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6030" tabRatio="989" firstSheet="21" activeTab="17"/>
  </bookViews>
  <sheets>
    <sheet name="titulná strana" sheetId="1" r:id="rId1"/>
    <sheet name="zoznam tabuliek" sheetId="2" r:id="rId2"/>
    <sheet name="T1 počet študentov" sheetId="3" r:id="rId3"/>
    <sheet name="T1a vývoj počtu študentov" sheetId="4" r:id="rId4"/>
    <sheet name="T2 počet absolventov" sheetId="5" r:id="rId5"/>
    <sheet name="T3a - I.stupeň prijatia" sheetId="6" r:id="rId6"/>
    <sheet name="T3B - II. stupeň prijatia" sheetId="7" r:id="rId7"/>
    <sheet name="T3C - III stupeň prijatia" sheetId="8" r:id="rId8"/>
    <sheet name="T4 štruktúra platiacich" sheetId="9" r:id="rId9"/>
    <sheet name="T5 - úspešnosť štúdia" sheetId="10" r:id="rId10"/>
    <sheet name="T6 mobility študenti" sheetId="11" r:id="rId11"/>
    <sheet name="T7 profesori" sheetId="12" r:id="rId12"/>
    <sheet name="T8 docenti" sheetId="13" r:id="rId13"/>
    <sheet name="T9 výberové konania" sheetId="14" r:id="rId14"/>
    <sheet name="T10 kvalif. štruktúra učiteľov" sheetId="15" r:id="rId15"/>
    <sheet name="T11 mobility zam" sheetId="16" r:id="rId16"/>
    <sheet name="T12 záverečné práce" sheetId="17" r:id="rId17"/>
    <sheet name="T13 publ činnosť" sheetId="18" r:id="rId18"/>
    <sheet name="T14 umel.cinnost" sheetId="19" r:id="rId19"/>
    <sheet name="T15 štud.program - ŠP" sheetId="20" r:id="rId20"/>
    <sheet name="T16 pozastavene, odňaté ŠP" sheetId="21" r:id="rId21"/>
    <sheet name="17 HI konania" sheetId="22" r:id="rId22"/>
    <sheet name="18 HI pozastavene, odňatie " sheetId="23" r:id="rId23"/>
    <sheet name="T19 Výskumné projekty" sheetId="24" r:id="rId24"/>
    <sheet name="T20 Ostatné (nevýsk.) projekty" sheetId="25" r:id="rId25"/>
    <sheet name="T21 umelecká činnosť" sheetId="26" r:id="rId26"/>
    <sheet name="skratky" sheetId="27" r:id="rId27"/>
  </sheets>
  <definedNames>
    <definedName name="_FilterDatabase_0" localSheetId="19">'T15 štud.program - ŠP'!$A$120:$F$199</definedName>
    <definedName name="_FilterDatabase_0" localSheetId="20">'T16 pozastavene, odňaté ŠP'!$A$32:$H$32</definedName>
    <definedName name="_FilterDatabase_0" localSheetId="9">'T5 - úspešnosť štúdia'!$A$3:$I$3</definedName>
    <definedName name="_FilterDatabase_0_0" localSheetId="19">'T15 štud.program - ŠP'!$A$120:$F$199</definedName>
    <definedName name="_FilterDatabase_0_0" localSheetId="20">'T16 pozastavene, odňaté ŠP'!$A$32:$H$32</definedName>
    <definedName name="_FilterDatabase_0_0" localSheetId="9">'T5 - úspešnosť štúdia'!$A$3:$I$3</definedName>
    <definedName name="_xlnm._FilterDatabase" localSheetId="19">'T15 štud.program - ŠP'!$A$120:$F$199</definedName>
    <definedName name="_xlnm._FilterDatabase" localSheetId="20">'T16 pozastavene, odňaté ŠP'!$A$32:$H$32</definedName>
    <definedName name="_xlnm._FilterDatabase" localSheetId="9">'T5 - úspešnosť štúdia'!$A$3:$I$3</definedName>
    <definedName name="_xlnm.Print_Area" localSheetId="21">'17 HI konania'!$A$1:$B$10</definedName>
    <definedName name="_xlnm.Print_Area" localSheetId="22">'18 HI pozastavene, odňatie '!$A$1:$C$18</definedName>
    <definedName name="_xlnm.Print_Area" localSheetId="16">'T12 záverečné práce'!$A$1:$K$7</definedName>
    <definedName name="_xlnm.Print_Area" localSheetId="19">'T15 štud.program - ŠP'!$A$1:$F$207</definedName>
    <definedName name="_xlnm.Print_Area" localSheetId="24">'T20 Ostatné (nevýsk.) projekty'!$A$1:$L$13</definedName>
    <definedName name="_xlnm.Print_Area" localSheetId="5">'T3a - I.stupeň prijatia'!$A$1:$J$94</definedName>
    <definedName name="_xlnm.Print_Area" localSheetId="7">'T3C - III stupeň prijatia'!$A$1:$J$126</definedName>
    <definedName name="_xlnm.Print_Area" localSheetId="13">'T9 výberové konania'!$A$1:$I$21</definedName>
    <definedName name="Print_Area_0" localSheetId="21">'17 HI konania'!$A$1:$B$10</definedName>
    <definedName name="Print_Area_0" localSheetId="22">'18 HI pozastavene, odňatie '!$A$1:$C$18</definedName>
    <definedName name="Print_Area_0" localSheetId="16">'T12 záverečné práce'!$A$1:$K$7</definedName>
    <definedName name="Print_Area_0" localSheetId="19">'T15 štud.program - ŠP'!$A$1:$F$207</definedName>
    <definedName name="Print_Area_0" localSheetId="24">'T20 Ostatné (nevýsk.) projekty'!$A$1:$L$13</definedName>
    <definedName name="Print_Area_0" localSheetId="5">'T3a - I.stupeň prijatia'!$A$1:$J$94</definedName>
    <definedName name="Print_Area_0" localSheetId="7">'T3C - III stupeň prijatia'!$A$1:$J$126</definedName>
    <definedName name="Print_Area_0" localSheetId="13">'T9 výberové konania'!$A$1:$I$21</definedName>
    <definedName name="Print_Area_0_0" localSheetId="21">'17 HI konania'!$A$1:$B$10</definedName>
    <definedName name="Print_Area_0_0" localSheetId="22">'18 HI pozastavene, odňatie '!$A$1:$C$18</definedName>
    <definedName name="Print_Area_0_0" localSheetId="16">'T12 záverečné práce'!$A$1:$K$7</definedName>
    <definedName name="Print_Area_0_0" localSheetId="19">'T15 štud.program - ŠP'!$A$1:$F$207</definedName>
    <definedName name="Print_Area_0_0" localSheetId="24">'T20 Ostatné (nevýsk.) projekty'!$A$1:$L$13</definedName>
    <definedName name="Print_Area_0_0" localSheetId="5">'T3a - I.stupeň prijatia'!$A$1:$J$94</definedName>
    <definedName name="Print_Area_0_0" localSheetId="7">'T3C - III stupeň prijatia'!$A$1:$J$126</definedName>
    <definedName name="Print_Area_0_0" localSheetId="13">'T9 výberové konania'!$A$1:$I$21</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D22" i="19" l="1"/>
  <c r="D23" i="19" s="1"/>
  <c r="D20" i="19"/>
  <c r="C20" i="19"/>
  <c r="B20" i="19"/>
  <c r="D10" i="19"/>
  <c r="C10" i="19"/>
  <c r="C22" i="19" s="1"/>
  <c r="C23" i="19" s="1"/>
  <c r="B10" i="19"/>
  <c r="B22" i="19" s="1"/>
  <c r="B23" i="19" s="1"/>
  <c r="J23" i="18"/>
  <c r="J25" i="18" s="1"/>
  <c r="J26" i="18" s="1"/>
  <c r="G23" i="18"/>
  <c r="F23" i="18"/>
  <c r="E23" i="18"/>
  <c r="D23" i="18"/>
  <c r="C23" i="18"/>
  <c r="B23" i="18"/>
  <c r="K17" i="18"/>
  <c r="K23" i="18" s="1"/>
  <c r="K13" i="18"/>
  <c r="J13" i="18"/>
  <c r="I13" i="18"/>
  <c r="H13" i="18"/>
  <c r="G13" i="18"/>
  <c r="F13" i="18"/>
  <c r="F25" i="18" s="1"/>
  <c r="F26" i="18" s="1"/>
  <c r="E13" i="18"/>
  <c r="E25" i="18" s="1"/>
  <c r="E26" i="18" s="1"/>
  <c r="D13" i="18"/>
  <c r="D25" i="18" s="1"/>
  <c r="D26" i="18" s="1"/>
  <c r="C13" i="18"/>
  <c r="B13" i="18"/>
  <c r="K7" i="17"/>
  <c r="J7" i="17"/>
  <c r="I7" i="17"/>
  <c r="H7" i="17"/>
  <c r="G7" i="17"/>
  <c r="F7" i="17"/>
  <c r="E7" i="17"/>
  <c r="D7" i="17"/>
  <c r="C7" i="17"/>
  <c r="B7" i="17"/>
  <c r="K25" i="16"/>
  <c r="H25" i="16"/>
  <c r="C25" i="16"/>
  <c r="K24" i="16"/>
  <c r="K28" i="16" s="1"/>
  <c r="K30" i="16" s="1"/>
  <c r="K31" i="16" s="1"/>
  <c r="J24" i="16"/>
  <c r="J25" i="16" s="1"/>
  <c r="H24" i="16"/>
  <c r="E24" i="16"/>
  <c r="E25" i="16" s="1"/>
  <c r="C24" i="16"/>
  <c r="C28" i="16" s="1"/>
  <c r="C30" i="16" s="1"/>
  <c r="C31" i="16" s="1"/>
  <c r="B24" i="16"/>
  <c r="B25" i="16" s="1"/>
  <c r="K22" i="16"/>
  <c r="J22" i="16"/>
  <c r="I22" i="16"/>
  <c r="H22" i="16"/>
  <c r="H28" i="16" s="1"/>
  <c r="H30" i="16" s="1"/>
  <c r="H31" i="16" s="1"/>
  <c r="G22" i="16"/>
  <c r="F22" i="16"/>
  <c r="E22" i="16"/>
  <c r="E28" i="16" s="1"/>
  <c r="E30" i="16" s="1"/>
  <c r="E31" i="16" s="1"/>
  <c r="D22" i="16"/>
  <c r="C22" i="16"/>
  <c r="B22" i="16"/>
  <c r="B28" i="16" s="1"/>
  <c r="B30" i="16" s="1"/>
  <c r="B31" i="16" s="1"/>
  <c r="K11" i="16"/>
  <c r="J11" i="16"/>
  <c r="I11" i="16"/>
  <c r="I24" i="16" s="1"/>
  <c r="H11" i="16"/>
  <c r="G11" i="16"/>
  <c r="G24" i="16" s="1"/>
  <c r="G25" i="16" s="1"/>
  <c r="F11" i="16"/>
  <c r="F24" i="16" s="1"/>
  <c r="E11" i="16"/>
  <c r="D11" i="16"/>
  <c r="D24" i="16" s="1"/>
  <c r="D25" i="16" s="1"/>
  <c r="C11" i="16"/>
  <c r="B11" i="16"/>
  <c r="B20" i="15"/>
  <c r="L19" i="15"/>
  <c r="J19" i="15"/>
  <c r="I19" i="15"/>
  <c r="G19" i="15"/>
  <c r="F19" i="15"/>
  <c r="D19" i="15"/>
  <c r="M15" i="15"/>
  <c r="M16" i="15" s="1"/>
  <c r="M20" i="15" s="1"/>
  <c r="L15" i="15"/>
  <c r="L16" i="15" s="1"/>
  <c r="L20" i="15" s="1"/>
  <c r="K15" i="15"/>
  <c r="K19" i="15" s="1"/>
  <c r="J15" i="15"/>
  <c r="I15" i="15"/>
  <c r="I16" i="15" s="1"/>
  <c r="I20" i="15" s="1"/>
  <c r="H15" i="15"/>
  <c r="H19" i="15" s="1"/>
  <c r="G15" i="15"/>
  <c r="F15" i="15"/>
  <c r="E15" i="15"/>
  <c r="D15" i="15"/>
  <c r="C15" i="15"/>
  <c r="C19" i="15" s="1"/>
  <c r="H14" i="15"/>
  <c r="B14" i="15"/>
  <c r="H13" i="15"/>
  <c r="B13" i="15"/>
  <c r="H12" i="15"/>
  <c r="B12" i="15"/>
  <c r="H11" i="15"/>
  <c r="B11" i="15"/>
  <c r="H10" i="15"/>
  <c r="B10" i="15"/>
  <c r="H9" i="15"/>
  <c r="B9" i="15"/>
  <c r="H8" i="15"/>
  <c r="B8" i="15"/>
  <c r="H7" i="15"/>
  <c r="B7" i="15"/>
  <c r="H6" i="15"/>
  <c r="B6" i="15"/>
  <c r="H4" i="15"/>
  <c r="B4" i="15"/>
  <c r="B21" i="14"/>
  <c r="C12" i="14"/>
  <c r="B12" i="14"/>
  <c r="I6" i="14"/>
  <c r="H6" i="14"/>
  <c r="G6" i="14"/>
  <c r="F6" i="14"/>
  <c r="E6" i="14"/>
  <c r="D6" i="14"/>
  <c r="B6" i="14"/>
  <c r="C6" i="14" s="1"/>
  <c r="H28" i="11"/>
  <c r="H29" i="11" s="1"/>
  <c r="K26" i="11"/>
  <c r="I26" i="11"/>
  <c r="I28" i="11" s="1"/>
  <c r="I29" i="11" s="1"/>
  <c r="H26" i="11"/>
  <c r="G26" i="11"/>
  <c r="F26" i="11"/>
  <c r="E26" i="11"/>
  <c r="E28" i="11" s="1"/>
  <c r="E29" i="11" s="1"/>
  <c r="D26" i="11"/>
  <c r="C26" i="11"/>
  <c r="B26" i="11"/>
  <c r="K13" i="11"/>
  <c r="K28" i="11" s="1"/>
  <c r="K29" i="11" s="1"/>
  <c r="J13" i="11"/>
  <c r="J28" i="11" s="1"/>
  <c r="J29" i="11" s="1"/>
  <c r="I13" i="11"/>
  <c r="H13" i="11"/>
  <c r="G13" i="11"/>
  <c r="G28" i="11" s="1"/>
  <c r="G29" i="11" s="1"/>
  <c r="F13" i="11"/>
  <c r="F28" i="11" s="1"/>
  <c r="F29" i="11" s="1"/>
  <c r="E13" i="11"/>
  <c r="D13" i="11"/>
  <c r="D28" i="11" s="1"/>
  <c r="D29" i="11" s="1"/>
  <c r="C13" i="11"/>
  <c r="C28" i="11" s="1"/>
  <c r="C29" i="11" s="1"/>
  <c r="B13" i="11"/>
  <c r="B28" i="11" s="1"/>
  <c r="B29" i="11" s="1"/>
  <c r="E19" i="9"/>
  <c r="K18" i="9"/>
  <c r="J18" i="9"/>
  <c r="I18" i="9"/>
  <c r="H18" i="9"/>
  <c r="G18" i="9"/>
  <c r="F18" i="9"/>
  <c r="F19" i="9" s="1"/>
  <c r="E18" i="9"/>
  <c r="D18" i="9"/>
  <c r="C18" i="9"/>
  <c r="K17" i="9"/>
  <c r="J17" i="9"/>
  <c r="I17" i="9"/>
  <c r="H17" i="9"/>
  <c r="G17" i="9"/>
  <c r="F17" i="9"/>
  <c r="E17" i="9"/>
  <c r="D17" i="9"/>
  <c r="C17" i="9"/>
  <c r="K16" i="9"/>
  <c r="K19" i="9" s="1"/>
  <c r="J16" i="9"/>
  <c r="I16" i="9"/>
  <c r="H16" i="9"/>
  <c r="H19" i="9" s="1"/>
  <c r="G16" i="9"/>
  <c r="F16" i="9"/>
  <c r="E16" i="9"/>
  <c r="D16" i="9"/>
  <c r="C16" i="9"/>
  <c r="C19" i="9" s="1"/>
  <c r="K15" i="9"/>
  <c r="J15" i="9"/>
  <c r="J19" i="9" s="1"/>
  <c r="I15" i="9"/>
  <c r="I19" i="9" s="1"/>
  <c r="H15" i="9"/>
  <c r="G15" i="9"/>
  <c r="G19" i="9" s="1"/>
  <c r="F15" i="9"/>
  <c r="E15" i="9"/>
  <c r="D15" i="9"/>
  <c r="D19" i="9" s="1"/>
  <c r="C15" i="9"/>
  <c r="K14" i="9"/>
  <c r="J14" i="9"/>
  <c r="I14" i="9"/>
  <c r="H14" i="9"/>
  <c r="G14" i="9"/>
  <c r="F14" i="9"/>
  <c r="E14" i="9"/>
  <c r="D14" i="9"/>
  <c r="C14" i="9"/>
  <c r="K9" i="9"/>
  <c r="J9" i="9"/>
  <c r="I9" i="9"/>
  <c r="H9" i="9"/>
  <c r="G9" i="9"/>
  <c r="F9" i="9"/>
  <c r="E9" i="9"/>
  <c r="D9" i="9"/>
  <c r="C9" i="9"/>
  <c r="E125" i="8"/>
  <c r="I125" i="8" s="1"/>
  <c r="D125" i="8"/>
  <c r="C125" i="8"/>
  <c r="G125" i="8" s="1"/>
  <c r="B125" i="8"/>
  <c r="F125" i="8" s="1"/>
  <c r="I124" i="8"/>
  <c r="H124" i="8"/>
  <c r="G124" i="8"/>
  <c r="F124" i="8"/>
  <c r="I123" i="8"/>
  <c r="H123" i="8"/>
  <c r="G123" i="8"/>
  <c r="F123" i="8"/>
  <c r="I122" i="8"/>
  <c r="H122" i="8"/>
  <c r="G122" i="8"/>
  <c r="F122" i="8"/>
  <c r="I121" i="8"/>
  <c r="H121" i="8"/>
  <c r="G121" i="8"/>
  <c r="F121" i="8"/>
  <c r="I120" i="8"/>
  <c r="H120" i="8"/>
  <c r="G120" i="8"/>
  <c r="F120" i="8"/>
  <c r="I119" i="8"/>
  <c r="H119" i="8"/>
  <c r="G119" i="8"/>
  <c r="F119" i="8"/>
  <c r="I118" i="8"/>
  <c r="H118" i="8"/>
  <c r="G118" i="8"/>
  <c r="F118" i="8"/>
  <c r="I117" i="8"/>
  <c r="H117" i="8"/>
  <c r="G117" i="8"/>
  <c r="F117" i="8"/>
  <c r="I116" i="8"/>
  <c r="H116" i="8"/>
  <c r="G116" i="8"/>
  <c r="F116" i="8"/>
  <c r="I115" i="8"/>
  <c r="H115" i="8"/>
  <c r="G115" i="8"/>
  <c r="F115" i="8"/>
  <c r="I114" i="8"/>
  <c r="H114" i="8"/>
  <c r="G114" i="8"/>
  <c r="F114" i="8"/>
  <c r="I113" i="8"/>
  <c r="H113" i="8"/>
  <c r="G113" i="8"/>
  <c r="F113" i="8"/>
  <c r="I112" i="8"/>
  <c r="H112" i="8"/>
  <c r="G112" i="8"/>
  <c r="F112" i="8"/>
  <c r="I111" i="8"/>
  <c r="H111" i="8"/>
  <c r="G111" i="8"/>
  <c r="F111" i="8"/>
  <c r="I110" i="8"/>
  <c r="H110" i="8"/>
  <c r="G110" i="8"/>
  <c r="F110" i="8"/>
  <c r="I109" i="8"/>
  <c r="H109" i="8"/>
  <c r="G109" i="8"/>
  <c r="F109" i="8"/>
  <c r="I108" i="8"/>
  <c r="H108" i="8"/>
  <c r="G108" i="8"/>
  <c r="F108" i="8"/>
  <c r="I107" i="8"/>
  <c r="H107" i="8"/>
  <c r="G107" i="8"/>
  <c r="F107" i="8"/>
  <c r="I106" i="8"/>
  <c r="H106" i="8"/>
  <c r="G106" i="8"/>
  <c r="F106" i="8"/>
  <c r="I105" i="8"/>
  <c r="H105" i="8"/>
  <c r="G105" i="8"/>
  <c r="F105" i="8"/>
  <c r="I104" i="8"/>
  <c r="H104" i="8"/>
  <c r="G104" i="8"/>
  <c r="F104" i="8"/>
  <c r="I103" i="8"/>
  <c r="H103" i="8"/>
  <c r="G103" i="8"/>
  <c r="F103" i="8"/>
  <c r="I102" i="8"/>
  <c r="H102" i="8"/>
  <c r="G102" i="8"/>
  <c r="F102" i="8"/>
  <c r="I101" i="8"/>
  <c r="H101" i="8"/>
  <c r="G101" i="8"/>
  <c r="F101" i="8"/>
  <c r="I100" i="8"/>
  <c r="H100" i="8"/>
  <c r="G100" i="8"/>
  <c r="F100" i="8"/>
  <c r="I99" i="8"/>
  <c r="H99" i="8"/>
  <c r="G99" i="8"/>
  <c r="F99" i="8"/>
  <c r="I98" i="8"/>
  <c r="H98" i="8"/>
  <c r="G98" i="8"/>
  <c r="F98" i="8"/>
  <c r="E93" i="8"/>
  <c r="I93" i="8" s="1"/>
  <c r="D93" i="8"/>
  <c r="C93" i="8"/>
  <c r="G93" i="8" s="1"/>
  <c r="B93" i="8"/>
  <c r="I92" i="8"/>
  <c r="H92" i="8"/>
  <c r="G92" i="8"/>
  <c r="F92" i="8"/>
  <c r="I91" i="8"/>
  <c r="H91" i="8"/>
  <c r="G91" i="8"/>
  <c r="F91" i="8"/>
  <c r="I90" i="8"/>
  <c r="H90" i="8"/>
  <c r="G90" i="8"/>
  <c r="F90" i="8"/>
  <c r="I89" i="8"/>
  <c r="H89" i="8"/>
  <c r="G89" i="8"/>
  <c r="F89" i="8"/>
  <c r="I88" i="8"/>
  <c r="H88" i="8"/>
  <c r="G88" i="8"/>
  <c r="F88" i="8"/>
  <c r="I87" i="8"/>
  <c r="H87" i="8"/>
  <c r="G87" i="8"/>
  <c r="F87" i="8"/>
  <c r="I86" i="8"/>
  <c r="H86" i="8"/>
  <c r="G86" i="8"/>
  <c r="F86" i="8"/>
  <c r="I85" i="8"/>
  <c r="H85" i="8"/>
  <c r="G85" i="8"/>
  <c r="F85" i="8"/>
  <c r="I84" i="8"/>
  <c r="H84" i="8"/>
  <c r="G84" i="8"/>
  <c r="F84" i="8"/>
  <c r="I83" i="8"/>
  <c r="H83" i="8"/>
  <c r="G83" i="8"/>
  <c r="F83" i="8"/>
  <c r="I82" i="8"/>
  <c r="H82" i="8"/>
  <c r="G82" i="8"/>
  <c r="F82" i="8"/>
  <c r="I81" i="8"/>
  <c r="H81" i="8"/>
  <c r="G81" i="8"/>
  <c r="F81" i="8"/>
  <c r="I80" i="8"/>
  <c r="H80" i="8"/>
  <c r="G80" i="8"/>
  <c r="F80" i="8"/>
  <c r="I79" i="8"/>
  <c r="H79" i="8"/>
  <c r="G79" i="8"/>
  <c r="F79" i="8"/>
  <c r="I78" i="8"/>
  <c r="H78" i="8"/>
  <c r="G78" i="8"/>
  <c r="F78" i="8"/>
  <c r="I77" i="8"/>
  <c r="H77" i="8"/>
  <c r="G77" i="8"/>
  <c r="F77" i="8"/>
  <c r="I76" i="8"/>
  <c r="H76" i="8"/>
  <c r="G76" i="8"/>
  <c r="F76" i="8"/>
  <c r="I75" i="8"/>
  <c r="H75" i="8"/>
  <c r="G75" i="8"/>
  <c r="F75" i="8"/>
  <c r="I74" i="8"/>
  <c r="H74" i="8"/>
  <c r="G74" i="8"/>
  <c r="F74" i="8"/>
  <c r="I73" i="8"/>
  <c r="H73" i="8"/>
  <c r="G73" i="8"/>
  <c r="F73" i="8"/>
  <c r="I72" i="8"/>
  <c r="H72" i="8"/>
  <c r="G72" i="8"/>
  <c r="F72" i="8"/>
  <c r="I71" i="8"/>
  <c r="H71" i="8"/>
  <c r="G71" i="8"/>
  <c r="F71" i="8"/>
  <c r="I70" i="8"/>
  <c r="H70" i="8"/>
  <c r="G70" i="8"/>
  <c r="F70" i="8"/>
  <c r="I69" i="8"/>
  <c r="H69" i="8"/>
  <c r="G69" i="8"/>
  <c r="F69" i="8"/>
  <c r="I68" i="8"/>
  <c r="H68" i="8"/>
  <c r="G68" i="8"/>
  <c r="F68" i="8"/>
  <c r="I67" i="8"/>
  <c r="H67" i="8"/>
  <c r="G67" i="8"/>
  <c r="F67" i="8"/>
  <c r="I66" i="8"/>
  <c r="H66" i="8"/>
  <c r="G66" i="8"/>
  <c r="F66" i="8"/>
  <c r="H62" i="8"/>
  <c r="F62" i="8"/>
  <c r="I62" i="8" s="1"/>
  <c r="E62" i="8"/>
  <c r="D62" i="8"/>
  <c r="C62" i="8"/>
  <c r="G62" i="8" s="1"/>
  <c r="B62" i="8"/>
  <c r="J62" i="8" s="1"/>
  <c r="J61" i="8"/>
  <c r="I61" i="8"/>
  <c r="H61" i="8"/>
  <c r="G61" i="8"/>
  <c r="J60" i="8"/>
  <c r="I60" i="8"/>
  <c r="H60" i="8"/>
  <c r="G60" i="8"/>
  <c r="J59" i="8"/>
  <c r="I59" i="8"/>
  <c r="H59" i="8"/>
  <c r="G59" i="8"/>
  <c r="J58" i="8"/>
  <c r="I58" i="8"/>
  <c r="H58" i="8"/>
  <c r="G58" i="8"/>
  <c r="J57" i="8"/>
  <c r="I57" i="8"/>
  <c r="H57" i="8"/>
  <c r="G57" i="8"/>
  <c r="J56" i="8"/>
  <c r="I56" i="8"/>
  <c r="H56" i="8"/>
  <c r="G56" i="8"/>
  <c r="J55" i="8"/>
  <c r="I55" i="8"/>
  <c r="H55" i="8"/>
  <c r="G55" i="8"/>
  <c r="J54" i="8"/>
  <c r="I54" i="8"/>
  <c r="H54" i="8"/>
  <c r="G54" i="8"/>
  <c r="J53" i="8"/>
  <c r="I53" i="8"/>
  <c r="H53" i="8"/>
  <c r="G53" i="8"/>
  <c r="J52" i="8"/>
  <c r="I52" i="8"/>
  <c r="H52" i="8"/>
  <c r="G52" i="8"/>
  <c r="J51" i="8"/>
  <c r="I51" i="8"/>
  <c r="H51" i="8"/>
  <c r="G51" i="8"/>
  <c r="J50" i="8"/>
  <c r="I50" i="8"/>
  <c r="H50" i="8"/>
  <c r="G50" i="8"/>
  <c r="J49" i="8"/>
  <c r="I49" i="8"/>
  <c r="H49" i="8"/>
  <c r="G49" i="8"/>
  <c r="J48" i="8"/>
  <c r="I48" i="8"/>
  <c r="H48" i="8"/>
  <c r="G48" i="8"/>
  <c r="J47" i="8"/>
  <c r="I47" i="8"/>
  <c r="H47" i="8"/>
  <c r="G47" i="8"/>
  <c r="J46" i="8"/>
  <c r="I46" i="8"/>
  <c r="H46" i="8"/>
  <c r="G46" i="8"/>
  <c r="J45" i="8"/>
  <c r="I45" i="8"/>
  <c r="H45" i="8"/>
  <c r="G45" i="8"/>
  <c r="J44" i="8"/>
  <c r="I44" i="8"/>
  <c r="H44" i="8"/>
  <c r="G44" i="8"/>
  <c r="J43" i="8"/>
  <c r="I43" i="8"/>
  <c r="H43" i="8"/>
  <c r="G43" i="8"/>
  <c r="J42" i="8"/>
  <c r="I42" i="8"/>
  <c r="H42" i="8"/>
  <c r="G42" i="8"/>
  <c r="J41" i="8"/>
  <c r="I41" i="8"/>
  <c r="H41" i="8"/>
  <c r="G41" i="8"/>
  <c r="J40" i="8"/>
  <c r="I40" i="8"/>
  <c r="H40" i="8"/>
  <c r="G40" i="8"/>
  <c r="J39" i="8"/>
  <c r="I39" i="8"/>
  <c r="H39" i="8"/>
  <c r="G39" i="8"/>
  <c r="J38" i="8"/>
  <c r="I38" i="8"/>
  <c r="H38" i="8"/>
  <c r="G38" i="8"/>
  <c r="J37" i="8"/>
  <c r="I37" i="8"/>
  <c r="H37" i="8"/>
  <c r="G37" i="8"/>
  <c r="J36" i="8"/>
  <c r="I36" i="8"/>
  <c r="H36" i="8"/>
  <c r="G36" i="8"/>
  <c r="J35" i="8"/>
  <c r="I35" i="8"/>
  <c r="H35" i="8"/>
  <c r="G35" i="8"/>
  <c r="G31" i="8"/>
  <c r="F31" i="8"/>
  <c r="I31" i="8" s="1"/>
  <c r="E31" i="8"/>
  <c r="H93" i="8" s="1"/>
  <c r="D31" i="8"/>
  <c r="C31" i="8"/>
  <c r="F93" i="8" s="1"/>
  <c r="B31" i="8"/>
  <c r="J31" i="8" s="1"/>
  <c r="J30" i="8"/>
  <c r="I30" i="8"/>
  <c r="H30" i="8"/>
  <c r="G30" i="8"/>
  <c r="J29" i="8"/>
  <c r="I29" i="8"/>
  <c r="H29" i="8"/>
  <c r="G29" i="8"/>
  <c r="J28" i="8"/>
  <c r="I28" i="8"/>
  <c r="H28" i="8"/>
  <c r="G28" i="8"/>
  <c r="J27" i="8"/>
  <c r="I27" i="8"/>
  <c r="H27" i="8"/>
  <c r="G27" i="8"/>
  <c r="J26" i="8"/>
  <c r="I26" i="8"/>
  <c r="H26" i="8"/>
  <c r="G26" i="8"/>
  <c r="J25" i="8"/>
  <c r="I25" i="8"/>
  <c r="H25" i="8"/>
  <c r="G25" i="8"/>
  <c r="J24" i="8"/>
  <c r="I24" i="8"/>
  <c r="H24" i="8"/>
  <c r="G24" i="8"/>
  <c r="J23" i="8"/>
  <c r="I23" i="8"/>
  <c r="H23" i="8"/>
  <c r="G23" i="8"/>
  <c r="J22" i="8"/>
  <c r="I22" i="8"/>
  <c r="H22" i="8"/>
  <c r="G22" i="8"/>
  <c r="J21" i="8"/>
  <c r="I21" i="8"/>
  <c r="H21" i="8"/>
  <c r="G21" i="8"/>
  <c r="J20" i="8"/>
  <c r="I20" i="8"/>
  <c r="H20" i="8"/>
  <c r="G20" i="8"/>
  <c r="J19" i="8"/>
  <c r="I19" i="8"/>
  <c r="H19" i="8"/>
  <c r="G19" i="8"/>
  <c r="J18" i="8"/>
  <c r="I18" i="8"/>
  <c r="H18" i="8"/>
  <c r="G18" i="8"/>
  <c r="J17" i="8"/>
  <c r="I17" i="8"/>
  <c r="H17" i="8"/>
  <c r="G17" i="8"/>
  <c r="J16" i="8"/>
  <c r="I16" i="8"/>
  <c r="H16" i="8"/>
  <c r="G16" i="8"/>
  <c r="J15" i="8"/>
  <c r="I15" i="8"/>
  <c r="H15" i="8"/>
  <c r="G15" i="8"/>
  <c r="J14" i="8"/>
  <c r="I14" i="8"/>
  <c r="H14" i="8"/>
  <c r="G14" i="8"/>
  <c r="J13" i="8"/>
  <c r="I13" i="8"/>
  <c r="H13" i="8"/>
  <c r="G13" i="8"/>
  <c r="J12" i="8"/>
  <c r="I12" i="8"/>
  <c r="H12" i="8"/>
  <c r="G12" i="8"/>
  <c r="J11" i="8"/>
  <c r="I11" i="8"/>
  <c r="H11" i="8"/>
  <c r="G11" i="8"/>
  <c r="J10" i="8"/>
  <c r="I10" i="8"/>
  <c r="H10" i="8"/>
  <c r="G10" i="8"/>
  <c r="J9" i="8"/>
  <c r="I9" i="8"/>
  <c r="H9" i="8"/>
  <c r="G9" i="8"/>
  <c r="J8" i="8"/>
  <c r="I8" i="8"/>
  <c r="H8" i="8"/>
  <c r="G8" i="8"/>
  <c r="J7" i="8"/>
  <c r="I7" i="8"/>
  <c r="H7" i="8"/>
  <c r="G7" i="8"/>
  <c r="J6" i="8"/>
  <c r="I6" i="8"/>
  <c r="H6" i="8"/>
  <c r="G6" i="8"/>
  <c r="J5" i="8"/>
  <c r="I5" i="8"/>
  <c r="H5" i="8"/>
  <c r="G5" i="8"/>
  <c r="J4" i="8"/>
  <c r="I4" i="8"/>
  <c r="H4" i="8"/>
  <c r="G4" i="8"/>
  <c r="I124" i="7"/>
  <c r="F124" i="7"/>
  <c r="E124" i="7"/>
  <c r="D124" i="7"/>
  <c r="H124" i="7" s="1"/>
  <c r="C124" i="7"/>
  <c r="G124" i="7" s="1"/>
  <c r="B124" i="7"/>
  <c r="I123" i="7"/>
  <c r="H123" i="7"/>
  <c r="G123" i="7"/>
  <c r="F123" i="7"/>
  <c r="I122" i="7"/>
  <c r="H122" i="7"/>
  <c r="G122" i="7"/>
  <c r="F122" i="7"/>
  <c r="I121" i="7"/>
  <c r="H121" i="7"/>
  <c r="G121" i="7"/>
  <c r="F121" i="7"/>
  <c r="I120" i="7"/>
  <c r="H120" i="7"/>
  <c r="G120" i="7"/>
  <c r="F120" i="7"/>
  <c r="I119" i="7"/>
  <c r="H119" i="7"/>
  <c r="G119" i="7"/>
  <c r="F119" i="7"/>
  <c r="I118" i="7"/>
  <c r="H118" i="7"/>
  <c r="G118" i="7"/>
  <c r="F118" i="7"/>
  <c r="I117" i="7"/>
  <c r="H117" i="7"/>
  <c r="G117" i="7"/>
  <c r="F117" i="7"/>
  <c r="I116" i="7"/>
  <c r="H116" i="7"/>
  <c r="G116" i="7"/>
  <c r="F116" i="7"/>
  <c r="I115" i="7"/>
  <c r="H115" i="7"/>
  <c r="G115" i="7"/>
  <c r="F115" i="7"/>
  <c r="I114" i="7"/>
  <c r="H114" i="7"/>
  <c r="G114" i="7"/>
  <c r="F114" i="7"/>
  <c r="I113" i="7"/>
  <c r="H113" i="7"/>
  <c r="G113" i="7"/>
  <c r="F113" i="7"/>
  <c r="I112" i="7"/>
  <c r="H112" i="7"/>
  <c r="G112" i="7"/>
  <c r="F112" i="7"/>
  <c r="I111" i="7"/>
  <c r="H111" i="7"/>
  <c r="G111" i="7"/>
  <c r="F111" i="7"/>
  <c r="I110" i="7"/>
  <c r="H110" i="7"/>
  <c r="G110" i="7"/>
  <c r="F110" i="7"/>
  <c r="I109" i="7"/>
  <c r="H109" i="7"/>
  <c r="G109" i="7"/>
  <c r="F109" i="7"/>
  <c r="I108" i="7"/>
  <c r="H108" i="7"/>
  <c r="G108" i="7"/>
  <c r="F108" i="7"/>
  <c r="I107" i="7"/>
  <c r="H107" i="7"/>
  <c r="G107" i="7"/>
  <c r="F107" i="7"/>
  <c r="I106" i="7"/>
  <c r="H106" i="7"/>
  <c r="G106" i="7"/>
  <c r="F106" i="7"/>
  <c r="I105" i="7"/>
  <c r="H105" i="7"/>
  <c r="G105" i="7"/>
  <c r="F105" i="7"/>
  <c r="I104" i="7"/>
  <c r="H104" i="7"/>
  <c r="G104" i="7"/>
  <c r="F104" i="7"/>
  <c r="I103" i="7"/>
  <c r="H103" i="7"/>
  <c r="G103" i="7"/>
  <c r="F103" i="7"/>
  <c r="I102" i="7"/>
  <c r="H102" i="7"/>
  <c r="G102" i="7"/>
  <c r="F102" i="7"/>
  <c r="I101" i="7"/>
  <c r="H101" i="7"/>
  <c r="G101" i="7"/>
  <c r="F101" i="7"/>
  <c r="I100" i="7"/>
  <c r="H100" i="7"/>
  <c r="G100" i="7"/>
  <c r="F100" i="7"/>
  <c r="I99" i="7"/>
  <c r="H99" i="7"/>
  <c r="G99" i="7"/>
  <c r="F99" i="7"/>
  <c r="I98" i="7"/>
  <c r="H98" i="7"/>
  <c r="G98" i="7"/>
  <c r="F98" i="7"/>
  <c r="I97" i="7"/>
  <c r="H97" i="7"/>
  <c r="G97" i="7"/>
  <c r="F97" i="7"/>
  <c r="E93" i="7"/>
  <c r="I93" i="7" s="1"/>
  <c r="D93" i="7"/>
  <c r="H93" i="7" s="1"/>
  <c r="C93" i="7"/>
  <c r="B93" i="7"/>
  <c r="F93" i="7" s="1"/>
  <c r="I92" i="7"/>
  <c r="H92" i="7"/>
  <c r="G92" i="7"/>
  <c r="F92" i="7"/>
  <c r="I91" i="7"/>
  <c r="H91" i="7"/>
  <c r="G91" i="7"/>
  <c r="F91" i="7"/>
  <c r="I90" i="7"/>
  <c r="H90" i="7"/>
  <c r="G90" i="7"/>
  <c r="F90" i="7"/>
  <c r="I89" i="7"/>
  <c r="H89" i="7"/>
  <c r="G89" i="7"/>
  <c r="F89" i="7"/>
  <c r="I88" i="7"/>
  <c r="H88" i="7"/>
  <c r="G88" i="7"/>
  <c r="F88" i="7"/>
  <c r="I87" i="7"/>
  <c r="H87" i="7"/>
  <c r="G87" i="7"/>
  <c r="F87" i="7"/>
  <c r="I86" i="7"/>
  <c r="H86" i="7"/>
  <c r="G86" i="7"/>
  <c r="F86" i="7"/>
  <c r="I85" i="7"/>
  <c r="H85" i="7"/>
  <c r="G85" i="7"/>
  <c r="F85" i="7"/>
  <c r="I84" i="7"/>
  <c r="H84" i="7"/>
  <c r="G84" i="7"/>
  <c r="F84" i="7"/>
  <c r="I83" i="7"/>
  <c r="H83" i="7"/>
  <c r="G83" i="7"/>
  <c r="F83" i="7"/>
  <c r="I82" i="7"/>
  <c r="H82" i="7"/>
  <c r="G82" i="7"/>
  <c r="F82" i="7"/>
  <c r="I81" i="7"/>
  <c r="H81" i="7"/>
  <c r="G81" i="7"/>
  <c r="F81" i="7"/>
  <c r="I80" i="7"/>
  <c r="H80" i="7"/>
  <c r="G80" i="7"/>
  <c r="F80" i="7"/>
  <c r="I79" i="7"/>
  <c r="H79" i="7"/>
  <c r="G79" i="7"/>
  <c r="F79" i="7"/>
  <c r="I78" i="7"/>
  <c r="H78" i="7"/>
  <c r="G78" i="7"/>
  <c r="F78" i="7"/>
  <c r="I77" i="7"/>
  <c r="H77" i="7"/>
  <c r="G77" i="7"/>
  <c r="F77" i="7"/>
  <c r="I76" i="7"/>
  <c r="H76" i="7"/>
  <c r="G76" i="7"/>
  <c r="F76" i="7"/>
  <c r="I75" i="7"/>
  <c r="H75" i="7"/>
  <c r="G75" i="7"/>
  <c r="F75" i="7"/>
  <c r="I74" i="7"/>
  <c r="H74" i="7"/>
  <c r="G74" i="7"/>
  <c r="F74" i="7"/>
  <c r="I73" i="7"/>
  <c r="H73" i="7"/>
  <c r="G73" i="7"/>
  <c r="F73" i="7"/>
  <c r="I72" i="7"/>
  <c r="H72" i="7"/>
  <c r="G72" i="7"/>
  <c r="F72" i="7"/>
  <c r="I71" i="7"/>
  <c r="H71" i="7"/>
  <c r="G71" i="7"/>
  <c r="F71" i="7"/>
  <c r="I70" i="7"/>
  <c r="H70" i="7"/>
  <c r="G70" i="7"/>
  <c r="F70" i="7"/>
  <c r="I69" i="7"/>
  <c r="H69" i="7"/>
  <c r="G69" i="7"/>
  <c r="F69" i="7"/>
  <c r="I68" i="7"/>
  <c r="H68" i="7"/>
  <c r="G68" i="7"/>
  <c r="F68" i="7"/>
  <c r="I67" i="7"/>
  <c r="H67" i="7"/>
  <c r="G67" i="7"/>
  <c r="F67" i="7"/>
  <c r="I66" i="7"/>
  <c r="H66" i="7"/>
  <c r="G66" i="7"/>
  <c r="F66" i="7"/>
  <c r="I62" i="7"/>
  <c r="F62" i="7"/>
  <c r="E62" i="7"/>
  <c r="D62" i="7"/>
  <c r="H62" i="7" s="1"/>
  <c r="C62" i="7"/>
  <c r="B62" i="7"/>
  <c r="G62" i="7" s="1"/>
  <c r="J61" i="7"/>
  <c r="I61" i="7"/>
  <c r="H61" i="7"/>
  <c r="G61" i="7"/>
  <c r="J60" i="7"/>
  <c r="I60" i="7"/>
  <c r="H60" i="7"/>
  <c r="G60" i="7"/>
  <c r="J59" i="7"/>
  <c r="I59" i="7"/>
  <c r="H59" i="7"/>
  <c r="G59" i="7"/>
  <c r="J58" i="7"/>
  <c r="I58" i="7"/>
  <c r="H58" i="7"/>
  <c r="G58" i="7"/>
  <c r="J57" i="7"/>
  <c r="I57" i="7"/>
  <c r="H57" i="7"/>
  <c r="G57" i="7"/>
  <c r="J56" i="7"/>
  <c r="I56" i="7"/>
  <c r="H56" i="7"/>
  <c r="G56" i="7"/>
  <c r="J55" i="7"/>
  <c r="I55" i="7"/>
  <c r="H55" i="7"/>
  <c r="G55" i="7"/>
  <c r="J54" i="7"/>
  <c r="I54" i="7"/>
  <c r="H54" i="7"/>
  <c r="G54" i="7"/>
  <c r="J53" i="7"/>
  <c r="I53" i="7"/>
  <c r="H53" i="7"/>
  <c r="G53" i="7"/>
  <c r="J52" i="7"/>
  <c r="I52" i="7"/>
  <c r="H52" i="7"/>
  <c r="G52" i="7"/>
  <c r="J51" i="7"/>
  <c r="I51" i="7"/>
  <c r="H51" i="7"/>
  <c r="G51" i="7"/>
  <c r="J50" i="7"/>
  <c r="I50" i="7"/>
  <c r="H50" i="7"/>
  <c r="G50" i="7"/>
  <c r="J49" i="7"/>
  <c r="I49" i="7"/>
  <c r="H49" i="7"/>
  <c r="G49" i="7"/>
  <c r="J48" i="7"/>
  <c r="I48" i="7"/>
  <c r="H48" i="7"/>
  <c r="G48" i="7"/>
  <c r="J47" i="7"/>
  <c r="I47" i="7"/>
  <c r="H47" i="7"/>
  <c r="G47" i="7"/>
  <c r="J46" i="7"/>
  <c r="I46" i="7"/>
  <c r="H46" i="7"/>
  <c r="G46" i="7"/>
  <c r="J45" i="7"/>
  <c r="I45" i="7"/>
  <c r="H45" i="7"/>
  <c r="G45" i="7"/>
  <c r="J44" i="7"/>
  <c r="I44" i="7"/>
  <c r="H44" i="7"/>
  <c r="G44" i="7"/>
  <c r="J43" i="7"/>
  <c r="I43" i="7"/>
  <c r="H43" i="7"/>
  <c r="G43" i="7"/>
  <c r="J42" i="7"/>
  <c r="I42" i="7"/>
  <c r="H42" i="7"/>
  <c r="G42" i="7"/>
  <c r="J41" i="7"/>
  <c r="I41" i="7"/>
  <c r="H41" i="7"/>
  <c r="G41" i="7"/>
  <c r="J40" i="7"/>
  <c r="I40" i="7"/>
  <c r="H40" i="7"/>
  <c r="G40" i="7"/>
  <c r="J39" i="7"/>
  <c r="I39" i="7"/>
  <c r="H39" i="7"/>
  <c r="G39" i="7"/>
  <c r="J38" i="7"/>
  <c r="I38" i="7"/>
  <c r="H38" i="7"/>
  <c r="G38" i="7"/>
  <c r="J37" i="7"/>
  <c r="I37" i="7"/>
  <c r="H37" i="7"/>
  <c r="G37" i="7"/>
  <c r="J36" i="7"/>
  <c r="I36" i="7"/>
  <c r="H36" i="7"/>
  <c r="G36" i="7"/>
  <c r="J35" i="7"/>
  <c r="I35" i="7"/>
  <c r="H35" i="7"/>
  <c r="G35" i="7"/>
  <c r="I31" i="7"/>
  <c r="G31" i="7"/>
  <c r="F31" i="7"/>
  <c r="J31" i="7" s="1"/>
  <c r="E31" i="7"/>
  <c r="H31" i="7" s="1"/>
  <c r="D31" i="7"/>
  <c r="C31" i="7"/>
  <c r="B31" i="7"/>
  <c r="J30" i="7"/>
  <c r="I30" i="7"/>
  <c r="H30" i="7"/>
  <c r="G30" i="7"/>
  <c r="J29" i="7"/>
  <c r="I29" i="7"/>
  <c r="H29" i="7"/>
  <c r="G29" i="7"/>
  <c r="J28" i="7"/>
  <c r="I28" i="7"/>
  <c r="H28" i="7"/>
  <c r="G28" i="7"/>
  <c r="J27" i="7"/>
  <c r="I27" i="7"/>
  <c r="H27" i="7"/>
  <c r="G27" i="7"/>
  <c r="J26" i="7"/>
  <c r="I26" i="7"/>
  <c r="H26" i="7"/>
  <c r="G26" i="7"/>
  <c r="J25" i="7"/>
  <c r="I25" i="7"/>
  <c r="H25" i="7"/>
  <c r="G25" i="7"/>
  <c r="J24" i="7"/>
  <c r="I24" i="7"/>
  <c r="H24" i="7"/>
  <c r="G24" i="7"/>
  <c r="J23" i="7"/>
  <c r="I23" i="7"/>
  <c r="H23" i="7"/>
  <c r="G23" i="7"/>
  <c r="J22" i="7"/>
  <c r="I22" i="7"/>
  <c r="H22" i="7"/>
  <c r="G22" i="7"/>
  <c r="J21" i="7"/>
  <c r="I21" i="7"/>
  <c r="H21" i="7"/>
  <c r="G21" i="7"/>
  <c r="J20" i="7"/>
  <c r="I20" i="7"/>
  <c r="H20" i="7"/>
  <c r="G20" i="7"/>
  <c r="J19" i="7"/>
  <c r="I19" i="7"/>
  <c r="H19" i="7"/>
  <c r="G19" i="7"/>
  <c r="J18" i="7"/>
  <c r="I18" i="7"/>
  <c r="H18" i="7"/>
  <c r="G18" i="7"/>
  <c r="J17" i="7"/>
  <c r="I17" i="7"/>
  <c r="H17" i="7"/>
  <c r="G17" i="7"/>
  <c r="J16" i="7"/>
  <c r="I16" i="7"/>
  <c r="H16" i="7"/>
  <c r="G16" i="7"/>
  <c r="J15" i="7"/>
  <c r="I15" i="7"/>
  <c r="H15" i="7"/>
  <c r="G15" i="7"/>
  <c r="J14" i="7"/>
  <c r="I14" i="7"/>
  <c r="H14" i="7"/>
  <c r="G14" i="7"/>
  <c r="J13" i="7"/>
  <c r="I13" i="7"/>
  <c r="H13" i="7"/>
  <c r="G13" i="7"/>
  <c r="J12" i="7"/>
  <c r="I12" i="7"/>
  <c r="H12" i="7"/>
  <c r="G12" i="7"/>
  <c r="J11" i="7"/>
  <c r="I11" i="7"/>
  <c r="H11" i="7"/>
  <c r="G11" i="7"/>
  <c r="J10" i="7"/>
  <c r="I10" i="7"/>
  <c r="H10" i="7"/>
  <c r="G10" i="7"/>
  <c r="J9" i="7"/>
  <c r="I9" i="7"/>
  <c r="H9" i="7"/>
  <c r="G9" i="7"/>
  <c r="J8" i="7"/>
  <c r="I8" i="7"/>
  <c r="H8" i="7"/>
  <c r="G8" i="7"/>
  <c r="J7" i="7"/>
  <c r="I7" i="7"/>
  <c r="H7" i="7"/>
  <c r="G7" i="7"/>
  <c r="J6" i="7"/>
  <c r="I6" i="7"/>
  <c r="H6" i="7"/>
  <c r="G6" i="7"/>
  <c r="J5" i="7"/>
  <c r="I5" i="7"/>
  <c r="H5" i="7"/>
  <c r="G5" i="7"/>
  <c r="J4" i="7"/>
  <c r="I4" i="7"/>
  <c r="H4" i="7"/>
  <c r="G4" i="7"/>
  <c r="E93" i="6"/>
  <c r="I93" i="6" s="1"/>
  <c r="D93" i="6"/>
  <c r="C93" i="6"/>
  <c r="G93" i="6" s="1"/>
  <c r="B93" i="6"/>
  <c r="F93" i="6" s="1"/>
  <c r="I92" i="6"/>
  <c r="H92" i="6"/>
  <c r="G92" i="6"/>
  <c r="F92" i="6"/>
  <c r="I91" i="6"/>
  <c r="H91" i="6"/>
  <c r="G91" i="6"/>
  <c r="F91" i="6"/>
  <c r="I90" i="6"/>
  <c r="H90" i="6"/>
  <c r="G90" i="6"/>
  <c r="F90" i="6"/>
  <c r="I89" i="6"/>
  <c r="H89" i="6"/>
  <c r="G89" i="6"/>
  <c r="F89" i="6"/>
  <c r="I88" i="6"/>
  <c r="H88" i="6"/>
  <c r="G88" i="6"/>
  <c r="F88" i="6"/>
  <c r="I87" i="6"/>
  <c r="H87" i="6"/>
  <c r="G87" i="6"/>
  <c r="F87" i="6"/>
  <c r="I86" i="6"/>
  <c r="H86" i="6"/>
  <c r="G86" i="6"/>
  <c r="F86" i="6"/>
  <c r="I85" i="6"/>
  <c r="H85" i="6"/>
  <c r="G85" i="6"/>
  <c r="F85" i="6"/>
  <c r="I84" i="6"/>
  <c r="H84" i="6"/>
  <c r="G84" i="6"/>
  <c r="F84" i="6"/>
  <c r="I83" i="6"/>
  <c r="H83" i="6"/>
  <c r="G83" i="6"/>
  <c r="F83" i="6"/>
  <c r="I82" i="6"/>
  <c r="H82" i="6"/>
  <c r="G82" i="6"/>
  <c r="F82" i="6"/>
  <c r="I81" i="6"/>
  <c r="H81" i="6"/>
  <c r="G81" i="6"/>
  <c r="F81" i="6"/>
  <c r="I80" i="6"/>
  <c r="H80" i="6"/>
  <c r="G80" i="6"/>
  <c r="F80" i="6"/>
  <c r="I79" i="6"/>
  <c r="H79" i="6"/>
  <c r="G79" i="6"/>
  <c r="F79" i="6"/>
  <c r="I78" i="6"/>
  <c r="H78" i="6"/>
  <c r="G78" i="6"/>
  <c r="F78" i="6"/>
  <c r="I77" i="6"/>
  <c r="H77" i="6"/>
  <c r="G77" i="6"/>
  <c r="F77" i="6"/>
  <c r="I76" i="6"/>
  <c r="H76" i="6"/>
  <c r="G76" i="6"/>
  <c r="F76" i="6"/>
  <c r="I75" i="6"/>
  <c r="H75" i="6"/>
  <c r="G75" i="6"/>
  <c r="F75" i="6"/>
  <c r="I74" i="6"/>
  <c r="H74" i="6"/>
  <c r="G74" i="6"/>
  <c r="F74" i="6"/>
  <c r="I73" i="6"/>
  <c r="H73" i="6"/>
  <c r="G73" i="6"/>
  <c r="F73" i="6"/>
  <c r="I72" i="6"/>
  <c r="H72" i="6"/>
  <c r="G72" i="6"/>
  <c r="F72" i="6"/>
  <c r="I71" i="6"/>
  <c r="H71" i="6"/>
  <c r="G71" i="6"/>
  <c r="F71" i="6"/>
  <c r="I70" i="6"/>
  <c r="H70" i="6"/>
  <c r="G70" i="6"/>
  <c r="F70" i="6"/>
  <c r="I69" i="6"/>
  <c r="H69" i="6"/>
  <c r="G69" i="6"/>
  <c r="F69" i="6"/>
  <c r="I68" i="6"/>
  <c r="H68" i="6"/>
  <c r="G68" i="6"/>
  <c r="F68" i="6"/>
  <c r="I67" i="6"/>
  <c r="H67" i="6"/>
  <c r="G67" i="6"/>
  <c r="F67" i="6"/>
  <c r="I66" i="6"/>
  <c r="H66" i="6"/>
  <c r="G66" i="6"/>
  <c r="F66" i="6"/>
  <c r="H62" i="6"/>
  <c r="F62" i="6"/>
  <c r="I62" i="6" s="1"/>
  <c r="E62" i="6"/>
  <c r="D62" i="6"/>
  <c r="C62" i="6"/>
  <c r="G62" i="6" s="1"/>
  <c r="B62" i="6"/>
  <c r="J62" i="6" s="1"/>
  <c r="J61" i="6"/>
  <c r="I61" i="6"/>
  <c r="H61" i="6"/>
  <c r="G61" i="6"/>
  <c r="J60" i="6"/>
  <c r="I60" i="6"/>
  <c r="H60" i="6"/>
  <c r="G60" i="6"/>
  <c r="J59" i="6"/>
  <c r="I59" i="6"/>
  <c r="H59" i="6"/>
  <c r="G59" i="6"/>
  <c r="J58" i="6"/>
  <c r="I58" i="6"/>
  <c r="H58" i="6"/>
  <c r="G58" i="6"/>
  <c r="J57" i="6"/>
  <c r="I57" i="6"/>
  <c r="H57" i="6"/>
  <c r="G57" i="6"/>
  <c r="J56" i="6"/>
  <c r="I56" i="6"/>
  <c r="H56" i="6"/>
  <c r="G56" i="6"/>
  <c r="J55" i="6"/>
  <c r="I55" i="6"/>
  <c r="H55" i="6"/>
  <c r="G55" i="6"/>
  <c r="J54" i="6"/>
  <c r="I54" i="6"/>
  <c r="H54" i="6"/>
  <c r="G54" i="6"/>
  <c r="J53" i="6"/>
  <c r="I53" i="6"/>
  <c r="H53" i="6"/>
  <c r="G53" i="6"/>
  <c r="J52" i="6"/>
  <c r="I52" i="6"/>
  <c r="H52" i="6"/>
  <c r="G52" i="6"/>
  <c r="J51" i="6"/>
  <c r="I51" i="6"/>
  <c r="H51" i="6"/>
  <c r="G51" i="6"/>
  <c r="J50" i="6"/>
  <c r="I50" i="6"/>
  <c r="H50" i="6"/>
  <c r="G50" i="6"/>
  <c r="J49" i="6"/>
  <c r="I49" i="6"/>
  <c r="H49" i="6"/>
  <c r="G49" i="6"/>
  <c r="J48" i="6"/>
  <c r="I48" i="6"/>
  <c r="H48" i="6"/>
  <c r="G48" i="6"/>
  <c r="J47" i="6"/>
  <c r="I47" i="6"/>
  <c r="H47" i="6"/>
  <c r="G47" i="6"/>
  <c r="J46" i="6"/>
  <c r="I46" i="6"/>
  <c r="H46" i="6"/>
  <c r="G46" i="6"/>
  <c r="J45" i="6"/>
  <c r="I45" i="6"/>
  <c r="H45" i="6"/>
  <c r="G45" i="6"/>
  <c r="J44" i="6"/>
  <c r="I44" i="6"/>
  <c r="H44" i="6"/>
  <c r="G44" i="6"/>
  <c r="J43" i="6"/>
  <c r="I43" i="6"/>
  <c r="H43" i="6"/>
  <c r="G43" i="6"/>
  <c r="J42" i="6"/>
  <c r="I42" i="6"/>
  <c r="H42" i="6"/>
  <c r="G42" i="6"/>
  <c r="J41" i="6"/>
  <c r="I41" i="6"/>
  <c r="H41" i="6"/>
  <c r="G41" i="6"/>
  <c r="J40" i="6"/>
  <c r="I40" i="6"/>
  <c r="H40" i="6"/>
  <c r="G40" i="6"/>
  <c r="J39" i="6"/>
  <c r="I39" i="6"/>
  <c r="H39" i="6"/>
  <c r="G39" i="6"/>
  <c r="J38" i="6"/>
  <c r="I38" i="6"/>
  <c r="H38" i="6"/>
  <c r="G38" i="6"/>
  <c r="J37" i="6"/>
  <c r="I37" i="6"/>
  <c r="H37" i="6"/>
  <c r="G37" i="6"/>
  <c r="J36" i="6"/>
  <c r="I36" i="6"/>
  <c r="H36" i="6"/>
  <c r="G36" i="6"/>
  <c r="J35" i="6"/>
  <c r="I35" i="6"/>
  <c r="H35" i="6"/>
  <c r="G35" i="6"/>
  <c r="G31" i="6"/>
  <c r="F31" i="6"/>
  <c r="I31" i="6" s="1"/>
  <c r="E31" i="6"/>
  <c r="H93" i="6" s="1"/>
  <c r="D31" i="6"/>
  <c r="C31" i="6"/>
  <c r="B31" i="6"/>
  <c r="J31" i="6" s="1"/>
  <c r="J30" i="6"/>
  <c r="I30" i="6"/>
  <c r="H30" i="6"/>
  <c r="G30" i="6"/>
  <c r="J29" i="6"/>
  <c r="I29" i="6"/>
  <c r="H29" i="6"/>
  <c r="G29" i="6"/>
  <c r="J28" i="6"/>
  <c r="I28" i="6"/>
  <c r="H28" i="6"/>
  <c r="G28" i="6"/>
  <c r="J27" i="6"/>
  <c r="I27" i="6"/>
  <c r="H27" i="6"/>
  <c r="G27" i="6"/>
  <c r="J26" i="6"/>
  <c r="I26" i="6"/>
  <c r="H26" i="6"/>
  <c r="G26" i="6"/>
  <c r="J25" i="6"/>
  <c r="I25" i="6"/>
  <c r="H25" i="6"/>
  <c r="G25" i="6"/>
  <c r="J24" i="6"/>
  <c r="I24" i="6"/>
  <c r="H24" i="6"/>
  <c r="G24" i="6"/>
  <c r="J23" i="6"/>
  <c r="I23" i="6"/>
  <c r="H23" i="6"/>
  <c r="G23" i="6"/>
  <c r="J22" i="6"/>
  <c r="I22" i="6"/>
  <c r="H22" i="6"/>
  <c r="G22" i="6"/>
  <c r="J21" i="6"/>
  <c r="I21" i="6"/>
  <c r="H21" i="6"/>
  <c r="G21" i="6"/>
  <c r="J20" i="6"/>
  <c r="I20" i="6"/>
  <c r="H20" i="6"/>
  <c r="G20" i="6"/>
  <c r="J19" i="6"/>
  <c r="I19" i="6"/>
  <c r="H19" i="6"/>
  <c r="G19" i="6"/>
  <c r="J18" i="6"/>
  <c r="I18" i="6"/>
  <c r="H18" i="6"/>
  <c r="G18" i="6"/>
  <c r="J17" i="6"/>
  <c r="I17" i="6"/>
  <c r="H17" i="6"/>
  <c r="G17" i="6"/>
  <c r="J16" i="6"/>
  <c r="I16" i="6"/>
  <c r="H16" i="6"/>
  <c r="G16" i="6"/>
  <c r="J15" i="6"/>
  <c r="I15" i="6"/>
  <c r="H15" i="6"/>
  <c r="G15" i="6"/>
  <c r="J14" i="6"/>
  <c r="I14" i="6"/>
  <c r="H14" i="6"/>
  <c r="G14" i="6"/>
  <c r="J13" i="6"/>
  <c r="I13" i="6"/>
  <c r="H13" i="6"/>
  <c r="G13" i="6"/>
  <c r="J12" i="6"/>
  <c r="I12" i="6"/>
  <c r="H12" i="6"/>
  <c r="G12" i="6"/>
  <c r="J11" i="6"/>
  <c r="I11" i="6"/>
  <c r="H11" i="6"/>
  <c r="G11" i="6"/>
  <c r="J10" i="6"/>
  <c r="I10" i="6"/>
  <c r="H10" i="6"/>
  <c r="G10" i="6"/>
  <c r="J9" i="6"/>
  <c r="I9" i="6"/>
  <c r="H9" i="6"/>
  <c r="G9" i="6"/>
  <c r="J8" i="6"/>
  <c r="I8" i="6"/>
  <c r="H8" i="6"/>
  <c r="G8" i="6"/>
  <c r="J7" i="6"/>
  <c r="I7" i="6"/>
  <c r="H7" i="6"/>
  <c r="G7" i="6"/>
  <c r="J6" i="6"/>
  <c r="I6" i="6"/>
  <c r="H6" i="6"/>
  <c r="G6" i="6"/>
  <c r="J5" i="6"/>
  <c r="I5" i="6"/>
  <c r="H5" i="6"/>
  <c r="G5" i="6"/>
  <c r="J4" i="6"/>
  <c r="I4" i="6"/>
  <c r="H4" i="6"/>
  <c r="G4" i="6"/>
  <c r="J48" i="5"/>
  <c r="I48" i="5"/>
  <c r="H48" i="5"/>
  <c r="G48" i="5"/>
  <c r="F48" i="5"/>
  <c r="E48" i="5"/>
  <c r="D48" i="5"/>
  <c r="L48" i="5" s="1"/>
  <c r="C48" i="5"/>
  <c r="K48" i="5" s="1"/>
  <c r="J47" i="5"/>
  <c r="I47" i="5"/>
  <c r="H47" i="5"/>
  <c r="G47" i="5"/>
  <c r="F47" i="5"/>
  <c r="E47" i="5"/>
  <c r="D47" i="5"/>
  <c r="L47" i="5" s="1"/>
  <c r="C47" i="5"/>
  <c r="K47" i="5" s="1"/>
  <c r="J46" i="5"/>
  <c r="I46" i="5"/>
  <c r="H46" i="5"/>
  <c r="G46" i="5"/>
  <c r="F46" i="5"/>
  <c r="E46" i="5"/>
  <c r="D46" i="5"/>
  <c r="L46" i="5" s="1"/>
  <c r="C46" i="5"/>
  <c r="K46" i="5" s="1"/>
  <c r="J45" i="5"/>
  <c r="I45" i="5"/>
  <c r="H45" i="5"/>
  <c r="G45" i="5"/>
  <c r="F45" i="5"/>
  <c r="E45" i="5"/>
  <c r="D45" i="5"/>
  <c r="L45" i="5" s="1"/>
  <c r="C45" i="5"/>
  <c r="K45" i="5" s="1"/>
  <c r="J44" i="5"/>
  <c r="I44" i="5"/>
  <c r="H44" i="5"/>
  <c r="G44" i="5"/>
  <c r="F44" i="5"/>
  <c r="E44" i="5"/>
  <c r="D44" i="5"/>
  <c r="L44" i="5" s="1"/>
  <c r="C44" i="5"/>
  <c r="K44" i="5" s="1"/>
  <c r="G21" i="4"/>
  <c r="F21" i="4"/>
  <c r="E21" i="4"/>
  <c r="D21" i="4"/>
  <c r="C21" i="4"/>
  <c r="B21" i="4"/>
  <c r="G20" i="4"/>
  <c r="F20" i="4"/>
  <c r="E20" i="4"/>
  <c r="D20" i="4"/>
  <c r="C20" i="4"/>
  <c r="B20" i="4"/>
  <c r="G19" i="4"/>
  <c r="F19" i="4"/>
  <c r="E19" i="4"/>
  <c r="D19" i="4"/>
  <c r="C19" i="4"/>
  <c r="B19" i="4"/>
  <c r="G18" i="4"/>
  <c r="G22" i="4" s="1"/>
  <c r="F18" i="4"/>
  <c r="F22" i="4" s="1"/>
  <c r="E18" i="4"/>
  <c r="E22" i="4" s="1"/>
  <c r="D18" i="4"/>
  <c r="D22" i="4" s="1"/>
  <c r="C18" i="4"/>
  <c r="C22" i="4" s="1"/>
  <c r="B18" i="4"/>
  <c r="B22" i="4" s="1"/>
  <c r="G15" i="4"/>
  <c r="F15" i="4"/>
  <c r="E15" i="4"/>
  <c r="D15" i="4"/>
  <c r="C15" i="4"/>
  <c r="B15" i="4"/>
  <c r="G8" i="4"/>
  <c r="F8" i="4"/>
  <c r="E8" i="4"/>
  <c r="D8" i="4"/>
  <c r="C8" i="4"/>
  <c r="B8" i="4"/>
  <c r="J47" i="3"/>
  <c r="I47" i="3"/>
  <c r="H47" i="3"/>
  <c r="G47" i="3"/>
  <c r="F47" i="3"/>
  <c r="E47" i="3"/>
  <c r="D47" i="3"/>
  <c r="L47" i="3" s="1"/>
  <c r="C47" i="3"/>
  <c r="K47" i="3" s="1"/>
  <c r="J46" i="3"/>
  <c r="I46" i="3"/>
  <c r="H46" i="3"/>
  <c r="G46" i="3"/>
  <c r="F46" i="3"/>
  <c r="E46" i="3"/>
  <c r="D46" i="3"/>
  <c r="L46" i="3" s="1"/>
  <c r="C46" i="3"/>
  <c r="K46" i="3" s="1"/>
  <c r="J45" i="3"/>
  <c r="I45" i="3"/>
  <c r="H45" i="3"/>
  <c r="G45" i="3"/>
  <c r="F45" i="3"/>
  <c r="E45" i="3"/>
  <c r="D45" i="3"/>
  <c r="L45" i="3" s="1"/>
  <c r="C45" i="3"/>
  <c r="K45" i="3" s="1"/>
  <c r="J44" i="3"/>
  <c r="J48" i="3" s="1"/>
  <c r="I44" i="3"/>
  <c r="I48" i="3" s="1"/>
  <c r="H44" i="3"/>
  <c r="H48" i="3" s="1"/>
  <c r="G44" i="3"/>
  <c r="G48" i="3" s="1"/>
  <c r="F44" i="3"/>
  <c r="F48" i="3" s="1"/>
  <c r="E44" i="3"/>
  <c r="E48" i="3" s="1"/>
  <c r="D44" i="3"/>
  <c r="D48" i="3" s="1"/>
  <c r="L48" i="3" s="1"/>
  <c r="C44" i="3"/>
  <c r="C48" i="3" s="1"/>
  <c r="K48" i="3" s="1"/>
  <c r="J43" i="3"/>
  <c r="I43" i="3"/>
  <c r="H43" i="3"/>
  <c r="G43" i="3"/>
  <c r="F43" i="3"/>
  <c r="E43" i="3"/>
  <c r="D43" i="3"/>
  <c r="L43" i="3" s="1"/>
  <c r="C43" i="3"/>
  <c r="K43" i="3" s="1"/>
  <c r="L42" i="3"/>
  <c r="K42" i="3"/>
  <c r="L41" i="3"/>
  <c r="K41" i="3"/>
  <c r="L40" i="3"/>
  <c r="K40" i="3"/>
  <c r="L39" i="3"/>
  <c r="K39" i="3"/>
  <c r="J38" i="3"/>
  <c r="I38" i="3"/>
  <c r="H38" i="3"/>
  <c r="G38" i="3"/>
  <c r="F38" i="3"/>
  <c r="E38" i="3"/>
  <c r="D38" i="3"/>
  <c r="L38" i="3" s="1"/>
  <c r="C38" i="3"/>
  <c r="K38" i="3" s="1"/>
  <c r="L37" i="3"/>
  <c r="K37" i="3"/>
  <c r="L36" i="3"/>
  <c r="K36" i="3"/>
  <c r="L35" i="3"/>
  <c r="K35" i="3"/>
  <c r="L34" i="3"/>
  <c r="K34" i="3"/>
  <c r="J33" i="3"/>
  <c r="I33" i="3"/>
  <c r="H33" i="3"/>
  <c r="G33" i="3"/>
  <c r="F33" i="3"/>
  <c r="E33" i="3"/>
  <c r="D33" i="3"/>
  <c r="L33" i="3" s="1"/>
  <c r="C33" i="3"/>
  <c r="K33" i="3" s="1"/>
  <c r="L32" i="3"/>
  <c r="K32" i="3"/>
  <c r="L31" i="3"/>
  <c r="K31" i="3"/>
  <c r="L30" i="3"/>
  <c r="K30" i="3"/>
  <c r="L29" i="3"/>
  <c r="K29" i="3"/>
  <c r="J28" i="3"/>
  <c r="I28" i="3"/>
  <c r="H28" i="3"/>
  <c r="G28" i="3"/>
  <c r="F28" i="3"/>
  <c r="E28" i="3"/>
  <c r="D28" i="3"/>
  <c r="L28" i="3" s="1"/>
  <c r="C28" i="3"/>
  <c r="K28" i="3" s="1"/>
  <c r="L27" i="3"/>
  <c r="K27" i="3"/>
  <c r="L26" i="3"/>
  <c r="K26" i="3"/>
  <c r="L25" i="3"/>
  <c r="K25" i="3"/>
  <c r="L24" i="3"/>
  <c r="K24" i="3"/>
  <c r="J23" i="3"/>
  <c r="I23" i="3"/>
  <c r="H23" i="3"/>
  <c r="G23" i="3"/>
  <c r="F23" i="3"/>
  <c r="E23" i="3"/>
  <c r="D23" i="3"/>
  <c r="L23" i="3" s="1"/>
  <c r="C23" i="3"/>
  <c r="K23" i="3" s="1"/>
  <c r="L22" i="3"/>
  <c r="K22" i="3"/>
  <c r="L21" i="3"/>
  <c r="K21" i="3"/>
  <c r="L20" i="3"/>
  <c r="K20" i="3"/>
  <c r="L19" i="3"/>
  <c r="K19" i="3"/>
  <c r="J18" i="3"/>
  <c r="I18" i="3"/>
  <c r="H18" i="3"/>
  <c r="G18" i="3"/>
  <c r="F18" i="3"/>
  <c r="E18" i="3"/>
  <c r="D18" i="3"/>
  <c r="L18" i="3" s="1"/>
  <c r="C18" i="3"/>
  <c r="K18" i="3" s="1"/>
  <c r="L17" i="3"/>
  <c r="K17" i="3"/>
  <c r="L16" i="3"/>
  <c r="K16" i="3"/>
  <c r="L15" i="3"/>
  <c r="K15" i="3"/>
  <c r="L14" i="3"/>
  <c r="K14" i="3"/>
  <c r="J13" i="3"/>
  <c r="I13" i="3"/>
  <c r="H13" i="3"/>
  <c r="G13" i="3"/>
  <c r="F13" i="3"/>
  <c r="E13" i="3"/>
  <c r="D13" i="3"/>
  <c r="L13" i="3" s="1"/>
  <c r="C13" i="3"/>
  <c r="K13" i="3" s="1"/>
  <c r="L12" i="3"/>
  <c r="K12" i="3"/>
  <c r="L11" i="3"/>
  <c r="K11" i="3"/>
  <c r="L10" i="3"/>
  <c r="K10" i="3"/>
  <c r="L9" i="3"/>
  <c r="K9" i="3"/>
  <c r="J8" i="3"/>
  <c r="I8" i="3"/>
  <c r="H8" i="3"/>
  <c r="G8" i="3"/>
  <c r="F8" i="3"/>
  <c r="E8" i="3"/>
  <c r="D8" i="3"/>
  <c r="L8" i="3" s="1"/>
  <c r="C8" i="3"/>
  <c r="K8" i="3" s="1"/>
  <c r="L7" i="3"/>
  <c r="K7" i="3"/>
  <c r="L6" i="3"/>
  <c r="K6" i="3"/>
  <c r="L5" i="3"/>
  <c r="K5" i="3"/>
  <c r="L4" i="3"/>
  <c r="K4" i="3"/>
  <c r="B25" i="18" l="1"/>
  <c r="B26" i="18" s="1"/>
  <c r="C25" i="18"/>
  <c r="C26" i="18" s="1"/>
  <c r="G25" i="18"/>
  <c r="G26" i="18" s="1"/>
  <c r="K25" i="18"/>
  <c r="K26" i="18" s="1"/>
  <c r="J28" i="16"/>
  <c r="J30" i="16" s="1"/>
  <c r="J31" i="16" s="1"/>
  <c r="F25" i="16"/>
  <c r="F28" i="16" s="1"/>
  <c r="F30" i="16" s="1"/>
  <c r="F31" i="16" s="1"/>
  <c r="D28" i="16"/>
  <c r="D30" i="16" s="1"/>
  <c r="D31" i="16" s="1"/>
  <c r="D16" i="15"/>
  <c r="D20" i="15" s="1"/>
  <c r="I28" i="16"/>
  <c r="I30" i="16" s="1"/>
  <c r="I31" i="16" s="1"/>
  <c r="I25" i="16"/>
  <c r="G28" i="16"/>
  <c r="G30" i="16" s="1"/>
  <c r="G31" i="16" s="1"/>
  <c r="J62" i="7"/>
  <c r="B15" i="15"/>
  <c r="H125" i="8"/>
  <c r="H16" i="15"/>
  <c r="H20" i="15" s="1"/>
  <c r="G93" i="7"/>
  <c r="E19" i="15"/>
  <c r="M19" i="15"/>
  <c r="K44" i="3"/>
  <c r="H31" i="6"/>
  <c r="H31" i="8"/>
  <c r="J16" i="15"/>
  <c r="J20" i="15" s="1"/>
  <c r="L44" i="3"/>
  <c r="K16" i="15"/>
  <c r="K20" i="15" s="1"/>
  <c r="C16" i="15" l="1"/>
  <c r="C20" i="15" s="1"/>
  <c r="G16" i="15"/>
  <c r="G20" i="15" s="1"/>
  <c r="B19" i="15"/>
  <c r="E16" i="15"/>
  <c r="E20" i="15" s="1"/>
  <c r="F16" i="15"/>
  <c r="F20" i="15" s="1"/>
</calcChain>
</file>

<file path=xl/comments1.xml><?xml version="1.0" encoding="utf-8"?>
<comments xmlns="http://schemas.openxmlformats.org/spreadsheetml/2006/main">
  <authors>
    <author/>
  </authors>
  <commentList>
    <comment ref="E6" authorId="0">
      <text>
        <r>
          <rPr>
            <b/>
            <sz val="8"/>
            <color rgb="FF000000"/>
            <rFont val="Tahoma"/>
            <family val="2"/>
            <charset val="238"/>
          </rPr>
          <t>Výberové konania, v ktorých sa uzatvoríl pracovný pomer na dobu neurčitú (resp. do 70 rokov veku) sa pri výpočte priemeru nezohľadnia.</t>
        </r>
      </text>
    </comment>
  </commentList>
</comments>
</file>

<file path=xl/sharedStrings.xml><?xml version="1.0" encoding="utf-8"?>
<sst xmlns="http://schemas.openxmlformats.org/spreadsheetml/2006/main" count="15659" uniqueCount="5265">
  <si>
    <t>Tabuľková príloha
k výročnej správe o činnosti vysokej školy za rok 2019</t>
  </si>
  <si>
    <t>Vysoká škola: STU</t>
  </si>
  <si>
    <t>Zoznam tabuliek</t>
  </si>
  <si>
    <t>Tabuľka č. 1:</t>
  </si>
  <si>
    <t>Počet študentov vysokej školy k 31. 10. 2019</t>
  </si>
  <si>
    <t>Tabuľka č. 1a:</t>
  </si>
  <si>
    <t>Vývoj počtu študentov (stav k 31.10. daného roka)</t>
  </si>
  <si>
    <t>Tabuľka č. 2</t>
  </si>
  <si>
    <t>Počet študentov, ktorí riadne skončili štúdium v akademickom roku 2018/2019</t>
  </si>
  <si>
    <t>Tabuľka č.3a:</t>
  </si>
  <si>
    <t>Prijímacie konanie na študijné programy v prvom stupni a v spojenom prvom a druhom stupni v roku 2019</t>
  </si>
  <si>
    <t>Tabuľka č.3b:</t>
  </si>
  <si>
    <t>Prijímacie konanie na študijné programy v druhom stupni v roku 2019</t>
  </si>
  <si>
    <t>Tabuľka č.3c:</t>
  </si>
  <si>
    <t>Prijímacie konanie na študijné programy v treťom stupni v roku 2019</t>
  </si>
  <si>
    <t>Tabuľka č. 4:</t>
  </si>
  <si>
    <t>Počet študentov uhrádzajúcich školné (ak. rok 2018/2019)</t>
  </si>
  <si>
    <t>Tabuľka č. 5:</t>
  </si>
  <si>
    <t>Podiel riadne skončených štúdií na celkovom počte začatých štúdií v danom akademickom roku k 31.12.2019</t>
  </si>
  <si>
    <t>Tabuľka č. 6:</t>
  </si>
  <si>
    <t>Prehľad akademických mobilít - študenti v akademickom roku 2018/2019 a porovnanie s akademickým rokom 2017/2018</t>
  </si>
  <si>
    <t>Tabuľka č. 7:</t>
  </si>
  <si>
    <t>Zoznam predložených návrhov na vymenovanie za profesora v roku 2019</t>
  </si>
  <si>
    <t>Tabuľka č. 8:</t>
  </si>
  <si>
    <t>Zoznam vymenovaných docentov za rok 2019</t>
  </si>
  <si>
    <t>Tabuľka č. 9:</t>
  </si>
  <si>
    <t>Výberové konania na miesta vysokoškolských učiteľov uskutočnené v roku 2019</t>
  </si>
  <si>
    <t>Tabuľka č. 10:</t>
  </si>
  <si>
    <t>Kvalifikačná štruktúra vysokoškolských učiteľov</t>
  </si>
  <si>
    <t>Tabuľka č. 11:</t>
  </si>
  <si>
    <t>Prehľad akademických mobilít - zamestnanci v akademickom roku 2018/2019 a porovnanie s akademickým rokom 2017/2018</t>
  </si>
  <si>
    <t>Tabuľka č. 12:</t>
  </si>
  <si>
    <t>Informácie o záverečných prácach a rigoróznych prácach predložených na obhajobu v roku 2019</t>
  </si>
  <si>
    <t>Tabuľka č. 13:</t>
  </si>
  <si>
    <t>Publikačná činnosť vysokej školy za rok 2019 a porovnanie s rokom 2018</t>
  </si>
  <si>
    <t>Tabuľka č. 14:</t>
  </si>
  <si>
    <t>Umelecká činnosť vysokej školy za rok 2019 a porovnanie s rokom 2018</t>
  </si>
  <si>
    <t>Tabuľka č. 15:</t>
  </si>
  <si>
    <t>Zoznam akreditovaných študijných programov ponúkaných  k 1.9.2019</t>
  </si>
  <si>
    <t>Tabuľka č. 16:</t>
  </si>
  <si>
    <t>Zoznam akreditovaných študijných programov - pozastavenie práva, odňatie práva alebo skončenie platnosti priznaného práva k 31.12.2019</t>
  </si>
  <si>
    <t>Tabuľka č. 17:</t>
  </si>
  <si>
    <t xml:space="preserve"> Zoznam udelených akreditácií  habilitačného konania a inauguračného konania  k 31.12.2019</t>
  </si>
  <si>
    <t>Tabuľka č. 18:</t>
  </si>
  <si>
    <t>Zoznam udelených akreditácií  habilitačného konania a inauguračného konania  - pozastavenie, odňatie alebo skončenie platnosti udelenej akreditácie k 31.12.2019</t>
  </si>
  <si>
    <t>Tabuľka č. 19:</t>
  </si>
  <si>
    <t>Finančné prostriedky na výskumné projekty získané v roku 2019</t>
  </si>
  <si>
    <t>Tabuľka č. 20:</t>
  </si>
  <si>
    <t>Finančné prostriedky na ostatné (nevýskumné) projekty získané v roku 2019</t>
  </si>
  <si>
    <t>Tabuľka č. 21:</t>
  </si>
  <si>
    <t>Prehľad umeleckej činnosti vysokej školy za rok 2019</t>
  </si>
  <si>
    <t>Tabuľka č. 1: Počet študentov vysokej školy k 31. 10. 2019</t>
  </si>
  <si>
    <t>Vysoká škola</t>
  </si>
  <si>
    <t>Stupeň                        štúdia</t>
  </si>
  <si>
    <t>Denná forma</t>
  </si>
  <si>
    <t>Externá forma</t>
  </si>
  <si>
    <t>Spolu</t>
  </si>
  <si>
    <t>občania SR</t>
  </si>
  <si>
    <t>z toho ženy</t>
  </si>
  <si>
    <t>cudzinci</t>
  </si>
  <si>
    <t>spolu</t>
  </si>
  <si>
    <t>SvF</t>
  </si>
  <si>
    <t>1+2</t>
  </si>
  <si>
    <t>spolu SvF</t>
  </si>
  <si>
    <t>SjF</t>
  </si>
  <si>
    <t>spolu SjF</t>
  </si>
  <si>
    <t>FEI</t>
  </si>
  <si>
    <t>spolu FEI</t>
  </si>
  <si>
    <t>FCHPT</t>
  </si>
  <si>
    <t>spolu FCHPT</t>
  </si>
  <si>
    <t>FA</t>
  </si>
  <si>
    <t>spolu FA</t>
  </si>
  <si>
    <t>MTF</t>
  </si>
  <si>
    <t>spolu MTF</t>
  </si>
  <si>
    <t>FIIT</t>
  </si>
  <si>
    <t>spolu FIIT</t>
  </si>
  <si>
    <t>ÚM</t>
  </si>
  <si>
    <t>spolu ÚM</t>
  </si>
  <si>
    <t>spolu podľa stupňov</t>
  </si>
  <si>
    <t xml:space="preserve">spolu vysoká škola </t>
  </si>
  <si>
    <t>1+2 - študijné programy podľa § 53 ods. 3 zákona</t>
  </si>
  <si>
    <t>Tabuľka č. 1a: Vývoj počtu študentov (stav k 31.10. daného roka)</t>
  </si>
  <si>
    <t>Stupeň</t>
  </si>
  <si>
    <t>V dennej aj v externej forme spolu</t>
  </si>
  <si>
    <t>Rok</t>
  </si>
  <si>
    <t>Tabuľka č. 2: Počet študentov, ktorí riadne skončili štúdium v akademickom roku 2018/2019</t>
  </si>
  <si>
    <t>Stupeň štúdia</t>
  </si>
  <si>
    <t>Spolu fakulta SvF</t>
  </si>
  <si>
    <t>Spolu fakulta SjF</t>
  </si>
  <si>
    <t>Spolu fakulta FEI</t>
  </si>
  <si>
    <t>Spolu fakulta FCHPT</t>
  </si>
  <si>
    <t>Spolu fakulta FA</t>
  </si>
  <si>
    <t>MtF</t>
  </si>
  <si>
    <t>Spolu fakulta MtF</t>
  </si>
  <si>
    <t>Spolu fakulta FIIT</t>
  </si>
  <si>
    <t>Spolu fakulta ÚM</t>
  </si>
  <si>
    <t>Spolu podľa stupňov</t>
  </si>
  <si>
    <t xml:space="preserve">Spolu vysoká škola </t>
  </si>
  <si>
    <t>Bujdáková, 7.11.2019</t>
  </si>
  <si>
    <t>Tabuľka č. 3a: Prijímacie konanie na študijné programy v prvom stupni a v spojenom prvom a druhom stupni v roku 2019</t>
  </si>
  <si>
    <t>Študijný odbor</t>
  </si>
  <si>
    <t>Plánovaný počet</t>
  </si>
  <si>
    <t>Počet prihlášok</t>
  </si>
  <si>
    <t>Účasť</t>
  </si>
  <si>
    <t>Prijatie</t>
  </si>
  <si>
    <t>Zápis</t>
  </si>
  <si>
    <t>Prihlášky/ plán</t>
  </si>
  <si>
    <t>Prijatie/                účasť</t>
  </si>
  <si>
    <t>Zápis/            prijatie</t>
  </si>
  <si>
    <t xml:space="preserve">Zápis/                  plán           </t>
  </si>
  <si>
    <t>architektúra a urbanizmus</t>
  </si>
  <si>
    <t>bezpečnostné vedy</t>
  </si>
  <si>
    <t>biotechnológie</t>
  </si>
  <si>
    <t>ekonómia a manažment</t>
  </si>
  <si>
    <t>elektrotechnika</t>
  </si>
  <si>
    <t>geodézia a kartografia</t>
  </si>
  <si>
    <t>chemické inžinierstvo a technológie</t>
  </si>
  <si>
    <t>chémia</t>
  </si>
  <si>
    <t>informatika</t>
  </si>
  <si>
    <t>kybernetika</t>
  </si>
  <si>
    <t>matematika</t>
  </si>
  <si>
    <t>poľnohospodárstvo a krajinárstvo</t>
  </si>
  <si>
    <t>potravinárstvo</t>
  </si>
  <si>
    <t>priestorové plánovanie</t>
  </si>
  <si>
    <t>stavebníctvo</t>
  </si>
  <si>
    <t>strojárstvo</t>
  </si>
  <si>
    <t>umenie</t>
  </si>
  <si>
    <t>Z toho počet uchádzačov, ktorí získali stredoškolské vzdelanie v zahraničí</t>
  </si>
  <si>
    <t>% z celkového počtu prihlášok</t>
  </si>
  <si>
    <t>% z celkového počtu účasti</t>
  </si>
  <si>
    <t>% z celkového počtu prijatia</t>
  </si>
  <si>
    <t>% z celkového počtu zápisov</t>
  </si>
  <si>
    <t>Tabuľla č. 3b: Prijímacie konanie na študijné programy v druhom stupni v roku 2019</t>
  </si>
  <si>
    <t>Z toho počet absolventov svojej vysokej školy</t>
  </si>
  <si>
    <t>Z toho počet uchádzačov, ktorí získali vzdelanie nižšieho stupňa v zahraničí</t>
  </si>
  <si>
    <t>Tabuľka č. 3c: Prijímacie konanie na študijné programy v treťom stupni v roku 2019</t>
  </si>
  <si>
    <t>fyzika</t>
  </si>
  <si>
    <t>Tabuľka č. 4: Počet študentov uhrádzajúcich školné (ak. rok 2018/2019)</t>
  </si>
  <si>
    <t>Forma štúdia</t>
  </si>
  <si>
    <t>Počet študentov</t>
  </si>
  <si>
    <t>Počty študentov</t>
  </si>
  <si>
    <t>Počet žiadostí o zníženie školného</t>
  </si>
  <si>
    <t>Počet žiadostí o odpustenie školného</t>
  </si>
  <si>
    <t>z toho počet študentov,</t>
  </si>
  <si>
    <t>stupeň</t>
  </si>
  <si>
    <t>ktorým vznikla v ak. roku 2018/2019 povinnosť uhradiť školné</t>
  </si>
  <si>
    <t>ktorým vznikla povinnosť uhradiť školné v externej forme</t>
  </si>
  <si>
    <t>ktorým vznikla povinnosť uhradiť školné za prekročenie štandardnej dĺžky štúdia (kód 13,14 bez ohľadu na občianstvo, prekročenie z bezplatného štúdia)</t>
  </si>
  <si>
    <t>ktorým vznikla povinnosť uhradiť školné za štúdium v študijnom programe uskutočňovanom výlučne v inom ako štátnom jazyku</t>
  </si>
  <si>
    <t>cudzincov, ktorí uhrádzajú školné</t>
  </si>
  <si>
    <t>ktorým bolo školné znížené</t>
  </si>
  <si>
    <t>ktorým bolo školné odpustené</t>
  </si>
  <si>
    <t>Spolu denná forma</t>
  </si>
  <si>
    <t>Spolu externá forma</t>
  </si>
  <si>
    <t>obe formy spolu</t>
  </si>
  <si>
    <t>Tabuľka č. 5: Podiel riadne skončených štúdií na celkovom počte začatých štúdií v danom akademickom roku k 31.12.2019</t>
  </si>
  <si>
    <t>Akademický rok začatia štúdia</t>
  </si>
  <si>
    <t>Stupeň dosiahnutého vzdelania</t>
  </si>
  <si>
    <t>2018 / 2019</t>
  </si>
  <si>
    <t>2017 / 2018</t>
  </si>
  <si>
    <t>2016 / 2017</t>
  </si>
  <si>
    <t>2015 / 2016</t>
  </si>
  <si>
    <t>2014 / 2015</t>
  </si>
  <si>
    <t>2013 / 2014</t>
  </si>
  <si>
    <t>Denná</t>
  </si>
  <si>
    <t>vedy o umení a kultúre</t>
  </si>
  <si>
    <t>Externá</t>
  </si>
  <si>
    <t>Tabuľka č. 6: Prehľad akademických mobilít - študenti v akademickom roku 2018/2019 a porovnanie s akademickým rokom 2017/2018</t>
  </si>
  <si>
    <t>V roku 2018/2019</t>
  </si>
  <si>
    <t>Fakulta</t>
  </si>
  <si>
    <t>Fyzický počet vyslaných študentov</t>
  </si>
  <si>
    <t>Počet osobomesiacov vyslaných študentov</t>
  </si>
  <si>
    <t>Fyzický počet prijatých študentov</t>
  </si>
  <si>
    <t>Počet osobomesiacov, prijatých študentov</t>
  </si>
  <si>
    <t>programy ES</t>
  </si>
  <si>
    <t>NŠP</t>
  </si>
  <si>
    <t>iné (CEEPUS, NIL, ..)</t>
  </si>
  <si>
    <t xml:space="preserve">FA </t>
  </si>
  <si>
    <t xml:space="preserve">UM </t>
  </si>
  <si>
    <t>V roku 2017/2018</t>
  </si>
  <si>
    <t>UM</t>
  </si>
  <si>
    <t>Rozdiel</t>
  </si>
  <si>
    <t xml:space="preserve">Rozdiel v % </t>
  </si>
  <si>
    <t>Tabuľka č. 7: Zoznam predložených návrhov na vymenovanie za profesora v roku 2019</t>
  </si>
  <si>
    <t>P.č.</t>
  </si>
  <si>
    <t>Meno a priezvisko</t>
  </si>
  <si>
    <t>Odbor habilitačného konania a inauguračného konania</t>
  </si>
  <si>
    <t>Dátum začiatku konania</t>
  </si>
  <si>
    <t>Dátum predloženia ministrovi</t>
  </si>
  <si>
    <t>Zamestnanec vysokej školy (áno/nie)</t>
  </si>
  <si>
    <t>prof. Ing. Milan Čertík, PhD.</t>
  </si>
  <si>
    <t>áno</t>
  </si>
  <si>
    <t>prof. Ing. Gergely Takács, PhD.</t>
  </si>
  <si>
    <t>automatizácia</t>
  </si>
  <si>
    <t>prof. Ing. Martin Weis, DrSc.</t>
  </si>
  <si>
    <t>elektroníka</t>
  </si>
  <si>
    <t>prof. Ing. Anton Beláň, PhD.</t>
  </si>
  <si>
    <t>elektroenergetika</t>
  </si>
  <si>
    <t>prof. Ing. Roman Fekete, PhD.</t>
  </si>
  <si>
    <t>procesná technika</t>
  </si>
  <si>
    <t>prof. Ing. Juma Haydary, PhD.</t>
  </si>
  <si>
    <t>chemické inžinierstvo</t>
  </si>
  <si>
    <t>Inauguračné konanie</t>
  </si>
  <si>
    <t>V tom počet žiadostí mimo vysokej školy</t>
  </si>
  <si>
    <t>Počet neskončených konaní: stav k 1.1.2019</t>
  </si>
  <si>
    <t>Počet neskončených konaní: stav k 31.12.2019</t>
  </si>
  <si>
    <t>Počet riadne skončených konaní k 31.12.2019</t>
  </si>
  <si>
    <t>Počet inak skončených konaní</t>
  </si>
  <si>
    <t xml:space="preserve"> - zamietnutie</t>
  </si>
  <si>
    <t xml:space="preserve"> - stiahnutie</t>
  </si>
  <si>
    <t xml:space="preserve"> - iné (smrť, odňatie práva a pod.)</t>
  </si>
  <si>
    <t>Celkový počet predložených návrhov</t>
  </si>
  <si>
    <t>Priemerný vek uchádzačov</t>
  </si>
  <si>
    <t>Tabuľka č. 8: Zoznam vymenovaných docentov za rok 2019</t>
  </si>
  <si>
    <t>Dátum udelenia titulu</t>
  </si>
  <si>
    <t>doc. Ing. Martin Gulan, PhD.</t>
  </si>
  <si>
    <t>doc. Ing. Lýdia Rízeková Trnková, PhD.</t>
  </si>
  <si>
    <t>strojárske technológie a materiály</t>
  </si>
  <si>
    <t>doc. Ing. Marek Vagaš, PhD.</t>
  </si>
  <si>
    <t>nie</t>
  </si>
  <si>
    <t>doc. RNDr. Anna Bou Ezzeddine, PhD.</t>
  </si>
  <si>
    <t>aplikovaná informatika</t>
  </si>
  <si>
    <t>doc. Ing. Radovan Holubek, PhD.</t>
  </si>
  <si>
    <t>výrobná technika</t>
  </si>
  <si>
    <t>doc. Ing. Miroslav Mikolášek, PhD.</t>
  </si>
  <si>
    <t>elektronika</t>
  </si>
  <si>
    <t>doc. Ing. Pavol Rajniak, DrSc.</t>
  </si>
  <si>
    <t>doc. Ing. Roman Ružarovský, PhD.</t>
  </si>
  <si>
    <t>doc. Ing. Jakub Šimko, PhD.</t>
  </si>
  <si>
    <t>informačné systémy</t>
  </si>
  <si>
    <t>doc. Ing. Jaroslav Vido, PhD.</t>
  </si>
  <si>
    <t>krajinárstvo</t>
  </si>
  <si>
    <t>doc. Ing. Dagmar Babčanová, PhD.</t>
  </si>
  <si>
    <t>priemyselné inžinierstvo</t>
  </si>
  <si>
    <t>doc. Mgr. Marián Palcut, PhD.</t>
  </si>
  <si>
    <t>materiály</t>
  </si>
  <si>
    <t>doc. Ing. Martin Ridzoň, PhD.</t>
  </si>
  <si>
    <t>doc. Ing. Mária Ždímalová, PhD.</t>
  </si>
  <si>
    <t>aplikovaná matematika</t>
  </si>
  <si>
    <t>doc. Mgr. Ľubica Hudecová, PhD.</t>
  </si>
  <si>
    <t>doc. Ing. František Kreps, PhD.</t>
  </si>
  <si>
    <t>chémia a technológia požívatín</t>
  </si>
  <si>
    <t>doc. Ing. Miloš Matúš, PhD.</t>
  </si>
  <si>
    <t>doc. Ing. Martin Neruda, Ph.D.</t>
  </si>
  <si>
    <t>doc. Ing. Peter Šafář, CSc.</t>
  </si>
  <si>
    <t>organická chémia</t>
  </si>
  <si>
    <t>doc. Ing. Alexandra Šipošová, PhD.</t>
  </si>
  <si>
    <t>doc. Ing. Rastislav Ingeli, PhD.</t>
  </si>
  <si>
    <t>pozemné stavby</t>
  </si>
  <si>
    <t>doc. Ing. arch. Hynek Maňák, Ph.D.</t>
  </si>
  <si>
    <t>dizajn</t>
  </si>
  <si>
    <t>doc. Ing. Marián Marčiš, PhD.</t>
  </si>
  <si>
    <t>doc. Ing. Juraj Oravec, PhD.</t>
  </si>
  <si>
    <t>doc. Ing. Monika Súľovská, PhD.</t>
  </si>
  <si>
    <t xml:space="preserve"> inžinierske konštrukcie a dopravné stavby</t>
  </si>
  <si>
    <t>Habilitačné konanie</t>
  </si>
  <si>
    <t>Celkový počet vymenovaných docentov</t>
  </si>
  <si>
    <t>Priemerný vek</t>
  </si>
  <si>
    <t>Tabuľka č. 9: Výberové konania na miesta vysokoškolských učiteľov uskutočnené v roku 2019</t>
  </si>
  <si>
    <t>Funkcia</t>
  </si>
  <si>
    <t>Počet výberových konaní</t>
  </si>
  <si>
    <t>Priemerný počet uchádzačov na obsadenie pozície</t>
  </si>
  <si>
    <t>Priemerný počet uchádzačov, ktorí v čase výberového konania neboli v pracovnom pomere s vysokou školou</t>
  </si>
  <si>
    <t>Priemerná dĺžka uzatvorenia pracovnej zmluvy na dobu určitú</t>
  </si>
  <si>
    <t>Počet zmlúv uzatvorených na dobu neurčitú</t>
  </si>
  <si>
    <t>Počet konaní bez uzatvorenia zmluvy</t>
  </si>
  <si>
    <t>Počet konaní, do ktorých sa neprihlásil žiaden uchádzač</t>
  </si>
  <si>
    <t>Počet konaní, kde bol prihlásený vš učiteľ, ktorý opätovne obsadil to isté miesto</t>
  </si>
  <si>
    <t>Profesora</t>
  </si>
  <si>
    <t>Docenta</t>
  </si>
  <si>
    <t>Ostatné</t>
  </si>
  <si>
    <t>Počet miest obsadených bez výberového konania</t>
  </si>
  <si>
    <t>Zamestnanec</t>
  </si>
  <si>
    <t>Fyzický počet</t>
  </si>
  <si>
    <t>Prepočítaný počet</t>
  </si>
  <si>
    <t>VŠ učiteľ nad 70 rokov</t>
  </si>
  <si>
    <t>Ostatní</t>
  </si>
  <si>
    <t>Počet obsadených funkčných miest docenta a profesora osobami bez príslušného vedecko-pedagogického titulu alebo bez umelecko-pedagogického titulu podľa § 77 ods. 2 zákona</t>
  </si>
  <si>
    <t>Funkčné miesto</t>
  </si>
  <si>
    <t>Počet</t>
  </si>
  <si>
    <t>Docent</t>
  </si>
  <si>
    <t>Profesor</t>
  </si>
  <si>
    <t>Tabuľka č. 10: Kvalifikačná štruktúra vysokoškolských učiteľov</t>
  </si>
  <si>
    <t>Evidenčný prepočítaný počet vysokoškolských učiteľov k 31. 10. 2019</t>
  </si>
  <si>
    <t>Profesori, docenti s DrSc.</t>
  </si>
  <si>
    <t>Docenti, bez DrSc.</t>
  </si>
  <si>
    <t>Ostatní učitelia s DrSc.</t>
  </si>
  <si>
    <t>Ostatní učitelia s PhD, CSc.</t>
  </si>
  <si>
    <t>Ostatní učitelia bez vedeckej hodnosti</t>
  </si>
  <si>
    <t>FA STU</t>
  </si>
  <si>
    <t>MTF STU</t>
  </si>
  <si>
    <t>Podiel v %</t>
  </si>
  <si>
    <t>Spolu v roku 2019</t>
  </si>
  <si>
    <t>Podiel v % 2019</t>
  </si>
  <si>
    <t>Rozdiel 2019 - 2018</t>
  </si>
  <si>
    <t>Rozdiel v % 2019 - 2018</t>
  </si>
  <si>
    <t>Pozn.: Percentuálny podiel  v jednotlivých kategóriách žien je z celkového počtu žien</t>
  </si>
  <si>
    <t>Tabuľka č. 11: Prehľad akademických mobilít - zamestnanci v akademickom roku 2018/2019 a porovnanie s akademickým rokom 2017/2018</t>
  </si>
  <si>
    <t>Fyzický počet vyslaných zamestnancov</t>
  </si>
  <si>
    <t>Počet osobodní vyslaných zamestnancov</t>
  </si>
  <si>
    <t>Fyzický počet prijatých zamestnancov</t>
  </si>
  <si>
    <t>Počet osobodní, prijatých zamestnancov</t>
  </si>
  <si>
    <t>Fakulta architektúry</t>
  </si>
  <si>
    <t>rozdiel</t>
  </si>
  <si>
    <t xml:space="preserve">rozdiel v % </t>
  </si>
  <si>
    <t>Tabuľka č. 12: Informácie o záverečných prácach a rigoróznych prácach predložených na obhajobu v roku 2019</t>
  </si>
  <si>
    <t>Záverečná práca</t>
  </si>
  <si>
    <t>Počet predložených záverečných prác</t>
  </si>
  <si>
    <t>z toho počet prác predložených ženami</t>
  </si>
  <si>
    <t>Počet obhájených prác</t>
  </si>
  <si>
    <r>
      <rPr>
        <sz val="12"/>
        <rFont val="Times New Roman"/>
        <family val="1"/>
        <charset val="238"/>
      </rPr>
      <t xml:space="preserve">z toho počet prác </t>
    </r>
    <r>
      <rPr>
        <strike/>
        <sz val="12"/>
        <rFont val="Times New Roman"/>
        <family val="1"/>
        <charset val="238"/>
      </rPr>
      <t>predložených</t>
    </r>
    <r>
      <rPr>
        <sz val="12"/>
        <rFont val="Times New Roman"/>
        <family val="1"/>
        <charset val="238"/>
      </rPr>
      <t xml:space="preserve"> obhájených ženami</t>
    </r>
  </si>
  <si>
    <t>Fyzický počet vedúcich záverečných prác</t>
  </si>
  <si>
    <t>Fyzický počet vedúcich záverečných prác bez PhD.</t>
  </si>
  <si>
    <t>Fyzický počet vedúcich záverečných prác (odborníci z praxe)</t>
  </si>
  <si>
    <t>Bakalárska</t>
  </si>
  <si>
    <t>Diplomová</t>
  </si>
  <si>
    <t xml:space="preserve">Dizertačná </t>
  </si>
  <si>
    <t>Rigorózna</t>
  </si>
  <si>
    <t>Tabuľka č. 13: Publikačná činnosť vysokej školy za rok 2019 a porovnanie s rokom 2018</t>
  </si>
  <si>
    <t>V roku 2019</t>
  </si>
  <si>
    <t>Kategória
fakulta</t>
  </si>
  <si>
    <t>AAA, AAB,
 ABA, ABB</t>
  </si>
  <si>
    <t>ACA, ACB, BAA, BAB, BCB, BCI, EAI, CAA, CAB, EAJ</t>
  </si>
  <si>
    <t>FAI</t>
  </si>
  <si>
    <t>ADC, BDC</t>
  </si>
  <si>
    <t>ADD, BDD</t>
  </si>
  <si>
    <t>CDC, CDD</t>
  </si>
  <si>
    <t>ADM, ADN, AEM, AEN</t>
  </si>
  <si>
    <t>BDM, BDN, CBA, CBB</t>
  </si>
  <si>
    <t>V roku 2018</t>
  </si>
  <si>
    <t>Rozdiel v %</t>
  </si>
  <si>
    <t>Tabuľka č. 14: Umelecká činnosť vysokej školy za rok 2019 a porovnanie s rokom 2018</t>
  </si>
  <si>
    <t>Kategória fakulta</t>
  </si>
  <si>
    <t>Z**</t>
  </si>
  <si>
    <t>Y**</t>
  </si>
  <si>
    <t>X**</t>
  </si>
  <si>
    <t>Stavebná fakulta STU</t>
  </si>
  <si>
    <t>Tabuľka č. 15: Zoznam akreditovaných študijných programov ponúkaných
 k 1.9.2019</t>
  </si>
  <si>
    <t>1. stupeň</t>
  </si>
  <si>
    <t>Študijný program</t>
  </si>
  <si>
    <t>Forma</t>
  </si>
  <si>
    <r>
      <rPr>
        <sz val="12"/>
        <rFont val="Times New Roman"/>
        <family val="1"/>
        <charset val="238"/>
      </rPr>
      <t>Jazyky</t>
    </r>
    <r>
      <rPr>
        <vertAlign val="superscript"/>
        <sz val="12"/>
        <rFont val="Times New Roman"/>
        <family val="1"/>
        <charset val="238"/>
      </rPr>
      <t>1)</t>
    </r>
  </si>
  <si>
    <t>Skratka titulu</t>
  </si>
  <si>
    <t>Stavebná fakulta</t>
  </si>
  <si>
    <t xml:space="preserve"> geodézia a kartografia</t>
  </si>
  <si>
    <t>D</t>
  </si>
  <si>
    <t>S</t>
  </si>
  <si>
    <t>Bc.</t>
  </si>
  <si>
    <t>matematicko-počítačové modelovanie</t>
  </si>
  <si>
    <t>SA*</t>
  </si>
  <si>
    <t>krajinárstvo a krajinné plánovanie</t>
  </si>
  <si>
    <t xml:space="preserve">stavebníctvo </t>
  </si>
  <si>
    <t>civil engineering</t>
  </si>
  <si>
    <t>SA</t>
  </si>
  <si>
    <t>inžinierske konštrukcie a dopravné stavby</t>
  </si>
  <si>
    <t>technológie a manažérstvo stavieb</t>
  </si>
  <si>
    <t>vodné stavby a vodné hospodárstvo</t>
  </si>
  <si>
    <t>stavebníctvo, architektúra a urbanizmus</t>
  </si>
  <si>
    <t>pozemné stavby a architektúra</t>
  </si>
  <si>
    <t>Strojnícka fakulta</t>
  </si>
  <si>
    <t>automatizácia a informatizácia strojov a procesov</t>
  </si>
  <si>
    <t>automobily a mobilné pracovné stroje</t>
  </si>
  <si>
    <t>energetické stroje a zariadenia</t>
  </si>
  <si>
    <t>environmentálna výrobná technika</t>
  </si>
  <si>
    <t>meranie a manažérstvo kvality v strojárstve</t>
  </si>
  <si>
    <t>prevádzkový technik dopravnej a výrobnej techniky</t>
  </si>
  <si>
    <t xml:space="preserve"> </t>
  </si>
  <si>
    <t>strojárske technológie a materiály</t>
  </si>
  <si>
    <t>technika ochrany životného prostredia</t>
  </si>
  <si>
    <t>strojárstvo, kybernetika</t>
  </si>
  <si>
    <t>aplikovaná mechanika a mechatronika</t>
  </si>
  <si>
    <t>Fakulta elektrotechniky a informatiky</t>
  </si>
  <si>
    <t>jadrové a fyzikálne inžinierstvo</t>
  </si>
  <si>
    <t>telekomunikácie</t>
  </si>
  <si>
    <t>automobilová mechatronika</t>
  </si>
  <si>
    <t>robotika a kybernetika</t>
  </si>
  <si>
    <t>Fakulta chemickej a potravinárskej technológie</t>
  </si>
  <si>
    <t>biotechnológia</t>
  </si>
  <si>
    <t>biotechnológia 
(konverzný)</t>
  </si>
  <si>
    <t>biochémia a biofyzikálna chémia pre farmaceutické aplikácie</t>
  </si>
  <si>
    <t>biochémia a biofyzikálna chémia pre farmaceutické aplikácie
(konverzný)</t>
  </si>
  <si>
    <t>chémia, chemické inžinierstvo a technológie</t>
  </si>
  <si>
    <t>chémia, medicínska chémia a chemické materiály</t>
  </si>
  <si>
    <t>chémia, medicínska chémia a chemické materiály (konverzný)</t>
  </si>
  <si>
    <t>chemické inžinierstvo (konverzný)</t>
  </si>
  <si>
    <t>kybernetika, strojárstvo</t>
  </si>
  <si>
    <t>automatizácia, informatizácia a manažment v chémii a potravinárstve</t>
  </si>
  <si>
    <t>automatizácia, informatizácia a manažment v chémii a potravinárstve (konverzný)</t>
  </si>
  <si>
    <t xml:space="preserve">potravinárstvo </t>
  </si>
  <si>
    <t>potraviny, výživa, kozmetika</t>
  </si>
  <si>
    <t>potraviny, výživa, kozmetika
(konverzný)</t>
  </si>
  <si>
    <t xml:space="preserve">architektúra a urbanizmus </t>
  </si>
  <si>
    <t>Materiálovotechnologická fakulta</t>
  </si>
  <si>
    <t>integrovaná bezpečnosť</t>
  </si>
  <si>
    <t xml:space="preserve">D </t>
  </si>
  <si>
    <t>mechatronika v technologických zariadeniach</t>
  </si>
  <si>
    <t>kybernetika, informatika</t>
  </si>
  <si>
    <t>aplikovaná informatika a automatizácia v priemysle</t>
  </si>
  <si>
    <t>kvalita produkcie</t>
  </si>
  <si>
    <t>materiálové inžinierstvo</t>
  </si>
  <si>
    <t xml:space="preserve">personálna práca v priemyselnom podniku </t>
  </si>
  <si>
    <t>počítačová podpora výrobných technológií</t>
  </si>
  <si>
    <t>priemyselné manažérstvo</t>
  </si>
  <si>
    <t>výrobné technológie</t>
  </si>
  <si>
    <t>výrobné technológie a výrobný manažment</t>
  </si>
  <si>
    <t>výrobné zariadenia a systémy</t>
  </si>
  <si>
    <t>Fakulta informatiky a informačných technológií</t>
  </si>
  <si>
    <t xml:space="preserve">informatika (konverzný) </t>
  </si>
  <si>
    <t>univerzitný študijný program Ústav manažmentu STU</t>
  </si>
  <si>
    <t>investičné plánovanie v priemyselnom podniku</t>
  </si>
  <si>
    <t>2. stupeň</t>
  </si>
  <si>
    <t>Ing.</t>
  </si>
  <si>
    <t>architektornické konštrukcie a projektovanie</t>
  </si>
  <si>
    <t>nosné konštrukcie stavieb</t>
  </si>
  <si>
    <t>technické zariadenie budov</t>
  </si>
  <si>
    <t>technológia stavieb</t>
  </si>
  <si>
    <t>automatizácia a informatizácia strojov a procesov</t>
  </si>
  <si>
    <t>chemické a potravinárske stroje a zariadenia</t>
  </si>
  <si>
    <t>meranie a skúšobníctvo</t>
  </si>
  <si>
    <t>výrobné systémy a manažérstvo kvality</t>
  </si>
  <si>
    <t>elektronika a fotonika</t>
  </si>
  <si>
    <t>multimediálne informačné a komunikačné technológie</t>
  </si>
  <si>
    <t>aplikovaná mechatronika a elektromobilita</t>
  </si>
  <si>
    <t>strojárstvo, elektrotechnika</t>
  </si>
  <si>
    <t>aplikovaná elektrotechnika</t>
  </si>
  <si>
    <t>biotechnológie, chémia</t>
  </si>
  <si>
    <t>biochémia a biomedicínske technológie</t>
  </si>
  <si>
    <t>technická chémia</t>
  </si>
  <si>
    <t>chemické technológie</t>
  </si>
  <si>
    <t>ochrana materiálov a objektov dedičstva</t>
  </si>
  <si>
    <t>prírodné a syntetické polyméry</t>
  </si>
  <si>
    <t>riadenie technologicých procesov v chémii a potravinárstve</t>
  </si>
  <si>
    <t>technológie ochrany životného prostredia</t>
  </si>
  <si>
    <t>automatizácia a informatizácia v chémii a potravinárstve</t>
  </si>
  <si>
    <t>výživa a hodnotenie kvality potravín</t>
  </si>
  <si>
    <t>potraviny, hygiena, kozmetika</t>
  </si>
  <si>
    <t>architektúra</t>
  </si>
  <si>
    <t>Ing. arch.</t>
  </si>
  <si>
    <t>urbanizmus</t>
  </si>
  <si>
    <t>Mgr. art.</t>
  </si>
  <si>
    <t>automatizácia a informatizácia procesov v priemysle</t>
  </si>
  <si>
    <t>materiálové inžnierstvo</t>
  </si>
  <si>
    <t>obrábanie a tvárnenie</t>
  </si>
  <si>
    <t>personálna práca v priemyselnom podniku</t>
  </si>
  <si>
    <t>počítačová podpora návrhu a výroby</t>
  </si>
  <si>
    <t>zváranie a spájanie materiálov</t>
  </si>
  <si>
    <t>inteligentné softvérové systémy</t>
  </si>
  <si>
    <t>inteligentné softvérové systémy (konverzný)</t>
  </si>
  <si>
    <t>internetové technológie</t>
  </si>
  <si>
    <t>internetové technológie (konverzný)</t>
  </si>
  <si>
    <t>3. stupeň</t>
  </si>
  <si>
    <t>PhD.</t>
  </si>
  <si>
    <t>aplikovaná mechanika</t>
  </si>
  <si>
    <t>E</t>
  </si>
  <si>
    <t>teória a konštrukcie inžinierskych stavieb</t>
  </si>
  <si>
    <t>teória a konštrukcie pozemných stavieb</t>
  </si>
  <si>
    <t>teória a technika prostredia budov</t>
  </si>
  <si>
    <t>vodohospodárske inžnierstvo</t>
  </si>
  <si>
    <t>dopravné stroje a zariadenia</t>
  </si>
  <si>
    <t>metrológia</t>
  </si>
  <si>
    <t>výrobné stroje a zariadenia</t>
  </si>
  <si>
    <t>S*A</t>
  </si>
  <si>
    <t>fyzikálne inžinierstvo</t>
  </si>
  <si>
    <t>jadrová energetika</t>
  </si>
  <si>
    <t>mechatronické systémy</t>
  </si>
  <si>
    <t>meracia technika</t>
  </si>
  <si>
    <t>analytická chémia</t>
  </si>
  <si>
    <t>anorganická chémia</t>
  </si>
  <si>
    <t>anorganické technológie a materiály</t>
  </si>
  <si>
    <t>biochémia</t>
  </si>
  <si>
    <t>chemická fyzika</t>
  </si>
  <si>
    <t>chémia a technológia životného prostredia</t>
  </si>
  <si>
    <t>makromolekulová chémia</t>
  </si>
  <si>
    <t>ochrana materiálov a objektov dedičstva</t>
  </si>
  <si>
    <t>organická technológia a technológia palív</t>
  </si>
  <si>
    <t>riadenie procesov</t>
  </si>
  <si>
    <t>technológia polymérnych materiálov</t>
  </si>
  <si>
    <t>technológie spracovania a nástroje na spracovanie polymérnych materiálov</t>
  </si>
  <si>
    <t>ArtD.</t>
  </si>
  <si>
    <t>automatizácia a informatizácia procesov</t>
  </si>
  <si>
    <t>progresívne materiály a materiálový dizajn</t>
  </si>
  <si>
    <t>inteligentné informačné systémy</t>
  </si>
  <si>
    <t>Vysvetlivky:</t>
  </si>
  <si>
    <t>1)</t>
  </si>
  <si>
    <t xml:space="preserve">
S - študijný program ponúkaný v PK v slovenskom jazyku alebo v kombinácii slovenského jazyka a anglického jazyka                                                          </t>
  </si>
  <si>
    <t>A - študijný program v PK ponúkaný výlučne v anglickom jazyku</t>
  </si>
  <si>
    <t>SA - študijný program v PK ponúkaný v slovenskom jazyku alebo v kombinácii slovenského jazyka a anglického jazyka a výlučne v anglickom jazyku</t>
  </si>
  <si>
    <t>SA* - študijný program v PK ponúkaný v slovenskom jazyku alebo v kombinácii slovenského a anglického jazyka  a STU je pripravená na poskytovanie študijného programu výlučne v anglickom jazyku</t>
  </si>
  <si>
    <t>S*A - študijný program v PK ponúkaný výlučne v anglickom  jazyku a STU je pripravená na poskytovanie študijného programu v slovenskom jazyku alebo v kombinácii slovenského jazyka a anglického jazyka</t>
  </si>
  <si>
    <t>Tabuľka č. 16: Zoznam akreditovaných študijných programov - pozastavenie práva, odňatie práva alebo skončenie platnosti priznaného práva k 31.12. 2019</t>
  </si>
  <si>
    <t>Pozastavené práva</t>
  </si>
  <si>
    <t>Jazyky</t>
  </si>
  <si>
    <t>Dátum pozastavenia</t>
  </si>
  <si>
    <t>Poznámka</t>
  </si>
  <si>
    <t xml:space="preserve"> ex offo (§ 113af ods. 12 zákona o VŠ)</t>
  </si>
  <si>
    <t>dopravná technika</t>
  </si>
  <si>
    <t>automatizácia a riadenie</t>
  </si>
  <si>
    <t>mikroelektronika</t>
  </si>
  <si>
    <t>rádioelektronika</t>
  </si>
  <si>
    <t>programové systémy</t>
  </si>
  <si>
    <t>odvetvové a prierezové ekonomiky</t>
  </si>
  <si>
    <t>Odňaté práva, alebo skončenie platnosti priznaného práva</t>
  </si>
  <si>
    <t>Dátum odňatia práva alebo skončenia platnosti</t>
  </si>
  <si>
    <t>mechatronika</t>
  </si>
  <si>
    <t xml:space="preserve">zrušené  </t>
  </si>
  <si>
    <t>zrušené</t>
  </si>
  <si>
    <t>S - študijný program uskutočňovaný v slovenkom jazyku alebo v kombinácii slovenského jazyka  a anglického jazyka (štátny jazyk)
A - študijný program uskutočňovaný výlučne v anglickom jazyku</t>
  </si>
  <si>
    <t>Tabuľka č. 17: Zoznam udelených akreditácií  habilitačného konania a inauguračného konania k 31.12.2019</t>
  </si>
  <si>
    <t xml:space="preserve">Odbor habilitačného konania a inauguračného konania </t>
  </si>
  <si>
    <t xml:space="preserve">pozemné stavby </t>
  </si>
  <si>
    <t>vodné stavby</t>
  </si>
  <si>
    <t xml:space="preserve">mechatronika_pozastavené </t>
  </si>
  <si>
    <t>teoretická elektrotechnika</t>
  </si>
  <si>
    <t>fyzikálna chémia</t>
  </si>
  <si>
    <t>teoretická a počítačová chémia</t>
  </si>
  <si>
    <t>anorganická technológia a materiály</t>
  </si>
  <si>
    <t>technológia makromolekulových látok</t>
  </si>
  <si>
    <t>bezpečnosť a ochrana zdravia pri práci</t>
  </si>
  <si>
    <t>Tabuľka č. 18: Zoznam udelených akreditácií  habilitačného konania a inauguračného konania  - pozastavenie, odňatie alebo skončenie platnosti udelenej akreditácie k 31.12.2019</t>
  </si>
  <si>
    <t>Pozastavená akreditácia – NIKTO</t>
  </si>
  <si>
    <t>Odňaté akreditácie alebo skončenie platnosti udelenej akreditácie</t>
  </si>
  <si>
    <t>Dátum odňatia alebo skončenia platnosti</t>
  </si>
  <si>
    <t>Tabuľka č. 19: Finančné prostriedky na výskumné projekty získané v roku 2019</t>
  </si>
  <si>
    <t>P. č.</t>
  </si>
  <si>
    <t>Poskytovateľ finančých prostriedkov (grantová agentúra, objednávateľ)</t>
  </si>
  <si>
    <t>Grant (G)/objednávka (O)</t>
  </si>
  <si>
    <t>Domáce (D)/zahraničné (Z)</t>
  </si>
  <si>
    <t>Číslo/
identifikácia projektu</t>
  </si>
  <si>
    <t xml:space="preserve">Priezvisko, meno 
a tituly zodpovedného riešiteľa projektu </t>
  </si>
  <si>
    <t xml:space="preserve">Názov projektu </t>
  </si>
  <si>
    <t>Obdobie riešenia projektu (od - do)</t>
  </si>
  <si>
    <t>Objem dotácie/finančných prostriedkov prijatých VŠ 
na jej účet 
v období od 1.1. do 31.12.
v eur
v kategórii BV</t>
  </si>
  <si>
    <t>Objem dotácie/finančných prostriedkov prijatých VŠ 
na jej účet 
v období od 1.1. do 31.12.
v eur
v kategórii KV</t>
  </si>
  <si>
    <t>Poznámky
a doplňujúce informácie</t>
  </si>
  <si>
    <t>VEGA</t>
  </si>
  <si>
    <t>G</t>
  </si>
  <si>
    <t>1/0682/16</t>
  </si>
  <si>
    <t>Stupňanová Andrea, doc. Mgr., PhD.</t>
  </si>
  <si>
    <t>Optimalizácia procesov geomodelovania s využitím pravdepodobnostných a fuzzy dát</t>
  </si>
  <si>
    <t>2016-19</t>
  </si>
  <si>
    <t>1/0265/16</t>
  </si>
  <si>
    <t>Králik Juraj, prof. Ing., CSc.</t>
  </si>
  <si>
    <t>Pravdepodobnostná analýza spoľahlivosti konštrukcií za mimoriadnych klimatických a havarijných situácií. Bezpečnosť a spoľahlivosť jadrových elektrární</t>
  </si>
  <si>
    <t>1/0805/16</t>
  </si>
  <si>
    <t>Sokáč Marek, doc. Ing., PhD.</t>
  </si>
  <si>
    <t>Lokalizácia bodových zdrojov havarijného znečistenia vodných tokov na základe údajov z on-line monitoringu</t>
  </si>
  <si>
    <t>1/0142/17</t>
  </si>
  <si>
    <t>Širáň Jozef, prof. RNDr., DrSc.</t>
  </si>
  <si>
    <t>Symetrické reprezentácie diskrétnych štruktúr na kompaktných plochách</t>
  </si>
  <si>
    <t>2017-19</t>
  </si>
  <si>
    <t>1/0891/17</t>
  </si>
  <si>
    <t>Hlavčová Kamila, prof. Ing., PhD.</t>
  </si>
  <si>
    <t>Detekcia a modelovanie zmien v hydrometeorologických časových radoch v podmienkach klimatickej zmeny</t>
  </si>
  <si>
    <t>2017-20</t>
  </si>
  <si>
    <t>1/0800/17</t>
  </si>
  <si>
    <t>Šoltész Andrej, prof. Ing., PhD.</t>
  </si>
  <si>
    <t>Optimalizácia protipovodňovej ochrany sídiel v povodí horských tokov</t>
  </si>
  <si>
    <t>1/0361/17</t>
  </si>
  <si>
    <t>Šulek Peter, doc. Ing., PhD.</t>
  </si>
  <si>
    <t>Optimalizácia prevádzky regulačných vodných elektrární pomocou metód hybridnej optimalizácie.</t>
  </si>
  <si>
    <t>1/0452/17</t>
  </si>
  <si>
    <t>Bednárová Emília, prof. Ing., PhD.</t>
  </si>
  <si>
    <t>ANALÝZA RIZIKOVÝCH FAKTOROV  DETERMINUJÚCICH BEZPEČNOSŤ HRÁDZÍ VODNÝCH STAVIEB</t>
  </si>
  <si>
    <t>1/0807/17</t>
  </si>
  <si>
    <t>Krajčík Michal, Ing., PhD.</t>
  </si>
  <si>
    <t>Riadenie systémov techniky prostredia inteligentných budov s podporou prediktívnych modelov a počítačových simulácií</t>
  </si>
  <si>
    <t>1/0456/17</t>
  </si>
  <si>
    <t>Fillo Ľudovít, prof. Ing., PhD.</t>
  </si>
  <si>
    <t>Nelineárna analýza betónových a spriahnutých konštrukcií</t>
  </si>
  <si>
    <t>1/0501/17</t>
  </si>
  <si>
    <t>Unčík Stanislav, prof. Ing., PhD.</t>
  </si>
  <si>
    <t>Environmentálne akceptovateľné materiály a technológie na stavbu dopravných plôch</t>
  </si>
  <si>
    <t>1/0603/17</t>
  </si>
  <si>
    <t>Koleková Yvona, doc. Ing., PhD.</t>
  </si>
  <si>
    <t>Odolnosť excentricky priečne zaťažených a tlačených prvkov z rôznych konštrukčných materiálov</t>
  </si>
  <si>
    <t>1/0750/18</t>
  </si>
  <si>
    <t>Janák Juraj, doc. Ing., PhD.</t>
  </si>
  <si>
    <t>Analýza vybraných geodynamických procesov pomocou absolútnej a relatívnej gravimetrie a technológie GNSS</t>
  </si>
  <si>
    <t>2018-20</t>
  </si>
  <si>
    <t>1/0847/18</t>
  </si>
  <si>
    <t>Petráš Dušan, prof. Ing., PhD.</t>
  </si>
  <si>
    <t>NÍZKOEXERGETICKÉ SYSTÉMY TECHNIKY PROSTREDIA NA BÁZE OBNOVITEĽNÝCH ZDROJOV ENERGIE</t>
  </si>
  <si>
    <t>1/0773/18</t>
  </si>
  <si>
    <t>Ároch Rudolf, doc. Ing., PhD.</t>
  </si>
  <si>
    <t>Inovatívne spoje moderných konštrukcií z ocele a dreva v kombinácii s betónom</t>
  </si>
  <si>
    <t>1/0412/18</t>
  </si>
  <si>
    <t>Jendželovsky Norbert, prof. Ing., PhD.</t>
  </si>
  <si>
    <t>Analýza správania sa stavebných konštrukcií pri dynamickom zaťažení s ohľadom na interakciu konštrukcie a podložia</t>
  </si>
  <si>
    <t>2018-21</t>
  </si>
  <si>
    <t>1/0506/18</t>
  </si>
  <si>
    <t>Kopáčik Alojz, prof. Ing., PhD.</t>
  </si>
  <si>
    <t>Vývoj algoritmu na automatizovanú kontrolu kvality realizácie stavieb v prostredí BIM</t>
  </si>
  <si>
    <t>1/0842/18</t>
  </si>
  <si>
    <t>Frankovská Jana, doc. Ing., PhD.</t>
  </si>
  <si>
    <t>Výskum hydromechanického správania zemín a skalných hornín pre modelovanie multifyzikálnych procesov v geotechnike</t>
  </si>
  <si>
    <t>1/0050/18</t>
  </si>
  <si>
    <t>Hraška Jozef, prof. Ing., PhD.</t>
  </si>
  <si>
    <t>Fotovoltické fasády budov s takmer nulovou potrebou energie</t>
  </si>
  <si>
    <t>2/0069/16</t>
  </si>
  <si>
    <t>Sarkoci Peter, Ing., PhD.</t>
  </si>
  <si>
    <t>Algebrické, pravdepodobnostné a kategoriálne aspekty modelovania kvantových javov a neurčitosti</t>
  </si>
  <si>
    <t>1/0709/19</t>
  </si>
  <si>
    <t>Frolkovič Peter, doc. RNDr., CSc.</t>
  </si>
  <si>
    <t>Level set metódy na neštruktúrovaných sieťach a pre implicitne dané výpočtové oblasti</t>
  </si>
  <si>
    <t>2019-22</t>
  </si>
  <si>
    <t>1/0006/19</t>
  </si>
  <si>
    <t>Mesiar Radko, prof. RNDr., DrSc.</t>
  </si>
  <si>
    <t>Nové trendy v teórii agregovania a ich aplikácie</t>
  </si>
  <si>
    <t>1/0238/19</t>
  </si>
  <si>
    <t>Knor Martin, prof. RNDr., Dr.</t>
  </si>
  <si>
    <t>Extremálne metrické problémy v grafoch a v diskrétnych štruktúrach</t>
  </si>
  <si>
    <t>2019-21</t>
  </si>
  <si>
    <t>1/0632/19</t>
  </si>
  <si>
    <t>Szolgay Ján, prof. Ing., PhD.</t>
  </si>
  <si>
    <t>Zmeny hydrologického režimu na Slovensku podľa regionálnych scenárov zmeny klímy a multimodelového hodnotenia</t>
  </si>
  <si>
    <t>1/0113/19</t>
  </si>
  <si>
    <t>Bielek Boris, prof. Ing., PhD.</t>
  </si>
  <si>
    <t>Klimaticky adaptívne fasády pre udržateľnú architektúru a ich potenciál v lokalite strednej Európy</t>
  </si>
  <si>
    <t>1/0254/19</t>
  </si>
  <si>
    <t>Halvonik Jaroslav, prof. Ing., PhD.</t>
  </si>
  <si>
    <t>Šmyková odolnosť železobetónových dosiek namáhaných koncentrovaným zaťažením</t>
  </si>
  <si>
    <t>1/0068/19</t>
  </si>
  <si>
    <t>Macura Viliam, prof. Ing., PhD.</t>
  </si>
  <si>
    <t>Hodnotenie kvality akvatického habitatu horských tokov bioindikáciou</t>
  </si>
  <si>
    <t>1/0682/19</t>
  </si>
  <si>
    <t>Medveď Igor, prof. RNDr., PhD.</t>
  </si>
  <si>
    <t>Transport solí v poréznych stavebných materiáloch</t>
  </si>
  <si>
    <t>1/0662/19</t>
  </si>
  <si>
    <t>Čistý Milan, prof. Ing., PhD.</t>
  </si>
  <si>
    <t>Vývoj nových technologických, analytických a predikčných nástrojov pre ochranu agrárnej krajiny voči suchu</t>
  </si>
  <si>
    <t>1/0574/19</t>
  </si>
  <si>
    <t>Stanko Štefan, prof. Ing., PhD.</t>
  </si>
  <si>
    <t>Odľahčovacie komory a ich vplyv na redukciu bodového znečistenia recipientu</t>
  </si>
  <si>
    <t>1/0737/19</t>
  </si>
  <si>
    <t>Ilavský Ján, prof. Ing., PhD.</t>
  </si>
  <si>
    <t>Riešenie kvality pitnej vody s ohľadom na klimatické zmeny a geologické podmienky</t>
  </si>
  <si>
    <t>1/0511/19</t>
  </si>
  <si>
    <t>Gašparík Jozef, prof. Ing., PhD.</t>
  </si>
  <si>
    <t>Návrh a tvorba časových plánov a elektronickej technologicko-kvalitatívnej databázy stavebných procesov pre aplikáciu v modeli BIM</t>
  </si>
  <si>
    <t>1/0749/19</t>
  </si>
  <si>
    <t>Sokol Milan, prof. Ing., PhD.</t>
  </si>
  <si>
    <t>Identifikácia stavu železničných mostov prostredníctvom dynamických meraní</t>
  </si>
  <si>
    <t>1/0584/19</t>
  </si>
  <si>
    <t>Fraštia Marek, doc. Ing., PhD.</t>
  </si>
  <si>
    <t>Určovanie tvaru vodnej hladiny na účely hydrotechnického výskumu</t>
  </si>
  <si>
    <t>1/0530/19</t>
  </si>
  <si>
    <t>Kopecký Miloslav, doc. RNDr., PhD.</t>
  </si>
  <si>
    <t>Analýza účinnosti odvodnenia pri sanácii nestabilných svahov</t>
  </si>
  <si>
    <t>1/0388/19</t>
  </si>
  <si>
    <t>Brodniansky Ján, prof. Ing., PhD.</t>
  </si>
  <si>
    <t>Analýza a syntéza vplyvu prevádzkových podmienok na líniové a stavebné tenkostenné konštrukcie</t>
  </si>
  <si>
    <t>1/0462/16</t>
  </si>
  <si>
    <t>Juraj Papčo, Ing. PhD.</t>
  </si>
  <si>
    <t>Riešenie aktuálnych problémov geofyzikálnej a geodetickej detekcie podporovaných dutín v environmentálnych splikáciách.</t>
  </si>
  <si>
    <t>2016-18</t>
  </si>
  <si>
    <t>Spolupráca  PF UK</t>
  </si>
  <si>
    <t>1/0300/19</t>
  </si>
  <si>
    <t>Ďuračiová Renata, doc. Ing., PhD.</t>
  </si>
  <si>
    <t>3D modelovanie slnečného žiarenia na stromovej vegetácii reprezentovanej mračnom bodov z laserového skenovania</t>
  </si>
  <si>
    <t>2019 - 21</t>
  </si>
  <si>
    <t>Spolupráca PF UPJŠ</t>
  </si>
  <si>
    <t>KEGA</t>
  </si>
  <si>
    <t>053STU-4/2017</t>
  </si>
  <si>
    <t>Šoltész Andrej, prof. Ing. PhD.</t>
  </si>
  <si>
    <t>Nové možnosti využitia metód matematického a fyzikálneho modelovania pri výučbe hydrodynamiky</t>
  </si>
  <si>
    <t>2017 - 2019</t>
  </si>
  <si>
    <t>044STU-4/2018</t>
  </si>
  <si>
    <t>Petráš Dušan, prof. Ing. PhD.</t>
  </si>
  <si>
    <t>Energetické audity a energetická certifikácia budov</t>
  </si>
  <si>
    <t>2018-2020</t>
  </si>
  <si>
    <t>025STU-4/2019</t>
  </si>
  <si>
    <t>Ivánková Oľga, doc. Ing., PhD.</t>
  </si>
  <si>
    <t>Ako sprístupniť náročné modelovanie statiky a dynamiky stavebných objektov študentom na technickej univerzite</t>
  </si>
  <si>
    <t>2019-2021</t>
  </si>
  <si>
    <t>039STU-4/2019</t>
  </si>
  <si>
    <t>Implementácia experimentálnych metód aplikovanej fyziky pri skúmaní hygrotermálnych vlastností poréznych materiálov v rámci vzdelávania</t>
  </si>
  <si>
    <t>002VŠVU-4/2019</t>
  </si>
  <si>
    <t>Jankovichová, doc.Ing.PhD.</t>
  </si>
  <si>
    <t>Koncept ľahkých konštrukcií z pohľadu hľadania novej formy pre architektov a dizajnérov</t>
  </si>
  <si>
    <t>2019-2020</t>
  </si>
  <si>
    <t>Spolupráca s VŠVU</t>
  </si>
  <si>
    <t>APVV</t>
  </si>
  <si>
    <t>APVV-14-0013</t>
  </si>
  <si>
    <t>Pokročilé metódy modelovania neurčitosti pre rozhodovacie problémy a ich aplikácie</t>
  </si>
  <si>
    <t>01.07.2015 - 30.6.2019</t>
  </si>
  <si>
    <t xml:space="preserve">APVV-15-0497 </t>
  </si>
  <si>
    <t>Szolgay Ján, prof. Ing. PhD.</t>
  </si>
  <si>
    <t>Citlivosť tvorby povodňového odtoku na intenzívne zrážky a využívanie územia vo vrcholových povodniach</t>
  </si>
  <si>
    <t>01.07.2016 - 30.06.2020</t>
  </si>
  <si>
    <t xml:space="preserve">APVV-15-0379 </t>
  </si>
  <si>
    <t>Vývoj metód správnej aplikácie dezinfekčných prostriedkov pre zdravotne bezpečnú pitnú vodu</t>
  </si>
  <si>
    <t>01.07.2016 - 31.12.2019</t>
  </si>
  <si>
    <t xml:space="preserve">APVV-15-0522 </t>
  </si>
  <si>
    <t>Mikula Karol, prof. RNDr., DrSc.</t>
  </si>
  <si>
    <t>Numerické metódy pre vývoj kriviek a plôch a ich aplikácie</t>
  </si>
  <si>
    <t>APVV-15-0489</t>
  </si>
  <si>
    <t>Čistý Milan, doc. Ing. PhD.</t>
  </si>
  <si>
    <t>Analýza sucha viackriteriálnymi metódami štatistiky a data miningu z pohľadu návrhu adaptačných opatrení v krajine</t>
  </si>
  <si>
    <t xml:space="preserve">APVV-15-0681 </t>
  </si>
  <si>
    <t>Kačúr Jozef, prof. RNDr. DrSc.</t>
  </si>
  <si>
    <t>Vyšetrovanie hydrotermálnych a mechanických vlastností poréznych stavebných materiálov na báze matematického modelovania</t>
  </si>
  <si>
    <t>APVV-15-0658</t>
  </si>
  <si>
    <t>Benko Vladimír, prof. Ing., PhD.</t>
  </si>
  <si>
    <t>Nemetalické výstuže do betónových konštrukcií vyrábané na Slovensku a inovačné metódy navrhovania proti progresívnym formám zlyhania betónových stavieb</t>
  </si>
  <si>
    <t>APVV-16-0126</t>
  </si>
  <si>
    <t>Fasádna technika budov s viacstupňovým využívaním obnoviteľných zdrojov energie pre udržateľnú architektúru</t>
  </si>
  <si>
    <t>01.07.2017 - 30.06.2021</t>
  </si>
  <si>
    <t>APVV-17-0428</t>
  </si>
  <si>
    <t>Širáň Jozef, prof. RNDr. DrSc.</t>
  </si>
  <si>
    <t>Metrické a spektrálne invarianty grafov a ich aplikácie pri modelovaní sietí, molekúl a iných štruktúr</t>
  </si>
  <si>
    <t>01.07.2018 - 30.06.2022</t>
  </si>
  <si>
    <t>APVV-17-0066</t>
  </si>
  <si>
    <t>Stupňanová Andrea, doc. Mgr. PhD.</t>
  </si>
  <si>
    <t>Zovšeobecnené konvulúcie a rozkladové integrály</t>
  </si>
  <si>
    <t xml:space="preserve">APVV-18-0247 </t>
  </si>
  <si>
    <t>Kopáčik Alojz, prof. Ing. PhD.</t>
  </si>
  <si>
    <t>Automatizácia kontroly elektronickej dokumentácie stavieb s využitím inovatívnych technológií zberu údajov a virtuálnych modelov</t>
  </si>
  <si>
    <t>01.07.2019 - 30.06.2023</t>
  </si>
  <si>
    <t xml:space="preserve">APVV-18-0174 </t>
  </si>
  <si>
    <t>Hraška Jozef, prof. Ing. PhD.</t>
  </si>
  <si>
    <t>Výskum cirkadiánneho potenciálu fasádnych systémov budov</t>
  </si>
  <si>
    <t xml:space="preserve">APVV-18-0052 </t>
  </si>
  <si>
    <t>Modelovanie neurčitosti: rozšírenia a zovšeobecnenia niektorých špeciálnych metód a ich aplikácie</t>
  </si>
  <si>
    <t>APVV-18-0205</t>
  </si>
  <si>
    <t>Barloková Danka, prof. Ing., PhD.</t>
  </si>
  <si>
    <t>Riešenie krízových situácií v zásobovaní vodou s ohľadom na klimatické zmeny</t>
  </si>
  <si>
    <t>01.07.2019 - 31.12.2023</t>
  </si>
  <si>
    <t>APVV-18-0203</t>
  </si>
  <si>
    <t xml:space="preserve">Stanko Štefan, prof. Ing. PhD. </t>
  </si>
  <si>
    <t>Smart nakladanie s extrémnymi dažďovými vodami v urbanizovanom území</t>
  </si>
  <si>
    <t>APVV-18-0427</t>
  </si>
  <si>
    <t>Fraštia Marek, doc. Ing. PhD.</t>
  </si>
  <si>
    <t>APVV-14-0735</t>
  </si>
  <si>
    <t>Nové možnosti využitia odvodňovacích kanálových sústav s ohľadom na ochranu a využívanie krajiny</t>
  </si>
  <si>
    <t>1.7.2015 - 28.6.2019</t>
  </si>
  <si>
    <t>Spolupráca s inou inštitúciou</t>
  </si>
  <si>
    <t>APVV-15-0220</t>
  </si>
  <si>
    <t>Algebraické, topologické a kombinatorické metódy v štúdiu diskrétnych štruktúr</t>
  </si>
  <si>
    <t>1.07.2016 - 30.06.2020</t>
  </si>
  <si>
    <t>APVV-15-0425</t>
  </si>
  <si>
    <t>Dopad prírodných rizík na lesné ekosystémy Slovenska v meniacich sa klimatickických podmienkach</t>
  </si>
  <si>
    <t>1.07.2016 - 30.06.2019</t>
  </si>
  <si>
    <t>APVV-16-0253</t>
  </si>
  <si>
    <t>Ing. Andrej Škrinár, Macura Viliam, prof. Ing. PhD.</t>
  </si>
  <si>
    <t>Vývoj metodiky hodnotenia ekologického potenciálu výrazne zmenených vodných útvarov (HMWB) na základe ichtyocenóz</t>
  </si>
  <si>
    <t>1.07.2017 - 30.06.2021</t>
  </si>
  <si>
    <t>APVV-16-0073</t>
  </si>
  <si>
    <t>Jenča Gejza, doc. Ing. PhD.</t>
  </si>
  <si>
    <t>Pravdepodobnostné, algebrické a kvantovo-mechanické aspekty neurčitosti</t>
  </si>
  <si>
    <t>APVV-16-0431</t>
  </si>
  <si>
    <t>Identifikácia a monitoring biotopov Natura 2000 dynamickou segmentáciou satelitných obrazov</t>
  </si>
  <si>
    <t>APVV-16-0278</t>
  </si>
  <si>
    <t>Šoltész Andrej, prof. Ing.PhD.</t>
  </si>
  <si>
    <t>Využitie hydromelioračných stavieb na zmiernenie negatívnych účinkov extrémnych hydrologických javov vplývajúcich na kvalitu vodných útvarov v poľnohospodárskej krajine</t>
  </si>
  <si>
    <t>APVV-17-0204</t>
  </si>
  <si>
    <t>Halvoník Jaroslav, prof. Ing., PhD.</t>
  </si>
  <si>
    <t>Zvyšovanie trvanlivosti a konštrukčnej spoľahlivosti nových a existujúcich betónových mostov</t>
  </si>
  <si>
    <t>01.07.2018 - 31.12.2021</t>
  </si>
  <si>
    <t>APVV-17-0580</t>
  </si>
  <si>
    <t>Puškár Anton, prof. Ing. PhD.</t>
  </si>
  <si>
    <t>Výskum strešnej krytiny s integrovanou funkciou výmenníka tepla</t>
  </si>
  <si>
    <t>01.07.2018 - 30.06.2021</t>
  </si>
  <si>
    <t>APVV-18-0347</t>
  </si>
  <si>
    <t xml:space="preserve">Zmeny  klímy a prírodné riziká: zraniteľnosť a adaptačné kapacity lesných ekosystémov Západných Karpát              </t>
  </si>
  <si>
    <t>01.07.2019 - 30.06.2022</t>
  </si>
  <si>
    <t>COST</t>
  </si>
  <si>
    <t>Z</t>
  </si>
  <si>
    <t>Akcia TD1409</t>
  </si>
  <si>
    <t>COST - Mathematics for industry network (MI-NET) </t>
  </si>
  <si>
    <t>05.05.2015-04.05.2019</t>
  </si>
  <si>
    <t>Akcia IC1406</t>
  </si>
  <si>
    <t>COST - High-Performance Modelling and Simulation for Big Data Applications (cHiPSet)</t>
  </si>
  <si>
    <t>08.04.2015-07.04.2019</t>
  </si>
  <si>
    <t>Akcia CA15125</t>
  </si>
  <si>
    <t>Rychtáriková Monika, prof. Ing. PhD.</t>
  </si>
  <si>
    <t>COST - Designs for Noise Reducing Materials and Structures (DENORMS)</t>
  </si>
  <si>
    <t>09.12.2015-29.10.2019</t>
  </si>
  <si>
    <t>Akcia CA15113</t>
  </si>
  <si>
    <t>Kohnova Silvia, prof. Ing. PhD.</t>
  </si>
  <si>
    <t>COST - Science and Management of Intermittent Rivers and Ephemeral Streams (SMIRES)</t>
  </si>
  <si>
    <t>2016-2020</t>
  </si>
  <si>
    <t>Akcia CA16209</t>
  </si>
  <si>
    <t>Kohnova Silvia, prof. Ing. PhD., Szolgay Ján, prof. Ing. PhD.</t>
  </si>
  <si>
    <t>COST - Natural Flood Retention on Private Land</t>
  </si>
  <si>
    <t>2017-2021</t>
  </si>
  <si>
    <t>H2020-MSCA-RISE-2016</t>
  </si>
  <si>
    <t>MSCA - 690970</t>
  </si>
  <si>
    <t>Chmelík Vojtech, doc. Ing. PhD.</t>
  </si>
  <si>
    <t>Advanced physical-acoustic and psycho-acoustic diagnostic methods for innovation in building acoustics - papabuild</t>
  </si>
  <si>
    <t>2015 -2019</t>
  </si>
  <si>
    <t>H2020-MSCA-ITN-2016</t>
  </si>
  <si>
    <t>MSCA - 721537</t>
  </si>
  <si>
    <t>ImageInLife - Training European Experts in Multilevel Bioimaging, Analysis and Modelling of Vertebrate Development and Disease</t>
  </si>
  <si>
    <t>2017-2020</t>
  </si>
  <si>
    <t>Višegradsky Fond</t>
  </si>
  <si>
    <t xml:space="preserve">Rabenseifer Roman, doc. Ing. arch. Dr. tech </t>
  </si>
  <si>
    <t>International Sustainable Engineering Practices</t>
  </si>
  <si>
    <t>2018-2019</t>
  </si>
  <si>
    <t>ESA-INVOICE</t>
  </si>
  <si>
    <t>4000122230/17/NL/SC</t>
  </si>
  <si>
    <t>Čunderlík Róbert, Ing. PhD.</t>
  </si>
  <si>
    <t>GOCE-based high-resolution gravity field modelling in a space domain</t>
  </si>
  <si>
    <t>2017-2019</t>
  </si>
  <si>
    <t xml:space="preserve">Slovenská správa ciest </t>
  </si>
  <si>
    <t>O</t>
  </si>
  <si>
    <t>PX62</t>
  </si>
  <si>
    <t>Borzovič Viktor, doc. Ing., PhD.</t>
  </si>
  <si>
    <t>Výskum nosných konštukcií integrovaných cestných mostov</t>
  </si>
  <si>
    <t>ESP Consult</t>
  </si>
  <si>
    <t>PX46</t>
  </si>
  <si>
    <t>Halvonik Jaroslav,prof.Ing.PhD.</t>
  </si>
  <si>
    <t>Analýza príčín vzniku porúch bet.konštrukcií sekundárneho ostenia a num.počítačové simulácie</t>
  </si>
  <si>
    <t>PX63</t>
  </si>
  <si>
    <t>Tvorba metodiky stanovenia zaťažiteľnosti mostov z mostných prefabrikátov</t>
  </si>
  <si>
    <t>PX64</t>
  </si>
  <si>
    <t>Paulík Peter,doc.Ing.PhD.</t>
  </si>
  <si>
    <t>Tvorba metodiky identifikácie a klasifikácia porúch mostných objektov na diaľniciach</t>
  </si>
  <si>
    <t>ProPonti s.r.o.</t>
  </si>
  <si>
    <t>PX72</t>
  </si>
  <si>
    <t>Expertízne vyhodnotenie zvyškovej životnosti železničného tunela</t>
  </si>
  <si>
    <t>PX30</t>
  </si>
  <si>
    <t>Expertízne vyhodnotenie zvyškovej životnosti železničného mostného objektu</t>
  </si>
  <si>
    <t>UK Bratislava</t>
  </si>
  <si>
    <t>PV61</t>
  </si>
  <si>
    <t>Papčo Juraj,Ing.PhD.</t>
  </si>
  <si>
    <t>Expertízne posúdenie gravimetrických,nivelačných meraní a radarovej interferometrie</t>
  </si>
  <si>
    <t>Archeologický ústav</t>
  </si>
  <si>
    <t>PY38</t>
  </si>
  <si>
    <t>Rášová Alexandra,Ing.PhD.</t>
  </si>
  <si>
    <t>Model súčtovej viditeľnosti pre územie Čiech</t>
  </si>
  <si>
    <t>Geodetický a kartografický ústav</t>
  </si>
  <si>
    <t>PZ51</t>
  </si>
  <si>
    <t>Analýza a určenie parametrov tiažového poľa Zeme na gravimetrickej základnici</t>
  </si>
  <si>
    <t>Úrad geodézie a kartografie</t>
  </si>
  <si>
    <t>PY52</t>
  </si>
  <si>
    <t>Výskumná analýza kvázigeoditu novej generácie pre územie SR</t>
  </si>
  <si>
    <t>Slovenská banská spol.s.r.o.</t>
  </si>
  <si>
    <t>PX73</t>
  </si>
  <si>
    <t>Slávik Ivan,doc.Ing.PhD.</t>
  </si>
  <si>
    <t>Experimentálny výskum vlastností geomateriálov a optimalizačný výskum tvaru hrádzového systému</t>
  </si>
  <si>
    <t>H.E.E.Consult</t>
  </si>
  <si>
    <t>PX17</t>
  </si>
  <si>
    <t>Experimentálny výskum geotechnických aspektov geomateriálov odkalísk</t>
  </si>
  <si>
    <t>Envirocentrum s.r.o.</t>
  </si>
  <si>
    <t>PX42</t>
  </si>
  <si>
    <t>Výskum tvarového a konštrukčného usporiadania sanácie telesa</t>
  </si>
  <si>
    <t>SMZ a.s. Jelšava</t>
  </si>
  <si>
    <t>PZ72</t>
  </si>
  <si>
    <t>Výskum tvaru prísypu hrádzového systému odkaliska</t>
  </si>
  <si>
    <t>Vodohospodárska výstavba</t>
  </si>
  <si>
    <t>PU18</t>
  </si>
  <si>
    <t>Komplexný experimentálny výskum vlastností zemín odobratých na lokalitách ochranných hrádzí</t>
  </si>
  <si>
    <t>SVP š.p.</t>
  </si>
  <si>
    <t>PY27</t>
  </si>
  <si>
    <t>Spracovanie štúdie "GIDRA"-vodohospodárske riešenie odtokových pomerov z hľadiska minimálnych prietokov</t>
  </si>
  <si>
    <t>PV20</t>
  </si>
  <si>
    <t>Dušička Peter,prof.Ing.PhD.</t>
  </si>
  <si>
    <t>Hydraulický výskum vývaru a podhatia VD Hričov</t>
  </si>
  <si>
    <t>PZ45</t>
  </si>
  <si>
    <t>Možiešik Ludovít,doc.Ing.PhD.</t>
  </si>
  <si>
    <t>Vodné cesty na Slovensku-analýza súčasného stavu a opatrení na dosiahnutie cieľového stavu</t>
  </si>
  <si>
    <t>Hydroteam s.r.o.</t>
  </si>
  <si>
    <t>PX43</t>
  </si>
  <si>
    <t>Hydraulický výskum 1-D modelovaním priebehu hladín</t>
  </si>
  <si>
    <t>HCI Hydroconsulting</t>
  </si>
  <si>
    <t>PX02</t>
  </si>
  <si>
    <t>Výskum vývoja hladiny podzemnej vody hist.pamiatky matematickým modelovaním</t>
  </si>
  <si>
    <t>PZ89</t>
  </si>
  <si>
    <t>Hydrotechnický výskum variantných riešení rekonštrukcie objektu stupňa pre športové plavidlá</t>
  </si>
  <si>
    <t>PX05</t>
  </si>
  <si>
    <t>Preverenie kapacity Hate hydrotechnickým výskumom</t>
  </si>
  <si>
    <t>PZ88</t>
  </si>
  <si>
    <t>Určenie vhodných typov rybovodov poľa typológie vodných tokov-posúdenie metódami hydrotech.výskumu</t>
  </si>
  <si>
    <t>SHMÚ</t>
  </si>
  <si>
    <t>PZ76</t>
  </si>
  <si>
    <t>Valent Peter,Ing.PhD.</t>
  </si>
  <si>
    <t>Spracovanie návrhovej povodňovej vlny pre územie SR</t>
  </si>
  <si>
    <t>PZ87</t>
  </si>
  <si>
    <t xml:space="preserve">Hydrotechnický výskum-matematické modelovanie viacúčelového vodohospodárskeho objektu na Malom Dunaji </t>
  </si>
  <si>
    <t>Žilinský samosprávny kraj</t>
  </si>
  <si>
    <t>PY61</t>
  </si>
  <si>
    <t>Výskum hladinového režimu rieky Váh</t>
  </si>
  <si>
    <t>SKY PARK OFFICES s.r.o.</t>
  </si>
  <si>
    <t>PX45</t>
  </si>
  <si>
    <t>Výpočtové simulácie a labor.experimentálne meranie v aerodynamickom tuneli</t>
  </si>
  <si>
    <t>Stavomal Slovakia</t>
  </si>
  <si>
    <t>PY58</t>
  </si>
  <si>
    <t>Palko Milan,doc.Ing.Phd.</t>
  </si>
  <si>
    <t>Experimentálne overovanie akustických a tepelnotechnických vlastností vzorky sklenenej výplne</t>
  </si>
  <si>
    <t>SKY PARK Residences</t>
  </si>
  <si>
    <t>PY19</t>
  </si>
  <si>
    <t>Experimentálne meranie účinkov vetra na obytnú vežu v aerodynamickom tuneli s medznou vrstvou</t>
  </si>
  <si>
    <t>eustream, a.s.</t>
  </si>
  <si>
    <t>PX01</t>
  </si>
  <si>
    <t>Brodniansky Ján,prof.Ing.PhD.</t>
  </si>
  <si>
    <t>Výskum napätosti prepravného systému a návrh tenzometrického monitorovacieho systému</t>
  </si>
  <si>
    <t>RMD Kwikform Limited</t>
  </si>
  <si>
    <t>PX03</t>
  </si>
  <si>
    <t>Hubová Olga,doc.Ing.PhD.</t>
  </si>
  <si>
    <t>Experimentálne testovanie zaťaženia vetrom pre rôzne typy mrežovaných panelov</t>
  </si>
  <si>
    <t>BAYO.S SE</t>
  </si>
  <si>
    <t>PX79</t>
  </si>
  <si>
    <t>Experimentálne stanovenie zaťaženia vetrom na systémy panelov vo veternom tuneli</t>
  </si>
  <si>
    <t>Hižnay s.r.o.</t>
  </si>
  <si>
    <t>PX70</t>
  </si>
  <si>
    <t>Sokol Milan,prof.Ing.PhD.</t>
  </si>
  <si>
    <t>Vývoj monitorovacieho systému numerické,experiment.overenie metodiky pre ident.vplyvu porúch na integritu nosného systému</t>
  </si>
  <si>
    <t>Ministerstvo živ.prostredua SR</t>
  </si>
  <si>
    <t>PY01</t>
  </si>
  <si>
    <t>Stanko Štefan,prof.Ing.PhD.</t>
  </si>
  <si>
    <t>Teoretický výskum gold-platingu v procese transpozície právne záväzných aktov vodného a odpadového hosp.</t>
  </si>
  <si>
    <t>Hižnay a.s.</t>
  </si>
  <si>
    <t>PZ39</t>
  </si>
  <si>
    <t>Analýza zaťažiteľnosti a zvyškovej životnosti železničného mosta</t>
  </si>
  <si>
    <t>PX29</t>
  </si>
  <si>
    <t>Analýza a návrh sanácie poklesu potrubia DN1400</t>
  </si>
  <si>
    <t>PX49</t>
  </si>
  <si>
    <t>Analýza a výpočet maximálnych povolených mechanických napätí,postupu sanácie poklesu potrubia</t>
  </si>
  <si>
    <t>PX80</t>
  </si>
  <si>
    <t>Analýza napätosti prepravného systému a návrh tenzometrického monitorovacieho systému</t>
  </si>
  <si>
    <t>Hlavné mesto SR</t>
  </si>
  <si>
    <t>PX88</t>
  </si>
  <si>
    <t>Analýza pôsobenia mosta a metodika na vyhodnotenie stavebno-techn.stavu mostných konštrukcií-most SNP</t>
  </si>
  <si>
    <t>Mondi SCP a.s.</t>
  </si>
  <si>
    <t>PZ93</t>
  </si>
  <si>
    <t>Metodické riešenie a analýza stability svahu na základe inklinometrických meraní</t>
  </si>
  <si>
    <t>Budatín Residence</t>
  </si>
  <si>
    <t>PX91</t>
  </si>
  <si>
    <t>Analýza existencie zosuvných území a variantná analýza sanačných opatrení pri založení objektov</t>
  </si>
  <si>
    <t>NDS a.s.</t>
  </si>
  <si>
    <t>PY02</t>
  </si>
  <si>
    <t>Výskum vplyvu zosuvov na stavebné objekty,riziká a opatrenia na D1</t>
  </si>
  <si>
    <t>Slovenský vodohosp.podnik</t>
  </si>
  <si>
    <t>PX48</t>
  </si>
  <si>
    <t>Analýza vývoja pohybu podzemných a priesakových vôd</t>
  </si>
  <si>
    <t>Aquatis a.s.</t>
  </si>
  <si>
    <t>PX59</t>
  </si>
  <si>
    <t>Inovácia a modernizácia plavebných komôr</t>
  </si>
  <si>
    <t>PX18</t>
  </si>
  <si>
    <t>Analýza vývoja parametrov filtračného pohybu podzemných vôd v podloží plavebných komôr</t>
  </si>
  <si>
    <t>BRUVO Slovakia s.r.o.</t>
  </si>
  <si>
    <t>PY23</t>
  </si>
  <si>
    <t>Szabó Daniel,Mgr.</t>
  </si>
  <si>
    <t>Teoreticko-experimentálne overovanie a vyhodnocovanie vlastností okien z plastu</t>
  </si>
  <si>
    <t>Vodárenská spoločnosť</t>
  </si>
  <si>
    <t>PX76</t>
  </si>
  <si>
    <t>Sandanus Jaroslav, Ing.PhD.</t>
  </si>
  <si>
    <t xml:space="preserve">Analýza nosnej konštrukcie úpravne vody </t>
  </si>
  <si>
    <t>European metrology programme for
Innovation and research (empir) h2020</t>
  </si>
  <si>
    <t>16RPT03</t>
  </si>
  <si>
    <t>Ďuriš Stanislav, prof. Ing., PhD.</t>
  </si>
  <si>
    <t>Developing research ca-pabilities for traceable in-traocular pressure me-asurements’ (inTENSE)</t>
  </si>
  <si>
    <t>01.07.2017-30.06.2020</t>
  </si>
  <si>
    <t>APVV-15-0295</t>
  </si>
  <si>
    <t>Palenčár Rudolf, prof. Ing., CSc.</t>
  </si>
  <si>
    <t>Pokročilé štatistické a výpočtové metódy pre meranie a metrológiu</t>
  </si>
  <si>
    <t>1.7.2016-30.6.2020</t>
  </si>
  <si>
    <t>APVV-15-0704</t>
  </si>
  <si>
    <t>Šooš Ľubomír, prof. Ing., PhD.</t>
  </si>
  <si>
    <t>Variabilné diagnostické a/alebo posilňovacie tréningové, a/alebo rehabilitačné zariadenie svalov trupu</t>
  </si>
  <si>
    <t>1.7.2016-30.6.2019</t>
  </si>
  <si>
    <t>APVV-15-0201</t>
  </si>
  <si>
    <t>Hulkó Gabriel, prof. Ing., DrSc.</t>
  </si>
  <si>
    <t>Lignín ako kompozitný komponent do fenolformaldehydových živíc a drevoplastu</t>
  </si>
  <si>
    <t>APVV-14-0244</t>
  </si>
  <si>
    <t>Vývoj softvérovej podpory s využitím fyzikálnej simulácie pre optimalizáciu procesov plynulého odlievania ocele ako systémov s rozloženými parametrami pre Železiarne Podbrezová, a. s.</t>
  </si>
  <si>
    <t>1.7.2015-30.6.2019</t>
  </si>
  <si>
    <t>APVV-14-0399</t>
  </si>
  <si>
    <t>Roháľ-Ilkiv, Boris, prof. Ing., PhD.</t>
  </si>
  <si>
    <t>Nelineárne riadenie s obmedzeniami a odhad stavu mechatronických systémov pre vnorené platformy riadenia</t>
  </si>
  <si>
    <t>APVV-15-0524</t>
  </si>
  <si>
    <t>Gulan Ladislav, prof. Ing, PhD.</t>
  </si>
  <si>
    <t>Výskum platformy modulov vybranej skupiny mobilných pracovných strojov, ich optimalizácia metódami generatívneho konštruovania</t>
  </si>
  <si>
    <t>APVV-15-0757</t>
  </si>
  <si>
    <t>Hučko Branislav, doc. Ing.  , PhD.</t>
  </si>
  <si>
    <t>Vývoj retraktora pre operácie v dutine brušnej</t>
  </si>
  <si>
    <t>APVV-16-0485</t>
  </si>
  <si>
    <t>Pokusová Marcela, doc. Ing. PhD.</t>
  </si>
  <si>
    <t>Nástroje na zhutňovanie biomasy odlievané z progresívnych oteruvzdorných liatin</t>
  </si>
  <si>
    <t>1.7.2017-30.6.2020</t>
  </si>
  <si>
    <t>APVV-16-0476</t>
  </si>
  <si>
    <t>VÝSKUM A VÝVOJ PROGRESÍVNEJ KONŠTRUKCIE ULOŽENIA VYSOKOOTÁČKOVÉHO ROTORA V STROJOCH NA VÝROBU PRIADZE</t>
  </si>
  <si>
    <t>APVV-16-0233</t>
  </si>
  <si>
    <t>Čekan Michal, Ing., PhD.</t>
  </si>
  <si>
    <t>Návrh a implementácia metodiky pre rehabilitáciu pacientov s bolesťami chrbta s využitím zrakového biofeedbacku</t>
  </si>
  <si>
    <t>1.7.2017-30.6.2019</t>
  </si>
  <si>
    <t>APVV-17-0666</t>
  </si>
  <si>
    <t>Šolek Peter, prof. Ing., CSc.</t>
  </si>
  <si>
    <t>Výskum vlastností materiálov a ich vývoj pre nosné konštrukcie a pruženie v prívesovej technike</t>
  </si>
  <si>
    <t>01.08.2018 - 30.06.2022</t>
  </si>
  <si>
    <t>APVV-17-0006</t>
  </si>
  <si>
    <t>Polóni Marián, prof. Ing., CSc.</t>
  </si>
  <si>
    <t>Preplňovaný spaľovací motor s pohonom na syntézne plyny z obnoviteľných zdrojov energie</t>
  </si>
  <si>
    <t>01.08.2018 - 30.06.2021</t>
  </si>
  <si>
    <t>APVV-17-0214</t>
  </si>
  <si>
    <t>Vachálek Ján, doc. Ing., PhD.</t>
  </si>
  <si>
    <t>Kolaboratívny robot pre použitie v laboratóriu</t>
  </si>
  <si>
    <t>01.08.2018 - 31.12.2020</t>
  </si>
  <si>
    <t>APVV-17-0309</t>
  </si>
  <si>
    <t>Výskum modulárnej štruktúry novej generácie pásových ťahačov pre technológie v enviromentálne citlivom prostredí .</t>
  </si>
  <si>
    <t>APVV-18-0505</t>
  </si>
  <si>
    <t>Šooš, Ľubomír, prof. Ing., PhD.</t>
  </si>
  <si>
    <t>Vývoj originálnej konštrukcie zhutňovacieho lisu s obrátenou
kinematikou</t>
  </si>
  <si>
    <t>APVV-18-0527</t>
  </si>
  <si>
    <t xml:space="preserve">Beniak, Juraj , doc. Ing.  PhD. </t>
  </si>
  <si>
    <t>Vývoj a optimalizácia technológie aditívnej výroby a konštrukcie
zariadenia pre výrobu súčiastok s optimalizovanou pevnosťou a
výrobnými nákladmi</t>
  </si>
  <si>
    <t>APVV-18-0348</t>
  </si>
  <si>
    <t xml:space="preserve">Peciar  Marián, prof. Ing. PhD. </t>
  </si>
  <si>
    <t>Spracovanie odpadných polyolefínov na plynné monoméry a
zmesné etylétery</t>
  </si>
  <si>
    <t>APVV-18-0023</t>
  </si>
  <si>
    <t xml:space="preserve">prof. Ing. Boris Rohaľ-Ilkiv, CSc. </t>
  </si>
  <si>
    <t>Efektívne metódy pre vnorené riadenie založené na optimalizácii</t>
  </si>
  <si>
    <t>APVV-18-0066</t>
  </si>
  <si>
    <t>Ďuriš, Stanislav, prof. Ing., PhD.</t>
  </si>
  <si>
    <t>Vývoj inovatívnych metód pre primárnu metrológiu momentu sily
aplikáciou silových účinkov konvenčnej etalonáže</t>
  </si>
  <si>
    <t>MVP-2019-0041</t>
  </si>
  <si>
    <t>Refundácie nákladov vynaložených na Mladého vedeckého pracovníka</t>
  </si>
  <si>
    <t>SK-PL-2018-0075</t>
  </si>
  <si>
    <t>Ondruška, Jura, Ing., PhD.</t>
  </si>
  <si>
    <t>Vplyv teplotných podmienok a vlhkosti na mechanické a
energetické vlastnosti peliet z biomasy</t>
  </si>
  <si>
    <t>01.01.2019 - 30.06.2020</t>
  </si>
  <si>
    <t>SK-SRB-2018-0045</t>
  </si>
  <si>
    <t>Danko, Ján, Ing. PhD.</t>
  </si>
  <si>
    <t>Výskum dynamických vlastností gumokovového uloženia
elektromotora pre elektrické vozidlá</t>
  </si>
  <si>
    <t>15.02.2019 - 30.06.2020</t>
  </si>
  <si>
    <t>1/0085/19</t>
  </si>
  <si>
    <t>Križan Peter, doc. Ing., PhD.</t>
  </si>
  <si>
    <t>Výskum silových pomerov počas zhutňovania biomasy a tvarová optimalizácia lisovacích nástrojov zhutňovacích strojov</t>
  </si>
  <si>
    <t>1.1.2019 - 31.12.2021</t>
  </si>
  <si>
    <t>1/0130/19</t>
  </si>
  <si>
    <t>Gondár Ernest, prof. Ing., PhD.</t>
  </si>
  <si>
    <t>Možnosti prípravy a aplikácie časticových kompozitov s odpadových materiálov</t>
  </si>
  <si>
    <t>1/0227/19</t>
  </si>
  <si>
    <t>Úradníček Juraj, Ing., PhD.</t>
  </si>
  <si>
    <t>Rozšírenie aktuálnych metód výpočtu dynamickej nestability automobilových kotúčových bŕzd s uvažovaním termálno-štrukturálnych efektov</t>
  </si>
  <si>
    <t>1/0405/19</t>
  </si>
  <si>
    <t>Schrek Alexander, doc. Ing., PhD.</t>
  </si>
  <si>
    <t>Tvárnenie a REW spájanie kombinovaných výťažkov z vysokopevných mikrolegovaných plechov a plechov z Al-zliatin</t>
  </si>
  <si>
    <t>1.1.2019 - 31.12.2022</t>
  </si>
  <si>
    <t>1/0098/18</t>
  </si>
  <si>
    <t>Metódy vyhodnotenia kalibrácie meradiel a prevodníkov</t>
  </si>
  <si>
    <t>1.1.2018 - 31.12.2020</t>
  </si>
  <si>
    <t>1/0556/18</t>
  </si>
  <si>
    <t>Ďuriš Stanislav, prof. Ing., CSc.</t>
  </si>
  <si>
    <t>Zabezpečenie metrologickej kontroly meradiel vnútroočného tlaku</t>
  </si>
  <si>
    <t>1/0298/18</t>
  </si>
  <si>
    <t>Švec Pavol, prof. Ing., CSc.</t>
  </si>
  <si>
    <t>Keramické kompozitné materiály na báze Si3N4 a B4C odolné abrazívnemu opotrebeniu</t>
  </si>
  <si>
    <t>1.1.2018 - 31.12.2021</t>
  </si>
  <si>
    <t>1/0743/18</t>
  </si>
  <si>
    <t>Urban František, prof. Ing., CSc.</t>
  </si>
  <si>
    <t>Výskum javov prebiehajúcich v termohydraulických okruhoch s prirodzenou cirkuláciou inertných plynov</t>
  </si>
  <si>
    <t>1/0276/17</t>
  </si>
  <si>
    <t>Peciar Marián, prof. Ing., PhD.</t>
  </si>
  <si>
    <t>Výskum progresívnych technológií mechaniky partikulárnych látok</t>
  </si>
  <si>
    <t>1.1.2017 - 31.12.2019</t>
  </si>
  <si>
    <t>1/0610/17</t>
  </si>
  <si>
    <t>Pavlásek Peter, Ing., PhD.</t>
  </si>
  <si>
    <t>Nové metódy merania emisivity povrchov pevných materiálov</t>
  </si>
  <si>
    <t>1/0301/17</t>
  </si>
  <si>
    <t>EZAP Energetické zhodnotenie alternatívnych palív – procesných plynov v spaľovacích motoroch</t>
  </si>
  <si>
    <t>1/0317/17</t>
  </si>
  <si>
    <t>Pokročilá lokalizácia a navigácia mobilných robotických systémov na báze nelineárneho numerického pozorovateľa</t>
  </si>
  <si>
    <t>2/0044/17</t>
  </si>
  <si>
    <t>Brusilová, Alena, Ing., PhD.</t>
  </si>
  <si>
    <t>Štúdium fyzikálnych a mechanických vlastností, obrobiteľnosti a povrchovej úpravy Ti a Ti kompozitov pripravených práškovou metalurgiou</t>
  </si>
  <si>
    <t>016STU-4/2019</t>
  </si>
  <si>
    <t>prof. Ing. Marián Peciar, PhD.</t>
  </si>
  <si>
    <t>Aplikácia DEM metódy vo výučbe procesnej techniky</t>
  </si>
  <si>
    <t>027STU-4/2019</t>
  </si>
  <si>
    <t>doc. Ing. Marian Králik, CSc.</t>
  </si>
  <si>
    <t>Príprava akreditovaného študijného programu výrobné systémy a manažérstvo kvality na EUR-ACE akreditované štúdium</t>
  </si>
  <si>
    <t>034STU-4/2019</t>
  </si>
  <si>
    <t>PhDr. Anna Kucharíková, CSc.</t>
  </si>
  <si>
    <t>ADAPTÁCIA TECHNICKÝCH CUDZOJAZYČNÝCHTEXTOV A ICH IMPLEMENTÁCIA DO CUDZOJAZYČNÉHO VZDELÁVANIA V OBLASTI STROJNÍCTVA S VYUŽITÍM INOVATÍVNYCH IKT METÓD</t>
  </si>
  <si>
    <t>006STU-4/2018</t>
  </si>
  <si>
    <t>prof. Ing. Rudolf Palenčár, PhD.</t>
  </si>
  <si>
    <t>Modernizácia laboratórií na meranie vybraných tepelnotechnických a technických veličín</t>
  </si>
  <si>
    <t>039STU-4/2017</t>
  </si>
  <si>
    <t>prof. Ing. Stanislav Ďuriš, PhD.</t>
  </si>
  <si>
    <t>Zavádzanie progresívnych metód pre zvyšovanie úrovne vzdelávacieho procesu predmetu metrológie teploty</t>
  </si>
  <si>
    <t>026STU-4/2018</t>
  </si>
  <si>
    <t>prof. Ing. Marián Polóni, CSc.</t>
  </si>
  <si>
    <t>Experimentálna jednotka pre výučbu spaľovacích motorov</t>
  </si>
  <si>
    <t>053STU-4/2018</t>
  </si>
  <si>
    <t>prof. Ing. Ľubomír Šooš, PhD.</t>
  </si>
  <si>
    <t>RORETA – Aplikácia rozšírenej reality v procese výučby technológie obrábania</t>
  </si>
  <si>
    <t>051STU-4/2018</t>
  </si>
  <si>
    <t>doc. Ing. Juraj Beniak, PhD.</t>
  </si>
  <si>
    <t>Inovatívne metódy pre skvalitňovanie procesu vzdelávania v oblasti aditívnej výroby a systémov počítačovej podpory</t>
  </si>
  <si>
    <t>005STU-4/2018</t>
  </si>
  <si>
    <t>doc. Ing. Gergely Takács, PhD.</t>
  </si>
  <si>
    <t>Založenie pilotného laboratória pre výučbu technológie programovateľných hradlových polí</t>
  </si>
  <si>
    <t>027STU-4/2017</t>
  </si>
  <si>
    <t>doc. Ing. Ján Vachálek, PhD.</t>
  </si>
  <si>
    <t>Tvorba tematicky zameraných laboratórnych pracovísk pre implementáciu rôznych typov vnorených platforiem do výučby</t>
  </si>
  <si>
    <t>061STU-4/2017</t>
  </si>
  <si>
    <t>doc. Ing. Peter Križan, PhD.</t>
  </si>
  <si>
    <t>Zvýšenie úrovne edukačného procesu v oblasti výrobných a environmentálnych technológií implementáciou inovatívnych nástrojov</t>
  </si>
  <si>
    <t>017STU-4/2018</t>
  </si>
  <si>
    <t>prof. Ing. Roland Jančo, PhD.</t>
  </si>
  <si>
    <t>Teoretické a praktické riešenie konštrukcie na pružnom lineárnom a nelineárnom podklade</t>
  </si>
  <si>
    <t>MicroStep, spol. s r.o.</t>
  </si>
  <si>
    <t>S4/2018</t>
  </si>
  <si>
    <t>Kolláth Ľudovít, doc. Ing., PhD.</t>
  </si>
  <si>
    <t>Výskum technologických uzlov automatizovanej linky na výrobu segmentov oceľových konštrukcií CUTTING</t>
  </si>
  <si>
    <t>12/2018- 11/2021</t>
  </si>
  <si>
    <t>WINDOW GLASS, s.r.o.</t>
  </si>
  <si>
    <t>0201/0065/2018</t>
  </si>
  <si>
    <t>Výskum termických pochodov v procese znižovania vlhkosti organických materiálov</t>
  </si>
  <si>
    <t>12/2018 - 20.11.2020</t>
  </si>
  <si>
    <t>NECST, France, Paríž</t>
  </si>
  <si>
    <t>0201/0049/18</t>
  </si>
  <si>
    <t>doc. Ing. Michal Masaryk, PhD.</t>
  </si>
  <si>
    <t>Vývoj solárneho klimatizačného systému</t>
  </si>
  <si>
    <t>24.10.2018 -24.3.2020</t>
  </si>
  <si>
    <t>Grantová schéma sa vola NECST, poskytuje ju na výskumné účely centrála francúzskeho energetického koncernu Engie S.A. Paris, schéma je globálna. Grant nám bol udelený v tejto schéme rozhodnutím Paríža, súťažili sme v Paríži, výsledky sú komunikované do Paríža, a odtiaľ sú aj uvoľňované financie. Kvôli právnej jednoduchosti nakoniec centrála v Paríži rozhodla, že samotnú grantovú zmluvu s STU podpíše slovenské zastúpenie Engie Services Bratislava</t>
  </si>
  <si>
    <t>Nafta a.s.</t>
  </si>
  <si>
    <t>72/18</t>
  </si>
  <si>
    <t>Ing. Vladimír Chmelko, PhD.</t>
  </si>
  <si>
    <t>Analýza príčin limu teplomernej sondy a skúšku vrubovej húževnatosti zvareného materiálu potrubia plynovodov</t>
  </si>
  <si>
    <t>2.11.2018 - 10.12.2018</t>
  </si>
  <si>
    <t>Ingredia s.r.o.</t>
  </si>
  <si>
    <t>8/19</t>
  </si>
  <si>
    <t>doc. Ing. Peter Peciar, PhD.</t>
  </si>
  <si>
    <t>Overenie granulácie práškového kolostra - výskumné a overovacie práce dodaného materiálu</t>
  </si>
  <si>
    <t>15.01.2019-30.01.2019</t>
  </si>
  <si>
    <t>AGRO CS a.s., Česká Skalica</t>
  </si>
  <si>
    <t>53/18</t>
  </si>
  <si>
    <t>doc. Ing. Roman Fekete, PhD.</t>
  </si>
  <si>
    <t>Výskum aglomerácie a vypracovanie primárnych podkladov pre výrobnú linku špeciálneho hnojiva-3.etapa</t>
  </si>
  <si>
    <t>1.9.2019 - 15.3.2019</t>
  </si>
  <si>
    <t>Intensa s.r.o.</t>
  </si>
  <si>
    <t>10/19</t>
  </si>
  <si>
    <t>Ing. Marek Gašparík, PhD.</t>
  </si>
  <si>
    <t>Výskum a vývoj vysoko prúdovej prenosovej a energetickej sústavy z pozemnej stanice do pracovnej časti technologického nosiča priemyselného zariadenia na výškové práce</t>
  </si>
  <si>
    <t>18.7.2018- 28.1.2019</t>
  </si>
  <si>
    <t>12/19</t>
  </si>
  <si>
    <t>Podpora projektu P2017BEN1061 -návrh homogenizátora</t>
  </si>
  <si>
    <t>01.02.2019 - 19.02.2019</t>
  </si>
  <si>
    <t>Slovnaft, a.s.</t>
  </si>
  <si>
    <t>67/18</t>
  </si>
  <si>
    <t>doc. Ing. Roland Jančo, PhD.</t>
  </si>
  <si>
    <t>Vypracovanie štúdie a výskum možností detekcie defektov v potrubných systémoch pomocou akustických metód - 1. etapa</t>
  </si>
  <si>
    <t>1.10. - 15.02.2019</t>
  </si>
  <si>
    <t>Biogas GT s.r.o.</t>
  </si>
  <si>
    <t>32/19</t>
  </si>
  <si>
    <t>Ing. Oliver Macho, PhD.</t>
  </si>
  <si>
    <t>Prieskum granulovateľnosti produktu FeSfix - Fe koncentrátu</t>
  </si>
  <si>
    <t>2.2.2019 -30.04.2019</t>
  </si>
  <si>
    <t>29/19</t>
  </si>
  <si>
    <t>Optimalizácia granulačnej linky NPK hnojiva - uvedenie zariadenia do chodu a nábeh</t>
  </si>
  <si>
    <t>1.4.2019 - 30.11.2019</t>
  </si>
  <si>
    <t>Správa štátnych hmotných rezerv Slovenskej republiky</t>
  </si>
  <si>
    <t>37/19</t>
  </si>
  <si>
    <t>Vypracovanie expertízy " Expertízy materiálového zloženia Reunerových anód"</t>
  </si>
  <si>
    <t>2.1.2019 - 11.5.2019</t>
  </si>
  <si>
    <t>Keydesign, s.r.o.</t>
  </si>
  <si>
    <t>40/19</t>
  </si>
  <si>
    <t>Výskum prípravy mixu dvojkomponentnej práškovej zmesi</t>
  </si>
  <si>
    <t>27.5.2019 - 20.6.2019</t>
  </si>
  <si>
    <t>Mondi AG</t>
  </si>
  <si>
    <t>42/19</t>
  </si>
  <si>
    <t>Výskum distribúcie veľkosti častíc materiálu "zmes síranu sodného a uhličitanu sodného"</t>
  </si>
  <si>
    <t>27.5. 2019 - 27.6.2019</t>
  </si>
  <si>
    <t>45/19</t>
  </si>
  <si>
    <t>Výskum distribúcie veľkosti častíc materiálu "GL vor Klarer Dregs"</t>
  </si>
  <si>
    <t>CMK s.r.o., Žarnovia</t>
  </si>
  <si>
    <t>41/19</t>
  </si>
  <si>
    <t>Výskum stlačiteľnosti materiálu Na3AsO4</t>
  </si>
  <si>
    <t>18.6.2019 - 24.6.2019</t>
  </si>
  <si>
    <t>50/19</t>
  </si>
  <si>
    <t>Vytvorenie modulov hrúbky stien kolien DN80, DN100</t>
  </si>
  <si>
    <t>22.5.2019 - 8.7.2019</t>
  </si>
  <si>
    <t>Fortaco, s.r.o.</t>
  </si>
  <si>
    <t>38/19</t>
  </si>
  <si>
    <t>doc. Ing. Vladimír Chmelko, PhD.</t>
  </si>
  <si>
    <t>Analýza príčin praskania skiel</t>
  </si>
  <si>
    <t>2.1.2019-24.5.2019</t>
  </si>
  <si>
    <t>Žilinská univerzita v Žiline</t>
  </si>
  <si>
    <t>65/19</t>
  </si>
  <si>
    <t>Služby spojené s experimentálnym vývojom výroby, výroba a analýza špeciálnych peluet z rôznych biomateriálov</t>
  </si>
  <si>
    <t>21.10.2018 - 27.11.2018</t>
  </si>
  <si>
    <t>FP7 - Innovation and Commercialisation</t>
  </si>
  <si>
    <t xml:space="preserve">Z </t>
  </si>
  <si>
    <t>NMP-CA-2013-618103</t>
  </si>
  <si>
    <t>Valčuha Štefan, prof. Ing., CSc.</t>
  </si>
  <si>
    <t>INCOMERA</t>
  </si>
  <si>
    <t xml:space="preserve">15.01.2014-
15.01.2018
</t>
  </si>
  <si>
    <t>MŠVVaŠ SR</t>
  </si>
  <si>
    <t>1224/2019</t>
  </si>
  <si>
    <t>Univerzitná a priemyselná výskumno-edukačná platforma recyklujúcej spoločnosti</t>
  </si>
  <si>
    <t>18.12.2019- 21.12.2022</t>
  </si>
  <si>
    <t>Noving s.r.o.</t>
  </si>
  <si>
    <t>46/18</t>
  </si>
  <si>
    <t xml:space="preserve">Posúdenie transportu skladovacích zásobníkov lúhu </t>
  </si>
  <si>
    <t>1.8.2018 - 30.11.2018</t>
  </si>
  <si>
    <t>Inštalované velkoobjemové zásobníky staršej konštrukcie je zámerom investora premiestniť do inej výrobne. Keďže nie je možné využiť klasické výpočtové normy pre skladovacie zásobníky, bolo cieľom projektu navrhnúť spôsob unikátnej koncepcie vystuženia tenkostennej škrupiny pre zabezpečenie integrity zásobníka. Takéto činnosti sú predmetom výskumu na riešiteľskom  pracovisku ÚPI SjF s využitím materiálových a konštrukčných znalostí a výskumom preukázaného zníženia zbytkovej životnosti použitých materiálov. Výskum spočíval tiež v experimentálnom overení korozívnych úbytkov hrúbky steny v miestach fázového rozhrania lúh (kvapalina) - plyn (pary nad hladinou), čo je zlomový problém únosnosti veľkoobjemových zásobníkov s premenlivou výškou hladiny v ňom.</t>
  </si>
  <si>
    <t>Mesto Humenné</t>
  </si>
  <si>
    <t>36/16</t>
  </si>
  <si>
    <t>prof. Ing. František Urban, CSc.</t>
  </si>
  <si>
    <t>Koncepcia rozvoja mesta Humenné v oblasti tepelnej energetiky</t>
  </si>
  <si>
    <t>17.10.2016 - 15.12.2019</t>
  </si>
  <si>
    <t xml:space="preserve">Zdôvodnenie: Na základe analýzy územia Mesta Humenné, zdrojov a spotrebiteľov tepla v meste, spotreby palív a vplyvu tepelnej energetiky na životné prostredie bol spracovaný návrh rozvoja sústav tepelných zariadení a budúceho zásobovania územia mesta teplom. Pre spracovanie tohto návrhu bolo potrebné aplikovať metódy optimalizácie, vybrať optimalizačné kritériá, vypracovať optimalizačné výpočty variantov týkajúcich sa zdrojov tepla a distribučného systému tepla.
Predložená koncepcia bola posúdená primátorom určenými odborníkmi v oblasti zásobovania teplom a následne boli poslancami Mestského zastupiteľstva v Humennom schválené závery a odporúčania pre rozvoj tepelnej energetiky na území mesta.
</t>
  </si>
  <si>
    <t>Schaeffler Skalica, spol. s r.o.</t>
  </si>
  <si>
    <t>39/19</t>
  </si>
  <si>
    <t>Optimalizácia rozvodov STL. vzduchu</t>
  </si>
  <si>
    <t>10.5.2019 - 12.7.2019</t>
  </si>
  <si>
    <t>Zdôvodnenie: Projekt bol zameraný jednak na experimentálne overenie fyzikálnych parametrov vysoko stlačeného vzduchu v rozsiahlom rozvode v závode Schaeffler Skalica a jednak na výskum a nasledujúcu optimalizáciu aerodynamiky koncových prvkov v rozvode a elimináciu vírivých odporov v distribučných kanáloch.</t>
  </si>
  <si>
    <t>81/19</t>
  </si>
  <si>
    <t>doc.  Ing. Branislav Knížat, PhD.</t>
  </si>
  <si>
    <t>Model. Testy hydrauli. Častí kompresorov</t>
  </si>
  <si>
    <t>1.12.2019-31.12.2019</t>
  </si>
  <si>
    <t>Zdôvodnenie: Uvedený projekt zahŕňa výrobu modelu plynového kompresora, návrh a realizáciu odberových miest na meranie termodynamických parametrov prúdiaceho pracovného média, merania výkonových parametrov modelu plynového kompresora, vyhodnotenie nameraných hodnôt, prepočet na bezrozmerné parametre, Analýza dosiahnutých výsledkov. Všetky uvedené kroky smerujú následne k výskumu prúdenia v plynovom kompresore za účelom dosiahnutia optimálnych hodnôt výkonových parametrov plynového kompresora.</t>
  </si>
  <si>
    <t>MH SR</t>
  </si>
  <si>
    <t>313012P612</t>
  </si>
  <si>
    <t>Automatizácia v procese výroby nákladných železničných vozidiel</t>
  </si>
  <si>
    <t>1.3.2019 - 31.12.2021</t>
  </si>
  <si>
    <t>313012P922</t>
  </si>
  <si>
    <t>Nová generácia nákladných železničných vozidiel</t>
  </si>
  <si>
    <t>002STU-2-1/2018</t>
  </si>
  <si>
    <t>STU ako líder Digitálnej koalície</t>
  </si>
  <si>
    <t>1.1.2019 - 31.12.2019</t>
  </si>
  <si>
    <t>1/0182/16</t>
  </si>
  <si>
    <t>prof. Ing. Marcel Miglierini, DrSc.</t>
  </si>
  <si>
    <t>Lokálna štruktúra a magnetické správanie sa pokročilých multifázových zliatin pri extrémnych podmienkach</t>
  </si>
  <si>
    <t>2016-2019</t>
  </si>
  <si>
    <t>1/0405/16</t>
  </si>
  <si>
    <t>doc. Ing. Rastislav Dosoudil, PhD.</t>
  </si>
  <si>
    <t>Príprava a analýza vybraných elektromagnetických, mikroštruktúrnych a fyzikálnochemických vlastností pokročilých magnetických, magnetodielektrických a nanokompozitných materiálových štruktúr</t>
  </si>
  <si>
    <t>1/0475/16</t>
  </si>
  <si>
    <t>prof. Ing. Vojtech Veselý, DrSc.</t>
  </si>
  <si>
    <t>Riadenie dynamických systémov za podmienok neurčitostí</t>
  </si>
  <si>
    <t>1/0477/16</t>
  </si>
  <si>
    <t>Ing. Jarmila Degmová, PhD.</t>
  </si>
  <si>
    <t>Konštrukčné materiály fúznych a štiepnych reaktorov</t>
  </si>
  <si>
    <t>1/0651/16</t>
  </si>
  <si>
    <t>Ing. Miroslav Mikolášek, PhD.</t>
  </si>
  <si>
    <t>Výskum progresívnych materiálov a štruktúr pre foto-elektrochemické aplikácie</t>
  </si>
  <si>
    <t>1/0733/16</t>
  </si>
  <si>
    <t>prof. Ing. Danica Rosinová, PhD.</t>
  </si>
  <si>
    <t>Robustné a optimálne riadenie mechatronických systémov</t>
  </si>
  <si>
    <t>1/0739/16</t>
  </si>
  <si>
    <t>doc. Ing. Jaroslav Kováč, PhD.</t>
  </si>
  <si>
    <t>Vývoj a charakterizácia moderných mikro a nanoštruktúr pre optoelektronické a fotonické prvky</t>
  </si>
  <si>
    <t>1/0762/16</t>
  </si>
  <si>
    <t>Ing. Daniel Arbet, PhD.</t>
  </si>
  <si>
    <t>Rozvoj a implementácia metód návrhu integrovaných systémov s ultra nízkym napájacím napätím v nanotechnológiách</t>
  </si>
  <si>
    <t>1/0828/16</t>
  </si>
  <si>
    <t>prof. Ing. Ivan Hotový, DrSc.</t>
  </si>
  <si>
    <t>Nanoštruktúrne tenkovrstvové materiály a inovatívne technológie pre MEMS senzory plynov a ťažkých kovov</t>
  </si>
  <si>
    <t>1/0854/16</t>
  </si>
  <si>
    <t>Ing. Martin Jagelka, PhD.</t>
  </si>
  <si>
    <t>Výskum inovatívnych technológií realizácie systémov určených na snímanie a diagnostiku ľudských biosignálov</t>
  </si>
  <si>
    <t>2/0152/16</t>
  </si>
  <si>
    <t xml:space="preserve">prof. Ing. Vladimír Nečas, PhD. </t>
  </si>
  <si>
    <t>Detekcia ionizujúcich častíc s využitím senzorov na báze semiizolačného GaAs a 4H-SiC pre fyziku vysokých energií</t>
  </si>
  <si>
    <t>spoluriešiteľ</t>
  </si>
  <si>
    <t>1/0104/17</t>
  </si>
  <si>
    <t>prof. Ing. Vladimír Slugeň, DrSc.</t>
  </si>
  <si>
    <t>Štúdium radiačnej degradácie konštrukčných materiálov pokročilých jadrových reaktorov</t>
  </si>
  <si>
    <t>1/0159/17</t>
  </si>
  <si>
    <t>prof. Ing. Pavol Zajac, PhD.</t>
  </si>
  <si>
    <t>Bezpečná postkvantová kryptografia</t>
  </si>
  <si>
    <t>1/0462/17</t>
  </si>
  <si>
    <t>prof. Ing. Ivan Baroňák, CSc.</t>
  </si>
  <si>
    <t>Modelovanie parametrov kvality v IMS sieťach</t>
  </si>
  <si>
    <t>1/0558/17</t>
  </si>
  <si>
    <t>Ing. Marian Vojs, PhD.</t>
  </si>
  <si>
    <t>Výskum bórom dopovaných diamantových elektród pre detekciu a odstraňovanie liečiv, drog a vybraných rezistentných baktérií z odpadových vôd</t>
  </si>
  <si>
    <t>1/0561/17</t>
  </si>
  <si>
    <t>prof. Ing. Jozef Sitek, DrSc.</t>
  </si>
  <si>
    <t>Vlastnosti nanokryštalických zliatin po ožiarení ťažkými časticami a elektrónmi</t>
  </si>
  <si>
    <t>1/0640/17</t>
  </si>
  <si>
    <t>doc. Ing. Anton Beláň, PhD.</t>
  </si>
  <si>
    <t>Sebestačné inteligentné siete a regióny a ich začlenenie do existujúcej elektrizačnej sústavy</t>
  </si>
  <si>
    <t>1/0668/17</t>
  </si>
  <si>
    <t>prof. Ing. Ľubica Stuchlíková, PhD.</t>
  </si>
  <si>
    <t>Opto-elektrická diagnostika alternatívnych polovodičových materiálov a štruktúr pre fotovoltické aplikácie</t>
  </si>
  <si>
    <t>1/0752/17</t>
  </si>
  <si>
    <t>Ing. Andrej Babinec, PhD.</t>
  </si>
  <si>
    <t>Metódy inteligentného riadenia bezpilotných lietajúcich prostriedkov pre inšpekciu v priemyselnom prostredí</t>
  </si>
  <si>
    <t>1/0819/17</t>
  </si>
  <si>
    <t>prof. Ing. Alena Kozáková, PhD.</t>
  </si>
  <si>
    <t>Inteligentné mechatronické systémy (IMSYS)</t>
  </si>
  <si>
    <t>1/0863/17</t>
  </si>
  <si>
    <t>prof. Ing. Vladimír Nečas, PhD.</t>
  </si>
  <si>
    <t>Rádioaktívne materiály v jadrových zariadeniach</t>
  </si>
  <si>
    <t>1/0867/17</t>
  </si>
  <si>
    <t>prof. Dr. Ing. Miloš Oravec</t>
  </si>
  <si>
    <t>MLbiomedia – Pokročilé metódy strojového učenia na návrh biometrických a medicínskych systémov</t>
  </si>
  <si>
    <t>1/0886/17</t>
  </si>
  <si>
    <t>Ing. Anton Kuzma, PhD.</t>
  </si>
  <si>
    <t>Flexibilné senzorické štruktúry pre snímanie biofyzikálnych parametrov</t>
  </si>
  <si>
    <t>1/0905/17</t>
  </si>
  <si>
    <t>prof. Ing. Viera Stopjaková, PhD.</t>
  </si>
  <si>
    <t>Konverzia energie pre energeticky-autonómne integrované systémy</t>
  </si>
  <si>
    <t>2/0150/17</t>
  </si>
  <si>
    <t>doc. Ing. Martin Tomáška, PhD.</t>
  </si>
  <si>
    <t>Vysokoteplotná charakterizácia , integrácia a spoľahlivosť MEMS senzorov tlaku na báze AlGaN/GaN</t>
  </si>
  <si>
    <t>1/0081/18</t>
  </si>
  <si>
    <t>prof. Ing. Vladimír Kutiš, PhD.</t>
  </si>
  <si>
    <t>Modelovanie a experimentálne vyšetrovanie piezoelektrických smart štruktúr</t>
  </si>
  <si>
    <t>2018-2021</t>
  </si>
  <si>
    <t>1/0102/18</t>
  </si>
  <si>
    <t>prof. Ing. Justín Murín, DrSc.</t>
  </si>
  <si>
    <t>Multifyzikálne modelovanie, simulácia a meranie senzorov a aktuátorov z funkčne gradovaného a multifunkčného materiálu</t>
  </si>
  <si>
    <t>1/0477/18</t>
  </si>
  <si>
    <t>prof. Ing. Peter Farkaš, DrSc.</t>
  </si>
  <si>
    <t>Kódy pre komunikáciu so sondami v hĺbkach vesmíru</t>
  </si>
  <si>
    <t>1/0320/19</t>
  </si>
  <si>
    <t>doc. Ing. Vladimír Jančárik, PhD.</t>
  </si>
  <si>
    <t>Pokročilé metódy nedeštruktívnej defektoskopie a diagnostiky konštrukčných dielov založené na analýze magnetizačných procesov prebiehajúcich vo feromagnetických a ferimagnetických materiáloch</t>
  </si>
  <si>
    <t>1/0440/19</t>
  </si>
  <si>
    <t>prof. Ing. Jaroslav Polec, PhD.</t>
  </si>
  <si>
    <t>Detekcia kognitívnych porúch na základe sledovania pohybu očí</t>
  </si>
  <si>
    <t>1/0452/19</t>
  </si>
  <si>
    <t>doc. Ing. Martin Weis, PhD.</t>
  </si>
  <si>
    <t>Technológia injekt tlače organických polovodičov pre flexibilnú elektroniku</t>
  </si>
  <si>
    <t>2019-2022</t>
  </si>
  <si>
    <t>1/0532/19</t>
  </si>
  <si>
    <t>Ing. Magdaléna Kadlečíková, PhD.</t>
  </si>
  <si>
    <t>Kompozity na báze uhlíkových nanorúrok a vláknitých alebo mikropórovitých uhlíkových materiálov</t>
  </si>
  <si>
    <t>1/0727/19</t>
  </si>
  <si>
    <t>Ing. Juraj Marek, PhD.</t>
  </si>
  <si>
    <t>Rozvoj metód charakterizácie a analýza spoľahlivosti inovatívnych výkonových prvkov na báze GaN podporená 2/3D modelovaním a simuláciou</t>
  </si>
  <si>
    <t>1/0745/19</t>
  </si>
  <si>
    <t>prof. Ing. Mikuláš Huba, PhD.</t>
  </si>
  <si>
    <t>Riadenie a modelovanie mechatronických systémov v emobilite</t>
  </si>
  <si>
    <t>1/0746/19</t>
  </si>
  <si>
    <t>prof. Ing. Alexander Šatka, CSc.</t>
  </si>
  <si>
    <t>Charakterizácia a diagnostika polovodičových štruktúr a prvkov mikroskopickými metódami</t>
  </si>
  <si>
    <t>1/0754/19</t>
  </si>
  <si>
    <t>prof. Ing. Peter Hubinský, PhD.</t>
  </si>
  <si>
    <t>Výskum metód ovládania kolaboratívnych mobilných robotov</t>
  </si>
  <si>
    <t>1/0758/19</t>
  </si>
  <si>
    <t>doc. Ing. Martin Donoval, PhD.</t>
  </si>
  <si>
    <t>Flexibilné SMART senzorické prvky ako súčasť Internetu vecí</t>
  </si>
  <si>
    <t>APVV-14-0076</t>
  </si>
  <si>
    <t xml:space="preserve">prof. Ing. René Harťanský, PhD. </t>
  </si>
  <si>
    <t>MEMS štruktúry na báze poddajných mechanizmov</t>
  </si>
  <si>
    <t>1.7.2015-30.06.2019</t>
  </si>
  <si>
    <t>APVV-15-0062</t>
  </si>
  <si>
    <t xml:space="preserve">Ing. Jozef Hallon, PhD. </t>
  </si>
  <si>
    <t>Zabezpečenie elektromagnetickej kompatibility monitorovacích systémov mimoriadnych prevádzkových stavov jadrovej elektrárne</t>
  </si>
  <si>
    <t>APVV-15-0254</t>
  </si>
  <si>
    <t>Rozvoj a implementácia analógových integrovaných systémov pre ultra-nízkonapäťové aplikácie</t>
  </si>
  <si>
    <t>1.7.2016-31.12.2019</t>
  </si>
  <si>
    <t>APVV-15-0257</t>
  </si>
  <si>
    <t xml:space="preserve">doc. Ing. Elemír Ušák, PhD. </t>
  </si>
  <si>
    <t>Pokročilé materiály a štruktúry pre perspektívne aplikácie v elektrotechnike, elektronike a iných oblastiach na báze feritov s rozmermi častíc v oblasti mikrometrov a nanometrov</t>
  </si>
  <si>
    <t>APVV-15-0326</t>
  </si>
  <si>
    <t>prof. Ing. František Janíček, PhD.</t>
  </si>
  <si>
    <t>Smart mestá a ich inteligentná energetická chrbtica</t>
  </si>
  <si>
    <t>1.7.2016-30.9.2019</t>
  </si>
  <si>
    <t>APVV-15-0673</t>
  </si>
  <si>
    <t>prof. Ing. Alexander Šatka, PhD.</t>
  </si>
  <si>
    <t>GaN monolitické integrované obvody</t>
  </si>
  <si>
    <t>APVV-15-0087</t>
  </si>
  <si>
    <t xml:space="preserve">doc. Ing. Ján Jakabovič, PhD.          </t>
  </si>
  <si>
    <t>Príprava n nových dusíkatých OLED materiálov a štúdium ich optoelektronických vlastností</t>
  </si>
  <si>
    <t>1.7.2016-28.6.2019</t>
  </si>
  <si>
    <t>APVV-15-0108</t>
  </si>
  <si>
    <t xml:space="preserve">Ing. Juraj Packa, PhD.         </t>
  </si>
  <si>
    <t>Výskum a hodnotenie kvality a účinnosti impregnantov</t>
  </si>
  <si>
    <t>1.7.2016-31.5.2020</t>
  </si>
  <si>
    <t>APVV-15-0110</t>
  </si>
  <si>
    <t xml:space="preserve">prof. Ing. Vladimír Šály, PhD.        </t>
  </si>
  <si>
    <r>
      <rPr>
        <sz val="10"/>
        <rFont val="Times New Roman"/>
        <family val="1"/>
        <charset val="238"/>
      </rPr>
      <t>Výskum nových konštrukčných a materiálových riešení káblov pre náročné prostredia s nebezpečenstvom požiaru, zaplavenia a pod.</t>
    </r>
    <r>
      <rPr>
        <b/>
        <sz val="10"/>
        <color rgb="FF000000"/>
        <rFont val="Calibri"/>
        <family val="2"/>
        <charset val="238"/>
      </rPr>
      <t xml:space="preserve"> </t>
    </r>
  </si>
  <si>
    <t>APVV-15-0152</t>
  </si>
  <si>
    <t xml:space="preserve">doc. Ing. Ladislav Harmatha, PhD. </t>
  </si>
  <si>
    <t>Výskum fyzikálnych vlastností a kinetiky formovania vrstiev čierneho kremíka</t>
  </si>
  <si>
    <t>APVV-15-0243</t>
  </si>
  <si>
    <t xml:space="preserve">prof. Ing. Július Cirák, CSc.      </t>
  </si>
  <si>
    <t>Polovodičové nanomembrány pre hybridné súčiastky</t>
  </si>
  <si>
    <t>APVV-15-0763</t>
  </si>
  <si>
    <t>prof. Ing. Daniel Donoval, DrSc.</t>
  </si>
  <si>
    <t>Inteligentný systém monitorovania a prevencie zdravého srdca (na báze smart technológií a organickej elektroniky)</t>
  </si>
  <si>
    <t>APVV-16-0006</t>
  </si>
  <si>
    <t>prof. Ing. František Duchoň, PhD.</t>
  </si>
  <si>
    <t>Automatizovaná robotická montážna bunka ako prostriedok konceptu Industry 4.0</t>
  </si>
  <si>
    <t>APVV-16-0059</t>
  </si>
  <si>
    <t xml:space="preserve">doc. Ing. Rastislav Dosoudil, PhD. </t>
  </si>
  <si>
    <t>Výskum nových magnetodielektrických keramických a kompozitných materiálových štruktúr</t>
  </si>
  <si>
    <t>1.7.2017-30.6.2021</t>
  </si>
  <si>
    <t>APVV-16-0124</t>
  </si>
  <si>
    <t>Ing. Marian Vojs, PhD</t>
  </si>
  <si>
    <t>Výskum bórom dopovaných diamantových vrstiev pre vysokoúčinné odstraňovanie liečiv, drog a rezistentných typov mikroorganizmov z vôd</t>
  </si>
  <si>
    <t>APVV-16-0266</t>
  </si>
  <si>
    <t>prof. Ing. Ivan Hotový, DrSc</t>
  </si>
  <si>
    <t>Inovatívne typy senzorov plynov na báze oxidov kovov</t>
  </si>
  <si>
    <t>1.7.2017-31.12.2020</t>
  </si>
  <si>
    <t>APVV-16-0288</t>
  </si>
  <si>
    <t>Nové metódy pre systémy zvyšovania bezpečnosti jadrového palivového cyklu</t>
  </si>
  <si>
    <t>APVV-16-0079</t>
  </si>
  <si>
    <t>Moderné amorfné a polykryšatalické funkčné materiály pre senzory a aktuátory</t>
  </si>
  <si>
    <t>APVV-16-0129</t>
  </si>
  <si>
    <t>prof. Ing. František Uherek, PhD.</t>
  </si>
  <si>
    <t>Fotonické nanoštruktúry pripravené 3D laserovou litografiou pre biosenzorické aplikácie</t>
  </si>
  <si>
    <t>APVV-16-0319</t>
  </si>
  <si>
    <t>Štúdium interakcie rozhrania grafén-diamant na atomárnej úrovni</t>
  </si>
  <si>
    <t>APVV-16-0626</t>
  </si>
  <si>
    <t>Flexibilný systém Internetu vecí s využitím integrovaných SMART senzorických prvkov</t>
  </si>
  <si>
    <t>APVV-17-0169</t>
  </si>
  <si>
    <t>Nanotechnológia prípravy MIS fotoelektród s oxidmi kovov pre systémy na výrobu solárnych palív</t>
  </si>
  <si>
    <t>1.8.2018-30.6.2021</t>
  </si>
  <si>
    <t>APVV-17-0190</t>
  </si>
  <si>
    <t xml:space="preserve"> Vývoj autonómneho vozidla na otvorenej platforme elektromobilu</t>
  </si>
  <si>
    <t>1.8.2018-31.7.2022</t>
  </si>
  <si>
    <t>1.8.2018-31.12.2020</t>
  </si>
  <si>
    <t>APVV-17-0501</t>
  </si>
  <si>
    <t>Pokročilá technológia senzorov na báze organickej elektroniky</t>
  </si>
  <si>
    <t>APVV-17-0116</t>
  </si>
  <si>
    <t>Algoritmus kolektívnej inteligencie: Interdisciplinárne štúdium swarmového správania netopierov</t>
  </si>
  <si>
    <t>APVV-18-0273</t>
  </si>
  <si>
    <t>doc. Ing. Andrea Šagátová, PhD.</t>
  </si>
  <si>
    <t>Radiačne odolnejší senzor pre RTG zobrazovanie vyššej kvality</t>
  </si>
  <si>
    <t>1.7.2019-30.6.2023</t>
  </si>
  <si>
    <t>APVV-18-0028</t>
  </si>
  <si>
    <t>Ing. Jozef Zuščak, PhD.</t>
  </si>
  <si>
    <t>Výskum a optimalizácia konštrukcie a materiálového zloženia káblov pre náročné požiadavky prostredí koncepcie Priemysel 4.0</t>
  </si>
  <si>
    <t>APVV-18-0029</t>
  </si>
  <si>
    <t>doc. Ing. Jaroslav Lelák, PhD.</t>
  </si>
  <si>
    <t>Výskum nových polyesterových a polyesterimidových živičnatých kompozitov s cieľom zvýšenia adhézie a flexibility impregnantov</t>
  </si>
  <si>
    <t>APVV-18-0054</t>
  </si>
  <si>
    <t>Vertikálny GaN MOSFET pre výkonové spínacie aplikácie</t>
  </si>
  <si>
    <t>1.7.2019-30.6.2022</t>
  </si>
  <si>
    <t>APVV-18-0211</t>
  </si>
  <si>
    <t>Mgr. Martin Konôpka, PhD.</t>
  </si>
  <si>
    <t>AMF: Zobrazovanie, manipulácia, simulácia na atomárnej škále</t>
  </si>
  <si>
    <t>APVV-18-0243</t>
  </si>
  <si>
    <t>Výskum radiačne odolných polovodičových detektorov pre jadrovú energetiku</t>
  </si>
  <si>
    <t>1.7.2019-31.12.2022</t>
  </si>
  <si>
    <t>APVV-18-0550</t>
  </si>
  <si>
    <t>Tlačené senzorické prvky pre monitorovanie ľudského zdravia pomocou internetu vecí</t>
  </si>
  <si>
    <t>SK-IL-RD-18-0008</t>
  </si>
  <si>
    <t>Platoon modeling and control for mixed autonomous and
conventional vehicles: a laboratory experimental analysis</t>
  </si>
  <si>
    <t>1.10.2018-30.9.2020</t>
  </si>
  <si>
    <t>MVP</t>
  </si>
  <si>
    <t>Ing. Erik Tisovský</t>
  </si>
  <si>
    <t>Analýza nízkofrekvenčných šumov GaN HEMT tranzistorov</t>
  </si>
  <si>
    <t>20.3.2019-31.12.2019</t>
  </si>
  <si>
    <t>Ing. Jakub Drobný</t>
  </si>
  <si>
    <t>Aplikácia optických a elektrochemických meracích metód pre selektívnu identifikáciu rôznych typov sacharidov v roztokoch</t>
  </si>
  <si>
    <t>Ing. Mgr. Martin Mierka</t>
  </si>
  <si>
    <t>Zariadenie na generovanie a meranie vysokofrekvenčného signálu pre snímače neelektrických veličín</t>
  </si>
  <si>
    <t>Ing. Kornel Lisý</t>
  </si>
  <si>
    <t>Syntéza elektronickýchkompozitných materiálových štruktúr a analýza ich elektromagnetických a mikrovlnných absorpčných vlastností</t>
  </si>
  <si>
    <t>Ing. Matúš Saro</t>
  </si>
  <si>
    <t>Vývoj detekčnej aparatúry pre rýchle časové meranie</t>
  </si>
  <si>
    <t>Mgr. Adam Polakovič</t>
  </si>
  <si>
    <t>Adaptácia doručovania multimediálneho obsahu</t>
  </si>
  <si>
    <t>Ing. Erik Kučera, PhD.</t>
  </si>
  <si>
    <t>Virtuálna a zmiešaná realita pre Industry 4.0</t>
  </si>
  <si>
    <t>Ing. Erich Stark</t>
  </si>
  <si>
    <t>Ovládanie a diagnostika IoT zariadení pomocou zmiešanej reality</t>
  </si>
  <si>
    <t>Ing. Roman Leskovský</t>
  </si>
  <si>
    <t>Virtuálny tréning operátorov výroby pre Industry 4.0</t>
  </si>
  <si>
    <t>Ing. Oto Haffner, PhD.</t>
  </si>
  <si>
    <t>Kontrola kvality výrobných procesov s podporou rozšírenej reality v Industry 4.0</t>
  </si>
  <si>
    <t>Ing. Branislav Stríbrnský</t>
  </si>
  <si>
    <t>Inovácia meracích systémov pri meraní nízkych aktivít pre potreby vyraďovania</t>
  </si>
  <si>
    <t>Ing. Ján Šubjak</t>
  </si>
  <si>
    <t>Návrh systému automatizovaného monitorovania pacientov na báze progresívnych systémov IoT</t>
  </si>
  <si>
    <t>Ing. Martin Minár</t>
  </si>
  <si>
    <t>Systém na výrobu nylonových aktuátorov</t>
  </si>
  <si>
    <t>Ing. Kristián Ondrejička</t>
  </si>
  <si>
    <t>Analýza energetickej bilancie PEM palivového článku a návrh potrieb na realizáciu experimentálnej kvantifikácie overovaných napäťových strát</t>
  </si>
  <si>
    <t>Mgr. Eva Branická</t>
  </si>
  <si>
    <t>Vplyv substitúcie iónov vzácnych zemín na elektromagnetické vlastnosti nikelnao-zinočnatych feritov</t>
  </si>
  <si>
    <t>Ing. Jaromír Stanko</t>
  </si>
  <si>
    <t>Riadenie autonómneho lietajúceho prostriedku v neznámom vnútornom prostredí</t>
  </si>
  <si>
    <t>Ing. Martin Komák, PhD.</t>
  </si>
  <si>
    <t>Využitie umelej inteligenciev oblasti riadenia robotov</t>
  </si>
  <si>
    <t>Ing. Samuel Sedlák</t>
  </si>
  <si>
    <t>Čisté priestory vo virtuálnej realite</t>
  </si>
  <si>
    <t>Ing. Matej Hinca</t>
  </si>
  <si>
    <t>Mapovanie a vytváranie objektov pre aplikácie virtuálnej reality v čistých, medicínskych a nemocničných priestoroch</t>
  </si>
  <si>
    <t>Exceletný MVP</t>
  </si>
  <si>
    <t>Grantová schéma na podporu excelentných tímov mladých výskumníkov</t>
  </si>
  <si>
    <t>Ing. Miroslav Novota</t>
  </si>
  <si>
    <t>Diagnostika srdcových chorôb v reálnom čase pomocou neurónových sietí</t>
  </si>
  <si>
    <t>1.5.2019-30.4.2021</t>
  </si>
  <si>
    <t xml:space="preserve">Ing. Michal Mičjan </t>
  </si>
  <si>
    <t>Návrh a výroba tlačených flexibilných elektronických prvkov s využitím technológie inkjet tlače</t>
  </si>
  <si>
    <t>Nadácia TB</t>
  </si>
  <si>
    <t>2018et016</t>
  </si>
  <si>
    <t>Ing. Jakub Matišák</t>
  </si>
  <si>
    <t>Holografická technológia a rozšírená realita v online experimentovaní</t>
  </si>
  <si>
    <t>1.1.2019-30.11.2019</t>
  </si>
  <si>
    <t>2018et015</t>
  </si>
  <si>
    <t>Autonómny systém na 3D tlač vo vesmíre</t>
  </si>
  <si>
    <t>2019vs056</t>
  </si>
  <si>
    <t>Virtuálny tréning operátorov výroby v Industry 4.0</t>
  </si>
  <si>
    <t>15.7.2019-15.11.2020</t>
  </si>
  <si>
    <t>2019vs042</t>
  </si>
  <si>
    <t>Ing. Tomáš Páleník, PhD.</t>
  </si>
  <si>
    <t>SDRLab 2.0 – technológie mobilných 5G sietí a IoT v pedagogike</t>
  </si>
  <si>
    <t>2019vs075</t>
  </si>
  <si>
    <t>Ing. Michal Mičjan, PhD.</t>
  </si>
  <si>
    <t>Zapojenie organickej elektroniky do vyučovacieho procesu</t>
  </si>
  <si>
    <t>MVP-2019-0031</t>
  </si>
  <si>
    <t>Ing. Miroslav Behúl, PhD.</t>
  </si>
  <si>
    <t>refundácia</t>
  </si>
  <si>
    <t>MVP-2019-0032</t>
  </si>
  <si>
    <t>Ing. Pavol Michniak, PhD.</t>
  </si>
  <si>
    <t>MVP-2019-0069</t>
  </si>
  <si>
    <t>Ing. Juraj Priesol, PhD.</t>
  </si>
  <si>
    <t>ENIAC/OSIRIS č 662322</t>
  </si>
  <si>
    <t>prof. Ing. Jaroslav Kováč, PhD.</t>
  </si>
  <si>
    <t>Optimal SIC substR ates for Integrated Microwave and Power CircuitS</t>
  </si>
  <si>
    <t>01.05.2015-30.04.2018</t>
  </si>
  <si>
    <t>dofin.</t>
  </si>
  <si>
    <t>H2020 EU</t>
  </si>
  <si>
    <t>H2020/PowerBase ECSEL-IA č.662133</t>
  </si>
  <si>
    <t xml:space="preserve">prof. Ing. Alexander Šatka, PhD. </t>
  </si>
  <si>
    <t>Enhanced substrates and GaN pilot lines enabling compact power applications</t>
  </si>
  <si>
    <t>01.05.2015 - 30.04.2018</t>
  </si>
  <si>
    <t xml:space="preserve">dofin. </t>
  </si>
  <si>
    <t>H2020/ 692480</t>
  </si>
  <si>
    <t>IoSense - Flexible FE/BE Sensor Pilot Line for the Internet of Everything</t>
  </si>
  <si>
    <t>01.05.2016 - 30.04.2019</t>
  </si>
  <si>
    <t>H2020/737434-1 -ECSEL-RIA</t>
  </si>
  <si>
    <t>CONNECT - Innovative smart components, modules and appliances for a truly connected, efficient and secure smart grid</t>
  </si>
  <si>
    <t>01.04. 2017 - 31.03.2020</t>
  </si>
  <si>
    <t>H2020/737417-2-ECSEL-IA</t>
  </si>
  <si>
    <t>R3-PowerUP - 300mm Pilot Line for Smart Power and Power Discretes</t>
  </si>
  <si>
    <t>01.11.2017-30.04.2022</t>
  </si>
  <si>
    <t>H2020/755151-RIA</t>
  </si>
  <si>
    <t>MEACTOS - Mitigating Environmentally Assissted Cracking Through Optimisation of Surface Condition</t>
  </si>
  <si>
    <t>01.09.2017 - 31.08.2021</t>
  </si>
  <si>
    <t>H2020/783274 - ECSEL-RIA</t>
  </si>
  <si>
    <r>
      <rPr>
        <sz val="10"/>
        <rFont val="Times New Roman"/>
        <family val="1"/>
        <charset val="238"/>
      </rPr>
      <t>5G_GaN2</t>
    </r>
    <r>
      <rPr>
        <b/>
        <sz val="10"/>
        <rFont val="Calibri"/>
        <family val="2"/>
        <charset val="238"/>
      </rPr>
      <t xml:space="preserve"> - </t>
    </r>
    <r>
      <rPr>
        <sz val="10"/>
        <rFont val="Calibri"/>
        <family val="2"/>
        <charset val="238"/>
      </rPr>
      <t>Advanced RF Transceivers for 5G base stations based on GaN Technology</t>
    </r>
  </si>
  <si>
    <t>01.06.2018 - 31.05.2021</t>
  </si>
  <si>
    <t>H2020/783174 - ECSEL-RIA</t>
  </si>
  <si>
    <r>
      <rPr>
        <sz val="10"/>
        <rFont val="Calibri"/>
        <family val="2"/>
        <charset val="238"/>
      </rPr>
      <t>HiPERFORM</t>
    </r>
    <r>
      <rPr>
        <b/>
        <sz val="10"/>
        <rFont val="Calibri"/>
        <family val="2"/>
        <charset val="238"/>
      </rPr>
      <t xml:space="preserve"> - </t>
    </r>
    <r>
      <rPr>
        <sz val="10"/>
        <rFont val="Calibri"/>
        <family val="2"/>
        <charset val="238"/>
      </rPr>
      <t>High performant Wide Band Gap Power Electronics for Reliable, energy eFficient drivetrains and Optimization thRough Multi-physics simulation</t>
    </r>
  </si>
  <si>
    <t>01.05.2018 - 30.04.2021</t>
  </si>
  <si>
    <t>H2020/783158 - ECSEL-IA</t>
  </si>
  <si>
    <r>
      <rPr>
        <sz val="10"/>
        <rFont val="Calibri"/>
        <family val="2"/>
        <charset val="238"/>
      </rPr>
      <t>REACTION</t>
    </r>
    <r>
      <rPr>
        <b/>
        <sz val="10"/>
        <rFont val="Calibri"/>
        <family val="2"/>
        <charset val="238"/>
      </rPr>
      <t xml:space="preserve"> -</t>
    </r>
    <r>
      <rPr>
        <sz val="10"/>
        <rFont val="Calibri"/>
        <family val="2"/>
        <charset val="238"/>
      </rPr>
      <t xml:space="preserve"> first and euRopEAn siC eigTh Inches pilOt liNe</t>
    </r>
  </si>
  <si>
    <t>01.11.2018 - 30.04.2022</t>
  </si>
  <si>
    <t>H2020 ICT-20 2015</t>
  </si>
  <si>
    <t>prof. Ing. Gregor Rozinaj, PhD.   </t>
  </si>
  <si>
    <t>NEWTON - Networked Labs for Training in Sciences and Technologies for Information and Communication</t>
  </si>
  <si>
    <t>01.03 2016-31.08. 2019</t>
  </si>
  <si>
    <t>H2020-Euratom-1.2.</t>
  </si>
  <si>
    <t>847593 - COFUND-EJP</t>
  </si>
  <si>
    <t>EURAD - European Joint Programme on Radioactive Waste Management</t>
  </si>
  <si>
    <t>1.6.2019-30.05.2024</t>
  </si>
  <si>
    <t>824964 - DIH2</t>
  </si>
  <si>
    <r>
      <rPr>
        <sz val="10"/>
        <rFont val="Times New Roman"/>
        <family val="1"/>
        <charset val="238"/>
      </rPr>
      <t>DIH2 - A Pan</t>
    </r>
    <r>
      <rPr>
        <sz val="10"/>
        <rFont val="Calibri"/>
        <family val="2"/>
        <charset val="238"/>
      </rPr>
      <t xml:space="preserve">#European Network of Robotics DIHs for Agile Production </t>
    </r>
  </si>
  <si>
    <t>01.01.2019-31.12.2022</t>
  </si>
  <si>
    <t xml:space="preserve">na FEI STU len aktivita </t>
  </si>
  <si>
    <t>H2020/826392 - ECSEL - RIA</t>
  </si>
  <si>
    <t>UltimateGaN - Research for GaN technologies, devices, packages and applications to address the challenges of the future GaN roadmap</t>
  </si>
  <si>
    <t>1.5.2019-30.04.2022</t>
  </si>
  <si>
    <t>H2020-Euratom-1.8.</t>
  </si>
  <si>
    <t>H2020/847555-NFRP-2018-7 CSA</t>
  </si>
  <si>
    <t xml:space="preserve">doc. Ing. Ján Haščík, PhD. </t>
  </si>
  <si>
    <t>ENEEP - European Nuclear Experimental Educational Platform</t>
  </si>
  <si>
    <t>01.06.2019-31.05.2022</t>
  </si>
  <si>
    <t>H2020/826417 - ECSEL - IA</t>
  </si>
  <si>
    <t xml:space="preserve">Power2Power - Providing next-generation Silicon - based power solutions in transport and machinery for significant decarbonisation in the next decade </t>
  </si>
  <si>
    <t>1.6.2019 - 31.5. 2022</t>
  </si>
  <si>
    <t>NATO</t>
  </si>
  <si>
    <t>SPS G5448</t>
  </si>
  <si>
    <t xml:space="preserve">prof. Ing. Otokar Grošek, PhD. </t>
  </si>
  <si>
    <t>Secure Communication in the Quantum Era</t>
  </si>
  <si>
    <t>01.04.2018 - 30.04.2021</t>
  </si>
  <si>
    <t>ESA</t>
  </si>
  <si>
    <t>4000117400/16/NL/NDe</t>
  </si>
  <si>
    <t>doc. RNDr. Pavol Valko, CSc.</t>
  </si>
  <si>
    <t>Space for Education, Education for Space (SEES)</t>
  </si>
  <si>
    <t>06/2016-08/2018</t>
  </si>
  <si>
    <t>FP7</t>
  </si>
  <si>
    <t>doc. Ing. Martin Weis, DrSc.</t>
  </si>
  <si>
    <t>ALBATROSS - Assembling Langmuir Architectures Throught the use of Roll-to-Roll systems</t>
  </si>
  <si>
    <t>1.4.2013-31.03.2017</t>
  </si>
  <si>
    <t>FMFI UK</t>
  </si>
  <si>
    <t>EUROATOM/CU</t>
  </si>
  <si>
    <t xml:space="preserve">PLEPS-Depth profiling radiation induced defect concentration in DEMO structural materials using Pulsed Low Energy Positron System </t>
  </si>
  <si>
    <t>01.2.2008-31.12.2018</t>
  </si>
  <si>
    <t>Výskumná agentúra</t>
  </si>
  <si>
    <t>313011T588</t>
  </si>
  <si>
    <t>Progresívne materiály a technológie ich prípravy pre senzorické aplikácie v priemysle 21. storočia</t>
  </si>
  <si>
    <t>1/2016 - 12/2019</t>
  </si>
  <si>
    <t>spolu s MTF</t>
  </si>
  <si>
    <t>313011T589</t>
  </si>
  <si>
    <t xml:space="preserve">	Výskum, modelovanie a simulácie procesov priemyselnej výroby s využitím progresívnych technológií</t>
  </si>
  <si>
    <t>1/2016 - 12/2020</t>
  </si>
  <si>
    <t>313011T595</t>
  </si>
  <si>
    <t xml:space="preserve">	Výskum v oblasti jadrových reaktorov 4. generácie</t>
  </si>
  <si>
    <t>1/2016 - 12/2021</t>
  </si>
  <si>
    <t>spolu so SjF</t>
  </si>
  <si>
    <t>313011T596</t>
  </si>
  <si>
    <t>prof. Ing. František Janíček. PhD.</t>
  </si>
  <si>
    <t>Rozvoj výskumno-vývojových kapacít pre zabezpečenie stabilnej dodávky elektrickej energie sledujúcej trendy vývoja moderných dopravných prostriedkov 21. storočia</t>
  </si>
  <si>
    <t>1/2016 - 12/2022</t>
  </si>
  <si>
    <t>313011Y837</t>
  </si>
  <si>
    <t>Výskum a vývoj pokročilých a inteligentných riadiacich systémov pre výrobné procesy so zameraním na automobilový priemysel</t>
  </si>
  <si>
    <t>1/2016 - 12/2023</t>
  </si>
  <si>
    <t>313011U371</t>
  </si>
  <si>
    <t>Mgr. Pavel Lackovič, PhD.</t>
  </si>
  <si>
    <t>Výskum v oblasti biomonitorovacích technológií a systémov s aplikáciou v praxi</t>
  </si>
  <si>
    <t>1/2016 - 12/2024</t>
  </si>
  <si>
    <t>Centrum pre vedu a výskum, s.r.o.</t>
  </si>
  <si>
    <t>Obj. 2018005</t>
  </si>
  <si>
    <t>Zmluva o výskume</t>
  </si>
  <si>
    <t>Henkel Slovensko spol. s r.o.</t>
  </si>
  <si>
    <t>Obj. 4572965019/IMZ/</t>
  </si>
  <si>
    <t>prof. Ing.František Duchoň, PhD.</t>
  </si>
  <si>
    <t>Hackhathon project cost-výskum a vývoj aplikácie</t>
  </si>
  <si>
    <t>Slovenská elektrizačná prenosová sústava, a.s.</t>
  </si>
  <si>
    <t>Obj. 4500017673</t>
  </si>
  <si>
    <t>SEPS - analýza</t>
  </si>
  <si>
    <t>APVV dofinancovanie 7.RP</t>
  </si>
  <si>
    <t>DO7RP-0045-12</t>
  </si>
  <si>
    <t>doc. Ing. Martin Rebroš, PhD.</t>
  </si>
  <si>
    <t>Dofinancovanie projektu 7RP GRAIL</t>
  </si>
  <si>
    <t>1.11.2013-1.1.2019</t>
  </si>
  <si>
    <t>APVV mladí</t>
  </si>
  <si>
    <t>MVP-2019-0014</t>
  </si>
  <si>
    <t>Mgr. Olga Vyviurska, PhD.</t>
  </si>
  <si>
    <t>MVP 2019 - Vyviurska</t>
  </si>
  <si>
    <t>1.7.2019-31.12.2019</t>
  </si>
  <si>
    <t>MVP-2019-0003</t>
  </si>
  <si>
    <t>Ing. Katarína Čížová, PhD.</t>
  </si>
  <si>
    <t>MVP 2019 - Čížová</t>
  </si>
  <si>
    <t>MVP-2019-0005</t>
  </si>
  <si>
    <t>Ing. Katarína Elefantová, PhD.</t>
  </si>
  <si>
    <t>MVP 2019 - Elefantová</t>
  </si>
  <si>
    <t>MVP-2019-0002</t>
  </si>
  <si>
    <t>Ing. Aleš Ház, PhD.</t>
  </si>
  <si>
    <t>MVP 2019 - Ház</t>
  </si>
  <si>
    <t>MVP-2019-0006</t>
  </si>
  <si>
    <t>Ing. Tatiana Klempová, PhD.</t>
  </si>
  <si>
    <t>MVP 2019 - Klempová</t>
  </si>
  <si>
    <t>MVP-2019-0004</t>
  </si>
  <si>
    <t>Ing. František Kreps, PhD.</t>
  </si>
  <si>
    <t>MVP 2019 - Kreps</t>
  </si>
  <si>
    <t>MVP-2019-0024</t>
  </si>
  <si>
    <t>Ing. Marianna Czölderová, PhD.</t>
  </si>
  <si>
    <t>MVP 2019 - Czölderová</t>
  </si>
  <si>
    <t>MVP-2019-0012</t>
  </si>
  <si>
    <t>Ing. Lukáš Pogány, PhD.</t>
  </si>
  <si>
    <t>MVP 2019 - Pogány</t>
  </si>
  <si>
    <t>MVP-2019-0064</t>
  </si>
  <si>
    <t>Ing. Vladimír Kuchtanin, PhD.</t>
  </si>
  <si>
    <t>MVP 2019 - Kuchtanín</t>
  </si>
  <si>
    <t>APVV všeobecná</t>
  </si>
  <si>
    <t>APVV-14-0078</t>
  </si>
  <si>
    <t>prof. Ing. Marian Koman, DrSc.</t>
  </si>
  <si>
    <t>Nové materiály na báze koordinačných zlúčenín</t>
  </si>
  <si>
    <t>APVV-14-0147</t>
  </si>
  <si>
    <t>prof. Ing. Tibor Gracza, DrSc.</t>
  </si>
  <si>
    <t>Nové syntetické metódy a syntézy biologicky aktívnych molekúl pre trvalo udržateľný rozvoj zelenej chémie</t>
  </si>
  <si>
    <t>APVV-14-0317</t>
  </si>
  <si>
    <t>prof. Ing. Ľudovít Jelemenský, DrSc.</t>
  </si>
  <si>
    <t>Inteligentný systém na identifikáciu nebezpečenstva v komplexných výrobných procesoch</t>
  </si>
  <si>
    <t>APVV-14-0393</t>
  </si>
  <si>
    <t>prof. Ing. Dušan Bakoš, DrSc.</t>
  </si>
  <si>
    <t>Komplexné využitie extraktívnych zlúčenín kôry</t>
  </si>
  <si>
    <t>APVV-15-0148</t>
  </si>
  <si>
    <t>doc. Ing. Juma Haydary, PhD.</t>
  </si>
  <si>
    <t>Dvojstupňové splyňovanie zmesného tuhého odpadu s katalytickou redukciou dechtov</t>
  </si>
  <si>
    <t>APVV-15-0053</t>
  </si>
  <si>
    <t>prof. Ing. Peter Rapta, DrSc.</t>
  </si>
  <si>
    <t>Elektrochemicky a fotochemicky iniciované reakcie koordinačných zlúčenín s biologicky aktívnymi ligandami</t>
  </si>
  <si>
    <t>APVV-15-0079</t>
  </si>
  <si>
    <t>prof. Ing. Marián Valko, PhD.</t>
  </si>
  <si>
    <t>Experimentálne a teoretické štúdium molekulóvej štruktúry, elektrónových vlastností, reaktivity a biologickej aktivity komplexných zlúčenín redoxne aktívnych kovov</t>
  </si>
  <si>
    <t>APVV-15-0052</t>
  </si>
  <si>
    <t>doc. Ing. Michal Jablonský, PhD.</t>
  </si>
  <si>
    <t>Frakcionácia lignocelulózových surovín s eutektickými rozpúšťadlami</t>
  </si>
  <si>
    <t>APVV-15-0124</t>
  </si>
  <si>
    <t>prof. Ing. Peter Šimon, DrSc.</t>
  </si>
  <si>
    <t>Izokonverzné metódy - teória a aplikácie</t>
  </si>
  <si>
    <t>APVV-15-0460</t>
  </si>
  <si>
    <t>doc. Ing. Katarína Vizárová, PhD.</t>
  </si>
  <si>
    <t>Konzervovanie a stabilizácia objektov kultúrneho dedičstva z prírodných organických materiálov nízkoteplotnou plazmou</t>
  </si>
  <si>
    <t>APVV-15-0494</t>
  </si>
  <si>
    <t>Ing. Štefan Schlosser, CSc.</t>
  </si>
  <si>
    <t>Nanosegregované afinitné činidlá pre hybridné fermentačno-separačné procesy</t>
  </si>
  <si>
    <t>APVV-15-0303</t>
  </si>
  <si>
    <t>prof. Ing. Albert Breier, DrSc.</t>
  </si>
  <si>
    <t>Obranné mechanizmy neoplastických buniek proti chemickému stresu</t>
  </si>
  <si>
    <t>APVV-15-0007</t>
  </si>
  <si>
    <t>prof. Ing. Miroslav Fikar, DrSc.</t>
  </si>
  <si>
    <t>Optimálne riadenie pre procesný priemysel</t>
  </si>
  <si>
    <t>APVV-15-0333</t>
  </si>
  <si>
    <t>Ing. Katarína Furdíková, PhD.</t>
  </si>
  <si>
    <t>Vplyv terroir a technologických postupov na senzoriské vlastnosti slovenských vín</t>
  </si>
  <si>
    <t>APVV-15-0355</t>
  </si>
  <si>
    <t>prof. Ing. Ivan Špánik, DrSc.</t>
  </si>
  <si>
    <t>Vývoj nových analytických metód pre určovanie pôvodu slovenských tokajských vín a ovocných destilátov</t>
  </si>
  <si>
    <t>APVV-15-0006</t>
  </si>
  <si>
    <t>prof. Ing. Ľubomír Valík, PhD.</t>
  </si>
  <si>
    <t>Zvýšenie bezpečnosti a kvality tradičných slovenských syrov na základe aplikácie moderných analytických, matematicko-modelovacích a molekulárno-biologických metód a identifikácia inovačného potenciálu</t>
  </si>
  <si>
    <t>1.7.2016-31.10.2019</t>
  </si>
  <si>
    <t>APVV-16-0136</t>
  </si>
  <si>
    <t>prof. Ing. Ivan Hudec, PhD.</t>
  </si>
  <si>
    <t>Elastomérne zmesi a kompozitné materiály pre špeciálne aplikácie</t>
  </si>
  <si>
    <t>APVV-16-0171</t>
  </si>
  <si>
    <t>doc. Ing. Lucia Bírošová, PhD.</t>
  </si>
  <si>
    <t>Progresívne metódy zabraňujúce vzniku a šíreniu rezistencie baktérií voči klinicky relevantným antibiotikám</t>
  </si>
  <si>
    <t>APVV-16-0088</t>
  </si>
  <si>
    <t>Komplexné využitie rastlinnej biomasy v biopotravinách s pridanou hodnotou</t>
  </si>
  <si>
    <t>APVV-16-0111</t>
  </si>
  <si>
    <t>prof. Ing. Jozef Markoš, DrSc.</t>
  </si>
  <si>
    <t>Návrh, simulácia a optimalizácia hybridných reaktívne separačných systémov na biokatalytickú produckciu prírodných látok</t>
  </si>
  <si>
    <t>1.7.2017-20.6.2021</t>
  </si>
  <si>
    <t>APVV-16-0097</t>
  </si>
  <si>
    <t>doc. Ing. Elena Hájeková, PhD.</t>
  </si>
  <si>
    <t>Vývoj technológie výroby pokročilých motorových palív z nepotravinárskych surovín</t>
  </si>
  <si>
    <t>APVV-16-0258</t>
  </si>
  <si>
    <t>Ing. Pavol Jakubec, PhD.</t>
  </si>
  <si>
    <t>Kryštalizáciou-indukovaná asymetrická transformácia v syntéze biologicky účinných látok</t>
  </si>
  <si>
    <t>APVV-16-0314</t>
  </si>
  <si>
    <t>prof. Ing. Michal Rosenberg, PhD.</t>
  </si>
  <si>
    <t>Výskum a vývoj priemyselných biokatalyzátorov na prípravu špeciálnych biochemikálií</t>
  </si>
  <si>
    <t>APVV-16-0341</t>
  </si>
  <si>
    <t>doc. Ing. Marián Janek, PhD.</t>
  </si>
  <si>
    <t>Hybridné kompozitné vlákna pre tavné nanášanie keramických prototypov.</t>
  </si>
  <si>
    <t>APVV-16-0439</t>
  </si>
  <si>
    <t>doc. Ing. Martin Šimkovič, PhD.</t>
  </si>
  <si>
    <t>Využitie myrozinázy na aktiváciu sulforafanu pre vývoj preparátu s preventívnymi účinkami nádorových ochorení</t>
  </si>
  <si>
    <t>APVV-17-0262</t>
  </si>
  <si>
    <t>doc. Ing. Milan Čertík, PhD.</t>
  </si>
  <si>
    <t>Re-dizajn metabolizmu tukotvorných mikroorganizmov pre biotechnologickú prípravu priemyselne atraktívnych olejov</t>
  </si>
  <si>
    <t>APVV-17-0078</t>
  </si>
  <si>
    <t>doc. Ing. Anna Ujhelyiová, PhD.</t>
  </si>
  <si>
    <t>Polymérne systémy z obnoviteľných zdrojov pre vlákna a textílie</t>
  </si>
  <si>
    <t>1.8.2018-31.7.2021</t>
  </si>
  <si>
    <t>APVV-17-0109</t>
  </si>
  <si>
    <t>prof. Ing. Gabriel Čík, CSc.</t>
  </si>
  <si>
    <t>Komplexné využitie pribudliny na prípravu látok s vysokou pridanou hodnotou</t>
  </si>
  <si>
    <t>APVV-17-0119</t>
  </si>
  <si>
    <t>prof. Ing. Igor Bodík, PhD.</t>
  </si>
  <si>
    <t>Monitoring ciest farmaceutík z čistiarenských kalov do pôd, rastlín a podzemných vôd</t>
  </si>
  <si>
    <t>APVV-17-0183</t>
  </si>
  <si>
    <t>prof. Ing. Ján Híveš, PhD.</t>
  </si>
  <si>
    <t>Využitie elektrochemicky pripraveného zeleného oxidovadla železanu pre dočisťovanie odpadových vôd</t>
  </si>
  <si>
    <t>1.8.2018-31.12.2021</t>
  </si>
  <si>
    <t>APVV-17-0302</t>
  </si>
  <si>
    <t>Ing. Tomáš Soták, PhD.</t>
  </si>
  <si>
    <t>Selektívna konverzia odpadovej biomasy chemickými a biotechnologickými procesmi</t>
  </si>
  <si>
    <t>APVV-17-0513</t>
  </si>
  <si>
    <t>prof. Ing. Viktor Milata, DrSc.</t>
  </si>
  <si>
    <t>Smart chromogénne heterocykly</t>
  </si>
  <si>
    <t>APVV-18-0061</t>
  </si>
  <si>
    <t>prof. Ing. Peter Šimko, DrSc.</t>
  </si>
  <si>
    <t>Potraviny so zníženým obsahom cholesterolu</t>
  </si>
  <si>
    <t>1.7.2019-30.5.2023</t>
  </si>
  <si>
    <t>APVV-18-0134</t>
  </si>
  <si>
    <t>doc. Ing. Zuzana Labovská, PhD.</t>
  </si>
  <si>
    <t>Viacúrovňová intenzifikácia chemických procesov a priemyselných klastrov</t>
  </si>
  <si>
    <t>APVV-18-0155</t>
  </si>
  <si>
    <t>doc. Ing. Milan Králik, PhD.</t>
  </si>
  <si>
    <t>Syntéza, kompatibilizácia a transport komponentov multifunkčných systémov vhodných na stabilizáciu celulózových materiálov</t>
  </si>
  <si>
    <t>APVV-18-0232</t>
  </si>
  <si>
    <t>doc. Ing. Elena Graczová, PhD.</t>
  </si>
  <si>
    <t>Regenerácia iónových kvapalín používaných v separačných procesoch</t>
  </si>
  <si>
    <t>APVV-18-0254</t>
  </si>
  <si>
    <t>Príprava biokatalyzátorov z priemyselných vedľajších produktov a ich využitie v biorafinériách</t>
  </si>
  <si>
    <t>APVV-18-0255</t>
  </si>
  <si>
    <t>doc. Ing. Pavol Hudec, PhD.</t>
  </si>
  <si>
    <t>Katalytická depolymerizácia lignínu zo surovín na výrobu pokročilých biopalív</t>
  </si>
  <si>
    <t>APVV-14-0397</t>
  </si>
  <si>
    <t>Aplikácia biokrmív vo výžive hydiny na produkciu funkčných potravín obohatených o významné polynenasýtené mastné kyseliny</t>
  </si>
  <si>
    <t>APVV-14-0538</t>
  </si>
  <si>
    <t>Komplexná izolácia látok s vysokou pridanou hodnotou zo skorocelu Plantago lanceolata</t>
  </si>
  <si>
    <t>APVV-14-0073</t>
  </si>
  <si>
    <t>Ing. Ivan Šalitroš, PhD.</t>
  </si>
  <si>
    <t>Magnetokalorický jav v kvantových a nanoskopických systémoch</t>
  </si>
  <si>
    <t>APVV-14-0566</t>
  </si>
  <si>
    <t>Nereaktívne tavné lepidlá na báze metalocénových polymérov pre priemyselné aplikácie</t>
  </si>
  <si>
    <t>APVV-15-0455</t>
  </si>
  <si>
    <t>Ing. Pavel Májek, PhD.</t>
  </si>
  <si>
    <t>Farmakologické ovplyvnenie glukózovej toxicity pri diabete typu 2</t>
  </si>
  <si>
    <t>APVV-15-0545</t>
  </si>
  <si>
    <t>doc. Ing. Tibor Liptaj, PhD.</t>
  </si>
  <si>
    <t>Fotochemicky indukovaná meďou sprostredkovaná radikálová polymerizácia s prenosom atómu</t>
  </si>
  <si>
    <t>APVV-15-0227</t>
  </si>
  <si>
    <t>prof. Ing. Milan Polakovič, PhD.</t>
  </si>
  <si>
    <t>Imobilizované rekombinantné mikroorganizmy pre biotechnologickú produkciu chemických špecialít pomocou biokatalytických kaskádových reakcií</t>
  </si>
  <si>
    <t>APVV-15-0641</t>
  </si>
  <si>
    <t>doc. Ing. Boris Lakatoš, PhD.</t>
  </si>
  <si>
    <t>Inovatívna MoS2 platforma pre diagnózu a cielenú liečbu rakoviny</t>
  </si>
  <si>
    <t>APVV-15-0077</t>
  </si>
  <si>
    <t>RNDr. Svatava Kašparová, PhD.</t>
  </si>
  <si>
    <t>Učenie a nervová plasticita spevavcov</t>
  </si>
  <si>
    <t>APVV-15-0029</t>
  </si>
  <si>
    <t>Mgr. Ladislav Bačiak</t>
  </si>
  <si>
    <t>Výskum komparatívnych zobrazovacích metód na báze magnetickej rezonancie na diagnostiku neurologických a muskuloskeletálnych ochorení</t>
  </si>
  <si>
    <t>APVV-15-0119</t>
  </si>
  <si>
    <t>Kompenzačné ochranné mechanizmy ako účinný nástroj voči zvýšenej energetickej deficiencii patologicky zaťaženého myokardu: Výhodná perspektíva v modernej experimentálnej kardioprotekcii.</t>
  </si>
  <si>
    <t>APVV-16-0039</t>
  </si>
  <si>
    <t>RNDr. Ľubor Dlháň, PhD.</t>
  </si>
  <si>
    <t>Agregácia prechodných kovov v živých organizmoch</t>
  </si>
  <si>
    <t>APVV-16-0216</t>
  </si>
  <si>
    <t>Ing. Barbora Kaliňáková, PhD.</t>
  </si>
  <si>
    <t>Moderné plazmové technológie pre ekologické poľnohospodárstvo a potravinárstvo</t>
  </si>
  <si>
    <t>APVV-17-0212</t>
  </si>
  <si>
    <t>Bioaktívne látky rakytníka rešetliakového a ich uplatnenie vo funkčných potravinách</t>
  </si>
  <si>
    <t>doc. Ing. Tomáš Mackuľak, PhD.</t>
  </si>
  <si>
    <t>Výskum bórom dopovaných diamantových vrstiev pre vysokoúčinné odstraňovanie liečiv, drog a rezistentných typov mikroorganizmov z vôd</t>
  </si>
  <si>
    <t>APVV-17-0149</t>
  </si>
  <si>
    <t>doc. RNDr. Miroslav Gál, PhD.</t>
  </si>
  <si>
    <t>Zelený expresný systém pre produkciu rekombinantných proteínov v Candida utilis</t>
  </si>
  <si>
    <t>APVV-17-0333</t>
  </si>
  <si>
    <t>doc. Ing. Vladimír Štefuca, CSc.</t>
  </si>
  <si>
    <t>Výskum a vývoj efektívnych procesov prípravy vanilínu a iných prírodných aróm s využitím oxidačného a protektívneho účinku rekombinantnej katalázy a peroxidázy</t>
  </si>
  <si>
    <t>APVV-17-0304</t>
  </si>
  <si>
    <t>Ing. Jozef Feranc, PhD.</t>
  </si>
  <si>
    <t>Nové environmentálne prijateľné biodegradovateľné zmesi polymérov z obnoviteľných zdrojov</t>
  </si>
  <si>
    <t>APVV-18-0016</t>
  </si>
  <si>
    <t>Molekulové nanomagnety zložené z komplexov prechodných kovov</t>
  </si>
  <si>
    <t>APVV-18-0039</t>
  </si>
  <si>
    <t>Ing. Tatiana Klempova, PhD.</t>
  </si>
  <si>
    <t>Aplikácia fermentovaných bioproduktov a humínových látok vo výžive hydiny, nový prístup ku zlepšeniu zdravia zvierat a produkcii bezpečných a funkčných potravín</t>
  </si>
  <si>
    <t>APVV-18-0188</t>
  </si>
  <si>
    <t>Chemoenzymatická syntéza látok s farmaceutickýmpotenciálom:
optimalizácia procesov produkcie fenyletanoidných glykozidov</t>
  </si>
  <si>
    <t>APVV-18-0201</t>
  </si>
  <si>
    <t>Funkčná analýza a produkcia bioaktívnych látok hmyzu a kliešťov</t>
  </si>
  <si>
    <t>APVV-18-0197</t>
  </si>
  <si>
    <t>doc. Ing. Ivan Šalitroš, PhD.</t>
  </si>
  <si>
    <t>Relaxačné procesy v kvantových magnetických systémoch</t>
  </si>
  <si>
    <t>Spracovanie odpadných polyolefínov na plynné monoméry a zmesné etylétery</t>
  </si>
  <si>
    <t>7.RP</t>
  </si>
  <si>
    <t>FP7-613667</t>
  </si>
  <si>
    <t>Glycerol Biorefinery Approach for the Production of High Quality Products of Industrial Value.</t>
  </si>
  <si>
    <t>1.11.2013-1.3.2019</t>
  </si>
  <si>
    <t>Interreg-Central Europe</t>
  </si>
  <si>
    <t>CE1237</t>
  </si>
  <si>
    <t>Dr.h.c. prof. Ing. Dušan Bakoš, DrSc.</t>
  </si>
  <si>
    <t>Developing and strengthening cross-sectoral linkages among actors in sustainable biocomposite packaging innovation systems in a Central European circular economy</t>
  </si>
  <si>
    <t>1.5.2017-30.4.2020</t>
  </si>
  <si>
    <t>AO/1-8673/16/NL/NDE</t>
  </si>
  <si>
    <t>Ing. Ľuboš Bača, PhD.</t>
  </si>
  <si>
    <t>Additive manufacturing of ceramic components by FDM technology</t>
  </si>
  <si>
    <t>1.9.2018-31.8.2020</t>
  </si>
  <si>
    <t>Eureka</t>
  </si>
  <si>
    <t>E!9975</t>
  </si>
  <si>
    <t>doc. Ing. Radovan Tiňo, PhD.</t>
  </si>
  <si>
    <t>Trvaloudržateľné nízkoteplotné plazmové technológie pre čistenie historických a archeologických artefaktov z prírodných polymérov</t>
  </si>
  <si>
    <t>1.1.2018-14.6.2019</t>
  </si>
  <si>
    <t>Norwegian Research Council</t>
  </si>
  <si>
    <t>ES581046</t>
  </si>
  <si>
    <t>Bioconversion of low-cost fat materials into high-value PUFA-Carotenoid-rich biomass</t>
  </si>
  <si>
    <t>1.1.2017-31.12.2019</t>
  </si>
  <si>
    <t>017STU-4/2017</t>
  </si>
  <si>
    <t>prof. Ing. Peter Segľa, DrSc.</t>
  </si>
  <si>
    <t>Modernizácia výučby anorganickej chémie v pedagogickom procese</t>
  </si>
  <si>
    <t>034STU-4/2017</t>
  </si>
  <si>
    <t>Chemický priemysel v zrkadle dejín Slovenska IV</t>
  </si>
  <si>
    <t>Špičkové tímy na VŠ</t>
  </si>
  <si>
    <t>Fyzikálno-chemické vlastností a štruktúry
látok</t>
  </si>
  <si>
    <t>1.1.2015-31.12.2020</t>
  </si>
  <si>
    <t>Špičkový tím biotechnologických separácií</t>
  </si>
  <si>
    <t>1/0772/16</t>
  </si>
  <si>
    <t>prof. Ing. Miroslav Hutňan, PhD.</t>
  </si>
  <si>
    <t>Anaerobná produkcia bioplynu na čistenie kalových vôd z biomasy s vysokým obsahom dusíka a síry</t>
  </si>
  <si>
    <t>1.1.2016-31.12.2019</t>
  </si>
  <si>
    <t>1/0489/16</t>
  </si>
  <si>
    <t>doc. Ing. Ľubomír Švorc, PhD.</t>
  </si>
  <si>
    <t>Analyticko-chemické (bio)senzory a testy ako alternatíva biologických skúšok toxicity</t>
  </si>
  <si>
    <t>1/0598/16</t>
  </si>
  <si>
    <t>doc. Ing. Martin Breza, CSc.</t>
  </si>
  <si>
    <t>Elektrónová štruktúra komplexov kovov s "non-innocent" ligandami ako kľúč k interpretácii a predikcii ich vlastností</t>
  </si>
  <si>
    <t>1/0687/16</t>
  </si>
  <si>
    <t>Ing. Mário Mihaľ, PhD.</t>
  </si>
  <si>
    <t>Experimentálne a matematické modelovanie hybridných systémov integrujúcich bioreaktor z membránovou separáciou a adsorbciou</t>
  </si>
  <si>
    <t>1/0900/16</t>
  </si>
  <si>
    <t>doc. RNDr. Milan Mikula, CSc.</t>
  </si>
  <si>
    <t>Hybridné organicko-anorganické solárne články na báze kompozitných vodivých vrstiev pripravených tlačovými technikami</t>
  </si>
  <si>
    <t>1/0569/16</t>
  </si>
  <si>
    <t>doc. Ing. Mária Greifová, PhD.</t>
  </si>
  <si>
    <t>Problematika biogénnych amínov vo fermentovaných potravinách a použitie mikroorganizmov degradujúcich biogénne amíny ako možné riešenie pre zabezpečenie zdravotne bezpečných potravín</t>
  </si>
  <si>
    <t>1/0112/16</t>
  </si>
  <si>
    <t>doc. Ing. Monika Bakošová, CSc.</t>
  </si>
  <si>
    <t>Riadenie energeticky náročných procesov s neurčitosťami v chemických technológiách a biotechnológiách</t>
  </si>
  <si>
    <t>1/0353/16</t>
  </si>
  <si>
    <t>prof. Ing. Štefan Schmidt, PhD.</t>
  </si>
  <si>
    <t>Štúdium chemických zmien zdraviu prospešných sprievodných látok jedlých tukov a olejov pri ich skladovaní a tepelnej úprave</t>
  </si>
  <si>
    <t>1/0487/16</t>
  </si>
  <si>
    <t>doc. Ing. Jolana Karovičová, PhD.</t>
  </si>
  <si>
    <t>Výskum a vývoj potravín s prospešným účinkom na zdravie spotrebiteľa</t>
  </si>
  <si>
    <t>2/0090/16</t>
  </si>
  <si>
    <t>Vývoj nových imobilizovaných biokatalyzátorov s využitím rekombinantných mikroorganizmov pre biokatalytické kaskádové reakcie</t>
  </si>
  <si>
    <t>1/0096/17</t>
  </si>
  <si>
    <t>Výskyt, charakterizácia a porovnanie baktérií rezistentných voči antibiotikám od poľa až ku konzumentovi</t>
  </si>
  <si>
    <t>1.1.2017-31.12.2020</t>
  </si>
  <si>
    <t>1/0004/17</t>
  </si>
  <si>
    <t>Energeticky efektívne procesné riadenie</t>
  </si>
  <si>
    <t>1/0573/17</t>
  </si>
  <si>
    <t>Multimodálne adsorpčné interakcie v biotechnologických separáciách</t>
  </si>
  <si>
    <t>1/0416/17</t>
  </si>
  <si>
    <t>Elektrochemicky a fotochemicky iniciované redoxné reakcie novo pripravených koordinačných zlúčenín pre selektívnu katalýzu oxidácie uhľovodíkov</t>
  </si>
  <si>
    <t>1/0792/17</t>
  </si>
  <si>
    <t>doc. Ing. Matilda Zemanová, PhD.</t>
  </si>
  <si>
    <t>Štúdium nanokryštalických zliatin na báze niklu ako dvojfunkčného katalyzátora pre tvorbu vodíka a kyslíka</t>
  </si>
  <si>
    <t>1/0906/17</t>
  </si>
  <si>
    <t>Funkčné anorganické nanokompozity pre keramické objekty pripravované 3-D tlačou</t>
  </si>
  <si>
    <t>1/0686/17</t>
  </si>
  <si>
    <t>Experimentálne a teoretické štúdium molekulovej štruktúry, elektrónových vlastností, reaktivy a biologickej aktivity komplexných zlúčenín redoxne aktívnych kovov</t>
  </si>
  <si>
    <t>1/0808/18</t>
  </si>
  <si>
    <t>Katalytická transformácia lignocelulózy na priemyselne významné chemikálie</t>
  </si>
  <si>
    <t>1.1.2018-31.12.2020</t>
  </si>
  <si>
    <t>1/0026/18</t>
  </si>
  <si>
    <t>prof. Ing. Vlasta Brezová, DrSc.</t>
  </si>
  <si>
    <t>Nanokryštalické fotokatalyzátory na báze oxidov kovov: fotoindukovaný prenos náboja a reaktivita</t>
  </si>
  <si>
    <t>1/0063/18</t>
  </si>
  <si>
    <t>doc. Ing. Daniela Šmogrovičová, PhD.</t>
  </si>
  <si>
    <t>Cielená selekcia kvasiniek pre produkciu alkoholických nápojov špecifických vlastností</t>
  </si>
  <si>
    <t>1.1.2018-31.12.2021</t>
  </si>
  <si>
    <t>1/0125/18</t>
  </si>
  <si>
    <t>Nové koordinačné zlúčeniny a materiály s laditeľnou magnetickou aktivitou</t>
  </si>
  <si>
    <t>2/0057/18</t>
  </si>
  <si>
    <t>Mgr. Lucia Messingerová, PhD.</t>
  </si>
  <si>
    <t>Analýza alelovo-špecifickej regulácie expresie CD33</t>
  </si>
  <si>
    <t>1/0466/18</t>
  </si>
  <si>
    <t>Ing. Michal Zalibera, PhD.</t>
  </si>
  <si>
    <t>Nové katalyzátory pre produkciu energeticky bohatých materiálov</t>
  </si>
  <si>
    <t>1/0532/18</t>
  </si>
  <si>
    <t>Ing. Alžbeta Medveďová, PhD.</t>
  </si>
  <si>
    <t>Využitie princípov prediktívnej mikrobiológie pri zvyšovaní zdravotnej bezpečnosti, hygienickej bezchybnosti a kvality tradičných slovenských parených syrov zo surového mlieka.</t>
  </si>
  <si>
    <t>1/0614/18</t>
  </si>
  <si>
    <t>prof. RNDr. Anna Kolesárová, CSc.</t>
  </si>
  <si>
    <t>Zovšeobecnená teória agregácie a jej aplikácie</t>
  </si>
  <si>
    <t>1/0659/18</t>
  </si>
  <si>
    <t>Automatický modelový HAZOP systém na analýzu nebezpečenstva v procesnom inžinierstve</t>
  </si>
  <si>
    <t>1/0552/18</t>
  </si>
  <si>
    <t>Asymetrické a stereoselektívne syntézy prírodných látok a ich analógov</t>
  </si>
  <si>
    <t>1/0697/18</t>
  </si>
  <si>
    <t>Ing. Petra Olejníková, PhD.</t>
  </si>
  <si>
    <t>Možnosti hľadania nových špecifických miest zásahu pre antifungálne aktívne zlúčeniny</t>
  </si>
  <si>
    <t>1/0639/18</t>
  </si>
  <si>
    <t>doc. Ing. Ján Moncoľ, PhD.</t>
  </si>
  <si>
    <t>Komplexy prechodných kovov s aktivitou metaloenzýmov</t>
  </si>
  <si>
    <t>2/0035/19</t>
  </si>
  <si>
    <t>prof. Ing. Michal Uher, DrSc.</t>
  </si>
  <si>
    <t>Dejiny silikátov (sklo, maltoviny, magnezit) na Slovensku vo výrobe, výskume a odbornom školstve</t>
  </si>
  <si>
    <t>1.1.2019-31.12.2021</t>
  </si>
  <si>
    <t>2/0070/19</t>
  </si>
  <si>
    <t>Výskum zmien vo fenotype leukemických buniek po indukcii membránového transportéra ABCB1.</t>
  </si>
  <si>
    <t>1.1.2019-31.12.2022</t>
  </si>
  <si>
    <t>1/0262/19</t>
  </si>
  <si>
    <t>prof. Ing. Štefan Marchalín, DrSc.</t>
  </si>
  <si>
    <t>Nové prístupy v syntéze bioaktívnych funkcionalizovaných analógov polyhydroxylovaných indolizidínových
alkaloidov</t>
  </si>
  <si>
    <t>1/0323/19</t>
  </si>
  <si>
    <t>Biotechnologické spracovanie odpadových olejov a tukov</t>
  </si>
  <si>
    <t>1/0343/19</t>
  </si>
  <si>
    <t>Elektrochemická príprava železanov pre degradáciu mikropolutantov v odpadových vodách</t>
  </si>
  <si>
    <t>1/0363/19</t>
  </si>
  <si>
    <t>Fermentované cereálne a pseudocereálne výrobky pre nutrične hendikepované skupiny konzumentov:
optimalizácia podmienok fermentácie a zloženia zákysových a doplnkových kultúr s probiotickým potenciálom vo fermentovaných matriciach</t>
  </si>
  <si>
    <t>1/0486/19</t>
  </si>
  <si>
    <t>doc. Ing. Viera Khunová, PhD.</t>
  </si>
  <si>
    <t>Výskum multifunkčných polymérnych nanokompozitov na báze halloyzitu</t>
  </si>
  <si>
    <t>1/0403/19</t>
  </si>
  <si>
    <t>Spracovanie lignocelulózových vlákien s použitím hlboko eutektických rozpúšťadiel</t>
  </si>
  <si>
    <t>1/0585/19</t>
  </si>
  <si>
    <t>doc. Ing. Michal Kvasnica, PhD.</t>
  </si>
  <si>
    <t>Laditeľné explicitné prediktívne regulátory pre systémy s rýchlou dynamikou</t>
  </si>
  <si>
    <t>1/0489/19</t>
  </si>
  <si>
    <t>CIAT ako praktický nástroj v syntéze biologicky účinných substituovaných pyrolidínov.</t>
  </si>
  <si>
    <t>1/0602/19</t>
  </si>
  <si>
    <t>doc. Ing. Milena Reháková, PhD.</t>
  </si>
  <si>
    <t>Príprava a štúdium polymérnych gélov s využitím v ochrane kultúrneho dedičstva</t>
  </si>
  <si>
    <t>1/0488/19</t>
  </si>
  <si>
    <t>Ing. Pavol Gemeiner, PhD.</t>
  </si>
  <si>
    <t>Tlačené funkčné vrstvy pre hybridné perovskitové solárne články</t>
  </si>
  <si>
    <t>1/0718/19</t>
  </si>
  <si>
    <t>doc. Ing. Jozef Kožíšek, CSc.</t>
  </si>
  <si>
    <t>Cielený výskum elektrónovej štruktúry s dôsledkom na chemické a fyzikálno-chemické vlastnosti II.</t>
  </si>
  <si>
    <t>1/0521/19</t>
  </si>
  <si>
    <t>Vývoj a využitie moderných analytických metód na určovanie pôvodu slovenských výberových tokajských vín</t>
  </si>
  <si>
    <t>1/0012/19</t>
  </si>
  <si>
    <t>Štúdium získavania zdraviu prospešných látok z rastlinnej biomasy a ich implementácia do potravín.</t>
  </si>
  <si>
    <t>Výskumný ústav papiera a celulózy a.s.</t>
  </si>
  <si>
    <t>1/2019</t>
  </si>
  <si>
    <t>Ing. Igor Šurina, PhD</t>
  </si>
  <si>
    <t>Výskumné práce - analýza a zhodnotenie  kondenzátov - extraktov stromovej hmoty</t>
  </si>
  <si>
    <t>16.01.2019-31.12.2019</t>
  </si>
  <si>
    <t>Univerzita komenského BA</t>
  </si>
  <si>
    <t>3/2019</t>
  </si>
  <si>
    <t>Prof. Ing. Ján Derco, DrSc.</t>
  </si>
  <si>
    <t>Lab. testy hornín za účelom vyluhovania Ca a Mg</t>
  </si>
  <si>
    <t>01.01.2019-30.11.2019</t>
  </si>
  <si>
    <t>Bukocel a.s.</t>
  </si>
  <si>
    <t>4/2019</t>
  </si>
  <si>
    <t>Výskumné práce - analýza a zhodnotenie kondenzátov - extraktov stromovej hmoty</t>
  </si>
  <si>
    <t>28.01.2019-30.04.2019</t>
  </si>
  <si>
    <t>Slovnaft a.s.</t>
  </si>
  <si>
    <t>6/2019</t>
  </si>
  <si>
    <t>Ing. Miroslav Variny, PhD</t>
  </si>
  <si>
    <t>Sprac. anal a tech. návrhu modifikácie vodného chladenia polymerizačných reakt. na výrobu polypylénu 3</t>
  </si>
  <si>
    <t>01.02.2019-31.05.2019</t>
  </si>
  <si>
    <t>RectorSeal, LLC, Texas USA</t>
  </si>
  <si>
    <t>12/2019</t>
  </si>
  <si>
    <t>Prof. Ing. Ivan Hudec, PhD.</t>
  </si>
  <si>
    <t>Zlepšenie vlastností protipožiarnych tesnení</t>
  </si>
  <si>
    <t>01.02.2019-31.03.2019</t>
  </si>
  <si>
    <t>Blue Boson SE</t>
  </si>
  <si>
    <t>13/2019</t>
  </si>
  <si>
    <t>Prof. Ing. Peter Šimon, DrSc.</t>
  </si>
  <si>
    <t>Vyšetrovanie termickej degradácie - atm. dusíka a vzduchu</t>
  </si>
  <si>
    <t>08.01.2019-14.02.2019</t>
  </si>
  <si>
    <t>16/2019</t>
  </si>
  <si>
    <t>Prof. Ing. Igor Bodík, PhD.</t>
  </si>
  <si>
    <t>Optimalizácia nitrifikácie a denitrifikácie</t>
  </si>
  <si>
    <t>01.03.2019-31.10.2019</t>
  </si>
  <si>
    <t>Stercorat Hungary Kft.org. zložka Sk</t>
  </si>
  <si>
    <t>18/2019</t>
  </si>
  <si>
    <t>Ing. Ján Jánošovský, PhD.</t>
  </si>
  <si>
    <t>Experimentálne preverenie rovnovážnych parametrov vyb. chemických reakcií, analýza spôsobu prev. a vytvorenie matem. modelu výrobnej jednotky SWAATS na spracovanie kyslého čpavkového plynu</t>
  </si>
  <si>
    <t>01.03.2019-01.06.2019</t>
  </si>
  <si>
    <t>19/2019</t>
  </si>
  <si>
    <t>Ing. Miroslav Variny, PhD.</t>
  </si>
  <si>
    <t>FCC Bio-oil Co-processing</t>
  </si>
  <si>
    <t>10.03.2019-30.05.2020</t>
  </si>
  <si>
    <t>FORTISCHEM a.s.</t>
  </si>
  <si>
    <t>20/2019</t>
  </si>
  <si>
    <t>Prof. Ing. Ľudovít Jelemenský, DrSc.</t>
  </si>
  <si>
    <t>Aktualizácia posúdenia rizika jednotlivých výrobní</t>
  </si>
  <si>
    <t>07.03.2019-30.04.2019</t>
  </si>
  <si>
    <t>TSUS n.o.</t>
  </si>
  <si>
    <t>22/2019</t>
  </si>
  <si>
    <t>Ing. Eva Smrčková, PhD.</t>
  </si>
  <si>
    <t>Štúdium fázového zloženia vzoriek anorganických vzoriek</t>
  </si>
  <si>
    <t>14.01.2019-29.11.2019</t>
  </si>
  <si>
    <t>PLEURAN, s.r.o.</t>
  </si>
  <si>
    <t>23/2019</t>
  </si>
  <si>
    <t>Doc. Ing. Pavol Steltenpohl, PhD.</t>
  </si>
  <si>
    <t>19.03.2019-30.03.2019</t>
  </si>
  <si>
    <t>SaarGummi Slovakia s.r.o.</t>
  </si>
  <si>
    <t>25/2019</t>
  </si>
  <si>
    <t>Doc. Ing. Milan Králik, PhD.</t>
  </si>
  <si>
    <t>Riešenie problémov spracovania odpadov z procesu vulkanizácie</t>
  </si>
  <si>
    <t>25.03.2019-31.05.2019</t>
  </si>
  <si>
    <t>VOLKSWAGEN Slovakia a.s.</t>
  </si>
  <si>
    <t>30/2019</t>
  </si>
  <si>
    <t>Prof. Ing. Miroslav Hutňan, PhD.</t>
  </si>
  <si>
    <t>Prevádzka laboratórnych reaktorov</t>
  </si>
  <si>
    <t>17.05.2019-31.05.2019</t>
  </si>
  <si>
    <t>33/2019</t>
  </si>
  <si>
    <t>Prof. Ing. Jozef Markoš, DrSc.</t>
  </si>
  <si>
    <t>Analýza vzoriek silikagélu-určenie štruktúrrnych vlastností dodaných vzoriek ortuťovou porozimetriou</t>
  </si>
  <si>
    <t>20.05.2019-26.07.2019</t>
  </si>
  <si>
    <t>Biosynth s.r.o.</t>
  </si>
  <si>
    <t>39/2019</t>
  </si>
  <si>
    <t>Ing. Michal Kaliňák, PhD.</t>
  </si>
  <si>
    <t>Výskum chemických látok pomocou NMR spektroskopie na základe spolupráce pri ich vývoji</t>
  </si>
  <si>
    <t>01.06.2019-30.11.2019</t>
  </si>
  <si>
    <t>40/2019</t>
  </si>
  <si>
    <t>TP - príčiny výbuchu v zariadení, tech. poradenstvo</t>
  </si>
  <si>
    <t>27.06.2019-31.08.2019</t>
  </si>
  <si>
    <t>VITABERIN, s.r.o.</t>
  </si>
  <si>
    <t>44/2019</t>
  </si>
  <si>
    <t>Doc. Ing.  Michal Jablonský PhD.</t>
  </si>
  <si>
    <t>Výskum v oblasti využitia rozpúšťadiel na prípravu produktov s pridanou hodnotou</t>
  </si>
  <si>
    <t>16.07.2019-20.12.2019</t>
  </si>
  <si>
    <t>NAFTA a.s.</t>
  </si>
  <si>
    <t>45/2019</t>
  </si>
  <si>
    <t>25.07.2019-31.08.2019</t>
  </si>
  <si>
    <t>Auchem, s.r.o.</t>
  </si>
  <si>
    <t>46/2019</t>
  </si>
  <si>
    <t>Spolupráca na vývoji nových chemických látok</t>
  </si>
  <si>
    <t>01.07.2019-31.07.2019</t>
  </si>
  <si>
    <t>Výskumný ústav vodného hospodárstva</t>
  </si>
  <si>
    <t>49/2019</t>
  </si>
  <si>
    <t>Doc. Ing. Tomáš Mackuľak, PhD.</t>
  </si>
  <si>
    <t>Hodnotenie výskumu farmaceutik vo vodách v Dunajskom regione</t>
  </si>
  <si>
    <t>26.07.2019-01.10.2019</t>
  </si>
  <si>
    <t>VUP a.s.</t>
  </si>
  <si>
    <t>NMR merania a riešenie štruktúr - príprava kyseliny dimetylbutánovej s použitím pre automobilový priemysel</t>
  </si>
  <si>
    <t>12.06.2019-31.07.2019</t>
  </si>
  <si>
    <t>MIKROCHEM, spol. s r.o.</t>
  </si>
  <si>
    <t>51/2019</t>
  </si>
  <si>
    <t>Prof. Ing. Štefan Marchalin, DrSc.</t>
  </si>
  <si>
    <t>Návrh syntézy a interpretácia spektier vyselektovaných organických zlúčenín</t>
  </si>
  <si>
    <t>01.08.2019-15.12.2019</t>
  </si>
  <si>
    <t>SPP Storage, s.r.o.</t>
  </si>
  <si>
    <t>54/2019</t>
  </si>
  <si>
    <t>Analýzy absorbentov - určenie fyzikálnych charakteristík z absorpčnej a desorpčnej izotermy dusíka, TGA a ortuťovej porozimetrie</t>
  </si>
  <si>
    <t>05.09.2019-31.10.2019</t>
  </si>
  <si>
    <t>CONFORMITY s.r.o.</t>
  </si>
  <si>
    <t>58/2019</t>
  </si>
  <si>
    <t>Dog. Ing. Petra Olejníková, PhD.</t>
  </si>
  <si>
    <t>Sledovanie fyzikálnych vlastností produkčného kmeňa Penicillium chrysogenum a zabezpečenie uchovávania viabilných konídií</t>
  </si>
  <si>
    <t>10.09.2015-10.09.2020</t>
  </si>
  <si>
    <t>WP TECH FUTURE, s.r.o.</t>
  </si>
  <si>
    <t>60/2019</t>
  </si>
  <si>
    <t>Výskum termického rozkladu plastových odpadov z automobilového priemyslu</t>
  </si>
  <si>
    <t>02.10.2019-31.10.2019</t>
  </si>
  <si>
    <t>Česká zemědělská univerzita v Praze</t>
  </si>
  <si>
    <t>61/2019</t>
  </si>
  <si>
    <t>Vývoj a následné využitie analytických metód skúmania obsahu špecifických mikroplastov v tkanivách, v dýchacom ústrojenstve či tráviacom trakte vodných organizmov</t>
  </si>
  <si>
    <t>08.11.2019-29.11.2019</t>
  </si>
  <si>
    <t>Považská cementáreň a.s.</t>
  </si>
  <si>
    <t>62/2019</t>
  </si>
  <si>
    <t>Ing. Eva Smrčková, CSc.</t>
  </si>
  <si>
    <t>Projekt hydratačné teplo - tunel I - cementových kaší</t>
  </si>
  <si>
    <t>15.09.2019-30.11.2019</t>
  </si>
  <si>
    <t>OLO a.s.</t>
  </si>
  <si>
    <t>63/2019</t>
  </si>
  <si>
    <t>Zhodnotenie vlastností vzoriek vápna</t>
  </si>
  <si>
    <t>07.10.2019-31.12.2019</t>
  </si>
  <si>
    <t>VEGUM a.s.</t>
  </si>
  <si>
    <t>64/19</t>
  </si>
  <si>
    <t>Vývoj gumárenských zmesí, realizácia fyzikálno - mechanických a analytických testov</t>
  </si>
  <si>
    <t>01.11.2019-30.06.2020</t>
  </si>
  <si>
    <t>Univerzita Palackého v Olomouci</t>
  </si>
  <si>
    <t>Realizácia laboratórnych experimentov sústredených na odstraňovanie rôznych foriem fosforu z odpadových vôd za pomoci špecifických sorbentov. Realizovaných bude 100 analýz vzoriek</t>
  </si>
  <si>
    <t>21.11.2019-13.12.2019</t>
  </si>
  <si>
    <t>Centrum enviromentálnych služieb s.r.o.</t>
  </si>
  <si>
    <t>66/19</t>
  </si>
  <si>
    <t>Doc Ing. Katarína Dercová, PhD.</t>
  </si>
  <si>
    <t>Izolácia a identifikácia 5-10 bakteriálnych kmeňov zo vzorky vody, resp. pôdy z kontaminovanej lokality Štúrovo - rušňové depo, Cargo, a.s.</t>
  </si>
  <si>
    <t>15.11.2019-30.06.2020</t>
  </si>
  <si>
    <t>VUP, a.s.</t>
  </si>
  <si>
    <t>68/19</t>
  </si>
  <si>
    <t>01.08.2019-30.11.2019</t>
  </si>
  <si>
    <t>SynthCluster s.r.o.</t>
  </si>
  <si>
    <t>69/19</t>
  </si>
  <si>
    <t>01.09.2019-30.11.2019</t>
  </si>
  <si>
    <t>71/19</t>
  </si>
  <si>
    <t>Výskum chem. látok pomocou NMR spektroskopie na zákl. spolupráce pri ich vývoji</t>
  </si>
  <si>
    <t>01.09.2019-26.11.2019</t>
  </si>
  <si>
    <t>Auchem s.r.o.</t>
  </si>
  <si>
    <t>73/19</t>
  </si>
  <si>
    <t>Zoltamilk, s.r.o. Matúškovo</t>
  </si>
  <si>
    <t>001/18</t>
  </si>
  <si>
    <t>Prof. Ing. Michal Rosenberg, CSc.</t>
  </si>
  <si>
    <t>Produkcia biomasy</t>
  </si>
  <si>
    <t>01.01.2018-30.11.2020</t>
  </si>
  <si>
    <t>EBA s.r.o Bratislava</t>
  </si>
  <si>
    <t>003/18</t>
  </si>
  <si>
    <t>Príprava a dodanie čistých druhov baktérií</t>
  </si>
  <si>
    <t>01.01.2018-31.12.2018</t>
  </si>
  <si>
    <t>Vegum a.s. Dolné Vestenice</t>
  </si>
  <si>
    <t>041/18</t>
  </si>
  <si>
    <t>Vývoj gumených zmesí</t>
  </si>
  <si>
    <t>01.07.2018-30.06.2019</t>
  </si>
  <si>
    <t>SznthCluster  s.r.o.  Modra</t>
  </si>
  <si>
    <t>042/18</t>
  </si>
  <si>
    <t>Vývoj technologických postupov</t>
  </si>
  <si>
    <t>01.08.2018-31.12.2020</t>
  </si>
  <si>
    <t>Primagra a.s., Milín</t>
  </si>
  <si>
    <t>044/18</t>
  </si>
  <si>
    <t>Ing. Teodora Kocsisová, PhD.</t>
  </si>
  <si>
    <t>Vyhotovenie vzoriek metylesteru mastných kyselín</t>
  </si>
  <si>
    <t>Keramtech s.r.o., Žacléř</t>
  </si>
  <si>
    <t>049/18</t>
  </si>
  <si>
    <t>Doc. Ing. Marián Janek, PhD.</t>
  </si>
  <si>
    <t>Vývoj a výskum</t>
  </si>
  <si>
    <t>01.09.2018-01.05.2019</t>
  </si>
  <si>
    <t>Volkswagen Slovakia a.s. Bratislava</t>
  </si>
  <si>
    <t>059/18</t>
  </si>
  <si>
    <t xml:space="preserve">Spracovanie prebytočného kalu ČOV Volkswagen a.s. </t>
  </si>
  <si>
    <t>01.11.2018-31.03.2019</t>
  </si>
  <si>
    <t xml:space="preserve">G </t>
  </si>
  <si>
    <t>038STU-4/2017</t>
  </si>
  <si>
    <t>Kráľová Eva, doc. Ing., PhD.</t>
  </si>
  <si>
    <t>Zážitkom od prírodných zákonov k technike - projekt neformálneho interaktívneho vzdelávania žiakov a študentov podnecujúci záujem o techniku</t>
  </si>
  <si>
    <t>019TUKE-4-/2018</t>
  </si>
  <si>
    <t>Bývanie v medzivojnových Košiciach - vily a rodinné domy</t>
  </si>
  <si>
    <t>064STU-4/2017</t>
  </si>
  <si>
    <t>Paulíny Pavol, Ing. arch., PhD.</t>
  </si>
  <si>
    <t>Implementácia praktických zručností predprojektovej a realizačnej prípravy obnovy historických objektov do vzdelávania študijných programov architektonického zamerania</t>
  </si>
  <si>
    <t>016STU-4/2017</t>
  </si>
  <si>
    <t>Kováč Bohumil, prof. Ing. arch., PhD.</t>
  </si>
  <si>
    <t>Interdisciplinárny prístup k ochrane kultúrneho a prírodného dedičstva</t>
  </si>
  <si>
    <t>022STU-4/2017</t>
  </si>
  <si>
    <t>Kočlík Dušan, Ing. ArtD.</t>
  </si>
  <si>
    <t>Interiér na Slovensku</t>
  </si>
  <si>
    <t>2/0074/17</t>
  </si>
  <si>
    <t>Dulla Matúš, prof. Ing. arch., DrSc.</t>
  </si>
  <si>
    <t>Neplánované mesto: architektonické a urbanistické koncepcie 20. storočia a ich priemet do mestskej štruktúry Bratislavy</t>
  </si>
  <si>
    <t>1/0444/17</t>
  </si>
  <si>
    <t>Pohaničová Jana, prof. Ing. arch. PhD.</t>
  </si>
  <si>
    <t>Tradícia a inovácia v architektúre ako fenomén dlhého storočia</t>
  </si>
  <si>
    <t>APVV-16-0567</t>
  </si>
  <si>
    <t>Kotradyová Veronika, doc. Ing., PhD.</t>
  </si>
  <si>
    <t>IDENTITA.SK - spoločná platforma dizajnu, architektúry a sociálnych vied</t>
  </si>
  <si>
    <t>APVV-18.0044</t>
  </si>
  <si>
    <t>Morgenstein Peter, Ing. arch., PhD.</t>
  </si>
  <si>
    <t>Solárny potenciál urbanizovaných území a jeho využitie v koncepte SmartCity</t>
  </si>
  <si>
    <t>EU Interreg</t>
  </si>
  <si>
    <t>DTP1-1249-2.2</t>
  </si>
  <si>
    <t>Vitková Ľubica, doc. Ing. arch., PhD.</t>
  </si>
  <si>
    <t>DANUbe Urban Brand</t>
  </si>
  <si>
    <t>European cooperation project</t>
  </si>
  <si>
    <t>2014-2411/001-001</t>
  </si>
  <si>
    <t>Moravčíková Henrieta, prof. Dr. Ing. arch.</t>
  </si>
  <si>
    <t>Womens creastivity since the Modern Movement (MoMoWo)</t>
  </si>
  <si>
    <t>2017-2018</t>
  </si>
  <si>
    <t>Mesto Stropkov</t>
  </si>
  <si>
    <t>26793/2018/PU</t>
  </si>
  <si>
    <t>Smatanová Katarína, Ing. arch., PhD.</t>
  </si>
  <si>
    <t>Výskumné aktivity k rozvoju okresu Stropkov</t>
  </si>
  <si>
    <t>STU ako líder Digitálne koalície</t>
  </si>
  <si>
    <t>HB REAVIS Slovakia, a.s.</t>
  </si>
  <si>
    <t>ZoS_0501/0018/19</t>
  </si>
  <si>
    <t>Fejo Katarína, Ing. arch., PhD.</t>
  </si>
  <si>
    <t>Aplikovaný výskum_riešenie architektonických a urbanistických problémov mesta BA_zóna Nové Apollo</t>
  </si>
  <si>
    <t>Mestská časť Bratislava - Ružinov</t>
  </si>
  <si>
    <t>ZoD_0502/0008/19</t>
  </si>
  <si>
    <t>Sopirová Alžbeta,doc. Ing. arch., PhD.</t>
  </si>
  <si>
    <t>Aplikovaný výskum - urbanistické riešenie územia BA-Ružinov, východ-obytná zóna</t>
  </si>
  <si>
    <t>Mestská časť Bratislava - Rača</t>
  </si>
  <si>
    <t>ZoD_0502/0012/19</t>
  </si>
  <si>
    <t>Realizácia výskumu potenciálu využiteľnosti Meštianskeho domu-Račianskej kúrie</t>
  </si>
  <si>
    <t>Csemadok Základná organizácia Hurbanovo</t>
  </si>
  <si>
    <t>ZoS_0501/0032/19</t>
  </si>
  <si>
    <t>Realizácia výskumu - 5 modelov historickej architektúry z lokality Hurbanovo</t>
  </si>
  <si>
    <t>Wolkswagen AG,38436,Wolfburg/ ŠKODA AUTO Mladá Boleslav</t>
  </si>
  <si>
    <t>Paliatka Peter, prof. akad. soch.</t>
  </si>
  <si>
    <t>Projekt Fit</t>
  </si>
  <si>
    <t>VYDRICA DEVELOPMENT, a.s.</t>
  </si>
  <si>
    <t>ZoS_0501/0035/18</t>
  </si>
  <si>
    <t>Hanáček Tomáš, Ing. arch., PhD.</t>
  </si>
  <si>
    <t>Výskumné koncepcie systémov "URBAN WALK"</t>
  </si>
  <si>
    <t>Mesto Fiľakovo</t>
  </si>
  <si>
    <t>ZoS_0501/0001/19</t>
  </si>
  <si>
    <t>Aplikovaný výskum_riešenie priemyselnej zóny  a priľahlých územív meste Fiľakovo</t>
  </si>
  <si>
    <t>APVV - Všeobecná
výzva</t>
  </si>
  <si>
    <t>APVV-15-0337</t>
  </si>
  <si>
    <t>prof. Ing. Milan Marônek, CSc.</t>
  </si>
  <si>
    <t>Výskum zvárania progresívnych ľahkých zliatin lúčovými technológiami (APVV-15-0337)</t>
  </si>
  <si>
    <t>1.7.2016 - 31.12.2019</t>
  </si>
  <si>
    <t>27 500,00 prevod
spoluriešiteľom</t>
  </si>
  <si>
    <t>APVV-15-0319</t>
  </si>
  <si>
    <t>prof. Ing. Maroš Martinkovič, PhD.</t>
  </si>
  <si>
    <t>Výskum technologického procesu tvárnenia pri výrobe rúr s tvarovočlenitým vnútorným povrchom (APVV-15-0319)</t>
  </si>
  <si>
    <t>1.7.2016 - 30.6.2020</t>
  </si>
  <si>
    <t>15 595,00 prevod
spoluriešiteľom</t>
  </si>
  <si>
    <t>APVV-15-0168</t>
  </si>
  <si>
    <t>prof. Ing. Ľubomír Čaplovič, PhD.</t>
  </si>
  <si>
    <t>Výskum modifikácie fázových rozhraní v systéme povlak/ podložka  na zvýšenie adhézie tvrdých povlakov (APVV-15-0168)</t>
  </si>
  <si>
    <t>1.7.2016 - 30.6.2019</t>
  </si>
  <si>
    <t>16 043,00 prevod
spoluriešiteľom</t>
  </si>
  <si>
    <t>APVV-16-0057</t>
  </si>
  <si>
    <t>prof.Ing. Alexander Čaus, DrSc.</t>
  </si>
  <si>
    <t>Výskum unikátnej metódy úpravy mikrogeometrie rezných hrán plazmovým leštením v elektrolyte pre zvýšenie trvanlivosti rezných nástrojov pri obrábaní ťažkoobrobiteľných materiálov</t>
  </si>
  <si>
    <t>1.7.2017 - 30.6.2021</t>
  </si>
  <si>
    <t>APVV-16-0223</t>
  </si>
  <si>
    <t>doc. Ing. Jozef Martinka, PhD.</t>
  </si>
  <si>
    <t>Progresívne svetovo unikátne metódy testovania elektrických káblov pre potreby posudzovania zhody a overovania nemennosti ich parametrov ako stavebných výrobkov</t>
  </si>
  <si>
    <t>17 022,00 prevod
spoluriešiteľom</t>
  </si>
  <si>
    <t>APVV-15-0049</t>
  </si>
  <si>
    <t>prof. Ing. Jozef Janovec, DrSc.</t>
  </si>
  <si>
    <t>Rozvoj poznatkovej bázy v oblasti pokročilých materiálov s využitím moderných teoretických, experimentálnych a technologických postupov</t>
  </si>
  <si>
    <t>30 430,00 prevod
spoluriešiteľom</t>
  </si>
  <si>
    <t>APVV-17-0025</t>
  </si>
  <si>
    <t>prof. Ing. Roman Koleňák, PhD.</t>
  </si>
  <si>
    <t>Výskum priameho spájania keramických a kovových 
materiálov pomocou aktívnych spájkovacích zliatin</t>
  </si>
  <si>
    <t>1.7.2018 - 30.6.2022</t>
  </si>
  <si>
    <t>31 250,00 prevod
spoluriešiteľom</t>
  </si>
  <si>
    <t>APVV-15-0105</t>
  </si>
  <si>
    <t>RNDr. Andrej Antušek, PhD.</t>
  </si>
  <si>
    <t xml:space="preserve"> Nekovalentné interakcie v systémoch s rastúcou zložitosťou (APVV-15-0105)</t>
  </si>
  <si>
    <t>APVV-18-0161</t>
  </si>
  <si>
    <t>Ing. Matúš Dubecký, PhD.</t>
  </si>
  <si>
    <t xml:space="preserve">Kvantové Monte Carlo pre silne korelované elektrónové systémy </t>
  </si>
  <si>
    <t>1.7.2019 - 30.6.2023</t>
  </si>
  <si>
    <t xml:space="preserve"> APVV-18-0168 </t>
  </si>
  <si>
    <t xml:space="preserve">doc. Mgr. Mariana Derzsi, PhD. </t>
  </si>
  <si>
    <t xml:space="preserve"> Nové anorganické zlúčeniny s niklom, paládiom, meďou a striebrom: od DFT modelovania k syntéze pomocou iónových technológií </t>
  </si>
  <si>
    <t>APVV-18-0116</t>
  </si>
  <si>
    <t>doc. Ing. Erika Hodúlová, PhD.</t>
  </si>
  <si>
    <t xml:space="preserve">Výskum progresívnych metód zvárania a spájkovania koróziivzdorných ocelí a medi </t>
  </si>
  <si>
    <t>14 700 prevod
spoluriešiteľom</t>
  </si>
  <si>
    <t>APVV-18-0418</t>
  </si>
  <si>
    <t>doc. Ing. Ladislav Morovič, PhD.</t>
  </si>
  <si>
    <t xml:space="preserve">Výskum príčin vzniku geometrických odchýlok pri výrobe bezšvíkových rúr a ich technologická dedičnosť s dôrazom na tvarovú stabilitu presných rúr ťahaných za studena s využitím metrologických systémov </t>
  </si>
  <si>
    <t>9 588,00 prevod
spoluriešiteľom</t>
  </si>
  <si>
    <t>APVV-18-0508</t>
  </si>
  <si>
    <t>doc. Ing. Martin Kusý, PhD.</t>
  </si>
  <si>
    <t xml:space="preserve">Vývoj PM súčiastok na báze Fe s vyššou únavovou pevnosťou. </t>
  </si>
  <si>
    <t>1.7.2019 - 30.6.2022</t>
  </si>
  <si>
    <t>030UMB-4/2017</t>
  </si>
  <si>
    <t>Vzdelávacie centrum integrovanej bezpečnosti</t>
  </si>
  <si>
    <t>hl.riešiteľ UMB B.Bystrica</t>
  </si>
  <si>
    <t>009STU-4/2018</t>
  </si>
  <si>
    <t>doc. Ing. Peter Schreiber, CSc.</t>
  </si>
  <si>
    <t>Inovácia výučby predmetu inteligentné metódy riadenia na MTF STU</t>
  </si>
  <si>
    <t>015STU-4/2018</t>
  </si>
  <si>
    <t>Dr.h.c. prof. Ing. Pavol Božek, CSc.</t>
  </si>
  <si>
    <t>Špecializované laboratórium s podporou MM učebnice pre výučbu predmetu "Projektovanie a prevádzkovanie výrobných systémov" pre STU Bratislava</t>
  </si>
  <si>
    <t>021STU-4/2018</t>
  </si>
  <si>
    <t>doc. Ing. Peter Košťál, PhD.</t>
  </si>
  <si>
    <t>Budovanie laboratória projektovania a údržby výrobných systémov s využitím virtuálnej reality</t>
  </si>
  <si>
    <t>007STU-4/2018</t>
  </si>
  <si>
    <t>doc. Ing. Štefan Podhorský, CSc.</t>
  </si>
  <si>
    <t>Multimediálna podpora výučby technológie zlievarenstva a jej obsahová optimalizácia v rámci krajín V4</t>
  </si>
  <si>
    <t>030STU-4/2018</t>
  </si>
  <si>
    <t>doc. Ing. Dagmar Cagáňová, PhD.</t>
  </si>
  <si>
    <t>Elektronická platforma na zefektívnenie spolupráce medzi vysokými školami a premyselnými podnikmi v oblasti vzdelávania</t>
  </si>
  <si>
    <t>1.1.2018 - 31.12.2019</t>
  </si>
  <si>
    <t>029STU-4/2018</t>
  </si>
  <si>
    <t>Ing. Rastislav Ďuriš, PhD.</t>
  </si>
  <si>
    <t>Rozšírenie laboratória mechatronických systémov a tvorba nových študijných materiálov</t>
  </si>
  <si>
    <t>013TUKE-4/2019</t>
  </si>
  <si>
    <t>Dr. h. c. prof. Ing. Pavol Božek, CSc.</t>
  </si>
  <si>
    <t>Moderné edukačné nástroje a metódy pre formovanie kreativity a zvýšenie praktických zručností a návykov absolventov technických odborov vysokých škôl</t>
  </si>
  <si>
    <t>001STU-4/2019</t>
  </si>
  <si>
    <t>Modernizácia výučby v oblasti technológií spájania konštrukčných materiálov</t>
  </si>
  <si>
    <t>1.1.20919 - 31.12.2021</t>
  </si>
  <si>
    <t>022STU-4/2019</t>
  </si>
  <si>
    <t>prof. Ing. Peter Šugár, CSc.</t>
  </si>
  <si>
    <t>Zvyšovanie profesijných kompetencií absolventov univerzitného vzdelávania v odbore výrobné technológie implementovaním prvkov duálneho vzdelávania</t>
  </si>
  <si>
    <t>1/0122/16</t>
  </si>
  <si>
    <t xml:space="preserve">Výskum procesov deformácie využitím priestrovej rekonštrukcie mikroštruktúry a tvaru výtvarku </t>
  </si>
  <si>
    <t>1.1.2016 - 31.12.2019</t>
  </si>
  <si>
    <t>1/1010/16</t>
  </si>
  <si>
    <t>doc. RNDr. Mária Behúlová, CSc.</t>
  </si>
  <si>
    <t xml:space="preserve"> Návrh, analýza a optimalizácia procesov metalurgického spájania progresívnych materiálov s využitím numerickej simulácie </t>
  </si>
  <si>
    <t>prof. Ing. Peter Šugár, PhD.</t>
  </si>
  <si>
    <t>4688,00 prevod spoluriešiteľom (SjF STU)</t>
  </si>
  <si>
    <t>1/0089/17</t>
  </si>
  <si>
    <t>Výskum nových spájkovacích zliatin pre priame spájkovanie kovových a keramických materiálov.</t>
  </si>
  <si>
    <t>1/0264/17</t>
  </si>
  <si>
    <t>prof. Ing. Peter Jurči, PhD.</t>
  </si>
  <si>
    <t>Štúdium vplyvu teploty a doby kryogénneho spracovania na mikroštruktúru a vlastnosti Cr-V nástrojovej ocele</t>
  </si>
  <si>
    <t>1/0091/17</t>
  </si>
  <si>
    <t>Výskum spájania ľahkých zliatin progresívnymi metódami s prihliadnutím na environmentálnu vhodnosť a kvalitu overenú modernými  NDT metódami.</t>
  </si>
  <si>
    <t>1.1.2017 - 31.12.2020</t>
  </si>
  <si>
    <t>1/0097/17</t>
  </si>
  <si>
    <t>Ing. Tomáš Vopát, PhD.</t>
  </si>
  <si>
    <t>Výskum novej metódy rektifikácie reznej hrany pre zvýšenie výkonu rezných nástrojov pri obrábaní ťažkoobrobiteľných materiálov</t>
  </si>
  <si>
    <t>1/0151/17</t>
  </si>
  <si>
    <t>Dr. - Ing. Marcela Pekarčíková</t>
  </si>
  <si>
    <t>Návrh a príprava spojov vysokoteplotných supravodivých pások bezolovnatými spájkami a charakterizácia ich vlastností</t>
  </si>
  <si>
    <t>1/0238/17</t>
  </si>
  <si>
    <t>Mgr. Ondrej Bošák, PhD.</t>
  </si>
  <si>
    <t>Diagnostika špeciálnych skiel  s optimalizovanou iónovou vodivosťou</t>
  </si>
  <si>
    <t>1/0348/17</t>
  </si>
  <si>
    <t>prof. Ing. Miloš Čambál, CSc.</t>
  </si>
  <si>
    <t>Vplyv koexistencie rôznych generácií zamestnancov na udržateľnú výkonnosť organizácií</t>
  </si>
  <si>
    <t>1/0235/17</t>
  </si>
  <si>
    <t>doc. Ing. Marek Jemala, PhD.</t>
  </si>
  <si>
    <t>Systémová identifikácia komplexnejších predpokladov pre podporu priemyselných inovácií a zamestnanosti v menej rozvinutých regiónoch SR</t>
  </si>
  <si>
    <t>1/0490/18</t>
  </si>
  <si>
    <t>Vplyv mikroštruktúry a fázového zloženia na koróznu odolnosť zliatin pre žiarové pokovovanie</t>
  </si>
  <si>
    <t>1/0330/18</t>
  </si>
  <si>
    <t>RNDr. Pavol Priputen, PhD.</t>
  </si>
  <si>
    <t>Materiálový dizajn vysokoentropických zliatin a ich charakterizácia</t>
  </si>
  <si>
    <t>1/0235/18</t>
  </si>
  <si>
    <t>prof. Ing. Marián Kubliha, PhD.</t>
  </si>
  <si>
    <t>Fyzikálne vlastnosti neusporiadaných štruktúr ovplyvnených pôsobením urýchlených iónov</t>
  </si>
  <si>
    <t>1/0272/18</t>
  </si>
  <si>
    <t>prof. Ing. Pavol Tanuška, PhD.</t>
  </si>
  <si>
    <t>Holistický prístup ziskavania znalostí z výrobných dát pre potreby  riadenia výrobných procesov v súlade s konceptom Industry 4.0</t>
  </si>
  <si>
    <t>1/0101/18</t>
  </si>
  <si>
    <t>doc. Ing. Alena Pauliková, PhD.</t>
  </si>
  <si>
    <t>Návrh kombinačného a rekombinačného postupu indexovania faktorov pracovného komfortu v strojárskych prevádzkach</t>
  </si>
  <si>
    <t>1/0232/18</t>
  </si>
  <si>
    <t>prof. Ing. Pavel Važan, PhD.</t>
  </si>
  <si>
    <t>Uplatnenie metód multikriteriálnej simulačnej optimalizácie v riadení výrobných procesov</t>
  </si>
  <si>
    <t>1/0418/18</t>
  </si>
  <si>
    <t xml:space="preserve">doc. Ing. Maximilián Strémy, PhD. </t>
  </si>
  <si>
    <t>Systém na meranie doby preletu (ToF) pre analýzu pružne vyrazených iónov (ERDA) prostredníctvom digitálnej jadrovej elektroniky</t>
  </si>
  <si>
    <t>1/0747/19</t>
  </si>
  <si>
    <t>Čaus Alexander, prof. Ing., DrSc.</t>
  </si>
  <si>
    <t>Optimalizácia geometrie rezných nástrojov vyrábaných zlievarenskou technológiou a práškovou metalurgiou za účelom zvýšenia trvanlivosti</t>
  </si>
  <si>
    <t>1/0223/19</t>
  </si>
  <si>
    <t>Dr. hab. doc. Mgr. Mariana Derzsi, PhD.</t>
  </si>
  <si>
    <t>Modelovanie nových funkčných materiálov z prvých princípov</t>
  </si>
  <si>
    <t>1/0540/19</t>
  </si>
  <si>
    <t>Výskum možností zvýšenia termickej a oxidačnej stability tvrdých povlakov na báze Al-Ti-N</t>
  </si>
  <si>
    <t>2/0077/19</t>
  </si>
  <si>
    <t>doc. Mgr. Dagmar Cagáňová, PhD.</t>
  </si>
  <si>
    <t>Pracovné kompetencie v kontexte rozvoja priemyslu 4.0</t>
  </si>
  <si>
    <t>hlavný riešiteľ SAV Bratislava</t>
  </si>
  <si>
    <t>1/0373/18</t>
  </si>
  <si>
    <t>doc. Ing. Helena Makýšová, PhD.</t>
  </si>
  <si>
    <t>Analýza veľkých objemov dát ako nástroj zvyšovania konkurencieschopnosti podnikov a podpory tvorby informovaných rozhodnutí</t>
  </si>
  <si>
    <t>hlavný riešiteľ EÚ Bratislava</t>
  </si>
  <si>
    <t>1/0647/18</t>
  </si>
  <si>
    <t>prof. Ing. Dušan Baran, PhD.</t>
  </si>
  <si>
    <t>Determinanty cieľovej a procesnej orientácie finančného riadenia v intenciách vývoja súčasného podnikateľského prostredia</t>
  </si>
  <si>
    <t>hlavný riešiteľ UK Bratislava</t>
  </si>
  <si>
    <t>002/STU 2-1/2018</t>
  </si>
  <si>
    <t>Dr.h.c. prof. Dr. Ing. Oliver Moravčík</t>
  </si>
  <si>
    <t>STU ako líder digitálnej koalície</t>
  </si>
  <si>
    <t>01.01.2019 - 31.12.2019</t>
  </si>
  <si>
    <t>hlavný riešiteľ STU Bratislava</t>
  </si>
  <si>
    <t>Schéma Návraty</t>
  </si>
  <si>
    <t>Prediktívne modelovanie nových funkčných materiálov pre technologické aplikácie</t>
  </si>
  <si>
    <t>01.04.2018 - 01.04.2019</t>
  </si>
  <si>
    <t>Interreg - Danube Transnational programme</t>
  </si>
  <si>
    <t>Interreg-Danube 
Transnational Programme SMF Project Code:
DTP-SMF1-154</t>
  </si>
  <si>
    <t>Enhance Skills and Competences to boost material innovations and eco innovations in automotive industry</t>
  </si>
  <si>
    <t>1.9.2018-31.8.2019</t>
  </si>
  <si>
    <t>H2020, IA Innovation action</t>
  </si>
  <si>
    <t>ProjectID: 721019</t>
  </si>
  <si>
    <t>Dr. Ing. Marcela Pekarčíková</t>
  </si>
  <si>
    <t xml:space="preserve">Cost effective SCFCL using advanced superconducting tapes for future HVDC grids </t>
  </si>
  <si>
    <t>01.01.2017-30.6.2020</t>
  </si>
  <si>
    <t>ESA (European Space Agency)</t>
  </si>
  <si>
    <t>ESA-IPL-PTS-SC-ah-LE-2018-171</t>
  </si>
  <si>
    <t>Mgr. Andrej Dobrotka, PhD.</t>
  </si>
  <si>
    <t>Preparation for Athena mission by establishing Slovak research team oriented to existing X-Ray missions and AGN Study</t>
  </si>
  <si>
    <t>01.03.2019-28.2.2021</t>
  </si>
  <si>
    <t>BMBF Funds</t>
  </si>
  <si>
    <t>BMBF Funds-Bundesministerium für Bildung und Forschung AZA-Antrag auf Gewährung einer Bundeszuwendung auf Ausgabenbasis-IB-EUROPA</t>
  </si>
  <si>
    <t>Cultural Opening - diversity and intercultural competences in the context of refugee crisis</t>
  </si>
  <si>
    <t>1.7.2017 -1.7.2019</t>
  </si>
  <si>
    <t xml:space="preserve"> - </t>
  </si>
  <si>
    <t>ZF Slovakia Trnava</t>
  </si>
  <si>
    <t>1/19</t>
  </si>
  <si>
    <t>Hazlinger Marián doc. Ing. CSc.</t>
  </si>
  <si>
    <t>Vedecko-výskumný projekt - metalografické analýzy a mechanické skúšky materiálov</t>
  </si>
  <si>
    <t>2019-2019</t>
  </si>
  <si>
    <t>BOGE Trnava</t>
  </si>
  <si>
    <t>4/19</t>
  </si>
  <si>
    <t>Dománková Mária prof. Ing. PhD.</t>
  </si>
  <si>
    <t>TEM analýza hliníkových rúrok</t>
  </si>
  <si>
    <t>Benteler Steel/Tube Nemecko</t>
  </si>
  <si>
    <t>5/19</t>
  </si>
  <si>
    <t>Výskumný projekt: TEM analýza</t>
  </si>
  <si>
    <t>Fremach Belgicko</t>
  </si>
  <si>
    <t>6/19</t>
  </si>
  <si>
    <t>Urminský Ján Ing. PhD.</t>
  </si>
  <si>
    <t>Research of comprehensive possibilities for 3D scanning and evaluation process for plastic parts</t>
  </si>
  <si>
    <t>Pressburg Mint Bratislava</t>
  </si>
  <si>
    <t>7/19</t>
  </si>
  <si>
    <t>Necpal Martin Ing. PhD.</t>
  </si>
  <si>
    <t>Výskum postupu výroby skúšobnej raznice laserovým mikroobrábaním</t>
  </si>
  <si>
    <t>ŽOS Trnava</t>
  </si>
  <si>
    <t>Výskum zhody chemického zloženia s materiálovou normou</t>
  </si>
  <si>
    <t>NEOgnetic Bratislava</t>
  </si>
  <si>
    <t>9/19</t>
  </si>
  <si>
    <t>Podhorský Štefan doc. Ing. CSc.</t>
  </si>
  <si>
    <t>Výskum možnosti plazmového leštenia súčiastok typu "C" materiál "magnetická nerez"</t>
  </si>
  <si>
    <t>TREND PLUS Bratislava</t>
  </si>
  <si>
    <t>Šimna Vladimír Ing. PhD.</t>
  </si>
  <si>
    <t>Výskum a odskúšanie výroby prototypu prípravku podľa dodaného 3D modelu - Mii electric</t>
  </si>
  <si>
    <t>11/19</t>
  </si>
  <si>
    <t>Zacková Paulína Ing. PhD.</t>
  </si>
  <si>
    <t xml:space="preserve">Výskumná analýza príčiny poškodenia dielu </t>
  </si>
  <si>
    <t>Výskumná analýza priľnavosti vrstiev (meranie optimálnej hrúbky a chemického zloženia)</t>
  </si>
  <si>
    <t>Schaeffler Skalica</t>
  </si>
  <si>
    <t>13/19</t>
  </si>
  <si>
    <t>Čaplovič Ľubomír prof. Ing. PhD.</t>
  </si>
  <si>
    <t>Výskum a overenie vlastností ložiskových ocelí</t>
  </si>
  <si>
    <t>14/19</t>
  </si>
  <si>
    <t>HKS Forge Trnava</t>
  </si>
  <si>
    <t>15/19</t>
  </si>
  <si>
    <t>Vedecko-výskumný projekt: Mechanické skúšky a metalografický rozbor výkovku taniera</t>
  </si>
  <si>
    <t>16/19</t>
  </si>
  <si>
    <t>Kusý Martin doc. Ing. PhD.</t>
  </si>
  <si>
    <t>Výskum vplyvu chemického zloženia na tvárniteľnosť</t>
  </si>
  <si>
    <t>19/19</t>
  </si>
  <si>
    <t>Vedecko-výskumný projekt: Mechanické skúšky výkovku hriadeľa</t>
  </si>
  <si>
    <t>KA2M Trnava</t>
  </si>
  <si>
    <t>20/19</t>
  </si>
  <si>
    <t>Výskum chemického zloženia sklených vlákien</t>
  </si>
  <si>
    <t>Chirana Medical Stará Turá</t>
  </si>
  <si>
    <t>22/19</t>
  </si>
  <si>
    <t>Výskum možnosti leštenia tela rýchlospojky plazmovým výbojom v elektrolyte</t>
  </si>
  <si>
    <t>ArcelorMittal Senica</t>
  </si>
  <si>
    <t>23/19</t>
  </si>
  <si>
    <t>Vedecko-výskumný projekt: Mechanické skúšky laserom zváraných plechov karosérií automobilov</t>
  </si>
  <si>
    <t>Semikron Vrbové</t>
  </si>
  <si>
    <t>24/19</t>
  </si>
  <si>
    <t>Sahul Martin Ing. PhD.</t>
  </si>
  <si>
    <t>Výskum intermetalických fáz</t>
  </si>
  <si>
    <t>25/19</t>
  </si>
  <si>
    <t>Výskum vhodnosti využitia Si diód</t>
  </si>
  <si>
    <t>ELBA Kremnica</t>
  </si>
  <si>
    <t>26/19</t>
  </si>
  <si>
    <t>Moravčík roman doc. Ing. PhD.</t>
  </si>
  <si>
    <t>Výskum nízkych mechanických vlastností nových svorníkov</t>
  </si>
  <si>
    <t>Fremach  International NV Belgicko</t>
  </si>
  <si>
    <t>27/19</t>
  </si>
  <si>
    <t xml:space="preserve">Research of comprehensive possibilities for 3D scanning </t>
  </si>
  <si>
    <t>28/19</t>
  </si>
  <si>
    <t>Vedecko-výskumný projekt: Mechanické skúšky plechov určených pre karosérie  automobilov</t>
  </si>
  <si>
    <t>30/19</t>
  </si>
  <si>
    <t>Výskum optimálnej hrúbky a chemického zloženia pre dobrú príľnavosť vrstiev</t>
  </si>
  <si>
    <t>31/19</t>
  </si>
  <si>
    <t>Vedecko-výskumný projekt: Mechanické skúšky plechov určených pre karosérie osobných automobilov</t>
  </si>
  <si>
    <t>33/19</t>
  </si>
  <si>
    <t>Vedecko-výskumný projekt: Mechanické skúšky výkovku taniera</t>
  </si>
  <si>
    <t>Fremach International NV Belgicko</t>
  </si>
  <si>
    <t>34/19</t>
  </si>
  <si>
    <t>35/19</t>
  </si>
  <si>
    <t>Péteryová Magda Mgr.</t>
  </si>
  <si>
    <t>Konštrukta Industry Trenčín</t>
  </si>
  <si>
    <t>36/19</t>
  </si>
  <si>
    <t>Pokorný Peter doc. Ing. PhD.</t>
  </si>
  <si>
    <t>Výskum návrhu zavedenia novej technológie mechanického opracovania drážok</t>
  </si>
  <si>
    <t>MARTECH Šaľa</t>
  </si>
  <si>
    <t>Výskum a odskúšanie výroby prototypu prípravku podľa dodaných 3D modelov</t>
  </si>
  <si>
    <t>Wood Nuclear Slovakia Trnava</t>
  </si>
  <si>
    <t>Naď Milan doc. Ing. CSc.</t>
  </si>
  <si>
    <t>Výskumná analýza štrukturálnej pevnosti koša pre skladovanie RAO - dodatok</t>
  </si>
  <si>
    <t>Výskumná štúdia pevnosti únosnosti BTS stanice</t>
  </si>
  <si>
    <t>Vedecko-výskumný projekt: Mechanické skúšky a makroskopická analýza výkovku hriadeľa</t>
  </si>
  <si>
    <t>Magna Slovteca Nové Mesto nad Váhom</t>
  </si>
  <si>
    <t>Drienovský Marián Ing. PhD.</t>
  </si>
  <si>
    <t>Vedecko-výskumný projekt - prierezové meranie mikrotvrdosti pružín</t>
  </si>
  <si>
    <t>43/19</t>
  </si>
  <si>
    <t>Výskum zmien mechanických vlastností Al plechov prirodzeným starnutím</t>
  </si>
  <si>
    <t>Branson Ultrasonic Nové Mesto nad Váhom</t>
  </si>
  <si>
    <t>44/19</t>
  </si>
  <si>
    <t>Výskum chemického zloženia sonotródy</t>
  </si>
  <si>
    <t>Bekaert Slovakia Sládkovičovo</t>
  </si>
  <si>
    <t>Výskum príčin poškodzovania hriadeľa prevodovky</t>
  </si>
  <si>
    <t>Safety Group Banská Bystrica</t>
  </si>
  <si>
    <t>46/19</t>
  </si>
  <si>
    <t>Vedecko-výskumný projekt: Analýza kvality závitov z materiálu AISI 304</t>
  </si>
  <si>
    <t>47/19</t>
  </si>
  <si>
    <t>Fornex Engeneering Trnava</t>
  </si>
  <si>
    <t>48/19</t>
  </si>
  <si>
    <t>Výskum 3D skenovania hliníkových dielcov</t>
  </si>
  <si>
    <t>MASH Integration Trenčianska Turná</t>
  </si>
  <si>
    <t>Výskum optickej hrúbky a chemického zloženia spájok</t>
  </si>
  <si>
    <t>Fremach Inernational NV Belgicko</t>
  </si>
  <si>
    <t>51/19</t>
  </si>
  <si>
    <t>52/19</t>
  </si>
  <si>
    <t>53/19</t>
  </si>
  <si>
    <t>Pressburgmint Bratislava</t>
  </si>
  <si>
    <t>54/19</t>
  </si>
  <si>
    <t>Fremach Trnava</t>
  </si>
  <si>
    <t>55/19</t>
  </si>
  <si>
    <t>Research of comprehensive possibilities for 3D scanning, 3D scanning VW380, 3D mesauring</t>
  </si>
  <si>
    <t>Revol TT Trnava</t>
  </si>
  <si>
    <t>56/19</t>
  </si>
  <si>
    <t>Bárta Jozef Ing. PhD.</t>
  </si>
  <si>
    <t>Výskum zvariteľnosti zliatiny Inconel 718</t>
  </si>
  <si>
    <t>Incejta Stará Turá</t>
  </si>
  <si>
    <t>57/19</t>
  </si>
  <si>
    <t>Moravčíková Jana Ing. PhD.</t>
  </si>
  <si>
    <t>Výskumná analýza mikrogeometrie povrchu injekčných ihiel</t>
  </si>
  <si>
    <t>58/19</t>
  </si>
  <si>
    <t>Vedecko-výskumný projekt: Mechanické skúšky laserom zváraných plechov automobilov</t>
  </si>
  <si>
    <t>59/19</t>
  </si>
  <si>
    <t>Vedecko-výskumný projekt: Mechanické skúšky a metalografický rozbor výkovkov</t>
  </si>
  <si>
    <t>61/19</t>
  </si>
  <si>
    <t>62/19</t>
  </si>
  <si>
    <t xml:space="preserve">Výskum vhodnosti využitia komponentov použitých na výrobu elektrotechnických súčiastok </t>
  </si>
  <si>
    <t>Qintec Trnava</t>
  </si>
  <si>
    <t>63/19</t>
  </si>
  <si>
    <t>Krčmárik Igor</t>
  </si>
  <si>
    <t>Výskum výroby konštrukcie nádrže</t>
  </si>
  <si>
    <t>Výskumná analýza optimálnej  hrúbky  chemického zloženia vrstiev primer a cover</t>
  </si>
  <si>
    <t>Tomra Sorting Senec</t>
  </si>
  <si>
    <t>Černíčková Ivona doc. Ing. PhD.</t>
  </si>
  <si>
    <t>Výskumná analýza meteriálu plastového dielu</t>
  </si>
  <si>
    <t>LIGNOFER Trnava</t>
  </si>
  <si>
    <t>67/19</t>
  </si>
  <si>
    <t>Výskum rázovej húževnatosti na čapoch pre koľajové vozidlá</t>
  </si>
  <si>
    <t>Kritikos Michaela Ing. PhD</t>
  </si>
  <si>
    <t>Research of possibilities for 3D scanning of plastic parts</t>
  </si>
  <si>
    <t>Fremach Morava Kroměříž</t>
  </si>
  <si>
    <t>Preparation, scanning consumables 3D scanning, reports</t>
  </si>
  <si>
    <t>ENL SK Veľké Kostoľany</t>
  </si>
  <si>
    <t>70/19</t>
  </si>
  <si>
    <t>Výskumná analýza tvrdosti Arbor</t>
  </si>
  <si>
    <t>Vedecko-výskumný projekt: Mechanické skúšky výkovkov</t>
  </si>
  <si>
    <t>72/19</t>
  </si>
  <si>
    <t>Výskumná analýza optimálnej  hrúbky a chemického zloženia vrstiev primer a cover</t>
  </si>
  <si>
    <t>ABL - Technic  Entlackung Leutkirch Germany</t>
  </si>
  <si>
    <t>Výskum vplyvu korózie v roztokoch pre odlakovanie</t>
  </si>
  <si>
    <t>NV Bekaert SA Zwevegem Belgicko</t>
  </si>
  <si>
    <t>74/19</t>
  </si>
  <si>
    <t>Výskum fázového zloženia materiálov pre magnetrónové naprašovanie</t>
  </si>
  <si>
    <t>75/19</t>
  </si>
  <si>
    <t>Výskum zvariteľnosti prototypových dielov</t>
  </si>
  <si>
    <t>76/19</t>
  </si>
  <si>
    <t>77/19</t>
  </si>
  <si>
    <t>78/19</t>
  </si>
  <si>
    <t>MASAM Vráble</t>
  </si>
  <si>
    <t>80/19</t>
  </si>
  <si>
    <t>Vopát Tomáš Ing. PhD.</t>
  </si>
  <si>
    <t>Výskum výroby dielov podľa dodanej výkresovej dokumentácie</t>
  </si>
  <si>
    <t>82/19</t>
  </si>
  <si>
    <t>VUJE Trnava</t>
  </si>
  <si>
    <t>83/19</t>
  </si>
  <si>
    <t>Výskumná štúdia vplyvu seizmickej udalosti na hermetičnosti primár a sekund.veka OS</t>
  </si>
  <si>
    <t>Chemni Usip Považská Bystrica</t>
  </si>
  <si>
    <t>84/19</t>
  </si>
  <si>
    <t>Výskumný projekt: Analýza vrstvy chemického niklu na vzorkách pružín</t>
  </si>
  <si>
    <t>85/19</t>
  </si>
  <si>
    <t>86/19</t>
  </si>
  <si>
    <t>Slovenské Elektrárne Bratislava</t>
  </si>
  <si>
    <t>87/19</t>
  </si>
  <si>
    <t>Václav Štefan doc. Ing. PhD.</t>
  </si>
  <si>
    <t>Výskum, návrh, výroba a odskúšanie nových nožov rezacej hlavy kontajnera IK pre SE-EBO</t>
  </si>
  <si>
    <t>88/19</t>
  </si>
  <si>
    <t>89/19</t>
  </si>
  <si>
    <t>90/19</t>
  </si>
  <si>
    <t>Výskumná analýza chemického zloženia a hrúbky vrstiev</t>
  </si>
  <si>
    <t>Novoplast Sereď</t>
  </si>
  <si>
    <t>91/19</t>
  </si>
  <si>
    <t>Morovič Ladislav doc. Ing. PhD.</t>
  </si>
  <si>
    <t>Výskum a odskúšanie vytvorenia digitalizovaného 3D modlu sedačky</t>
  </si>
  <si>
    <t>Carl Zeiss Slovakia Bratislava</t>
  </si>
  <si>
    <t>92/19</t>
  </si>
  <si>
    <t>Výskum v oblasti vyhodnocovania pórov vo zvarových spojoch - metrologické služby</t>
  </si>
  <si>
    <t>95/19</t>
  </si>
  <si>
    <t>Vedecko-výskumný projekt:Mechanické skúšky laserom zváraných plechov karosérií automobilov</t>
  </si>
  <si>
    <t>96/19</t>
  </si>
  <si>
    <t>Výskumná činnosť príčiny porušenia dielu v oblasti zvarových spojov-stanovenie charakteru lomového porušenia</t>
  </si>
  <si>
    <t>97/19</t>
  </si>
  <si>
    <t>Výskumná analýza vnútorných defektov a povrchovej kontaminácie skla a sklených vlákien</t>
  </si>
  <si>
    <t>98/19</t>
  </si>
  <si>
    <t>99/19</t>
  </si>
  <si>
    <t>Moravčík Roman doc. Ing. PhD.</t>
  </si>
  <si>
    <t>Výskumná analýza stanovenia príčin poškodenia rámu formy na spracovanie plastov</t>
  </si>
  <si>
    <t>100/19</t>
  </si>
  <si>
    <t>Výskumná analýza chemického zloženia kovových plôšok</t>
  </si>
  <si>
    <t>Fremach Moravia Kroměříž</t>
  </si>
  <si>
    <t>101/19</t>
  </si>
  <si>
    <t>102/19</t>
  </si>
  <si>
    <t>BestBolt Dolné Lovčice</t>
  </si>
  <si>
    <t>103/19</t>
  </si>
  <si>
    <t>Analýza použiteľnosti ocele S355 na skrutky v železničnej doprave</t>
  </si>
  <si>
    <t>104/19</t>
  </si>
  <si>
    <t>Výskumná analýza príčiny porušenia ramena kefky elektromotora</t>
  </si>
  <si>
    <t>105/19</t>
  </si>
  <si>
    <t>Výskum skenovania šneku</t>
  </si>
  <si>
    <t>106/19</t>
  </si>
  <si>
    <t>Výskumná analýza optimálnej hrúbky a chemického zloženia adhéznych vrstiev</t>
  </si>
  <si>
    <t>107/19</t>
  </si>
  <si>
    <t>Výskumná analýza defektov lakovania plastových dielov</t>
  </si>
  <si>
    <t>Maccaferri Manufacturing Europe Senica</t>
  </si>
  <si>
    <t>108/19</t>
  </si>
  <si>
    <t>Kubliha Marian prof. Ing. PhD.</t>
  </si>
  <si>
    <t>Výskumná analýza dominantného komponentu v plastovej vrstve nanesenej na kovovom podklade</t>
  </si>
  <si>
    <t>Bekaert Hlohovec</t>
  </si>
  <si>
    <t>109/19</t>
  </si>
  <si>
    <t>Priebeh tvrdosti v priereze z patentovaného drôtu</t>
  </si>
  <si>
    <t>110/19</t>
  </si>
  <si>
    <t>Vedecko-výskumný projekt:Mechanické skúšky výkovkov</t>
  </si>
  <si>
    <t>111/19</t>
  </si>
  <si>
    <t>Streit Trnava Zavar</t>
  </si>
  <si>
    <t>112/19</t>
  </si>
  <si>
    <t>Výskumná analýza ložiskových dielcov</t>
  </si>
  <si>
    <t>113/19</t>
  </si>
  <si>
    <t>Výskumná štúdia napätovo-deformačného stavu koša pre TK</t>
  </si>
  <si>
    <t>Audia Plastic Voderady</t>
  </si>
  <si>
    <t>114/19</t>
  </si>
  <si>
    <t>Gogola Peter Ing. PhD.</t>
  </si>
  <si>
    <t>Výskum zloženia oceľových komponentov</t>
  </si>
  <si>
    <t>DS Systems Trnava</t>
  </si>
  <si>
    <t>115/19</t>
  </si>
  <si>
    <t>Inalfa Roof Systems Krakovany</t>
  </si>
  <si>
    <t>116/19</t>
  </si>
  <si>
    <t>Vedecko-výskumný projekt - Metalografická analýza, tvrdosť, analýza tvaru závitov skrutiek M5</t>
  </si>
  <si>
    <t>117/19</t>
  </si>
  <si>
    <t>Tanuška Pavol prof. Ing. PhD.</t>
  </si>
  <si>
    <t>Výskum v oblasti zberu a spracovania signálov a ich vyhodnotenie metódou akustických emisií</t>
  </si>
  <si>
    <t>118/19</t>
  </si>
  <si>
    <t>Vedecká spolupráca pri kontrole HW a SW funkcionalit inšpekčného stendu VJP vrátane verifikácie riad.algoritmov</t>
  </si>
  <si>
    <t>119/19</t>
  </si>
  <si>
    <t>Výskum v oblasti obrábania ťažkoobrobiteľných koróziivzdorných ocelí</t>
  </si>
  <si>
    <t>Formex Horné Saliby</t>
  </si>
  <si>
    <t>120/19</t>
  </si>
  <si>
    <t>Výskumná analýza dilatácie metacích plastových výliskov</t>
  </si>
  <si>
    <t>121/19</t>
  </si>
  <si>
    <t>Výskum vnútorných defektov  a stanovenie chemického zloženia hliníkových dielov</t>
  </si>
  <si>
    <t>122/19</t>
  </si>
  <si>
    <t>Vedecko-výskumný projekt: Mechanické skúšky výkovkov určených pre automobilový priemysel</t>
  </si>
  <si>
    <t>123/19</t>
  </si>
  <si>
    <t>124/19</t>
  </si>
  <si>
    <t>Výskumná analýza pevnosti koša pre skladovanie RAO</t>
  </si>
  <si>
    <t>Lear Corporation Seating Slovakia Voderady</t>
  </si>
  <si>
    <t>125/19</t>
  </si>
  <si>
    <t>Výskum 3D skenovania plastových dielov páčiek zdvihu a vyhodnotenie rozmeru v reze</t>
  </si>
  <si>
    <t>127/19</t>
  </si>
  <si>
    <t>Vedecko-výskumný projekt-Mechanické skúšky zvarových spojov pozinkovaných plechov určených pre AP.</t>
  </si>
  <si>
    <t>Binder Slovakia Bratislava</t>
  </si>
  <si>
    <t>128/19</t>
  </si>
  <si>
    <t>Gabalcová Zuzana Ing. PhD.</t>
  </si>
  <si>
    <t>Výskumná analýza stanovenia hrúbky zink.povlaku na povrchu plechov</t>
  </si>
  <si>
    <t>Masam Vráble</t>
  </si>
  <si>
    <t>129/19</t>
  </si>
  <si>
    <t>Výskum v oblasti obrábania ťažkooborobiteľných koróziivzdorných ocelí</t>
  </si>
  <si>
    <t>TC Contact Nové Mesto nad Váhom</t>
  </si>
  <si>
    <t>130/19</t>
  </si>
  <si>
    <t>Výskum plazmového leštenia sortierblockov</t>
  </si>
  <si>
    <t>131/19</t>
  </si>
  <si>
    <t>Péteryová Mgda Mgr.</t>
  </si>
  <si>
    <t>Nissens Slovakia Čachtice</t>
  </si>
  <si>
    <t>132/19</t>
  </si>
  <si>
    <t>Analýza chemického zloženia zváracích drôtov</t>
  </si>
  <si>
    <t>133/19</t>
  </si>
  <si>
    <t xml:space="preserve">Výskum a odskúšanie výroby prototypu prípravku podľa dodaného 3D modelu </t>
  </si>
  <si>
    <t>PGS Automatiom Trnava</t>
  </si>
  <si>
    <t>134/19</t>
  </si>
  <si>
    <t>Výskum 3D skenovania lopatiek</t>
  </si>
  <si>
    <t>135/19</t>
  </si>
  <si>
    <t>136/19</t>
  </si>
  <si>
    <t>Vedecko-výskumný projekt: Metalografická analýza súčiastok s vrstvou chem. niklu a vyhodnotenie mikrotvrdosti</t>
  </si>
  <si>
    <t>137/19</t>
  </si>
  <si>
    <t>Výskum merania a kontroly závitov</t>
  </si>
  <si>
    <t>138/19</t>
  </si>
  <si>
    <t>Výskumná analýza napätovo-deformačného stavu koša pre TK</t>
  </si>
  <si>
    <t>Vacuumschmelze Horná Streda</t>
  </si>
  <si>
    <t>139/19</t>
  </si>
  <si>
    <t>Výskum hodnotenia tvrdosti na lisovaných podložkách</t>
  </si>
  <si>
    <t>140/19</t>
  </si>
  <si>
    <t>Výskum použiteľnosti oteruvzdorných materiálov</t>
  </si>
  <si>
    <t>141/19</t>
  </si>
  <si>
    <t>Milde Ján Ing. PhD.</t>
  </si>
  <si>
    <t>Research of comprehensive possibilities for 3D scanning and evaluation process for metal  parts B_19A07</t>
  </si>
  <si>
    <t>142/19</t>
  </si>
  <si>
    <t>Ďuriška Libor Ing. PhD.</t>
  </si>
  <si>
    <t>Výskumná analýza lomového porušenia silentbloku</t>
  </si>
  <si>
    <t>FremachTrnava</t>
  </si>
  <si>
    <t>143/19</t>
  </si>
  <si>
    <t>Výskumná analýza nečistôt spôsobujúcich defekty pri lakovaní</t>
  </si>
  <si>
    <t>Otolift Schodiskové výťahy Palárikovo</t>
  </si>
  <si>
    <t>144/19</t>
  </si>
  <si>
    <t>Výskum a overenie materiálových vlastností</t>
  </si>
  <si>
    <t>Plastcom Bratislava</t>
  </si>
  <si>
    <t>145/19</t>
  </si>
  <si>
    <t>Výskum vplyvu dĺžky a orientácie sklenných vlákien v PBT/PET matrici na odolnosť plastových dielov proti opotrebeniu</t>
  </si>
  <si>
    <t>VÚZ Bratislava</t>
  </si>
  <si>
    <t>146/19</t>
  </si>
  <si>
    <t>Kuruc Marcel Ong. PhD.</t>
  </si>
  <si>
    <t>Výskum a vývoj prototypu tvrdokovového nástroja na zváranie</t>
  </si>
  <si>
    <t>147/19</t>
  </si>
  <si>
    <t>Výskum vplyvu roztokov s vysokým obsahom Cl-iónov na koróznu odolnosť ocele AISI 304</t>
  </si>
  <si>
    <t>148/19</t>
  </si>
  <si>
    <t>Výskum materiálu skrutiek používaných v železničnej doprave</t>
  </si>
  <si>
    <t>Semilab Felvezeto Fizikai Lab. Budapešť</t>
  </si>
  <si>
    <t>149/19</t>
  </si>
  <si>
    <t>Noga Pavol Ing. PhD.</t>
  </si>
  <si>
    <t>Research on ion induced changes on wafers</t>
  </si>
  <si>
    <t>150/19</t>
  </si>
  <si>
    <t>Vedecko-výskumný projekt: Metalografická analýza súčiastok s vrstvou chemického niklu a vyhodnotenie mikrotvrdosti</t>
  </si>
  <si>
    <t>151/19</t>
  </si>
  <si>
    <t>Výskum produktov magnetrónového naprašovania</t>
  </si>
  <si>
    <t>152/19</t>
  </si>
  <si>
    <t>Vedecko-výskumný projekt: Metalografické skúšky plechov určených pre automobilový priemysel</t>
  </si>
  <si>
    <t>153/19</t>
  </si>
  <si>
    <t>Babincová Paulína Ing. PhD.</t>
  </si>
  <si>
    <t>Výskum mikroštruktúry a chemického zloženia hliníkových zliatin</t>
  </si>
  <si>
    <t>154/19</t>
  </si>
  <si>
    <t>Výskum chemického zloženia kontaminovaného povrchu dielov</t>
  </si>
  <si>
    <t>155/19</t>
  </si>
  <si>
    <t>Energoclima Piešťany</t>
  </si>
  <si>
    <t>156/19</t>
  </si>
  <si>
    <t>Výskum materiálu svorníka</t>
  </si>
  <si>
    <t>157/19</t>
  </si>
  <si>
    <t>Vedecko-výskumný projekt: Mechanické skúšky plechov určených pre automobilový priemysel</t>
  </si>
  <si>
    <t>Bestrent Bratislava</t>
  </si>
  <si>
    <t>158/19</t>
  </si>
  <si>
    <t>Výskum poškodenia zvarového spoja hriadeľa a čapu</t>
  </si>
  <si>
    <t>160/19</t>
  </si>
  <si>
    <t>161/19</t>
  </si>
  <si>
    <t>Výskum kvalitatívno-kvantitatívnej fázovej analýzy titánu 6-4</t>
  </si>
  <si>
    <t>162/19</t>
  </si>
  <si>
    <t>Výskumná penostná analýza tienenia OT 150 ZL</t>
  </si>
  <si>
    <t>163/19</t>
  </si>
  <si>
    <t>Výskumná štúdia pevnosti únosnosti oceľového tienenia OT210 pre skaldovanie RAO</t>
  </si>
  <si>
    <t>Zlievareň Trnava</t>
  </si>
  <si>
    <t>164/19</t>
  </si>
  <si>
    <t>Vedecko-výskumný projekt: Analýza mikroštruktúry a tvrdosti poškodeného odliatku lanovej kladky</t>
  </si>
  <si>
    <t>165/19</t>
  </si>
  <si>
    <t>Výskum príčin porušenia ramena kefky elektromotora spätného zrkadla automobilu</t>
  </si>
  <si>
    <t>166/19</t>
  </si>
  <si>
    <t>Výskum v oblasti 3D skenovania a vyhodnocovania</t>
  </si>
  <si>
    <t>Grizzly Šaľa</t>
  </si>
  <si>
    <t>167/19</t>
  </si>
  <si>
    <t>Halgaš Radoslav Ing. PhD.</t>
  </si>
  <si>
    <t>Chemická analýza prvkov ocelí pre výskumné účely</t>
  </si>
  <si>
    <t>168/19</t>
  </si>
  <si>
    <t>Výskumná analýza chemického zloženia a štruktúry adhéznych vrstiev primer a cover</t>
  </si>
  <si>
    <t>169/19</t>
  </si>
  <si>
    <t>Výskumná analýza fázového zloženia RTG</t>
  </si>
  <si>
    <t>170/19</t>
  </si>
  <si>
    <t>Výskumná analýza tvrdosti mosadzných tyčí</t>
  </si>
  <si>
    <t>171/19</t>
  </si>
  <si>
    <t>Vedecko-výskumný projekt-Mechanické skúšky plechov určených pre karosérie automobilov</t>
  </si>
  <si>
    <t>172/19</t>
  </si>
  <si>
    <t>Bártová Katarína Ing. PhD.</t>
  </si>
  <si>
    <t>Výskumný projekt na príčiny poškodenia parného vyhrievacieho telesa z AISi306</t>
  </si>
  <si>
    <t>173/19</t>
  </si>
  <si>
    <t>Výskum a kontrola drsnosti a profilu vzoriek plechov PSA PHEV</t>
  </si>
  <si>
    <t>174/19</t>
  </si>
  <si>
    <t>Kinex Bearings Bytča</t>
  </si>
  <si>
    <t>175/19</t>
  </si>
  <si>
    <t>Cemmac Horné Srnie</t>
  </si>
  <si>
    <t>176/19</t>
  </si>
  <si>
    <t>Výskum chemického zloženia materiálov</t>
  </si>
  <si>
    <t>Aerospace Advanced Composites Wiener Neustadt</t>
  </si>
  <si>
    <t>177/19</t>
  </si>
  <si>
    <t>Krajčovič Jozef Mgr.</t>
  </si>
  <si>
    <t>Výskum koeficientu lineárnej teplotnej rozťažnosti polymérnych materiálov</t>
  </si>
  <si>
    <t>178/19</t>
  </si>
  <si>
    <t>Výskum zloženia hliníkových komponentov</t>
  </si>
  <si>
    <t>179/19</t>
  </si>
  <si>
    <t>Výskum chemického zloženia tepelných štítkov</t>
  </si>
  <si>
    <t>180/19</t>
  </si>
  <si>
    <t>Výskumná analýza lomovej plochy kompozitného dielu silentbloku</t>
  </si>
  <si>
    <t>181/19</t>
  </si>
  <si>
    <t>Výskum a odskúšanie výroby prototypu podľa dodaného 3D modelu</t>
  </si>
  <si>
    <t>182/19</t>
  </si>
  <si>
    <t>183/19</t>
  </si>
  <si>
    <t>Pašák Matej Ing. PhD.</t>
  </si>
  <si>
    <t>Výskumná analýza koróziivzdorných ocelí</t>
  </si>
  <si>
    <t>184/19</t>
  </si>
  <si>
    <t>Výskum vlastností konštrukčných ocelí</t>
  </si>
  <si>
    <t>Roman Majkovič Trnava</t>
  </si>
  <si>
    <t>185/19</t>
  </si>
  <si>
    <t>Výskum výroby prototypu súčiastok</t>
  </si>
  <si>
    <t>186/19</t>
  </si>
  <si>
    <t>Výskum vplyvu výrobných systémov na funkčnosť materiálov</t>
  </si>
  <si>
    <t>187/19</t>
  </si>
  <si>
    <t>Vedecko-výskumný projekt  - mechanické skúšky  plechov určených pre karosérie automobilov</t>
  </si>
  <si>
    <t>188/19</t>
  </si>
  <si>
    <t>189/19</t>
  </si>
  <si>
    <t>Výskumný projekt na príčiny poškodenia parného telesa z tantalu</t>
  </si>
  <si>
    <t>190/19</t>
  </si>
  <si>
    <t>Vedecko-výskumný projekt  - Mechanické skúšky laserom zvarových plechov určených pre automobilový priemysel</t>
  </si>
  <si>
    <t>191/19</t>
  </si>
  <si>
    <t>Výskumná analýza chemického zloženia používaných komponentov vo výrobe</t>
  </si>
  <si>
    <t>192/19</t>
  </si>
  <si>
    <t>Výskumná úloha: TEM analýza hodnotenia materiálov HCp, VPKO, TNR a zvarov</t>
  </si>
  <si>
    <t>193/19</t>
  </si>
  <si>
    <t>195/19</t>
  </si>
  <si>
    <t>Výskum 3D skenovania</t>
  </si>
  <si>
    <t>196/19</t>
  </si>
  <si>
    <t>Vedecko-výskumný projekt  - Mechanické skúšky zvarových spojov pozinkovaných plechov určených pre automobilový priemysel</t>
  </si>
  <si>
    <t>GM Technology Trenčín</t>
  </si>
  <si>
    <t>197/19</t>
  </si>
  <si>
    <t>Peterka Jozef prof. Dr. Ing.</t>
  </si>
  <si>
    <t>Výskum, odskúšanie a návrh technológie 5-osového obrábania vybraných prvkov sklárskej formy podľa 3D modelu</t>
  </si>
  <si>
    <t>198/19</t>
  </si>
  <si>
    <t>Výskumná analýza chemického zloženia štruktúry a optimálnej hrúbky adhéznych vrstiev primer a cover</t>
  </si>
  <si>
    <t>200/19</t>
  </si>
  <si>
    <t>Výskum 3D skenovania a vyhodnocovania deformácie kovových dielov</t>
  </si>
  <si>
    <t>Nordstahl Bratislava</t>
  </si>
  <si>
    <t>201/19</t>
  </si>
  <si>
    <t>Výskum prototypu hriadeľa nápravy</t>
  </si>
  <si>
    <t>202/19</t>
  </si>
  <si>
    <t>Západočeská univerzita Plzeň</t>
  </si>
  <si>
    <t>203/19</t>
  </si>
  <si>
    <t>Výskumná úloha - TEM analýza</t>
  </si>
  <si>
    <t>ECS Slovensko Vlkanová</t>
  </si>
  <si>
    <t>204/19</t>
  </si>
  <si>
    <t>Výskumná analýza lomovej plochy kompozitného dielu</t>
  </si>
  <si>
    <t>Graz university Graz Rakúsko</t>
  </si>
  <si>
    <t>206/19</t>
  </si>
  <si>
    <t>Výskum vplyvu procesu tečenia na hustotu dislokácií v oceli P92</t>
  </si>
  <si>
    <t>207/19</t>
  </si>
  <si>
    <t>Výskum chemického zloženia odliatkov</t>
  </si>
  <si>
    <t>Centrum pre vedu a výskum Mochovce</t>
  </si>
  <si>
    <t>208/19</t>
  </si>
  <si>
    <t>Szabó Peter Ing. PhD.</t>
  </si>
  <si>
    <t>Ergonomická analýza blokovej dozorne JE EBO V2</t>
  </si>
  <si>
    <t>Q2 Systems Trenčín</t>
  </si>
  <si>
    <t>210/19</t>
  </si>
  <si>
    <t>Výskum, odskúšanie a návrh CAD/CAM a Laser tehnológií pre obrábanie a zmatňovanie AL platní</t>
  </si>
  <si>
    <t>Design of Exact Engineering Bratislava</t>
  </si>
  <si>
    <t>212/19</t>
  </si>
  <si>
    <t>Buranský Ivan Ing. PhD.</t>
  </si>
  <si>
    <t>Výskum v oblasti presnosti reverzného inžinierstva vstrekovacej formy</t>
  </si>
  <si>
    <t>214/19</t>
  </si>
  <si>
    <t>Výskumná štúdia pevnostnej únosnosti tŕňa ýchytu koša a kotvy pre prípad skrátenej  lišty tŕňa zýchytu</t>
  </si>
  <si>
    <t>220/19</t>
  </si>
  <si>
    <t>Výskumná analýza chemického zloženia spájok</t>
  </si>
  <si>
    <t>221/19</t>
  </si>
  <si>
    <t>Vedecko-výskumný projekt - Mechanické skúšky vzoriek vyrobených práškovou metalurgiou</t>
  </si>
  <si>
    <t>222/19</t>
  </si>
  <si>
    <t>Výskum vstupných a reziduálnych materiálov procesu magnetrónového naprašovania</t>
  </si>
  <si>
    <t>223/19</t>
  </si>
  <si>
    <t>224/19</t>
  </si>
  <si>
    <t>Výskum v oblasti výroby prototypových plastových súčiastok</t>
  </si>
  <si>
    <t>225/19</t>
  </si>
  <si>
    <t>Výskum v oblasti 3D skenovania</t>
  </si>
  <si>
    <t>226/19</t>
  </si>
  <si>
    <t xml:space="preserve">Výskum kvalitatívno kvantitatívnej fázovej analýzy titanu </t>
  </si>
  <si>
    <t>227/19</t>
  </si>
  <si>
    <t>Výskum kvalitatívno kvantitatívnej fázovej analýzy titanu Ti 7-4</t>
  </si>
  <si>
    <t>228/19</t>
  </si>
  <si>
    <t>Výskumná analýza zameraná na makroskopiu dielov</t>
  </si>
  <si>
    <t>Ingrid Ďurišoví IDA Hrnčiarovce nad Parnou</t>
  </si>
  <si>
    <t>230/19</t>
  </si>
  <si>
    <t>Výskumná analýza mechanických vlastností čapov pre koľajové vozidlo</t>
  </si>
  <si>
    <t>231/19</t>
  </si>
  <si>
    <t>Vedecko-výskumný projekt - Metalografické vyhodnotenie hrúbky vrstvy chemického niklu</t>
  </si>
  <si>
    <t>235/19</t>
  </si>
  <si>
    <t>Výskumná analýza zvarových spojov z hľadiska makroštruktúry a hodnôt tvrdosti</t>
  </si>
  <si>
    <t>236/19</t>
  </si>
  <si>
    <t>Výskum mechanických vlastností starnutých plechov</t>
  </si>
  <si>
    <t>237/19</t>
  </si>
  <si>
    <t>Miba Steeltec Vráble</t>
  </si>
  <si>
    <t>239/19</t>
  </si>
  <si>
    <t>Výskumná analýza chemického zloženia dielov</t>
  </si>
  <si>
    <t>Centrum pre vedu a výskum Kalná nad Hornom</t>
  </si>
  <si>
    <t>240/19</t>
  </si>
  <si>
    <t>Balog Karol prof. Ing. PhD.</t>
  </si>
  <si>
    <t>Termogravimetrická výskumná analýza na vzorkách káblov od výrobcu KABEX</t>
  </si>
  <si>
    <t>241/19</t>
  </si>
  <si>
    <t>242/19</t>
  </si>
  <si>
    <t>243/19</t>
  </si>
  <si>
    <t>244/19</t>
  </si>
  <si>
    <t>Výskumná analýza chemického zloženia mikroštruktúry materiálov</t>
  </si>
  <si>
    <t>Ústav fyziky plazmatu AV ČR Praha</t>
  </si>
  <si>
    <t>245/19</t>
  </si>
  <si>
    <t>Sahul Miroslav Ing. PhD.</t>
  </si>
  <si>
    <t>Výskum zvariteľnosti bezkyslíkatej medi Cu-CF rôznych hrúbok</t>
  </si>
  <si>
    <t>Fornex Engeneering Cífer</t>
  </si>
  <si>
    <t>246/19</t>
  </si>
  <si>
    <t>Výskum v oblasti 3D skenovania výkovkov</t>
  </si>
  <si>
    <t>247/19</t>
  </si>
  <si>
    <t>Výskumná analýza zvarových spojov z hľadiska makroštruktúry hodnôt tvrdosti</t>
  </si>
  <si>
    <t>248/19</t>
  </si>
  <si>
    <t>Vedecko-výskumný projekt: Mechanické skúšky laserom zváraných zvarových spojov plechov určených pre karosérie automobilov</t>
  </si>
  <si>
    <t>249/19</t>
  </si>
  <si>
    <t>250/19</t>
  </si>
  <si>
    <t>Vedecko-výskumný projekt: Metalografické vyhodnotenie hrúbky vrstvy chemického niklu</t>
  </si>
  <si>
    <t>Johns Manville Slovakia Trnava</t>
  </si>
  <si>
    <t>251/19</t>
  </si>
  <si>
    <t>Výskum chemického zloženia degradovaného plynového horáka</t>
  </si>
  <si>
    <t>252/19</t>
  </si>
  <si>
    <t>Výskum fázového zloženia produktov magnetrónového naprašovania</t>
  </si>
  <si>
    <t>STU Bratislava Stavebná fakulta</t>
  </si>
  <si>
    <t>253/19</t>
  </si>
  <si>
    <t>Výskum tepelnej odolnosti stavebno-izolačných materiálov</t>
  </si>
  <si>
    <t>255/19</t>
  </si>
  <si>
    <t>Výskum chemického zloženia matíc pre železničnú dopravu</t>
  </si>
  <si>
    <t>AJ Metal Design Hrnčiarovce nad Parnou</t>
  </si>
  <si>
    <t>256/19</t>
  </si>
  <si>
    <t>Výskumná štúdia štukturálnej úpravy kovových paliet s hľadiska zvýšenia ich nosnosti</t>
  </si>
  <si>
    <t>Slovenský metrologický ústav Bratislava</t>
  </si>
  <si>
    <t>258/19</t>
  </si>
  <si>
    <t>Gorog Augustin Ing. PhD.</t>
  </si>
  <si>
    <t>Výskum v oblasti vyhodnotenia nameraných odchýliek tvaru na súradnicovom stroji</t>
  </si>
  <si>
    <t>Odvoz a likvidácia odpadu Bratislava</t>
  </si>
  <si>
    <t>259/19</t>
  </si>
  <si>
    <t>Výskum príčin poškodenia generátora</t>
  </si>
  <si>
    <t>260/19</t>
  </si>
  <si>
    <t>Výskum v oblasti 3D meranie dielov</t>
  </si>
  <si>
    <t>VÚSAPL Nitra</t>
  </si>
  <si>
    <t>261/19</t>
  </si>
  <si>
    <t>Výskum v oblasti 3D skenovania - reverzné modelovanie</t>
  </si>
  <si>
    <t>Univerzita Jána Evangelisty Purkyne Ústi nad Labem ČR</t>
  </si>
  <si>
    <t>262/19</t>
  </si>
  <si>
    <t>Výskum dopovania povrchu AISi zliatiny a ocele 17240 uhlíkom a kremíkom</t>
  </si>
  <si>
    <t>263/19</t>
  </si>
  <si>
    <t>Výskum priemyselných produktov na báze skla a kovov s využitím elektrónovej mikroskopie</t>
  </si>
  <si>
    <t>264/19</t>
  </si>
  <si>
    <t>Vedecko-výskumný projekt-mechanické skúšky plechov určených pre karosérie automobilov</t>
  </si>
  <si>
    <t>Tervakosti Svit</t>
  </si>
  <si>
    <t>265/19</t>
  </si>
  <si>
    <t>Výskum zvariteľnosti Cu</t>
  </si>
  <si>
    <t>266/19</t>
  </si>
  <si>
    <t>Výskum v oblasti 3D tlače</t>
  </si>
  <si>
    <t>TAPOS Trnava</t>
  </si>
  <si>
    <t>267/19</t>
  </si>
  <si>
    <t>Výsmum príčin poškodenia skrutiek ojnice</t>
  </si>
  <si>
    <t>268/19</t>
  </si>
  <si>
    <t>Výskum v oblasti 3D skenovania - 3D modelov činných časti lisovacieho nástroja</t>
  </si>
  <si>
    <t>Enics Slovakia Nová Dubnica</t>
  </si>
  <si>
    <t>269/19</t>
  </si>
  <si>
    <t>Lokaj  Ján prof. Ing. PhD.</t>
  </si>
  <si>
    <t>Výskumná analýza materiálu z dôvodu nesprávneho spájkovania</t>
  </si>
  <si>
    <t>270/19</t>
  </si>
  <si>
    <t>Výskum v oblasti metania výliskov</t>
  </si>
  <si>
    <t>271/19</t>
  </si>
  <si>
    <t>Výskumná analýza prítomnosti fosfátov na povrchu kovových valčekov</t>
  </si>
  <si>
    <t>272/19</t>
  </si>
  <si>
    <t>Výskum ložiskových ocelí a overenia ich chemického zloženia</t>
  </si>
  <si>
    <t>Biha Polianka</t>
  </si>
  <si>
    <t>273/19</t>
  </si>
  <si>
    <t>Výskum v oblasti 3D merania a nastavovania prípravkov na meranie trubiek</t>
  </si>
  <si>
    <t>274/19</t>
  </si>
  <si>
    <t>Výskum oduhličenia ložiskových ocelí</t>
  </si>
  <si>
    <t>275/19</t>
  </si>
  <si>
    <t>OTO Almási  - AVATS Horné Mýto</t>
  </si>
  <si>
    <t>276/19</t>
  </si>
  <si>
    <t>Výskum v oblasti výberu CAD/CAM riešenia</t>
  </si>
  <si>
    <t>277/19</t>
  </si>
  <si>
    <t>Výskumná analýza plastového dielu</t>
  </si>
  <si>
    <t>278/19</t>
  </si>
  <si>
    <t>Výskumná analýza zvarových spojov z hľadiska makoštruktúry a hodnôt tvrdosti</t>
  </si>
  <si>
    <t>279/19</t>
  </si>
  <si>
    <t>Výskum chemického zloženia zváraných materiálov</t>
  </si>
  <si>
    <t>280/19</t>
  </si>
  <si>
    <t>Výskumná analýza vzoriek strižných hrán plechov určených pre karosérie automobilov</t>
  </si>
  <si>
    <t>281/19</t>
  </si>
  <si>
    <t>CEO JPW Group Praha</t>
  </si>
  <si>
    <t>282/19</t>
  </si>
  <si>
    <t>Výskum vlastností termálnych nástrekov Ni-Cr</t>
  </si>
  <si>
    <t>Smart Eureka  Advanced Manufacturing Španielsko</t>
  </si>
  <si>
    <t>Šugár Peter, prof. Ing. PhD.</t>
  </si>
  <si>
    <t>An integral process value chain based on Hybrid Manufacturing process for a flexible and reconfigurable production of high complexity tooling (S0104-Flex-Tool)</t>
  </si>
  <si>
    <t>1/0874/17</t>
  </si>
  <si>
    <t>doc. Ing. Vanda Benešová, PhD.</t>
  </si>
  <si>
    <t>Modelovanie ľudskej vizuálnej pozornosti s využitím automatického vizuálneho rozpoznávania scény a objektov</t>
  </si>
  <si>
    <t>1/0409/17</t>
  </si>
  <si>
    <t>Ing. Eduard Kuric, PhD.</t>
  </si>
  <si>
    <t>Osobnosť a profesijné videnie učiteľov a učiteliek vo vzťahu k riešeniu náročných situácií v školskej triede v období tranzitu do praxe</t>
  </si>
  <si>
    <t>1/0458/18</t>
  </si>
  <si>
    <t>prof. Ing. Mária Lucká, PhD.</t>
  </si>
  <si>
    <t>Chyby a neurčitosť v sekvenovaní DNA: Algoritmy a modely</t>
  </si>
  <si>
    <t>1/0667/18</t>
  </si>
  <si>
    <t>doc. Ing. Michal Kompan, PhD.</t>
  </si>
  <si>
    <t>Modelovanie, predikcia a vyhodnocovanie správania človeka pri interakcii na webe pre prispôsobovanie a personalizáciu</t>
  </si>
  <si>
    <t>1/0759/19</t>
  </si>
  <si>
    <t>doc. Ing. Valentino Vranić, PhD.</t>
  </si>
  <si>
    <t>Previazanie, vizualizácia a obnovovanie heterogénnych softvérových znalostí</t>
  </si>
  <si>
    <t>1/0725/19</t>
  </si>
  <si>
    <t>prof. Ing. Mária Bieliková, PhD.</t>
  </si>
  <si>
    <t>Analýza a návrh metód a modelov viacjazyčného obsahu generovanom používateľmi v online priestore rozsiahlych dát založených na strojovom učení</t>
  </si>
  <si>
    <t>1/0075/19</t>
  </si>
  <si>
    <t>Ing. Róbert Móro, PhD.</t>
  </si>
  <si>
    <t>Medzikulturálne aspekty súcitu, sebasúcitu a sebakritickosti a testovanie ich ovplyvňovania</t>
  </si>
  <si>
    <t>011STU-4/2017</t>
  </si>
  <si>
    <t>prof. Ing. Pavel Čičák, PhD.</t>
  </si>
  <si>
    <t>Aktualizácia predmetov zameraných na výučbu počítačových sietí podľa špecifikácie praxe</t>
  </si>
  <si>
    <t>028STU-4/2017</t>
  </si>
  <si>
    <t>Inovatívne metódy výučby informatiky vo veľkých skupinách s podporou online vzdelávania</t>
  </si>
  <si>
    <t>APVV-15-0508</t>
  </si>
  <si>
    <t>Informačné správanie sa človeka v digitálnom priestore</t>
  </si>
  <si>
    <t>APVV-15-0731</t>
  </si>
  <si>
    <t>prof. Ing. Ivan Kotuliak, PhD.</t>
  </si>
  <si>
    <t>Multimodálna interakcia človek-robot s využitím cloudových prostriedkov</t>
  </si>
  <si>
    <t>APVV-15-0789</t>
  </si>
  <si>
    <t>Ing. Katarína Jelemenská, PhD.</t>
  </si>
  <si>
    <t>Aplikovaný výskum merania fyziologických parametrov stresu a inteligentného bezdrôtového biomonitoringu s využitím technológií na čipe.</t>
  </si>
  <si>
    <t>APVV-16-0213</t>
  </si>
  <si>
    <t>doc. Ing. Viera Rozinajová, PhD.</t>
  </si>
  <si>
    <t>Znalostné prístupy k inteligentnej analýze veľkých dát</t>
  </si>
  <si>
    <t>APVV-16-0484</t>
  </si>
  <si>
    <t>prof. RNDr. Mária Lucká, PhD.</t>
  </si>
  <si>
    <t>Nádorová heterogenita v mnohopočetnom myelóme: evolúcia a klinická významnosť</t>
  </si>
  <si>
    <t>APVV-17-0267</t>
  </si>
  <si>
    <t>prof. Ing. Pavol Návrat, PhD.</t>
  </si>
  <si>
    <t>Automatizované rozpoznávanie antisociálneho správania v online komunitách</t>
  </si>
  <si>
    <t>2018-2022</t>
  </si>
  <si>
    <t>SK-IL-RD-18-0004</t>
  </si>
  <si>
    <t>Misinformation Detection in Healthcare Domain</t>
  </si>
  <si>
    <t>MVP-2019-0067</t>
  </si>
  <si>
    <t>Refundácia nákladov</t>
  </si>
  <si>
    <t>MVP-2019-0068</t>
  </si>
  <si>
    <t>Projekt priemyselného výskumu</t>
  </si>
  <si>
    <t>2018/7838:1-26C0</t>
  </si>
  <si>
    <t>Výskum a vývoj automatizovanej validácie dát pre podnikové a Big Data systémy podporené AI</t>
  </si>
  <si>
    <t>Nadácia Tatrabanky</t>
  </si>
  <si>
    <t>2019et007</t>
  </si>
  <si>
    <t>Ing. Martin Tamajka</t>
  </si>
  <si>
    <t>Detekcia neurodegeneratívnych ochorení zmiešanou a virtuálnou realitou</t>
  </si>
  <si>
    <t>Nadácia EPH</t>
  </si>
  <si>
    <t>Ing. Juraj Vincúr</t>
  </si>
  <si>
    <t>XR @ 3D Lab</t>
  </si>
  <si>
    <t>COST CA18209</t>
  </si>
  <si>
    <t>doc. Ing. Marián Šimko, PhD.</t>
  </si>
  <si>
    <t>European network for Web-centred linguistic data science [NexusLinguarum]</t>
  </si>
  <si>
    <t>2019-2023</t>
  </si>
  <si>
    <t xml:space="preserve">COST Action CA18236 </t>
  </si>
  <si>
    <t xml:space="preserve">Multi-disciplinary innovation for social change </t>
  </si>
  <si>
    <t>International Cooperation in Education and 
Research – The Central, Eastern and South Eastern European Region</t>
  </si>
  <si>
    <t>ICDI4 - Intelligent Competence Development for Industry 4.0</t>
  </si>
  <si>
    <t>Siemens Healthcare s.r.o.</t>
  </si>
  <si>
    <t>zmluva 10/2019</t>
  </si>
  <si>
    <t>Výskumná spolupráca a partnerstvo</t>
  </si>
  <si>
    <t>Anasoft APR sro.</t>
  </si>
  <si>
    <t>zmluva 03/2019</t>
  </si>
  <si>
    <t>Výskumná spolupráca</t>
  </si>
  <si>
    <t>Nadácia Pontis</t>
  </si>
  <si>
    <t>PWC19_01</t>
  </si>
  <si>
    <t>Rozvoj kompetencie v oblasti umelej inteligencie</t>
  </si>
  <si>
    <t>Softplan Slovakia sro</t>
  </si>
  <si>
    <t>zmluva 28/2019</t>
  </si>
  <si>
    <t>Spolupráca vo výskume</t>
  </si>
  <si>
    <t>ON  Semiconductor Slovakia as</t>
  </si>
  <si>
    <t>zmluva 35/2019</t>
  </si>
  <si>
    <t xml:space="preserve">Pixel Federation </t>
  </si>
  <si>
    <t>zmluva 36/2019</t>
  </si>
  <si>
    <t>zmluva 34/2019</t>
  </si>
  <si>
    <t>2019/AH038</t>
  </si>
  <si>
    <t>XR@3D lab</t>
  </si>
  <si>
    <t>Instarea sro</t>
  </si>
  <si>
    <t>zmluva 26/2019</t>
  </si>
  <si>
    <t>Soimco as</t>
  </si>
  <si>
    <t>zmluva 17/2019</t>
  </si>
  <si>
    <t>Zabezpečenie konferencie IIT SRC 2019</t>
  </si>
  <si>
    <t xml:space="preserve">Brainware sro </t>
  </si>
  <si>
    <t>zmluva 23/2019</t>
  </si>
  <si>
    <t>Talapoin sro</t>
  </si>
  <si>
    <t>zmluva 31/2019</t>
  </si>
  <si>
    <t xml:space="preserve">Exponea sro </t>
  </si>
  <si>
    <t>zmluva 15/2019</t>
  </si>
  <si>
    <t xml:space="preserve">Moving Medical Media sro </t>
  </si>
  <si>
    <t>zmluva 27/2019</t>
  </si>
  <si>
    <t xml:space="preserve">Synculario jsa </t>
  </si>
  <si>
    <t>zmluva 07/2019</t>
  </si>
  <si>
    <t>zmluva 62/2015</t>
  </si>
  <si>
    <t>prof. Pavel Čičák, PhD.</t>
  </si>
  <si>
    <t>Molpir s.r.o.</t>
  </si>
  <si>
    <t>zmluva 52/2015</t>
  </si>
  <si>
    <t>Výskum, zber, triedenie a analýzy údajov, riešenie digitálneho obsahu, vývoj modulov, knižníc, aplikácoí a vyvodenie záverov z údajov získaných analýzou zdrojových dokumentov.</t>
  </si>
  <si>
    <t>Zlava dňa</t>
  </si>
  <si>
    <t>zmluva 25/2016</t>
  </si>
  <si>
    <t>Tvorba a optimalizovanie modelov pre odporúčanie čo najrelevantnejšieho obsahu používateľom na základe dát o zobrazeniach stránky a ich doplňujúcich informácií</t>
  </si>
  <si>
    <t>Softec</t>
  </si>
  <si>
    <t>zmluva 33/2017</t>
  </si>
  <si>
    <t xml:space="preserve">Konzultačné služby v oblasti výskumu vývoja softverovýcha informačných systémov </t>
  </si>
  <si>
    <t>Unicorn</t>
  </si>
  <si>
    <t>zmluva 34/2017</t>
  </si>
  <si>
    <t>Lontin</t>
  </si>
  <si>
    <t>zmluva 35/2017</t>
  </si>
  <si>
    <t xml:space="preserve">Konzultačné služby v oblasti výskumu a vývoja softverovýcha informačných systémov </t>
  </si>
  <si>
    <t>QBSW</t>
  </si>
  <si>
    <t>zmluva 39/2017</t>
  </si>
  <si>
    <t>Tempest</t>
  </si>
  <si>
    <t>zmluva 40/2017</t>
  </si>
  <si>
    <t>zmluva 41/2017</t>
  </si>
  <si>
    <t>Konzultačné služby v oblasti vývoja softvéru</t>
  </si>
  <si>
    <t>Asseco Central Europe, a.s.</t>
  </si>
  <si>
    <t>zmluva 50/2017</t>
  </si>
  <si>
    <t>Ministerstvo Financií SR</t>
  </si>
  <si>
    <t>zmluva 46/2017</t>
  </si>
  <si>
    <t>Zabezpečenie odborných vyjadrení a analýz v oblasti výskumu a vývoja pre medzinárodný projekt programu H2020</t>
  </si>
  <si>
    <t>Accenture Technology solutions - Slovanka, s.r.o.</t>
  </si>
  <si>
    <t>zmluva 58/2017</t>
  </si>
  <si>
    <t xml:space="preserve"> Artificial Intelligence: Voice Channel </t>
  </si>
  <si>
    <t>Úrad podpredsedu vlády SR</t>
  </si>
  <si>
    <t>zmluva 38/2019</t>
  </si>
  <si>
    <t>Vzpracovanie štúdie</t>
  </si>
  <si>
    <t>Evona Electronic s.r.o</t>
  </si>
  <si>
    <t>zmluva 14/2018</t>
  </si>
  <si>
    <t>Vytvorenie analýzy správania a manažmentu rizika</t>
  </si>
  <si>
    <t>zmluva 27/2018</t>
  </si>
  <si>
    <t>Overovanie metód na vzorovej aplikácii</t>
  </si>
  <si>
    <t>Kistler Bratislava</t>
  </si>
  <si>
    <t>zmluva 22/2018</t>
  </si>
  <si>
    <t>Konzultačné služby v oblasti vývoja informačných systémov</t>
  </si>
  <si>
    <t>Continental Automotive Systems Slovakia, s.r.o.</t>
  </si>
  <si>
    <t>zmluva 24/2018</t>
  </si>
  <si>
    <t>Vzájomná spolupráca v oblasti IT</t>
  </si>
  <si>
    <t>zmluva 30/2018</t>
  </si>
  <si>
    <t>Konzultačné služby v oblasti vývoja softvérových a informačných systémov</t>
  </si>
  <si>
    <t>Sféra</t>
  </si>
  <si>
    <t>zmluva 31/2018</t>
  </si>
  <si>
    <t>Výskum na anonymizovaných dátach pre účely vzdelávania</t>
  </si>
  <si>
    <t>zmluva 36/2018</t>
  </si>
  <si>
    <t>Zmluva o spolupráci vývoja softvérových aplikácií</t>
  </si>
  <si>
    <t>Slovak Telecom</t>
  </si>
  <si>
    <t>objednávka 2300097359</t>
  </si>
  <si>
    <t xml:space="preserve">Tréning IT </t>
  </si>
  <si>
    <t>UI42</t>
  </si>
  <si>
    <t>objednávka 276969</t>
  </si>
  <si>
    <t>Konzultačné služby v oblasti výskumu</t>
  </si>
  <si>
    <t>Úrad podpredsedu vlády SR pre investície a informatizáciu</t>
  </si>
  <si>
    <t>Zmluva o partnerstve č.
182/2017.</t>
  </si>
  <si>
    <t>Finka, Maroš, prof. Ing. arch. PhD., Ondrejičková, Silvia, Mgr. PhD.</t>
  </si>
  <si>
    <t>Príprava nových kapacít pre EŠIF 1</t>
  </si>
  <si>
    <t>refundácia nákladov v roku 2019</t>
  </si>
  <si>
    <t>Nemecké ministerstvo "Bundesministerium fur Bildung und Forschung</t>
  </si>
  <si>
    <t>č. 100326950</t>
  </si>
  <si>
    <t>Špirková, Daniela, doc. Ing. PhD.</t>
  </si>
  <si>
    <t>Kulturelle Offnung" - Diversity und binterkulturelle Kompetenz im Kontext der integration von Gefluchteten. Eine multilaterale Zusammenarbeit zwischen Deutschland, Tschechien, Slowakei, Lettland, Serbien un Ungarn.</t>
  </si>
  <si>
    <t>v roku 2019 neboli obdržané žiadne finančné prostriedky</t>
  </si>
  <si>
    <t>Ministerstvo dopravy SR</t>
  </si>
  <si>
    <t>Zmluva č. 5931</t>
  </si>
  <si>
    <t xml:space="preserve">Finka, Maroš, prof. Ing. arch. PhD., </t>
  </si>
  <si>
    <t>European Commission</t>
  </si>
  <si>
    <t>Finka, Maroš, prof. Ing. arch. PhD.</t>
  </si>
  <si>
    <t xml:space="preserve">INSPIRATION CSA, INtegrated Spatial Planning, land use and soil management Research Action  </t>
  </si>
  <si>
    <t>2015-2018</t>
  </si>
  <si>
    <t>MAKINGCITY - Energy efficient pathway for the city transformation: enabling a positive future, Horizon 2020</t>
  </si>
  <si>
    <t>2018-2023</t>
  </si>
  <si>
    <t>European Union</t>
  </si>
  <si>
    <t>CONNECTGREEN 
Restoring and managing ecological corridors in mountains as the green infrastructure in the Danube basin</t>
  </si>
  <si>
    <t>Zajko, Marián, doc. Ing. PhD. MBA</t>
  </si>
  <si>
    <t>Emerging Young EntrepreneurS - Developing Entrepreneurial Spirit in Slovakia and Hungary</t>
  </si>
  <si>
    <t>LUMAT Implementation of Sustainable Land Use in Integrated Environmental management of functional Urban Areas</t>
  </si>
  <si>
    <t>2015-2019</t>
  </si>
  <si>
    <t>BhENEFIT - Projekt sa zameriava na zlepšenie manažmentu historických zastavaných oblastí, ktoré spájajú každodennú údržbu historického dedičstva s jeho zachovaním a valorizáciou udržateľným spôsobom.</t>
  </si>
  <si>
    <t>TRANSGREEN - Integrovaná doprava a plánovanie zelenej infraštruktúry v Podunajsko-karpatskom regióne v prospech ľudí a prírody</t>
  </si>
  <si>
    <t>DA-SPACE "Open Innovation to Raise Entrepreneurship Skills and Private Public
Partnership in Danube Region</t>
  </si>
  <si>
    <t>CN UVP</t>
  </si>
  <si>
    <t>Šiffalovič Peter, Dr., PhD.</t>
  </si>
  <si>
    <t>Skákalová Viera, doc., Ing., DrSc.</t>
  </si>
  <si>
    <t>Vlastnosti rozhrania grafén-diamant: štúdium na atomárnej úrovni</t>
  </si>
  <si>
    <t>DAAD</t>
  </si>
  <si>
    <t>PPP DAAD Skakalova</t>
  </si>
  <si>
    <t>Study of diamond surfaces and their reconstruction</t>
  </si>
  <si>
    <t>1.1.2018-31.12.2019</t>
  </si>
  <si>
    <t>Čaplovič Ľubomír, prof., Ing., PhD.</t>
  </si>
  <si>
    <t>Výskum modifikácie fázových rozhraní v systéme povlak/podložka na zvýšenie adhézie tvrdých povlakov</t>
  </si>
  <si>
    <t>Tabuľka č. 20: Finančné prostriedky na ostatné (nevýskumné) projekty získané v roku 2019</t>
  </si>
  <si>
    <t>MK SR</t>
  </si>
  <si>
    <t>MK-3233/2019/1.3</t>
  </si>
  <si>
    <t>Makýš Otto, doc. Ing., PhD.</t>
  </si>
  <si>
    <t>Vydania publikácie o starovekom staviteľstve</t>
  </si>
  <si>
    <t>MK-3232/2019/1.3</t>
  </si>
  <si>
    <t>Študijné cesty k téme obnovy pamiatok</t>
  </si>
  <si>
    <t>Fond na podporu umenia</t>
  </si>
  <si>
    <t>19-363-02213</t>
  </si>
  <si>
    <t>Pilař Pavol, Ing. Mgr. Art. ArtD.</t>
  </si>
  <si>
    <t>Podoby udržateľnosti</t>
  </si>
  <si>
    <t>ERASMUS+ KA2</t>
  </si>
  <si>
    <t>561749-EPP-1-2015-1-ES-EPPKA2-CBHE-SP</t>
  </si>
  <si>
    <t>ENHANCE - Strengthening National research and innovation Capacities in Vietnam</t>
  </si>
  <si>
    <t>dofinancovanie</t>
  </si>
  <si>
    <t>573738-EPP-1-2016 -1-PS-EPPKA2-CBHE-SP</t>
  </si>
  <si>
    <t>Transforming Assessment Practicies in Large Enrollment First Year Education</t>
  </si>
  <si>
    <t>2016 -2019</t>
  </si>
  <si>
    <t xml:space="preserve">2016-1-PL01-KA202-02679 </t>
  </si>
  <si>
    <t>Vargová Andrea, Ing., PhD.</t>
  </si>
  <si>
    <t>ACE - Acoustic Course for Engineers</t>
  </si>
  <si>
    <t>1.11.2016 - 31.10.2018</t>
  </si>
  <si>
    <t>2019-1-HU01-KA203-060975</t>
  </si>
  <si>
    <t>Higher Education Package for Nearly Zero Energy and Smart Building Design</t>
  </si>
  <si>
    <t>1.9.2019 - 31.8.2022</t>
  </si>
  <si>
    <t>APRF</t>
  </si>
  <si>
    <t>MN-2.4/3064</t>
  </si>
  <si>
    <t>Stanko Štefan, doc. Ing. PhD.</t>
  </si>
  <si>
    <t>TAMBOV - Influence of technological parameters on the properties of using alternative raw material sources</t>
  </si>
  <si>
    <t>Centrum voľného času</t>
  </si>
  <si>
    <t>PZ80</t>
  </si>
  <si>
    <t>Sonnenschein Róbert Ing.PhD.</t>
  </si>
  <si>
    <t>Statické zhodnotenie stavu železnobet.nosných konštrukcií CVČ</t>
  </si>
  <si>
    <t>Colas Slovakia</t>
  </si>
  <si>
    <t>PX74</t>
  </si>
  <si>
    <t>Šoltész Július, doc. Ing., PhD.</t>
  </si>
  <si>
    <t>Stanovisko k základovej doske a obvodovým stenám Living Park v Nitre</t>
  </si>
  <si>
    <t>Hlavné mesto SR Bratislava</t>
  </si>
  <si>
    <t>PY59</t>
  </si>
  <si>
    <t>Paulík Peter, doc. Ing., PhD.</t>
  </si>
  <si>
    <t>Diagnostika mosta</t>
  </si>
  <si>
    <t>Obec Ivanka pri Dunaji</t>
  </si>
  <si>
    <t>PX81</t>
  </si>
  <si>
    <t>Schlosser Tibor, doc. Ing., PhD.</t>
  </si>
  <si>
    <t>Projektová dokumentácia križovatky</t>
  </si>
  <si>
    <t>Mesto Stupava</t>
  </si>
  <si>
    <t>PY22</t>
  </si>
  <si>
    <t xml:space="preserve">Projektová dokumentácia </t>
  </si>
  <si>
    <t>NKÚ</t>
  </si>
  <si>
    <t>PX13</t>
  </si>
  <si>
    <t>Preverenie aspektov zmluvných vzťahov medzi kontrolovaným subjektom</t>
  </si>
  <si>
    <t>Mesto Šaľa</t>
  </si>
  <si>
    <t>PX68</t>
  </si>
  <si>
    <t>Anketový dopravný prieskum</t>
  </si>
  <si>
    <t>Ing. Encinger</t>
  </si>
  <si>
    <t>PY12</t>
  </si>
  <si>
    <t>Odborné stanovisko</t>
  </si>
  <si>
    <t>Konferencia</t>
  </si>
  <si>
    <t>PZ91</t>
  </si>
  <si>
    <t>Lieskovský Tibor, Ing., PhD.</t>
  </si>
  <si>
    <t>Geokod, s.r.o.</t>
  </si>
  <si>
    <t>PY04</t>
  </si>
  <si>
    <t>Erdélyi Ján, doc.Ing.PhD.</t>
  </si>
  <si>
    <t>Merania posunov a pretvorení Starého mosta a mosta SNP</t>
  </si>
  <si>
    <t>Geotech Bratislava</t>
  </si>
  <si>
    <t>PZ50</t>
  </si>
  <si>
    <t>Kalibračné certifikáty k nivelačným latám</t>
  </si>
  <si>
    <t>LIPG s.r.o.</t>
  </si>
  <si>
    <t>PZ95</t>
  </si>
  <si>
    <t>Kalibrácia nivelačného prístroja</t>
  </si>
  <si>
    <t>Vlastníci bytov</t>
  </si>
  <si>
    <t>PY05</t>
  </si>
  <si>
    <t>Správanie sa základov nosných stĺpov bytového domu</t>
  </si>
  <si>
    <t>PX40</t>
  </si>
  <si>
    <t>Kyrinovič Peter, doc. Ing., PhD.</t>
  </si>
  <si>
    <t>Geodetické meranie mostných objektov</t>
  </si>
  <si>
    <t>PX90</t>
  </si>
  <si>
    <t>Kontrolné geodetické merania</t>
  </si>
  <si>
    <t>PX16</t>
  </si>
  <si>
    <t>ÚTIA</t>
  </si>
  <si>
    <t>PY56</t>
  </si>
  <si>
    <t>Merania pomocou interferometrického radaru</t>
  </si>
  <si>
    <t>BSK</t>
  </si>
  <si>
    <t>PY30</t>
  </si>
  <si>
    <t>Elaborát určenia záberov pozemkov</t>
  </si>
  <si>
    <t>Úrad pre VO</t>
  </si>
  <si>
    <t>PY41</t>
  </si>
  <si>
    <t>Frankovská Jana, prof. Ing., PhD.</t>
  </si>
  <si>
    <t>Projektová dokumentácia na stavebné povolenie</t>
  </si>
  <si>
    <t>EKOGEOS-SK</t>
  </si>
  <si>
    <t>PX93</t>
  </si>
  <si>
    <t>Slávik Ivan, doc. Ing., PhD.</t>
  </si>
  <si>
    <t>Experimentálny výskum vlastností geomateriálov</t>
  </si>
  <si>
    <t>Keller s.r.o.</t>
  </si>
  <si>
    <t>PX37</t>
  </si>
  <si>
    <t>Súľovská Monika, Ing., PhD.</t>
  </si>
  <si>
    <t>Experimentálny výskum pevnostných a deformačných vlastností zemín</t>
  </si>
  <si>
    <t>PX09</t>
  </si>
  <si>
    <t>Geotechnická konferencia</t>
  </si>
  <si>
    <t>TUBAU a.s.</t>
  </si>
  <si>
    <t>PX23</t>
  </si>
  <si>
    <t>Expertízna analýza pretvorenia portálov tunela Šibeník</t>
  </si>
  <si>
    <t>Mondi SCP</t>
  </si>
  <si>
    <t>PY44</t>
  </si>
  <si>
    <t>Inklinometrické merania stability svahu</t>
  </si>
  <si>
    <t>Mesto Trenčín</t>
  </si>
  <si>
    <t>PX15</t>
  </si>
  <si>
    <t>Dušička Peter, prof. Ing., PhD.</t>
  </si>
  <si>
    <t>Adaptácia žel.mosta s chodníkom na most pre peších a cyklistov</t>
  </si>
  <si>
    <t>SBD Kredit</t>
  </si>
  <si>
    <t>PY06</t>
  </si>
  <si>
    <t>Čurpek Jakub,  Ing., PhD.</t>
  </si>
  <si>
    <t>Zatekanie dažďovej vody do konštrukcie šikmej strechy byt.domu</t>
  </si>
  <si>
    <t>Slovenergookno</t>
  </si>
  <si>
    <t>PX28</t>
  </si>
  <si>
    <t>Bielek Boris, prof. Ing. PhD.</t>
  </si>
  <si>
    <t>Experimentálna analýza zabudovaných výplňových konštrukcií budov</t>
  </si>
  <si>
    <t>HB Reavis</t>
  </si>
  <si>
    <t>PX38</t>
  </si>
  <si>
    <t xml:space="preserve">Meranie akustickej nepriezvučnosti SDK priečok </t>
  </si>
  <si>
    <t>H&amp;O Construktion</t>
  </si>
  <si>
    <t>PX36</t>
  </si>
  <si>
    <t xml:space="preserve"> Szabó Daniel,Mgr.</t>
  </si>
  <si>
    <t>Experimentálne overenie a optimalizácia akustických parametrov vetracích klapiek</t>
  </si>
  <si>
    <t>Eustream</t>
  </si>
  <si>
    <t>PT42*1</t>
  </si>
  <si>
    <t>Brodniansky Ján, prof. Ing. PhD.</t>
  </si>
  <si>
    <t>Diagnostické prehliadky premostení  prepravnej siete eustream</t>
  </si>
  <si>
    <t>PT42*2</t>
  </si>
  <si>
    <t>Vybudovanie tenzometrického monitorovacieho systému</t>
  </si>
  <si>
    <t>Podtatranská vod. spoloč.</t>
  </si>
  <si>
    <t>PX75</t>
  </si>
  <si>
    <t>Stanovisko statila k nosnej konštrukcii vodojemu</t>
  </si>
  <si>
    <t>PX69</t>
  </si>
  <si>
    <t>Ároch Rudolf, doc. Ing. PhD.</t>
  </si>
  <si>
    <t>Analýza vplyvu obnovy vozovky na moste SNP v Bratislave</t>
  </si>
  <si>
    <t>Ústav ekológie lesa</t>
  </si>
  <si>
    <t>PX31</t>
  </si>
  <si>
    <t>Hubová Oľga, doc. Ing., PhD.</t>
  </si>
  <si>
    <t>Experimentálne stanovenie dĺžky doletu plodov javorov vo veternom tuneli</t>
  </si>
  <si>
    <t>Svet zdravia</t>
  </si>
  <si>
    <t>PX08</t>
  </si>
  <si>
    <t>Jendželovský Norbert, prof. Ing., PhD.</t>
  </si>
  <si>
    <t>Výpočet podlažného spektra odozvy pre objekt nemocnice</t>
  </si>
  <si>
    <t>IAARC</t>
  </si>
  <si>
    <t>PZ85</t>
  </si>
  <si>
    <t>Ekonomicko-manažérske práce</t>
  </si>
  <si>
    <t>Športstav</t>
  </si>
  <si>
    <t>PX47</t>
  </si>
  <si>
    <t>Slovenská technická norma</t>
  </si>
  <si>
    <t>Veselka, s.r.o.</t>
  </si>
  <si>
    <t>PZ96</t>
  </si>
  <si>
    <t>Vypracovanie dokumentácie manažérskeho systému</t>
  </si>
  <si>
    <t>Strabag, s.r.o.</t>
  </si>
  <si>
    <t>PX89</t>
  </si>
  <si>
    <t>Makýš Peter, doc. Ing., PhD.</t>
  </si>
  <si>
    <t>Expertízny posudok postupu výstavby pre stavbu ECOplus</t>
  </si>
  <si>
    <t>AKJ s.r.o.</t>
  </si>
  <si>
    <t>PP07</t>
  </si>
  <si>
    <t>PD POV pre bytový dom</t>
  </si>
  <si>
    <t>PP74*2</t>
  </si>
  <si>
    <t xml:space="preserve">PD RP na akciu bytový dom Dunajská </t>
  </si>
  <si>
    <t>PP77*2</t>
  </si>
  <si>
    <t>PD PSP na akciu Aupark Bratislava</t>
  </si>
  <si>
    <t>PO53*2</t>
  </si>
  <si>
    <t>PD pre DUR na akciu 162 Aupark Bratislava</t>
  </si>
  <si>
    <t>PP76*2</t>
  </si>
  <si>
    <t>PD PSP na akciu 162 Aupark Bratislava</t>
  </si>
  <si>
    <t>TPB Invest</t>
  </si>
  <si>
    <t>PZ92</t>
  </si>
  <si>
    <t>Vypracovanie projektu pre stavbu Apartmánový dom v Bratislave</t>
  </si>
  <si>
    <t>Skúšky osvedčovateľov</t>
  </si>
  <si>
    <t>PZ86</t>
  </si>
  <si>
    <t>Skúšky</t>
  </si>
  <si>
    <t>PZ86*2</t>
  </si>
  <si>
    <t>Mesto Trnava</t>
  </si>
  <si>
    <t>PX39</t>
  </si>
  <si>
    <t>Petráš Dušan, prof.Ing.PhD.</t>
  </si>
  <si>
    <t>Aktualizácia koncepcie rozvoja m,esta Trnava v oblasti tepelnej energetiky</t>
  </si>
  <si>
    <t>Mobilier Group</t>
  </si>
  <si>
    <t>PY10</t>
  </si>
  <si>
    <t>Chmelík Vojtech, doc. Ing., PhD.</t>
  </si>
  <si>
    <t>Znalecký posudok na akustiku hotela.</t>
  </si>
  <si>
    <t>KU Leuven</t>
  </si>
  <si>
    <t>PX35</t>
  </si>
  <si>
    <t>Príprava prehľadu problematiky pre potreby podania EU MSCA projektu</t>
  </si>
  <si>
    <t>Psychiatrická nemocnica</t>
  </si>
  <si>
    <t>PY48</t>
  </si>
  <si>
    <t>Analýza a spracovanie koncepcie orientačného systému v areáli PNPP v Pezinku</t>
  </si>
  <si>
    <t>TSUS</t>
  </si>
  <si>
    <t>PK87</t>
  </si>
  <si>
    <t>Priechodský Vladimír, Ing., PhD.</t>
  </si>
  <si>
    <t>Skúšky kameniva</t>
  </si>
  <si>
    <t>CRH Slovensko</t>
  </si>
  <si>
    <t>PX07</t>
  </si>
  <si>
    <t>Protokoly zo skúšok</t>
  </si>
  <si>
    <t>Vertical Industrial</t>
  </si>
  <si>
    <t>PX44</t>
  </si>
  <si>
    <t>Váhostav SK</t>
  </si>
  <si>
    <t>PX04</t>
  </si>
  <si>
    <t>Skúšky bloku s kotvou</t>
  </si>
  <si>
    <t>Siemens s.r.o.</t>
  </si>
  <si>
    <t>PX34</t>
  </si>
  <si>
    <t>Skúšky betónu</t>
  </si>
  <si>
    <t>PX12</t>
  </si>
  <si>
    <t>Skúšky pevnosti betónu na valcoch</t>
  </si>
  <si>
    <t>PZ99</t>
  </si>
  <si>
    <t>Skúšky vzoriek mosta</t>
  </si>
  <si>
    <t>PX97</t>
  </si>
  <si>
    <t>Skúška pevnosti betónu</t>
  </si>
  <si>
    <t>Obermeyer s.r.o</t>
  </si>
  <si>
    <t>PY17</t>
  </si>
  <si>
    <t>Stavebno-technický prieskum budovy</t>
  </si>
  <si>
    <t>Carlton Property</t>
  </si>
  <si>
    <t>PX71</t>
  </si>
  <si>
    <t>Skúšky modelu stropnej dosky garáže</t>
  </si>
  <si>
    <t>PX82</t>
  </si>
  <si>
    <t>PX60</t>
  </si>
  <si>
    <t>Peikko Group</t>
  </si>
  <si>
    <t>PV95</t>
  </si>
  <si>
    <t>Statické zaťažovacie skúšky oceľového nosníka</t>
  </si>
  <si>
    <t>PY45</t>
  </si>
  <si>
    <t>PY37</t>
  </si>
  <si>
    <t>Michna&amp;Perháč</t>
  </si>
  <si>
    <t>PV74</t>
  </si>
  <si>
    <t>Pavol Giertli, Ing.</t>
  </si>
  <si>
    <t>Prenájom miestnosti</t>
  </si>
  <si>
    <t>Proeko s.r.o.</t>
  </si>
  <si>
    <t>PZ90</t>
  </si>
  <si>
    <t>Organizačné zabezpečenie kurzu</t>
  </si>
  <si>
    <t>VÚMZ SK</t>
  </si>
  <si>
    <t>PZ53</t>
  </si>
  <si>
    <t>Petráková Zora, doc. Ing., PhD.</t>
  </si>
  <si>
    <t>Posúdenie dodania a montáže klimatizácie a chladenia skleníka</t>
  </si>
  <si>
    <t>MŽP SR</t>
  </si>
  <si>
    <t>PX41</t>
  </si>
  <si>
    <t>Stanovenie VŠH nehnuteľnosti</t>
  </si>
  <si>
    <t>PX55</t>
  </si>
  <si>
    <t>Vypracovanie odborného stanoviska</t>
  </si>
  <si>
    <t>PX56</t>
  </si>
  <si>
    <t>Enviral</t>
  </si>
  <si>
    <t>PZ81</t>
  </si>
  <si>
    <t>Znalecký posudok na ocelové sitá</t>
  </si>
  <si>
    <t>PZ82</t>
  </si>
  <si>
    <t>Posúdenie strechy</t>
  </si>
  <si>
    <t>Ing. Bolcarovičová</t>
  </si>
  <si>
    <t>PZ47</t>
  </si>
  <si>
    <t>Vysporiadanie bezpodielového vlastníctva manželov</t>
  </si>
  <si>
    <t>Eurovea</t>
  </si>
  <si>
    <t>PU66</t>
  </si>
  <si>
    <t>Identifikácia príčin vzniku vád okien v pasáži okien OC Eurovea</t>
  </si>
  <si>
    <t>PX27</t>
  </si>
  <si>
    <t>Spracovanie odborného stanoviska</t>
  </si>
  <si>
    <t>PZ52</t>
  </si>
  <si>
    <t>Seminár Kočovce</t>
  </si>
  <si>
    <t>PX20</t>
  </si>
  <si>
    <t>Seminár</t>
  </si>
  <si>
    <t>Odborné minimum</t>
  </si>
  <si>
    <t>PX22</t>
  </si>
  <si>
    <t>OS Senica</t>
  </si>
  <si>
    <t>PU58</t>
  </si>
  <si>
    <t>Prečin sprenevery</t>
  </si>
  <si>
    <t>Krajský súd Košice</t>
  </si>
  <si>
    <t>PX06</t>
  </si>
  <si>
    <t>Posudok vo veci ekonomickej analýzy</t>
  </si>
  <si>
    <t>OS Nitra</t>
  </si>
  <si>
    <t>PV11</t>
  </si>
  <si>
    <t>Rekonštrukcia a prístavba domu</t>
  </si>
  <si>
    <t>PX14</t>
  </si>
  <si>
    <t>MS Real s.r.o.</t>
  </si>
  <si>
    <t>PX96</t>
  </si>
  <si>
    <t>Príčiny zatopenia suterénnych priestorov admin.budovy</t>
  </si>
  <si>
    <t>PX99</t>
  </si>
  <si>
    <t>Stanovenie všeobecnej hodnoty nehnuteľnosti</t>
  </si>
  <si>
    <t>OS Trenčín</t>
  </si>
  <si>
    <t>PN99</t>
  </si>
  <si>
    <t>Znalecký úkon vo veci žalobcu AU-STAv</t>
  </si>
  <si>
    <t>OS Žilina</t>
  </si>
  <si>
    <t>PR83</t>
  </si>
  <si>
    <t>Znalecký posudok</t>
  </si>
  <si>
    <t>OS Ba I</t>
  </si>
  <si>
    <t>PR11</t>
  </si>
  <si>
    <t>PX21</t>
  </si>
  <si>
    <t>Stanovenie všeobecnej hodnoty pozemku</t>
  </si>
  <si>
    <t>Mol Group</t>
  </si>
  <si>
    <t>PX58</t>
  </si>
  <si>
    <t>Stanovenie všeobecnej hodnoty skupiny Slovnaft</t>
  </si>
  <si>
    <t>Promens Nitra s.r.o.</t>
  </si>
  <si>
    <t>PX19</t>
  </si>
  <si>
    <t>Poradenská činnosť</t>
  </si>
  <si>
    <t>FN Nitra</t>
  </si>
  <si>
    <t>PX83</t>
  </si>
  <si>
    <t>Posudok vo veci súvisiacej so stavbou</t>
  </si>
  <si>
    <t>Ing. Bisová</t>
  </si>
  <si>
    <t>PZ97</t>
  </si>
  <si>
    <t>Stanovenie hodnoty rodinného domu</t>
  </si>
  <si>
    <t>PÚ SR</t>
  </si>
  <si>
    <t>PX67</t>
  </si>
  <si>
    <t>Zbor Justičnej stráže</t>
  </si>
  <si>
    <t>PX57</t>
  </si>
  <si>
    <t>Zdokumentovanie rozostavanej stavby</t>
  </si>
  <si>
    <t>PX10</t>
  </si>
  <si>
    <t>Spracovanie odborného stanoviska v právnej veci</t>
  </si>
  <si>
    <t>PX51</t>
  </si>
  <si>
    <t>PX52</t>
  </si>
  <si>
    <t>OR PZ Dolný Kubín</t>
  </si>
  <si>
    <t>PV83</t>
  </si>
  <si>
    <t>Znalecký úkon vo veci všeobecného ohrozenia</t>
  </si>
  <si>
    <t>Skúšky znalcov</t>
  </si>
  <si>
    <t>PX33</t>
  </si>
  <si>
    <t>PY15</t>
  </si>
  <si>
    <t>Zvyšovanie odbornej kvalifikácie znalcov</t>
  </si>
  <si>
    <t>OS Košice</t>
  </si>
  <si>
    <t>PT72</t>
  </si>
  <si>
    <t xml:space="preserve">Nadácia Volkswagen Slovakia </t>
  </si>
  <si>
    <t>344/18_RT</t>
  </si>
  <si>
    <t>Magdolen Ľuboš, doc. Ing., PhD.</t>
  </si>
  <si>
    <t>Vyúkové pracovisko pre špeciálne moderné technológie v automibilovom priemysle</t>
  </si>
  <si>
    <t>17.09.2018 - 30.09.2019</t>
  </si>
  <si>
    <t>Erasmus +</t>
  </si>
  <si>
    <t>2015-1-FI01-KA203-009044</t>
  </si>
  <si>
    <t>Velichová Daniela, doc. RNDr., CSc.</t>
  </si>
  <si>
    <t>Futuree Mathematics</t>
  </si>
  <si>
    <t>1.9.2015-31.8.2019</t>
  </si>
  <si>
    <t>2017-1-ES01-KA203-038491</t>
  </si>
  <si>
    <t>Riechtáriková Daniela, RNDr., PhD.</t>
  </si>
  <si>
    <t>Rules Math-New Rules for Assessing Mathematical Competencies</t>
  </si>
  <si>
    <t>01. 09. 2017 - 31. 08. 2020</t>
  </si>
  <si>
    <t>2017-1-PT01-KA203-035866</t>
  </si>
  <si>
    <t>Drive Math-Development of Innovative Mathema-tical Teaching Strategies in European Engineering Degrees</t>
  </si>
  <si>
    <t>2017-1-LT01-KA202-035177</t>
  </si>
  <si>
    <t>DIAD TOOLS - Develop-ment of Interactive  and Animated Drawing Tea-ching Tools</t>
  </si>
  <si>
    <t>01. 10. 2017 - 31. 03. 2020</t>
  </si>
  <si>
    <t>eČasenka, s.r.o.</t>
  </si>
  <si>
    <t>43/18</t>
  </si>
  <si>
    <t>Gulanová Jana, Ing., PhD.</t>
  </si>
  <si>
    <t>Návrh a vypracovanie projektov kiosku pre spoločnosť eČasenka</t>
  </si>
  <si>
    <t>12.11.2018 - 28..11.2018</t>
  </si>
  <si>
    <t>Origin s.r.o.</t>
  </si>
  <si>
    <t>49/18</t>
  </si>
  <si>
    <t>3D skenovanie</t>
  </si>
  <si>
    <t>7.12. -18.12.2018</t>
  </si>
  <si>
    <t>Plastic Omnium Auto Exteriors, s.r.o.</t>
  </si>
  <si>
    <t>52/17</t>
  </si>
  <si>
    <t>3D print</t>
  </si>
  <si>
    <t>16.1.2018 - 2.2.2018</t>
  </si>
  <si>
    <t>75/18</t>
  </si>
  <si>
    <t>22.11.2018-27.11.2018</t>
  </si>
  <si>
    <t>76/18</t>
  </si>
  <si>
    <t>3D tlač prototypu</t>
  </si>
  <si>
    <t>Slovnaft opravy a montáže, a.s.</t>
  </si>
  <si>
    <t>4/08</t>
  </si>
  <si>
    <t>Prikkel Karol, doc. Ing., PhD.</t>
  </si>
  <si>
    <t>Školenie priemyselná hydraulika</t>
  </si>
  <si>
    <t>3.-7.12.2018</t>
  </si>
  <si>
    <t>Slovenské elektrárne, a.s.</t>
  </si>
  <si>
    <t>7/09</t>
  </si>
  <si>
    <t>Nezávislé posudzovanie materiálov</t>
  </si>
  <si>
    <t>AQM Slovakia s.r.o.</t>
  </si>
  <si>
    <t>Konzultačná činnosť v oblasti kvality automobilovej produkcie a legislatívy autonómneho riadenia</t>
  </si>
  <si>
    <t>15.1.2019 - 30.1.2019</t>
  </si>
  <si>
    <t>17/18</t>
  </si>
  <si>
    <t>Analýza zdrojov tepelnej energie</t>
  </si>
  <si>
    <t>15.2.2018-15.9.2018</t>
  </si>
  <si>
    <t>TECHNOS, a.s.</t>
  </si>
  <si>
    <t>62/18</t>
  </si>
  <si>
    <t>doc. Ing. Štefan Gužela, PhD.</t>
  </si>
  <si>
    <t>Tepelný a pevnostný výpočet výmenníka tepla-kondenzátor hexanu</t>
  </si>
  <si>
    <t>16.4.2018 -17.10.2018</t>
  </si>
  <si>
    <t>ANDRITZ KUFFERATH, s.r.o.</t>
  </si>
  <si>
    <t>doc.Ing. Viliam Hrnčiar, PhD.</t>
  </si>
  <si>
    <t xml:space="preserve">Rozbor vzoriek a statická skúška </t>
  </si>
  <si>
    <t>11.2.2019 - 22.2.2019</t>
  </si>
  <si>
    <t>Volkswagen Slovakia a.s.,
BA</t>
  </si>
  <si>
    <t>66/18</t>
  </si>
  <si>
    <t>doc.Ing. Marián Králik, PhD.</t>
  </si>
  <si>
    <t>Výučba vo Volkswagene, a.s. Bratislava</t>
  </si>
  <si>
    <t>13.12.2018-14.12.2018</t>
  </si>
  <si>
    <t>Wertheim s.r.o., D.Streda</t>
  </si>
  <si>
    <t>3/19</t>
  </si>
  <si>
    <t>Morávek Ivan, Ing., PhD.</t>
  </si>
  <si>
    <t>Výroba ozubených kolies</t>
  </si>
  <si>
    <t>16.1.2019 - 25.1.2019</t>
  </si>
  <si>
    <t>9/18</t>
  </si>
  <si>
    <t>doc. Ing. Viliam Hrnčiar, PhD.</t>
  </si>
  <si>
    <t>Meranie modulu pružnosti v ohybe a Pull Testy</t>
  </si>
  <si>
    <t>26.3.2018 - 20.11.2018</t>
  </si>
  <si>
    <t>Papírna Moudrý s.r.o.</t>
  </si>
  <si>
    <t>Skúška distribúcie častíc vo výrobku FORMITOX</t>
  </si>
  <si>
    <t>15.1.2019 - 25.2.2019</t>
  </si>
  <si>
    <t>ZKW Slovakia, a.r.o.</t>
  </si>
  <si>
    <t>Zabezpečenie ubytovania v ŠD Jura Hronca</t>
  </si>
  <si>
    <t>18.2.2019 -19.2.2019</t>
  </si>
  <si>
    <t>7.2.2019 - 22.2.2019</t>
  </si>
  <si>
    <t>IKEA Industry</t>
  </si>
  <si>
    <t>Školenie na hydraulickom simulároe</t>
  </si>
  <si>
    <t>12.2.2019-6.3.2019</t>
  </si>
  <si>
    <t>28.1.2019- 30.1.2019</t>
  </si>
  <si>
    <t>26.3-28.3.2019</t>
  </si>
  <si>
    <t>Príprava výliskov z nanopráškov</t>
  </si>
  <si>
    <t>11.2.2019 - 4.3.2019</t>
  </si>
  <si>
    <t>27.2. -6.3.2019</t>
  </si>
  <si>
    <t>Slovakia Ring Agency s.r.o.</t>
  </si>
  <si>
    <t>78/18</t>
  </si>
  <si>
    <t>Žiaran Stanislav, prof. Ing., PhD.</t>
  </si>
  <si>
    <t>Vypracovanie a dodanie návrhu/štúdie efektívnych akustických opatrení pre Redukciu environmentálneho hluku generovaného závodnými autami, motocyklami a motokárami</t>
  </si>
  <si>
    <t>15.10.2018 - 21.3.2019</t>
  </si>
  <si>
    <t>12.4.2019 - 23.4.2019</t>
  </si>
  <si>
    <t>U.S.Steel Košice s.r.o.</t>
  </si>
  <si>
    <t>Školenie Akadémia "Majster údržby"</t>
  </si>
  <si>
    <t>5.2.2019 -7.2.2019</t>
  </si>
  <si>
    <t>PCA Slovakia, s.r.o.</t>
  </si>
  <si>
    <t>školenia-obslužná mechanika, pneumatická technológia</t>
  </si>
  <si>
    <t>12.3. - 23.3.2019</t>
  </si>
  <si>
    <t>ZF Slovakia, a.s.</t>
  </si>
  <si>
    <t>18/19</t>
  </si>
  <si>
    <t>11.3. - 29.3.2019</t>
  </si>
  <si>
    <t>17/19</t>
  </si>
  <si>
    <t>6.3. - 13.3.2019</t>
  </si>
  <si>
    <t>ELSYS PRO, s.r.o.</t>
  </si>
  <si>
    <t xml:space="preserve">3D tlač </t>
  </si>
  <si>
    <t>4.4.2019 -12.4.2019</t>
  </si>
  <si>
    <t>1.4.2019-4.4.2019</t>
  </si>
  <si>
    <t>BOGE Elastmetall Slovakia a.s.</t>
  </si>
  <si>
    <t>80/18</t>
  </si>
  <si>
    <t>školenie Budúcnosť v automotiv a inovácie</t>
  </si>
  <si>
    <t>1.9. - 15.10.2018</t>
  </si>
  <si>
    <t>73/18</t>
  </si>
  <si>
    <t>Tepelný a pevnostný výpočet chladiča vzoriek pre ŠJS</t>
  </si>
  <si>
    <t>20.11.2018-10.12.2018</t>
  </si>
  <si>
    <t>STU FCHPT</t>
  </si>
  <si>
    <t>Výroba kovovej špirály-skrutkovice</t>
  </si>
  <si>
    <t>3.12.2018-22.3.2019</t>
  </si>
  <si>
    <t>Continental Automotive Systems Slovakia s.r.o.</t>
  </si>
  <si>
    <t>Školenie Geometrická špecifikácia výrobkov, základy životnosti a vysokocyklová únava dielov</t>
  </si>
  <si>
    <t>školenie piestové plynové motory</t>
  </si>
  <si>
    <t>21.5.2019-22.5.2019</t>
  </si>
  <si>
    <t>12.4.2019-23.4.2019</t>
  </si>
  <si>
    <t>5.4.2019-12.4.2019</t>
  </si>
  <si>
    <t>CD-profil s.r.o.</t>
  </si>
  <si>
    <t>79/18</t>
  </si>
  <si>
    <t>Vibrodiagnostika L4, L5</t>
  </si>
  <si>
    <t>10.12.2018-31.5.2019</t>
  </si>
  <si>
    <t>48/18</t>
  </si>
  <si>
    <t>Multibody model ZMS</t>
  </si>
  <si>
    <t>29.6.2019-10.6.2019</t>
  </si>
  <si>
    <t>školenia-obslužná mechanika,  pneumatická technológia</t>
  </si>
  <si>
    <t>27.5.2019 - 7.6.2019</t>
  </si>
  <si>
    <t>Koncepčný návrh a výkresová dokumentácia</t>
  </si>
  <si>
    <t>20.6.2019 - 28.6.2019</t>
  </si>
  <si>
    <t>Savencia F&amp;D SK a.s.</t>
  </si>
  <si>
    <t>AMDEC školenie</t>
  </si>
  <si>
    <t>Ing. Jozef Holý - ARMAT</t>
  </si>
  <si>
    <t>meranie a kontrola magnetických vlastností dodaných magnetických vzoriek</t>
  </si>
  <si>
    <t>11.2.2019 - 31.8.2019</t>
  </si>
  <si>
    <t>Nastavenie podmienok a 3D skenovanie, spracovanie dát</t>
  </si>
  <si>
    <t>12.8.2019 - 23.8.2019</t>
  </si>
  <si>
    <t>3D tlač, spracovanie dát</t>
  </si>
  <si>
    <t>11.6.2019 - 21.6.2019</t>
  </si>
  <si>
    <t>8.8.2019 - 27.8.2019</t>
  </si>
  <si>
    <t>CN Group CZ s.r.o.</t>
  </si>
  <si>
    <t>3D tlač</t>
  </si>
  <si>
    <t>3.9.2019 - 9.9.2019</t>
  </si>
  <si>
    <t>Výroba nerezovej konštrukcie</t>
  </si>
  <si>
    <t>18.3.2019 -11.9.2019</t>
  </si>
  <si>
    <t>Výroba šikmého uzáveru + redukcie na pO2 elektródu k malému reaktoru</t>
  </si>
  <si>
    <t>22.7.2019 - 3.9.2019</t>
  </si>
  <si>
    <t>EU mechanika s.r.o.</t>
  </si>
  <si>
    <t>15.5.2019 - 22.5.2019</t>
  </si>
  <si>
    <t>Process Automation Solutions</t>
  </si>
  <si>
    <t>výroba spojivacích prírub</t>
  </si>
  <si>
    <t>4.9.2019 - 9.9.2019</t>
  </si>
  <si>
    <t>8.5.2019-3.6.2019</t>
  </si>
  <si>
    <t>HB Reavis Group s.r.o.</t>
  </si>
  <si>
    <t>Masaryk Michal, doc. Ing., PhD.</t>
  </si>
  <si>
    <t>Expertízne vyhodnotenie reálnych tepelných ziskov budov Twin City v letom období</t>
  </si>
  <si>
    <t>1.8.2019 - 15.10.2019</t>
  </si>
  <si>
    <t>FERRMONT a.s.</t>
  </si>
  <si>
    <t>Ondruška Juraj, Ing., PhD.</t>
  </si>
  <si>
    <t>Komplexná analýza vybraných problémov nábehu ČOV Praha a návrh riešení</t>
  </si>
  <si>
    <t>30.9.2019 - 29.11.2019</t>
  </si>
  <si>
    <t>19.9.2019 -20.9.2019</t>
  </si>
  <si>
    <t>prof. Ing. Pavol Švec, PhD.</t>
  </si>
  <si>
    <t>Oderové skúšky tkanín</t>
  </si>
  <si>
    <t>30.9.2019 - 3.10.2019</t>
  </si>
  <si>
    <t>3D tlač, úprava a montáž prototypu</t>
  </si>
  <si>
    <t>9.9.2019 - 20.9.2019</t>
  </si>
  <si>
    <t>Matador Automation s.r.o.</t>
  </si>
  <si>
    <t>Automatizovaný systém generatívneho konštrulovania v systémem CATIA</t>
  </si>
  <si>
    <t>1.10.2018 - 15.9.2019</t>
  </si>
  <si>
    <t>Atelier pro s.r.o.</t>
  </si>
  <si>
    <t>15.10.2019 - 21.10.2019</t>
  </si>
  <si>
    <t xml:space="preserve">IDD Bratislava-Inžiniersko dodávateľské družstvo </t>
  </si>
  <si>
    <t>3D tlač a konzultácie</t>
  </si>
  <si>
    <t>28.10.2019 - 4.11.2019</t>
  </si>
  <si>
    <t>Ing. Svetozár Demian, spol. s r.o.</t>
  </si>
  <si>
    <t>Meranie magnetických vlastností materiálov</t>
  </si>
  <si>
    <t>23.9.2019 - 29.11.2019</t>
  </si>
  <si>
    <t>VUJE, a. s.</t>
  </si>
  <si>
    <t>Meranie a hodnotenie seizmickej odolnosti skríň UNIBLOK</t>
  </si>
  <si>
    <t>11.9.2019 - 31.10.2019</t>
  </si>
  <si>
    <t>ELPROCOM s.r.o.</t>
  </si>
  <si>
    <t>EDS analýza na 8ks dodaných vzoriek</t>
  </si>
  <si>
    <t>4.11.201*- - 8.11.2019</t>
  </si>
  <si>
    <t>01.10.2019- 18.10.2019</t>
  </si>
  <si>
    <t>Údržba vsádzkového reaktora</t>
  </si>
  <si>
    <t>10.10.2019 - 15.11.2019</t>
  </si>
  <si>
    <t>17.10.2019 - 24.10.2019</t>
  </si>
  <si>
    <t>3D tlač, 3D skenovanie, spracovanie dát</t>
  </si>
  <si>
    <t>18.6.2019 - 13.8.2019</t>
  </si>
  <si>
    <t>Dynamický výpočet lanovej dráhy</t>
  </si>
  <si>
    <t>16.10.2019 - 6.11.2019</t>
  </si>
  <si>
    <t>Enviral a.s.</t>
  </si>
  <si>
    <t>Matúš Miloš, doc. Ing., PhD.</t>
  </si>
  <si>
    <t>Mletie lignínu</t>
  </si>
  <si>
    <t>15.8.2019-18.9.2019</t>
  </si>
  <si>
    <t>21.10.2019 - 15.11.2019</t>
  </si>
  <si>
    <t>21.10.2019 - 3.12.2019</t>
  </si>
  <si>
    <t>Nadácia Tatra banky</t>
  </si>
  <si>
    <t>2018et009</t>
  </si>
  <si>
    <t>Študentská autonómna formula</t>
  </si>
  <si>
    <t>29.12.2018 -15.10.2019</t>
  </si>
  <si>
    <t>2019et011</t>
  </si>
  <si>
    <t>Peciar Peter, doc. Ing., PhD.</t>
  </si>
  <si>
    <t>Smart Brewery</t>
  </si>
  <si>
    <t>20.12.2019 - 15.10.2020</t>
  </si>
  <si>
    <t>Flowers for Slovakia</t>
  </si>
  <si>
    <t>Chmelko Vladimír, doc. Ing., PhD.</t>
  </si>
  <si>
    <t>Materiál, povrchová úprava a spracovanie časti objektu E. Polgaryovej pre projekt Flowers for Slovakia</t>
  </si>
  <si>
    <t>Nadácia Volkswa-gen SK</t>
  </si>
  <si>
    <t>Vyúkové pracovisko pre špeciálne moderné technológie v automibi-lovom priemysle</t>
  </si>
  <si>
    <t>21.8.2017-30.10.2019</t>
  </si>
  <si>
    <t>025STU-4/2017</t>
  </si>
  <si>
    <t>doc. Ing. Katarína Žáková, PhD.</t>
  </si>
  <si>
    <t>Internet vecí pre mechatronické systémy</t>
  </si>
  <si>
    <t>030STU-4/2017</t>
  </si>
  <si>
    <t>Ing. Ján Cigánek, PhD.</t>
  </si>
  <si>
    <t>Laboratórium digitálnych tovární s podporou IoT</t>
  </si>
  <si>
    <t>38STU-4/2017</t>
  </si>
  <si>
    <t xml:space="preserve">prof. Ing. František Janíček, PhD. </t>
  </si>
  <si>
    <t xml:space="preserve">Zážitkom od prírodných zákonov k technike -projekt neformálneho interaktívneho vzdelávania žiakov a študentov podnecujúci záujem 
o techniku
</t>
  </si>
  <si>
    <t>Hl. FA</t>
  </si>
  <si>
    <t>038STU-4/2018</t>
  </si>
  <si>
    <t>doc. Ing. Peter Drahoš, PhD.</t>
  </si>
  <si>
    <t>Konvergencia automatizácie a pokročilých IKT</t>
  </si>
  <si>
    <t>002STU-4/2019</t>
  </si>
  <si>
    <t>doc. Ing. Peter Bokes, PhD.</t>
  </si>
  <si>
    <t>Prenos tepla 2021</t>
  </si>
  <si>
    <t>026STU-4/2019</t>
  </si>
  <si>
    <t>Interaktívny showroom FINE – Fotoniky, Informatiky, Nanotechnológií a Elektroniky</t>
  </si>
  <si>
    <t>031STU-4/2019</t>
  </si>
  <si>
    <t>Bezpečná a efektívna budúcnosť jadrovej energetiky</t>
  </si>
  <si>
    <t>SK-PL-18-0068</t>
  </si>
  <si>
    <t>Key enabling technologies for advanced electronic and optoelectronic applications</t>
  </si>
  <si>
    <t>01.01.2019-31.12.2020</t>
  </si>
  <si>
    <t>ERASMUS+</t>
  </si>
  <si>
    <t>2017-1-CZ01-KA202-035479</t>
  </si>
  <si>
    <t>prof. Ing. Pavol Podhradský, PhD.</t>
  </si>
  <si>
    <t>MoVET - Modernisation of VET through Collaboration with the Industry</t>
  </si>
  <si>
    <t>01.11.2017-31.08.2020</t>
  </si>
  <si>
    <t>MŠVVaŠR</t>
  </si>
  <si>
    <t>Ing. Marian Vojs, PhD.    </t>
  </si>
  <si>
    <t>Diamond electrodes for decontamination of industrial wastewaters and hydrogen generation (Diaclean)</t>
  </si>
  <si>
    <t>doc. Ing. Anna Přibilová, PhD.</t>
  </si>
  <si>
    <t>Wearable Robots for Augmentation, Assistance or Substitution of Human Motor Functions</t>
  </si>
  <si>
    <t>04.10.2017  - 14.03.2021</t>
  </si>
  <si>
    <t>SAIA</t>
  </si>
  <si>
    <t>CEEPUS</t>
  </si>
  <si>
    <t>BG-1103 Modelling, Simulation and Computer-aided Design in Engineering and Management</t>
  </si>
  <si>
    <t>SK-AT Interreg 5</t>
  </si>
  <si>
    <t>INTERREG V-A SK-AT/2016/01</t>
  </si>
  <si>
    <t>Ing. Richard Balogh, PhD.</t>
  </si>
  <si>
    <t>RoboCoop - Robotics Education driven by Interregional Cooperation</t>
  </si>
  <si>
    <t>01.08. 2018- 31.07. 2022</t>
  </si>
  <si>
    <t>CEEPUS III</t>
  </si>
  <si>
    <t xml:space="preserve">doc.Ing.Alena Kozáková, PhD. </t>
  </si>
  <si>
    <t>2018 -</t>
  </si>
  <si>
    <t>Akcia Rakúsko - Slovensko 2019-03-15-001</t>
  </si>
  <si>
    <t xml:space="preserve">prof. Ing. Ivan Hotový, PhD. </t>
  </si>
  <si>
    <t>Micropatterned chemoresistive gas sensor</t>
  </si>
  <si>
    <t>15.07.2019 - 15.07.2020</t>
  </si>
  <si>
    <t>ROEZ, s.r.o.</t>
  </si>
  <si>
    <t>Obj. 1801497</t>
  </si>
  <si>
    <t>doc. Ing. Karol Kováč, PhD.</t>
  </si>
  <si>
    <t>EMC skúšky</t>
  </si>
  <si>
    <t>LOVIS plus s.r.o.</t>
  </si>
  <si>
    <t>Prihláška</t>
  </si>
  <si>
    <t>Kurz - Všeobecné znalectvo - odb. min.</t>
  </si>
  <si>
    <t>Obj. 9500558081</t>
  </si>
  <si>
    <t>Mgr. Roman Dubnička, PhD.</t>
  </si>
  <si>
    <t>Meranie umelého osvetlenia</t>
  </si>
  <si>
    <t>Ing. Zdenka Matušková Pavlíková</t>
  </si>
  <si>
    <t>Ing. Rastislav Červeňák</t>
  </si>
  <si>
    <t>Kurz - Znalectvo v elektrotechnike</t>
  </si>
  <si>
    <t>Monika Kováčová</t>
  </si>
  <si>
    <t>Mgr. Lukáš Zmuda</t>
  </si>
  <si>
    <t>Ing. Dušan Timko</t>
  </si>
  <si>
    <t>Ing. Jozef Capko</t>
  </si>
  <si>
    <t>Ministerstvo financií Slovenskej republiky</t>
  </si>
  <si>
    <t>Inštitút Monitoringu a Analýz, s.r.o.</t>
  </si>
  <si>
    <t>Jawolta s.r.o.</t>
  </si>
  <si>
    <t xml:space="preserve">TÜV SÜD Slovakia s.r.o. </t>
  </si>
  <si>
    <t>ELPRA-KOŠICE, s.r.o.</t>
  </si>
  <si>
    <t>Ing. Lukáš Jež</t>
  </si>
  <si>
    <t>Smart Light s.r.o.</t>
  </si>
  <si>
    <t>Obj. V190091</t>
  </si>
  <si>
    <t>Meranie a vyhodnotenie svetelnotechnických parametrov</t>
  </si>
  <si>
    <t>Západoslovenská distribučná, a.s.</t>
  </si>
  <si>
    <t>Obj. 4520067876</t>
  </si>
  <si>
    <t>Ing. Attila Kment, PhD.</t>
  </si>
  <si>
    <t>Periodické skúšky OOPP</t>
  </si>
  <si>
    <t>VM elektro s.r.o.</t>
  </si>
  <si>
    <t>Obj. OP-18-06-00006</t>
  </si>
  <si>
    <t>Fotometrické meranie svietidiel</t>
  </si>
  <si>
    <t>TESTEK, a.s.</t>
  </si>
  <si>
    <t>Obj. 104/2019</t>
  </si>
  <si>
    <t>Kurz - príprava na skúšku overenia znalostí o vozidlách</t>
  </si>
  <si>
    <t>LE-TECHNIKA, D.O.O., KRANJ</t>
  </si>
  <si>
    <t>Obj- 013/2019</t>
  </si>
  <si>
    <t>Obj. 950056461</t>
  </si>
  <si>
    <t xml:space="preserve">Slovenské elektrárne, a. s. </t>
  </si>
  <si>
    <t>Obj. 4600012235</t>
  </si>
  <si>
    <t>Nezávislé posudzovanie materiálov predkladaných na zasadnutie VJB SE- EMO</t>
  </si>
  <si>
    <t>ITS - Elektrik, s.r.o.</t>
  </si>
  <si>
    <t>Denis Mocko DMC</t>
  </si>
  <si>
    <t>Obj. z 29.1.2019</t>
  </si>
  <si>
    <t>SPIE Elektrovod, a.s.</t>
  </si>
  <si>
    <t>Obj. 000190245</t>
  </si>
  <si>
    <t>Zemiansky dvor, a.s.</t>
  </si>
  <si>
    <t>Obj. z 7.2.2019</t>
  </si>
  <si>
    <t>N I K É , spol. s r.o.</t>
  </si>
  <si>
    <t>Obj. ZREBY-19010</t>
  </si>
  <si>
    <t>Ministerstvo vnútra Slovenskej republiky</t>
  </si>
  <si>
    <t>Obj. ORP-420/KN-KN-2016</t>
  </si>
  <si>
    <t>Stredoslovenská distribučná, a.s.</t>
  </si>
  <si>
    <t>Obj. 2000080475</t>
  </si>
  <si>
    <t>Obj. 2000080477</t>
  </si>
  <si>
    <t>Obj. 2000080479</t>
  </si>
  <si>
    <t>Obj. 2000080480</t>
  </si>
  <si>
    <t>Obj. 2000080482</t>
  </si>
  <si>
    <t>Obj. 2000080483</t>
  </si>
  <si>
    <t>Obj. 2000080629</t>
  </si>
  <si>
    <t>Bel Power Solutions, s.r.o.</t>
  </si>
  <si>
    <t>Obj. P201001446</t>
  </si>
  <si>
    <t>Obj. 4600012190</t>
  </si>
  <si>
    <t>doc. Ing. Róbert Hinca, PhD.</t>
  </si>
  <si>
    <t>Nezávislé posudzovanie materiálov predkladaných na zasadnutie VJB SE-EMO</t>
  </si>
  <si>
    <t>AGROMYŠĽA, s.r.o.</t>
  </si>
  <si>
    <t>Obj. ústna</t>
  </si>
  <si>
    <t>Helio Energy k.s.</t>
  </si>
  <si>
    <t>DH energy k.s.</t>
  </si>
  <si>
    <t>My Energy spv2 k.s.</t>
  </si>
  <si>
    <t>OMS, a.s.</t>
  </si>
  <si>
    <t>Obj. 46000010637</t>
  </si>
  <si>
    <t xml:space="preserve">Jadrová a vyraďovacia spoločnosť, a.  s. </t>
  </si>
  <si>
    <t>Obj. 44-18-1-00374-05210</t>
  </si>
  <si>
    <t>JAVYS - posudz.materiálov</t>
  </si>
  <si>
    <t>ERMS s.r.o.</t>
  </si>
  <si>
    <t>Obj. 20190002</t>
  </si>
  <si>
    <t>ERMS - meranie</t>
  </si>
  <si>
    <t>REVSTAV s.r.o.</t>
  </si>
  <si>
    <t>Obj. 02/2019</t>
  </si>
  <si>
    <t>Obj. 4600013747</t>
  </si>
  <si>
    <t>doc. Ing. Ján Haščík, PhD.</t>
  </si>
  <si>
    <t>Kurz KF</t>
  </si>
  <si>
    <t>ENSECO, a.s.</t>
  </si>
  <si>
    <t>Obj. 18/2019/95</t>
  </si>
  <si>
    <t>Enseco - skúšky</t>
  </si>
  <si>
    <t>Obj. 126/2019</t>
  </si>
  <si>
    <t>DDK Slovakia, s.r.o.</t>
  </si>
  <si>
    <t>Obj. 20180012</t>
  </si>
  <si>
    <t>SEC spol. s r.o.</t>
  </si>
  <si>
    <t>Obj. 20190214-mier</t>
  </si>
  <si>
    <t>Logomotion, s.r.o.</t>
  </si>
  <si>
    <t>Obj. 2019020001</t>
  </si>
  <si>
    <t>Úrad jadrového dozoru SR</t>
  </si>
  <si>
    <t>Obj. 90732</t>
  </si>
  <si>
    <t>Obj. 4520069501</t>
  </si>
  <si>
    <t>Obj. P201002519</t>
  </si>
  <si>
    <t>Matoha Instrumentation Ltd.</t>
  </si>
  <si>
    <t>Obj. z 20.3.2019</t>
  </si>
  <si>
    <t>Obj. P201002851</t>
  </si>
  <si>
    <t>Lumi, spol. s r.o.</t>
  </si>
  <si>
    <t>Obj. 19022019</t>
  </si>
  <si>
    <t>InfoUnit, s.r.o.</t>
  </si>
  <si>
    <t>Obj. 45200255150</t>
  </si>
  <si>
    <t>Obj. 4520068023</t>
  </si>
  <si>
    <t>Obj. 4520070021</t>
  </si>
  <si>
    <t>SIWEL s.r.o.</t>
  </si>
  <si>
    <t>Obj. 190205</t>
  </si>
  <si>
    <t>Obj. P201002930</t>
  </si>
  <si>
    <t>Obj. OP-18-06-00001</t>
  </si>
  <si>
    <t>Obj. 80318</t>
  </si>
  <si>
    <t>Ing. Peter Telek, PhD.</t>
  </si>
  <si>
    <t>Servis</t>
  </si>
  <si>
    <t>HMH s.r.o.</t>
  </si>
  <si>
    <t>Obj. 621190154</t>
  </si>
  <si>
    <t>Obj. 4520069291</t>
  </si>
  <si>
    <t>ZSE Elektrárne s.r.o.</t>
  </si>
  <si>
    <t>Obj. 4530005154</t>
  </si>
  <si>
    <t>SLOVNAFT MONTÁŽE A OPRAVY a.s.</t>
  </si>
  <si>
    <t>Obj. 4510255857</t>
  </si>
  <si>
    <t>Obj. 4510255858</t>
  </si>
  <si>
    <t>Obj. ZREBY - 19020</t>
  </si>
  <si>
    <t>Obj. ORP-320/1-VYS-PK-18</t>
  </si>
  <si>
    <t>Obj. ORP-619/2-VYS-SC-18</t>
  </si>
  <si>
    <t>Eurostyle Systems Liptovský Mikuláš s.r.o.</t>
  </si>
  <si>
    <t>Obj. 45159666</t>
  </si>
  <si>
    <t>Obj. P201003433-1</t>
  </si>
  <si>
    <t>XIMEA s.r.o.</t>
  </si>
  <si>
    <t>Obj. P335720</t>
  </si>
  <si>
    <t>Ján Drinka</t>
  </si>
  <si>
    <t>doc. Ing. Miroslav Kopča, PhD.</t>
  </si>
  <si>
    <t>Aktualizačná skúška § 21</t>
  </si>
  <si>
    <t>ENLIT spol. s r.o.</t>
  </si>
  <si>
    <t>Obj. písomná</t>
  </si>
  <si>
    <t>Obj. 621190194</t>
  </si>
  <si>
    <t>Obj. 9500571658</t>
  </si>
  <si>
    <t>Obj. 192/2019</t>
  </si>
  <si>
    <t>Obj. 4520070649</t>
  </si>
  <si>
    <t>Obj. 4520070666</t>
  </si>
  <si>
    <t>Obj. 452007147</t>
  </si>
  <si>
    <t>Obj. 4510246668</t>
  </si>
  <si>
    <t>Diagnostické meranie</t>
  </si>
  <si>
    <t>Obj. P201003935</t>
  </si>
  <si>
    <t>Arclite Lichtvertrieb GmbH</t>
  </si>
  <si>
    <t>Obj. 122404</t>
  </si>
  <si>
    <t>Obj. P201004329</t>
  </si>
  <si>
    <t>Obj. P201004551</t>
  </si>
  <si>
    <t>Prihl.</t>
  </si>
  <si>
    <t>Obj. ORP-568/3-B4-17</t>
  </si>
  <si>
    <t>Obj. ZREBY-19040</t>
  </si>
  <si>
    <t>Obj. 4510256324</t>
  </si>
  <si>
    <t>Obj. 4510256325</t>
  </si>
  <si>
    <t>Obj. 4510256327</t>
  </si>
  <si>
    <t>Obj. 4510246667</t>
  </si>
  <si>
    <t>Obj. 4510246669</t>
  </si>
  <si>
    <t>Obj. 4510246670</t>
  </si>
  <si>
    <t>Obj. 4510246674</t>
  </si>
  <si>
    <t>Obj. 4510246676</t>
  </si>
  <si>
    <t>Obj. 4510246677</t>
  </si>
  <si>
    <t>Obj. 4510247286</t>
  </si>
  <si>
    <t>Obj. 4510247288</t>
  </si>
  <si>
    <t>Obj. P335889</t>
  </si>
  <si>
    <t>Obj. OP-19-06-00002</t>
  </si>
  <si>
    <t>DMC</t>
  </si>
  <si>
    <t>Obj. z 7.5.2019</t>
  </si>
  <si>
    <t>Obj. 80559</t>
  </si>
  <si>
    <t>Nadštandardný servis</t>
  </si>
  <si>
    <t>Študent FEI STU</t>
  </si>
  <si>
    <t>Obj. 266/2019</t>
  </si>
  <si>
    <t>ELKAM plus, s.r.o.</t>
  </si>
  <si>
    <t>Obj. 4510247289</t>
  </si>
  <si>
    <t>Obj. 4510247285</t>
  </si>
  <si>
    <t>Obj. 4510255254</t>
  </si>
  <si>
    <t>Obj. 4510255256</t>
  </si>
  <si>
    <t>Obj. 4510255257</t>
  </si>
  <si>
    <t>Obj. 4510255259</t>
  </si>
  <si>
    <t>Obj. 4510255656</t>
  </si>
  <si>
    <t>Obj. 4510255657</t>
  </si>
  <si>
    <t>Obj. 4510255658</t>
  </si>
  <si>
    <t>Obj. 4510255765</t>
  </si>
  <si>
    <t>Obj. 4510255766</t>
  </si>
  <si>
    <t>Obj. 4510255768</t>
  </si>
  <si>
    <t>Obj. 4510255770</t>
  </si>
  <si>
    <t>Obj. 4510255771</t>
  </si>
  <si>
    <t>Obj. 4510255831</t>
  </si>
  <si>
    <t>Obj. 4510255832</t>
  </si>
  <si>
    <t>Obj. 4510256323</t>
  </si>
  <si>
    <t>Obj. 4510256326</t>
  </si>
  <si>
    <t>Obj. 4510257497</t>
  </si>
  <si>
    <t>LED - SOLAR, s.r.o.</t>
  </si>
  <si>
    <t>Obj. OBV1905020</t>
  </si>
  <si>
    <t xml:space="preserve">13 - 18, s.r.o. </t>
  </si>
  <si>
    <t>Obj.</t>
  </si>
  <si>
    <t>Obj. 450073048</t>
  </si>
  <si>
    <t>Obj. P335963</t>
  </si>
  <si>
    <t>Obj. 4510255891</t>
  </si>
  <si>
    <t>Obj. 4510255893</t>
  </si>
  <si>
    <t>Obj. 4510255894</t>
  </si>
  <si>
    <t>Obj. 4510255895</t>
  </si>
  <si>
    <t>Obj. 4510255896</t>
  </si>
  <si>
    <t>Obj. 4510256329</t>
  </si>
  <si>
    <t>Obj. 4510256330</t>
  </si>
  <si>
    <t>Obj. 4510256331</t>
  </si>
  <si>
    <t>Obj. 4510258406</t>
  </si>
  <si>
    <t>SOZE, s.r.o.</t>
  </si>
  <si>
    <t>Obj. 03/0619</t>
  </si>
  <si>
    <t>Krátkodobý prenájom</t>
  </si>
  <si>
    <t>Obj. 4510257393</t>
  </si>
  <si>
    <t>Obj. 4510257395</t>
  </si>
  <si>
    <t>Obj. 4510257397</t>
  </si>
  <si>
    <t>Obj. P201005677</t>
  </si>
  <si>
    <t>Odvoz a likvidácia odpadu a.s.v skratke:OLO a.s.</t>
  </si>
  <si>
    <t>Obj. S20190502</t>
  </si>
  <si>
    <t>Obhliadka poškodeného generátora</t>
  </si>
  <si>
    <t>Obj. P201005691</t>
  </si>
  <si>
    <t>Obj. P201005693</t>
  </si>
  <si>
    <t>Obj. P201005695</t>
  </si>
  <si>
    <t>Schréder Hungary Plc.</t>
  </si>
  <si>
    <t>Obj. z 31.5.2019</t>
  </si>
  <si>
    <t>Úrad vlády SR</t>
  </si>
  <si>
    <t>Obj. 1000002380</t>
  </si>
  <si>
    <t>Obj. 2019002</t>
  </si>
  <si>
    <t>Analýza</t>
  </si>
  <si>
    <t>Obj. P201005854</t>
  </si>
  <si>
    <t>Dopravný podnik Bratislava, akciová spoločnosť</t>
  </si>
  <si>
    <t>Obj. 8400007860</t>
  </si>
  <si>
    <t>Obj. P201006040</t>
  </si>
  <si>
    <t>Landererova 12, s.r.o</t>
  </si>
  <si>
    <t>Obj. LAN-077-2019</t>
  </si>
  <si>
    <t>Obj. 4520072396</t>
  </si>
  <si>
    <t>Obj. 4510251621</t>
  </si>
  <si>
    <t>Obj. 4510251619</t>
  </si>
  <si>
    <t>Obj. z 12.6.2019</t>
  </si>
  <si>
    <t>Obj. P201006401</t>
  </si>
  <si>
    <t>Obj. P336097</t>
  </si>
  <si>
    <t>NES Nová Dubnica s.r.o.</t>
  </si>
  <si>
    <t>Obj. OV19Ma5655</t>
  </si>
  <si>
    <t>BLUE STAR, s.r.o.</t>
  </si>
  <si>
    <t xml:space="preserve">Obj. </t>
  </si>
  <si>
    <t>ANDIS s.r.o.</t>
  </si>
  <si>
    <t>Obj. 20190005</t>
  </si>
  <si>
    <t>Plus Energia s.r.o.</t>
  </si>
  <si>
    <t>Obj. OBV1900004</t>
  </si>
  <si>
    <t>Obj. 20190001</t>
  </si>
  <si>
    <t>Veolia Energia Levice, a.s.</t>
  </si>
  <si>
    <t>Obj. VEL/RT/188/2019</t>
  </si>
  <si>
    <t>VUKI a.s.</t>
  </si>
  <si>
    <t>Obj. 00130.000190080</t>
  </si>
  <si>
    <t>Obj. 4520073506</t>
  </si>
  <si>
    <t>Obj. 4520072137</t>
  </si>
  <si>
    <t>Obj. 4520071716</t>
  </si>
  <si>
    <t>ProVolt, s.r.o.</t>
  </si>
  <si>
    <t>Obj. 05-05/2019</t>
  </si>
  <si>
    <t>Obj. P201006724</t>
  </si>
  <si>
    <t>Soft &amp; Control Technology s.r.o.</t>
  </si>
  <si>
    <t>Obj. SCT-Q1906135112</t>
  </si>
  <si>
    <t>Bratislavská  teplárenská, a. s.</t>
  </si>
  <si>
    <t>-</t>
  </si>
  <si>
    <t>Delta Electronics (Slovakia). s.r.o.</t>
  </si>
  <si>
    <t>Obj. PO190625400280</t>
  </si>
  <si>
    <t>Slovenská legálna metrológia, n.o.</t>
  </si>
  <si>
    <t>Obj. 2019/312/0099</t>
  </si>
  <si>
    <t>Obj. 2019008</t>
  </si>
  <si>
    <t>EBG MedAustron GmbH</t>
  </si>
  <si>
    <t>Obj. 206875</t>
  </si>
  <si>
    <t>prof. Ing. Márius Pavlovič, PhD.</t>
  </si>
  <si>
    <t>Kurz EMC</t>
  </si>
  <si>
    <t>PPC Čab a.s.</t>
  </si>
  <si>
    <t>Obj. NSLJM000775</t>
  </si>
  <si>
    <t>Meranie</t>
  </si>
  <si>
    <t>Obj. ZREBY-19072</t>
  </si>
  <si>
    <t>Obj. P201007356</t>
  </si>
  <si>
    <t>RSBP spol. s r.o.</t>
  </si>
  <si>
    <t>Obj. 20192536</t>
  </si>
  <si>
    <t xml:space="preserve">Q-System s.r.o. </t>
  </si>
  <si>
    <t>Obj. z 24.8.2019</t>
  </si>
  <si>
    <t>Technické a záhradnícke služby mesta Michalovce</t>
  </si>
  <si>
    <t>Obj. 627/2019</t>
  </si>
  <si>
    <t xml:space="preserve">MediaTech Central Europe, a. s. </t>
  </si>
  <si>
    <t>Obj. 201920587</t>
  </si>
  <si>
    <t>Obj. PPZ-598/NKA-PK-ZA-17</t>
  </si>
  <si>
    <t>Obj. P201008147</t>
  </si>
  <si>
    <t>Obj. 1538/2019</t>
  </si>
  <si>
    <t>Obj. 2019014</t>
  </si>
  <si>
    <t>Skúšky životnosti káblov</t>
  </si>
  <si>
    <t>Obj. ZREBY-19079</t>
  </si>
  <si>
    <t>Obj.  4510241807</t>
  </si>
  <si>
    <t>Obj, P201008786</t>
  </si>
  <si>
    <t>ENFEI s.r.o.</t>
  </si>
  <si>
    <t>Obj. 192000001</t>
  </si>
  <si>
    <t>Vypracovanie štúdie</t>
  </si>
  <si>
    <t>Obj. 4510241808</t>
  </si>
  <si>
    <t>Obj. 201009109</t>
  </si>
  <si>
    <t>Obj. 201009110</t>
  </si>
  <si>
    <t>Obj- 201910036</t>
  </si>
  <si>
    <t>MicroStep-MIS, spol. s r.o.</t>
  </si>
  <si>
    <t>Obj. 0129,2019</t>
  </si>
  <si>
    <t>Obj. 1/10/19</t>
  </si>
  <si>
    <t>Obj. 4520078502</t>
  </si>
  <si>
    <t>Obj. VEL/RT/271/2019</t>
  </si>
  <si>
    <t>Obj. 20190008</t>
  </si>
  <si>
    <t>VÝVOJ Martin, a.s.</t>
  </si>
  <si>
    <t>Obj. B19-0555</t>
  </si>
  <si>
    <t>Obj. 4520077457</t>
  </si>
  <si>
    <t>Slovenská správa ciest</t>
  </si>
  <si>
    <t>Obj. O-503/2210/2018</t>
  </si>
  <si>
    <t>Obj. 4520079655</t>
  </si>
  <si>
    <t>Obj. 4520079178</t>
  </si>
  <si>
    <t>Obj. 4520079126</t>
  </si>
  <si>
    <t>Obj. ZREBY-19097</t>
  </si>
  <si>
    <t>Obj. P201009606</t>
  </si>
  <si>
    <t>NESS Slovensko, a.s.</t>
  </si>
  <si>
    <t>Chacrys, s.r.o.</t>
  </si>
  <si>
    <t>Univerzita Pardubice</t>
  </si>
  <si>
    <t>Obj. 1930350392</t>
  </si>
  <si>
    <t>Merania</t>
  </si>
  <si>
    <t>Obj. 1930350400</t>
  </si>
  <si>
    <t>Obj. 4800013747</t>
  </si>
  <si>
    <t>Obj. 20193283</t>
  </si>
  <si>
    <t>Obj. 4520079760</t>
  </si>
  <si>
    <t>PPC Investments, a. s.</t>
  </si>
  <si>
    <t>Obj. NO191910226</t>
  </si>
  <si>
    <t>Obj. 4510257384</t>
  </si>
  <si>
    <t>Applied Meters, a.s.</t>
  </si>
  <si>
    <t>Obj. VVOB/20190220</t>
  </si>
  <si>
    <t xml:space="preserve">SENSONEO  j. s. a. </t>
  </si>
  <si>
    <t>Obj. č. 1</t>
  </si>
  <si>
    <t>Wood Nuclear Slovakia s.r.o.</t>
  </si>
  <si>
    <t>Obj. 1901101</t>
  </si>
  <si>
    <t>Ing. Martin Dekan, PhD.</t>
  </si>
  <si>
    <t>Wood Nuclear - fázová analýza</t>
  </si>
  <si>
    <t>Fachhochschule Wiener Neustadt</t>
  </si>
  <si>
    <t>Obj. z 4.9.2019</t>
  </si>
  <si>
    <t>Dištančné vzdelávanie</t>
  </si>
  <si>
    <t>Obj. 4510258748</t>
  </si>
  <si>
    <t>Obj. 4510258746</t>
  </si>
  <si>
    <t>Obj. 4500018306</t>
  </si>
  <si>
    <t>Tomra Sorting s.r.o.</t>
  </si>
  <si>
    <t>Obj. z 19.11.2019</t>
  </si>
  <si>
    <t>Tomra Srting - skolenie</t>
  </si>
  <si>
    <t>Obj. 4510258747</t>
  </si>
  <si>
    <t>Obj. P201010432</t>
  </si>
  <si>
    <t>Obj. 20191811</t>
  </si>
  <si>
    <t>Medistellar, GmbH</t>
  </si>
  <si>
    <t>Obj. 20190009</t>
  </si>
  <si>
    <t>Obj. 4500069435</t>
  </si>
  <si>
    <t>doc. Ing. Juraj Packa, PhD.</t>
  </si>
  <si>
    <t>VUJE - skúšky</t>
  </si>
  <si>
    <t>Obj. 1901173</t>
  </si>
  <si>
    <t>Ing. Patrik Novák, PhD.</t>
  </si>
  <si>
    <t>Wood Nuclear - meranie</t>
  </si>
  <si>
    <t>SCHNEIDER ELECTRIC SLOVAKIA, spol. s r.o.</t>
  </si>
  <si>
    <t>Obj. SERV_328_2019</t>
  </si>
  <si>
    <t>Ing. Ladislav Körösi, PhD.</t>
  </si>
  <si>
    <t>Schneider - školenie</t>
  </si>
  <si>
    <t>Prevádzková podpora 9M</t>
  </si>
  <si>
    <t>O2019-1201</t>
  </si>
  <si>
    <t>Obj. O2019-1201</t>
  </si>
  <si>
    <t>O2019-0901</t>
  </si>
  <si>
    <t>Obj. O2019-0901</t>
  </si>
  <si>
    <t>Obj. 14102019</t>
  </si>
  <si>
    <t>Obj. 7102019</t>
  </si>
  <si>
    <t>Obj. 16072019</t>
  </si>
  <si>
    <t>Obj. 04082019</t>
  </si>
  <si>
    <t>Obj. V190996</t>
  </si>
  <si>
    <t>MAGNA SLOVTECA, s.r.o.</t>
  </si>
  <si>
    <t>Obj. 4500266178</t>
  </si>
  <si>
    <t>Obj</t>
  </si>
  <si>
    <t>Obj. z 12.11.2019</t>
  </si>
  <si>
    <t>Obj. NO191910179</t>
  </si>
  <si>
    <t>Zmluva z r. 2006</t>
  </si>
  <si>
    <t>Calmit, spol. s r.o.</t>
  </si>
  <si>
    <t>Obj. 393/2019</t>
  </si>
  <si>
    <t>Obj. z 11.12.2019</t>
  </si>
  <si>
    <t>D4R7 Construction S.R.O.</t>
  </si>
  <si>
    <t>Obj. z 9.8.2019</t>
  </si>
  <si>
    <t>Obj. 3261/2019</t>
  </si>
  <si>
    <t>Ing. Peter Ťapák, PhD.</t>
  </si>
  <si>
    <t>Testovanie</t>
  </si>
  <si>
    <t>Obj. P336799</t>
  </si>
  <si>
    <t>APVV bilaterálna</t>
  </si>
  <si>
    <t>SK-CN-2017-0026</t>
  </si>
  <si>
    <t>doc. Ing. Radoslav Paulen, PhD.</t>
  </si>
  <si>
    <t>Verifikované odhadovanie a riadenie chemických procesov</t>
  </si>
  <si>
    <t>SK-AT-2017-0017</t>
  </si>
  <si>
    <t>Redoxné reakcie koordinačných zlúčenín pre katalýzu a farmáciu</t>
  </si>
  <si>
    <t>SK-FR-2017-0014</t>
  </si>
  <si>
    <t>Rozdelenie elektrónovej a spinovej hustoty v organokovových komplexoch</t>
  </si>
  <si>
    <t>SK-KR-18-0010</t>
  </si>
  <si>
    <t>prof. Ing. Marián Valko, DrSc.</t>
  </si>
  <si>
    <t>Syntéza, kryštálová štruktúra, spektroskopické vlastnosti a
biochemické štúdie nových komplexných zlúčenín Cu(II) a Cr(III) s potenciálnymi medicínskymi aplikáciami</t>
  </si>
  <si>
    <t>1.9.2018-31.12.2019</t>
  </si>
  <si>
    <t>SK-PT-18-0007</t>
  </si>
  <si>
    <t>doc. Ing. Dana Dvoranová, PhD.</t>
  </si>
  <si>
    <t>Multifunkčné kovmi modifikované TiO2 fotokatalyzátory na environmentálnu remediáciu</t>
  </si>
  <si>
    <t>1.1.2019-31.12.2020</t>
  </si>
  <si>
    <t>SK-SRB-18-0016</t>
  </si>
  <si>
    <t>prof. Ing. Vladimír Lukeš, DrSc.</t>
  </si>
  <si>
    <t>Synergia experimentu a teórie: antioxidačný efekt derivátov fenolových zlúčenín</t>
  </si>
  <si>
    <t>SK-SRB-18-0020</t>
  </si>
  <si>
    <t>Vývoj a implementácia vzorkovacích a laboratórnych postupov na environmentálne hodnotenie mokradí</t>
  </si>
  <si>
    <t>Reliable and Real-time Feasible Estimation and Control of Chemical Plants</t>
  </si>
  <si>
    <t>2019vs068</t>
  </si>
  <si>
    <t>Všestranná NMR spektroskopia</t>
  </si>
  <si>
    <t>15.7.2019-15.6.2020</t>
  </si>
  <si>
    <t>SlovakAid</t>
  </si>
  <si>
    <t>SAMRS/2018/AFG/1/1</t>
  </si>
  <si>
    <t>Budovanie kapacít v sektore vysokých škôl Afganistanu</t>
  </si>
  <si>
    <t>1.10.2018-1.1.2021</t>
  </si>
  <si>
    <t>SAMRS/2019/AFG/1/1</t>
  </si>
  <si>
    <t>Podpora vzdelávania v oblasti obnoviteľných zdrojov energie na Kábulskej univerzite</t>
  </si>
  <si>
    <t>1.10.2019-30.11.2020</t>
  </si>
  <si>
    <t>BIOSYNTH AG Switzerland</t>
  </si>
  <si>
    <t>2/2019</t>
  </si>
  <si>
    <t>Doc. Ing. Martin Rebroš, PhD.</t>
  </si>
  <si>
    <t>Screening mikrobialnej produkcie antibiotika</t>
  </si>
  <si>
    <t>15.01.2019-30.06.2019</t>
  </si>
  <si>
    <t>Ústav polymérov SAV</t>
  </si>
  <si>
    <t>5/2019</t>
  </si>
  <si>
    <t>Prof. Ing. Peter Rapta, DrSc.</t>
  </si>
  <si>
    <t>Vyšetrovanie vlastností mat. pomocou ESR spektrometrie</t>
  </si>
  <si>
    <t>01.03.2019-15.11.2019</t>
  </si>
  <si>
    <t>GENERICA, s.r.o.</t>
  </si>
  <si>
    <t>7/2019</t>
  </si>
  <si>
    <t>Ing. Helena Hronská, PhD.</t>
  </si>
  <si>
    <t>Stanov. galaktozydázovej aktivity práš. a tab. preparátov</t>
  </si>
  <si>
    <t>Brenntag Slovakia, s.r.o.</t>
  </si>
  <si>
    <t>8/2019</t>
  </si>
  <si>
    <t>Stanov. amylázovej aktivity v tekutých a práš. preparátov</t>
  </si>
  <si>
    <t>15.01.2019-31.12.2021</t>
  </si>
  <si>
    <t>PURECO s.r.o.</t>
  </si>
  <si>
    <t>9/2019</t>
  </si>
  <si>
    <t>Prof. Ing. Miroslav Drtil, PhD.</t>
  </si>
  <si>
    <t>Vyhodnotenie prevádzky ČOV Lozorno - štúdia</t>
  </si>
  <si>
    <t>06.02.2019-28.02.2019</t>
  </si>
  <si>
    <t>10/2019</t>
  </si>
  <si>
    <t>Prof. Ing. Peter Segľa, DrSc.</t>
  </si>
  <si>
    <t>Elementárna analýza 24x2 vzoriek s  palalelkami, príprava vzoriek, vyhodnotenie meraní</t>
  </si>
  <si>
    <t>15.02.2019-31.01.2020</t>
  </si>
  <si>
    <t>OFZ a.s.</t>
  </si>
  <si>
    <t>11/2019</t>
  </si>
  <si>
    <t>Doc. Ing. Pavol Hudec, PhD.</t>
  </si>
  <si>
    <t>Stanovenie merných povrchov min. 12 vzoriek kremičitého úletu - SIOXID</t>
  </si>
  <si>
    <t>05.02.2019-31.12.2019</t>
  </si>
  <si>
    <t>14/2019</t>
  </si>
  <si>
    <t>Prof. Ing. Ján Híveš, PhD.</t>
  </si>
  <si>
    <t>Školenie BASIC</t>
  </si>
  <si>
    <t>05.03.2019-20.03.2019</t>
  </si>
  <si>
    <t>15/2019</t>
  </si>
  <si>
    <t>CHIRANA T-Injecta, a.s.</t>
  </si>
  <si>
    <t>17/2019</t>
  </si>
  <si>
    <t>Meranie UV VIS spektier 3 vzoriek, príprava vzoriek, vyhodnotenie meraní</t>
  </si>
  <si>
    <t>01.03.2019-15.03.2019</t>
  </si>
  <si>
    <t>Gastronaut s.r.o.</t>
  </si>
  <si>
    <t>21/2019</t>
  </si>
  <si>
    <t>Merania tepelnej kapacity a viskozity vzoriek vody</t>
  </si>
  <si>
    <t>04.03.2019-14.03.2019</t>
  </si>
  <si>
    <t>29/2019</t>
  </si>
  <si>
    <t>Vypracovanie HAZOP analýzy pre odstraňovanie chlorečnanov v solanke</t>
  </si>
  <si>
    <t>07.05.2019-17.05.2019</t>
  </si>
  <si>
    <t>31/2019</t>
  </si>
  <si>
    <t xml:space="preserve">Jednoráz. príprava biomasy vláknitej huby rodu Penicillium </t>
  </si>
  <si>
    <t>31.05.2019-30.06.2019</t>
  </si>
  <si>
    <t>hameln rds a.s.</t>
  </si>
  <si>
    <t>32/2019</t>
  </si>
  <si>
    <t>Meranie NMR spektier</t>
  </si>
  <si>
    <t>23.05.2019-31.05.2019</t>
  </si>
  <si>
    <t>Semikron, s.r.o.</t>
  </si>
  <si>
    <t>34/2019</t>
  </si>
  <si>
    <t>Prof. Ing. Alexander Kaszonyi. PhD.</t>
  </si>
  <si>
    <t>Spektrálma a GC MS analýza organických nečistôt na pin-padoch SEMIX3p púzdier</t>
  </si>
  <si>
    <t>23.05.2019-09.06.2019</t>
  </si>
  <si>
    <t>Národné poľnohosp. a potravin. centrum</t>
  </si>
  <si>
    <t>35/2019</t>
  </si>
  <si>
    <t>Merania 13C NMR spektier dvoch vzoriek humín. kyselín</t>
  </si>
  <si>
    <t>27.05.2019-11.06.2019</t>
  </si>
  <si>
    <t>PRETO Ryba, s.r.o.</t>
  </si>
  <si>
    <t>36/2019</t>
  </si>
  <si>
    <t>Doc. Ing. Štefan Šutý, PhD.</t>
  </si>
  <si>
    <t>Analýza prítomnosti mikrokryštalickej celulózy v potravinovom výrobku, separácia a kvalitatívna analýza</t>
  </si>
  <si>
    <t>03.06.2019-21.06.2019</t>
  </si>
  <si>
    <t>Mondi SCP, a.s.</t>
  </si>
  <si>
    <t>37/2019</t>
  </si>
  <si>
    <t>Základný kurz -  OD DREVA K PAPIERU</t>
  </si>
  <si>
    <t>09.05.2019-05.07.2019</t>
  </si>
  <si>
    <t>38/2019</t>
  </si>
  <si>
    <t>04.07.2019-31.08.2019</t>
  </si>
  <si>
    <t>Power Partners, s.r.o.</t>
  </si>
  <si>
    <t>41/2019</t>
  </si>
  <si>
    <t>Analýza olejov dodaných dodávateľom</t>
  </si>
  <si>
    <t>15.07.2019-26.07.2019</t>
  </si>
  <si>
    <t>Saneca Pharmaceuticals a.s.</t>
  </si>
  <si>
    <t>42/2019</t>
  </si>
  <si>
    <t>Doc. Ing. Dušan Berkeš, PhD.</t>
  </si>
  <si>
    <t>NMR štúdia pre projekty</t>
  </si>
  <si>
    <t>15.07.2019-31.12.2019</t>
  </si>
  <si>
    <t>BIO-plus s.r.o.</t>
  </si>
  <si>
    <t>43/2019</t>
  </si>
  <si>
    <t>Analýza 4 olejov dodaných dodávateľom</t>
  </si>
  <si>
    <t>UPJŠ, Prírodovedecká fakulta</t>
  </si>
  <si>
    <t>47/2019</t>
  </si>
  <si>
    <t>Meranie, interpretácia a štatistické spracovanie metabolomických NMR spektier zo vzoriek potkanieho trusu</t>
  </si>
  <si>
    <t>Georganics, s.r.o.</t>
  </si>
  <si>
    <t>48/2019</t>
  </si>
  <si>
    <t>Meranie 1H NMR</t>
  </si>
  <si>
    <t>20.06.2019-31.07.2019</t>
  </si>
  <si>
    <t>Axxence, s.r.o.</t>
  </si>
  <si>
    <t>52/2019</t>
  </si>
  <si>
    <t>Meranie NMR spektier v oblasti prípravy vonných a ortuťových látok s praktickým využitím v potravinárstve</t>
  </si>
  <si>
    <t>08.08.2019-31.08.2019</t>
  </si>
  <si>
    <t>ÚKSÚP</t>
  </si>
  <si>
    <t>53/2019</t>
  </si>
  <si>
    <t>Zabezpečenie odborného školenia inšpektorov oddelemia kontroly pôdy, hnojív a ochrany rastlín</t>
  </si>
  <si>
    <t>05.09.2019-30.09.2019</t>
  </si>
  <si>
    <t>ELKOND HHK, a.s.</t>
  </si>
  <si>
    <t>55/2019</t>
  </si>
  <si>
    <t>Kurz Reologické vlastnosti a spracovanie úplymérnych materiálov pre procews vytlačovania</t>
  </si>
  <si>
    <t>10.09.2019-20.09.2019</t>
  </si>
  <si>
    <t>Mondi SCP , a.s.</t>
  </si>
  <si>
    <t>56/2019</t>
  </si>
  <si>
    <t>Odb. vzdelávanie pre výrobcov papiera</t>
  </si>
  <si>
    <t>28.10.2019-31.10.2019</t>
  </si>
  <si>
    <t>Centrum experimentálnej medicíny SAV</t>
  </si>
  <si>
    <t>57/2019</t>
  </si>
  <si>
    <t>Merania a vyhodnocovanie MR obrazcov</t>
  </si>
  <si>
    <t>08.10.2019-31.12.2019</t>
  </si>
  <si>
    <t>59/2019</t>
  </si>
  <si>
    <t>10.10.2019-22.11.2019</t>
  </si>
  <si>
    <t>Technická univerzita vo Zvolene</t>
  </si>
  <si>
    <t>Technická analýza vzoriek</t>
  </si>
  <si>
    <t>22.11.2019-30.11.2019</t>
  </si>
  <si>
    <t>GEORGANICS s.r.o.</t>
  </si>
  <si>
    <t>20.09.2019-26.11.2019</t>
  </si>
  <si>
    <t>hameln rds, a.s.</t>
  </si>
  <si>
    <t>Meranie metódou MNR - 13 vzoriek</t>
  </si>
  <si>
    <t>15.10.2019-28.11.2019</t>
  </si>
  <si>
    <t>IML Trading s.r.o. Bratislava</t>
  </si>
  <si>
    <t>052/17</t>
  </si>
  <si>
    <t>Doc. Ing. Boris Lakatoš, PhD.</t>
  </si>
  <si>
    <t>Realizácia analýz</t>
  </si>
  <si>
    <t>do 2019</t>
  </si>
  <si>
    <t>Betón Racio s.r.o. Trnava</t>
  </si>
  <si>
    <t>011/18</t>
  </si>
  <si>
    <t>Chem. analýza vody do betónu</t>
  </si>
  <si>
    <t>26.02.2018-31.12.2019</t>
  </si>
  <si>
    <t>BRENTAG Slovakia, s.r.o.</t>
  </si>
  <si>
    <t>049/17</t>
  </si>
  <si>
    <t>Stanovenie analyzovanej aktivity</t>
  </si>
  <si>
    <t>01.05.2017-30.04.2018</t>
  </si>
  <si>
    <t>OP Papírna, Olšany</t>
  </si>
  <si>
    <t>067/17</t>
  </si>
  <si>
    <t>Vzdelávanie zamestnancov objednávateľa</t>
  </si>
  <si>
    <t>30.09.2017-01.03.2018</t>
  </si>
  <si>
    <t>OLO a.s. Bratislava</t>
  </si>
  <si>
    <t>012/18</t>
  </si>
  <si>
    <t>Chemická analýza vzoriek</t>
  </si>
  <si>
    <t>01.03.2018-31.01.2019</t>
  </si>
  <si>
    <t>ESF</t>
  </si>
  <si>
    <t>312041R446</t>
  </si>
  <si>
    <t>Rollová Lea, doc. Ing. arch., PhD.</t>
  </si>
  <si>
    <t>Deinštitucionalizácia zaraidení sociálnych služieb - Podpora transformačných tímov</t>
  </si>
  <si>
    <t>MK-3341/2019/1.3</t>
  </si>
  <si>
    <t>Vošková Katarrína, Ing. arch., PhD.</t>
  </si>
  <si>
    <t>Jesenná univerzita architektúry 2019</t>
  </si>
  <si>
    <t>MK-3342/2019/1.3</t>
  </si>
  <si>
    <t>Obnova narušenej fasády a kamených článkov</t>
  </si>
  <si>
    <t>MK-3970/2019/1.2</t>
  </si>
  <si>
    <t>Pauliny Pavol, Ing. arch. phD.</t>
  </si>
  <si>
    <t>Tlač zborníka z vedeckého kolokvia</t>
  </si>
  <si>
    <t>FPU</t>
  </si>
  <si>
    <t>19-343-02864</t>
  </si>
  <si>
    <t>Reflexie architektúry</t>
  </si>
  <si>
    <t>19-145-03595</t>
  </si>
  <si>
    <t>Pohaničová Jana, prof. Ing. arch., PhD.</t>
  </si>
  <si>
    <t># Harminc</t>
  </si>
  <si>
    <t>APVV-SK-PL-2018</t>
  </si>
  <si>
    <t>Krisitánová Katarína, Ing. arch. ,PhD.</t>
  </si>
  <si>
    <t>Koncept "livability" v kontexte malých miest</t>
  </si>
  <si>
    <t>APVV-SK-AT-2017-0014</t>
  </si>
  <si>
    <t>Legény Ján, Ing. arch., PhD.</t>
  </si>
  <si>
    <t>Princípy udržateľnosti v kontexte historickcýh urbánnych štruktúr</t>
  </si>
  <si>
    <t>Bratislavský samosprávny kraj</t>
  </si>
  <si>
    <t>0501/0020/19</t>
  </si>
  <si>
    <t>BA GUIDE/Bratislava - architektonickýspirevodca</t>
  </si>
  <si>
    <t>2018-10-15-003</t>
  </si>
  <si>
    <t>Urbanistická štúdia</t>
  </si>
  <si>
    <t>UzemnePlany.sk</t>
  </si>
  <si>
    <t>ZoS_0501/0002/19</t>
  </si>
  <si>
    <t>Putrová Eva, Ing. arch., PhD.</t>
  </si>
  <si>
    <t>Riešenie krajinného priestoru v území Vysokých Tatier</t>
  </si>
  <si>
    <t>RIM CZ</t>
  </si>
  <si>
    <t>ZoS_0501/0012/19</t>
  </si>
  <si>
    <t>Kočlík Dušan, Ing., ArtD.</t>
  </si>
  <si>
    <t>RIM Design Lab</t>
  </si>
  <si>
    <t>ING Business Shared Services B.V.</t>
  </si>
  <si>
    <t>ZoD_16/ING/18</t>
  </si>
  <si>
    <t>Daniel Peter, doc. Ing. arch., PhD.</t>
  </si>
  <si>
    <t>Ideová architektonická štúdia: Rozšírenie prenájmu priestorov BBC5</t>
  </si>
  <si>
    <t>ZoD_12/ING/19</t>
  </si>
  <si>
    <t>Projekt interiéru a autorský dozor - ROzšírenie prenájmu priestorov v BBC5</t>
  </si>
  <si>
    <t>O2 Slovakia s.r.o.</t>
  </si>
  <si>
    <t>ZoD_4363</t>
  </si>
  <si>
    <t>REDIZAJN 9A</t>
  </si>
  <si>
    <t>UK v Bratislave</t>
  </si>
  <si>
    <t>ZoD_0502/0004/19</t>
  </si>
  <si>
    <t>Andráš Milan, doc. Ing. arch., PhD.</t>
  </si>
  <si>
    <t>Debarierizácia toaliet v pavilóne Informatiky</t>
  </si>
  <si>
    <t>EMM, spol. s r.o.</t>
  </si>
  <si>
    <t>ZoD_0502/0006/19</t>
  </si>
  <si>
    <t>Návrh interiéru v rodinnom dome</t>
  </si>
  <si>
    <t>Domov dôchodcov a sociálnych služieb</t>
  </si>
  <si>
    <t>ZoD_0502/0007/19</t>
  </si>
  <si>
    <t>Čerešňová Zuzana, doc. Ing. arch. PhD.</t>
  </si>
  <si>
    <t>Architektonický návrh špecializovaného zariadenia pre seniorov, Krupina</t>
  </si>
  <si>
    <t>Univerzita Komenského v Bratislave</t>
  </si>
  <si>
    <t>ZoD_0502/0009/19</t>
  </si>
  <si>
    <t>Debarierizácia budovy na Štúrovej ulici, FiF UK</t>
  </si>
  <si>
    <t>Domov sociálnych služieb Banská Štiavnica</t>
  </si>
  <si>
    <t>ZoD_0502/0010/19</t>
  </si>
  <si>
    <t>Končeková Danica, doc. Ing. arch., PhD.</t>
  </si>
  <si>
    <t>Architektonicé štúdie rekoštrukcie objektov v banskej Štiavnici</t>
  </si>
  <si>
    <t>Saint-Gobain Construction Products, s.r.o.</t>
  </si>
  <si>
    <t>ZoD_0502/0011/19</t>
  </si>
  <si>
    <t>Vojteková Eva, Ing. arch., PhD.</t>
  </si>
  <si>
    <t>ISOVER Multi-Comfort Students Contest 2019</t>
  </si>
  <si>
    <t>National Agency AN</t>
  </si>
  <si>
    <t>2019-1-RO01-KA203-063878</t>
  </si>
  <si>
    <t>Erasmus +_Creativ Danube: Innovative teaching for inclusive development in small and medium sized danubian cities</t>
  </si>
  <si>
    <t>Slovenská agentúra pre medzinárodnú rozvojovú spoluprácu</t>
  </si>
  <si>
    <t>SAMRS/2019/ZB/1/2</t>
  </si>
  <si>
    <t>Komplexné riadenie sídel</t>
  </si>
  <si>
    <t>ZoD_0502/0013/19</t>
  </si>
  <si>
    <t>Závodný Ľubomír, ing. arch.</t>
  </si>
  <si>
    <t>Obnova a revitalizácia národnej kultúrnej pamiatky - Pracháreň</t>
  </si>
  <si>
    <t>ZoD_0502/0017/18</t>
  </si>
  <si>
    <t>Dubiš Matej, Mgr. art.</t>
  </si>
  <si>
    <t>Animácia funkcií vozidla</t>
  </si>
  <si>
    <t>PSA</t>
  </si>
  <si>
    <t>PSA16_8</t>
  </si>
  <si>
    <t>Automobilová junior akadémia</t>
  </si>
  <si>
    <t>23.6.2016 - 31.7.2021</t>
  </si>
  <si>
    <t>International Visegrad Fund</t>
  </si>
  <si>
    <t>Visegrad Grant No. 21910035</t>
  </si>
  <si>
    <t>Mgr. Ľudmila Hurajová, PhD.</t>
  </si>
  <si>
    <t>CLIL- Higher Education Teacher  CLIL</t>
  </si>
  <si>
    <t>20.6.2019 - 30.11.2020</t>
  </si>
  <si>
    <t>Erasmus+, KA2, SP (2019-1-RO01-KA203-063153)</t>
  </si>
  <si>
    <t>Grant Agreement no. 2019-1-RO01-KA203-063153</t>
  </si>
  <si>
    <t xml:space="preserve">Development of mechatronic skills and innovative learning methods for industry 4.0 </t>
  </si>
  <si>
    <t>1.9.2019 - 31.08.2021</t>
  </si>
  <si>
    <t>Visegrad Grant No. 21810100</t>
  </si>
  <si>
    <t>Ing. Štefan Svetský, PhD.</t>
  </si>
  <si>
    <t xml:space="preserve">V4+ Academic research consortium integrated robotics, databases and languages technologies </t>
  </si>
  <si>
    <t>1.6.2018-30.9.2019</t>
  </si>
  <si>
    <t>H2020 - MSCA-RISE-2017</t>
  </si>
  <si>
    <t>H2020-MSCA-RISE-2017
Grant Agreement no. 778068-DiCoMi</t>
  </si>
  <si>
    <t>Directional Composites through Manufacturing Innovation</t>
  </si>
  <si>
    <t>1.3.2018 - 28.2.2020</t>
  </si>
  <si>
    <t>SAIA/CEEPUS</t>
  </si>
  <si>
    <t>BG722</t>
  </si>
  <si>
    <t>Computer Aided Design of automated systems for assembling (CIII-BG0722-06-1718)</t>
  </si>
  <si>
    <t>RO58</t>
  </si>
  <si>
    <t>Design, implementation and use of joint programs regarding quality in manufacturing engineering (CIII-RO-0058-10-1718)</t>
  </si>
  <si>
    <t>PL07</t>
  </si>
  <si>
    <t>Contemporary manufacturing and measuring technologies in quality management systems (CIII-PL-0007-13-1718)</t>
  </si>
  <si>
    <t>PL33</t>
  </si>
  <si>
    <t>prof. Ing. Karol Velíšek, CSc.</t>
  </si>
  <si>
    <t>Development of mechanical engineering (design, technology and production management) as an essential base for progress in the area of small and medium companies' logistics - research, preparation and implementation of joint programs of study (CIII-PL-0033-13-1718)+(CIII-PL-0033-14-1819)</t>
  </si>
  <si>
    <t>PL701</t>
  </si>
  <si>
    <t>Engineering as Communication Language in Europe (CIII-PL-0701-06-1718)</t>
  </si>
  <si>
    <t>RO202</t>
  </si>
  <si>
    <t>Implementation and utilization of e-learning systems in study area of production engineering in Central European Region (CIII-RO-0202-11-1718)+(CIII-RO-0202-12-1819)</t>
  </si>
  <si>
    <t>PL901</t>
  </si>
  <si>
    <t>Teaching and research in advanced manufacturing (CIII-PL-0901-04-1718)+(CIII-PL-0901-05-1819)</t>
  </si>
  <si>
    <t>RO13</t>
  </si>
  <si>
    <t>Teaching and Research of Environment-oriented Technologies in Manufacturing (CIII-RO-0013-013-1718)+ (CIII-RO-0013-014-1819)</t>
  </si>
  <si>
    <t>RS304</t>
  </si>
  <si>
    <t>Technical Characteristics Researching of Modern Products in Machine Industry (Machine Design, Fluid Technics and Calculations) with the Purpose of Improvement Their Market Characteristics and Better Placement on the Market (CIII-RS-0304-10-1718)+(CIII-RS-0304-11-1819)</t>
  </si>
  <si>
    <t>RS1311</t>
  </si>
  <si>
    <t>Multidisciplinary Approach to Education and Research in the Field of Digital Media Production (CIII-RS-1311-01-1819), (CIII-RS-1311-02-1920)</t>
  </si>
  <si>
    <t>BA1042</t>
  </si>
  <si>
    <t>New teaching technologies and new applications in modernization of teaching at the Faculties of Technical Sciences in connection with the needs of small and medium enterprises in the environment (CIII-BA-1402-01-1920)</t>
  </si>
  <si>
    <t>Freemover</t>
  </si>
  <si>
    <t>doc. Ing. Peter Košťál,PhD.</t>
  </si>
  <si>
    <t xml:space="preserve">CEEPUS III Freemover  Letter Teacher  </t>
  </si>
  <si>
    <t>RS1011</t>
  </si>
  <si>
    <t>Ing. Helena Fidlerová, PhD.</t>
  </si>
  <si>
    <t>Fostering sustainable partnership between academia and industry in improving applicability of logistics thinking (FINALIST) (CIII-RS-1011-05-1920)</t>
  </si>
  <si>
    <t>RS1412</t>
  </si>
  <si>
    <t>Interdisciplinary approach for enhancing knowledge in supply chain analytics (SCAN) (CIII-RS-1412-01-1920)</t>
  </si>
  <si>
    <t>Ivančíková Renáta Mgr.</t>
  </si>
  <si>
    <t>Seminár JOBDAY 2019</t>
  </si>
  <si>
    <t>21/19</t>
  </si>
  <si>
    <t>Važan Pavel prof. Ing. PhD.</t>
  </si>
  <si>
    <t>Principia Cybernetika - konferencia 2019</t>
  </si>
  <si>
    <t>Davital Banská Bystrica</t>
  </si>
  <si>
    <t>Tibenská Alica Ing</t>
  </si>
  <si>
    <t>Prenájom automatov</t>
  </si>
  <si>
    <t>Chlpeková Andrea doc. Ing. PhD.</t>
  </si>
  <si>
    <t>Konferencia "AGE MANAGEMENT"</t>
  </si>
  <si>
    <t>49/19</t>
  </si>
  <si>
    <t>Matúšová Miriam Ing. PhD.</t>
  </si>
  <si>
    <t>Realizácia praktických cvičení pre ZŠ</t>
  </si>
  <si>
    <t>60/19</t>
  </si>
  <si>
    <t>Kurz - fyzika</t>
  </si>
  <si>
    <t>Stredná odborná škola obchodu a služieb Trnava</t>
  </si>
  <si>
    <t>79/19</t>
  </si>
  <si>
    <t>Zvárací kurz ZG-1</t>
  </si>
  <si>
    <t>93/19</t>
  </si>
  <si>
    <t>Liška Vladimír Mgr. PhD.</t>
  </si>
  <si>
    <t>Kurz matematika</t>
  </si>
  <si>
    <t>126/19</t>
  </si>
  <si>
    <t>Holubek Radovan doc. Ing. PhD.</t>
  </si>
  <si>
    <t>Stretnutie katedier a Ústavov výrobnej techniky a robotiky</t>
  </si>
  <si>
    <t>159/19</t>
  </si>
  <si>
    <t xml:space="preserve">Základný kurz zvárania </t>
  </si>
  <si>
    <t>199/19</t>
  </si>
  <si>
    <t>Prípravný kurz pneumatického riadenia systému</t>
  </si>
  <si>
    <t>209/19</t>
  </si>
  <si>
    <t>Školenie "Metrológia" pre konštruktérov v praxi</t>
  </si>
  <si>
    <t>211/19</t>
  </si>
  <si>
    <t>Zvárací kurz Z-E1, Z-M1, Z-T1, Z-G1</t>
  </si>
  <si>
    <t>213/19</t>
  </si>
  <si>
    <t>Zvárací kurz Z-E1</t>
  </si>
  <si>
    <t>Akebono Brake Slovakia Trenčín</t>
  </si>
  <si>
    <t>215/19</t>
  </si>
  <si>
    <t>Odborné školenie</t>
  </si>
  <si>
    <t>257/19</t>
  </si>
  <si>
    <t>Zváračský kurz MAG, Z-E1</t>
  </si>
  <si>
    <t>ČSOB nadácia</t>
  </si>
  <si>
    <t>zmluva 20/2019</t>
  </si>
  <si>
    <t>Podpora vzdelávania</t>
  </si>
  <si>
    <t>Nadácia ESET</t>
  </si>
  <si>
    <t>zmluva 40/2019</t>
  </si>
  <si>
    <t>Podpora doktorandského štúdia</t>
  </si>
  <si>
    <t>Coraceo</t>
  </si>
  <si>
    <t>objednávka</t>
  </si>
  <si>
    <t>Objednávka reklamy</t>
  </si>
  <si>
    <t>AT@T</t>
  </si>
  <si>
    <t>CIII-SK-0606-05-1516</t>
  </si>
  <si>
    <t xml:space="preserve">Finka, Maroš, prof. Ing. arch. PhD. </t>
  </si>
  <si>
    <t>Urban Innovations Network</t>
  </si>
  <si>
    <t>Colliers International spol. s.r.o.</t>
  </si>
  <si>
    <t>Darovacia zmluva</t>
  </si>
  <si>
    <t>Ing. Andrej Adamuščin, PhD.</t>
  </si>
  <si>
    <t>Podpora vedy a výskumu v oblasti realitného trhu, projektu International Real Estate Challenge a podujatí European Real Estate  Society</t>
  </si>
  <si>
    <t>Mayflower Group, s.r.o.</t>
  </si>
  <si>
    <t>Hlavné mesto Slovenskej republiky Bratislava</t>
  </si>
  <si>
    <t xml:space="preserve">Zmluva  o poskytnutí dotácie </t>
  </si>
  <si>
    <t xml:space="preserve">Ondrejička, Vladimír, Ing. PhD.; Ondrejičková, Silvia, Mgr.PhD.   </t>
  </si>
  <si>
    <t>MUNISS Medzinárodná študentská súťaž</t>
  </si>
  <si>
    <t>PS STU</t>
  </si>
  <si>
    <t>Dr. h. c. prof. Dr. Ing. Oliver Moravčík</t>
  </si>
  <si>
    <t>od 1.1. do 31.12.2019</t>
  </si>
  <si>
    <t>Rozvojový projekt</t>
  </si>
  <si>
    <t>UTI</t>
  </si>
  <si>
    <t>Mag. Martina Vavreková</t>
  </si>
  <si>
    <t>ESET finančný príspevok</t>
  </si>
  <si>
    <t>od 25.10.2019
do 31.10.2020</t>
  </si>
  <si>
    <t>Finančné prostriedky na prevádzku inkábotora na rok 2019</t>
  </si>
  <si>
    <t>ÚMV</t>
  </si>
  <si>
    <t>EÚ Erasmus+ KA103</t>
  </si>
  <si>
    <t>2019-1-SK01-KA103-060271</t>
  </si>
  <si>
    <t>Mgr. Michaela Briatková</t>
  </si>
  <si>
    <t>Erasmus+</t>
  </si>
  <si>
    <t>01.06.2019 - 31.05.2021</t>
  </si>
  <si>
    <t>EÚ Erasmus+ KA107</t>
  </si>
  <si>
    <t>2019-1-SK01-KA107-060303</t>
  </si>
  <si>
    <t>01.08.2019 - 31.07.2021</t>
  </si>
  <si>
    <t>VUS Technik STU</t>
  </si>
  <si>
    <t>Mešková Ľubica</t>
  </si>
  <si>
    <t>Zahraničná reprezentácia</t>
  </si>
  <si>
    <t>júl/august 2019</t>
  </si>
  <si>
    <t>Tabuľka č. 21: Prehľad umeleckej činnosti vysokej školy za rok 2019</t>
  </si>
  <si>
    <t>Kategória výkonu</t>
  </si>
  <si>
    <t>Autor</t>
  </si>
  <si>
    <t>Názov projektu/umeleckého výkonu</t>
  </si>
  <si>
    <t>Miesto realizácie</t>
  </si>
  <si>
    <t>Termín realizácie</t>
  </si>
  <si>
    <t>YZV/dielo</t>
  </si>
  <si>
    <r>
      <rPr>
        <b/>
        <sz val="10"/>
        <rFont val="Times New Roman"/>
        <family val="1"/>
        <charset val="238"/>
      </rPr>
      <t>Arnould Matthias Marcel Jean, Ing.</t>
    </r>
    <r>
      <rPr>
        <sz val="10"/>
        <rFont val="Times New Roman"/>
        <family val="1"/>
        <charset val="238"/>
      </rPr>
      <t xml:space="preserve"> (90%) - Hesková, Miriama (10%)</t>
    </r>
  </si>
  <si>
    <t>The Peace Pavilion of Sédhiou, Kaira Looro 2019 - architektonická štúdia</t>
  </si>
  <si>
    <t>Aci Castello, Taliansko, Balouo Salo, Non Profit Association</t>
  </si>
  <si>
    <r>
      <rPr>
        <b/>
        <sz val="10"/>
        <rFont val="Times New Roman"/>
        <family val="1"/>
        <charset val="238"/>
      </rPr>
      <t xml:space="preserve">Arnould Matthias Marcel Jean, Ing. </t>
    </r>
    <r>
      <rPr>
        <sz val="10"/>
        <rFont val="Times New Roman"/>
        <family val="1"/>
        <charset val="238"/>
      </rPr>
      <t>(50%) - Páleš, Andrej (50%)</t>
    </r>
  </si>
  <si>
    <t>Apartmány Javorník - architektonická štúdia</t>
  </si>
  <si>
    <t>Javorník, ČR, Súkromný investor</t>
  </si>
  <si>
    <r>
      <rPr>
        <b/>
        <sz val="10"/>
        <rFont val="Times New Roman"/>
        <family val="1"/>
        <charset val="238"/>
      </rPr>
      <t xml:space="preserve">Arnould Matthias Marcel Jean, Ing. </t>
    </r>
    <r>
      <rPr>
        <sz val="10"/>
        <rFont val="Times New Roman"/>
        <family val="1"/>
        <charset val="238"/>
      </rPr>
      <t>(100%)</t>
    </r>
  </si>
  <si>
    <t>Ateliér Stará Lehota - architektonická štúdia</t>
  </si>
  <si>
    <t>Piešťany, BP Architekti</t>
  </si>
  <si>
    <r>
      <rPr>
        <b/>
        <sz val="10"/>
        <rFont val="Times New Roman"/>
        <family val="1"/>
        <charset val="238"/>
      </rPr>
      <t xml:space="preserve">Arnould Matthias Marcel Jean, Ing. </t>
    </r>
    <r>
      <rPr>
        <sz val="10"/>
        <rFont val="Times New Roman"/>
        <family val="1"/>
        <charset val="238"/>
      </rPr>
      <t>(75%) - Provazník, Robert (5%) - Hanzl, Jakub (5%) - Tafernerová, Juliana (5%), Vojtková, Romana (5%) - Marťák, Michal (5%)</t>
    </r>
  </si>
  <si>
    <t>Wedge in Motion - ocenený súťažný architektonický návrh - UIA-CBC 2019</t>
  </si>
  <si>
    <t>Beijing, Čína, Union International des Architectes</t>
  </si>
  <si>
    <t>YZV/podujatie</t>
  </si>
  <si>
    <t>Výstava - Mestská akupunktúra Piešťany - kurátorstvo</t>
  </si>
  <si>
    <t>Piešťany, Kultúrno-kreatívne centrum Arta</t>
  </si>
  <si>
    <t>10. - 31. 12. 2019</t>
  </si>
  <si>
    <t>YXV/podujatie</t>
  </si>
  <si>
    <r>
      <rPr>
        <b/>
        <sz val="10"/>
        <rFont val="Times New Roman"/>
        <family val="1"/>
        <charset val="238"/>
      </rPr>
      <t xml:space="preserve">Borecká Eva, Ing. arch. PhD. </t>
    </r>
    <r>
      <rPr>
        <sz val="10"/>
        <rFont val="Times New Roman"/>
        <family val="1"/>
        <charset val="238"/>
      </rPr>
      <t>(100%)</t>
    </r>
  </si>
  <si>
    <t>Výstava - Tradičná moderna na Slovensku. Architekti Franz Wimmer a Endre Szönyi  - kurátorstvo</t>
  </si>
  <si>
    <t>Bratislava, Galéria architektúry SAS, Ballasov palác</t>
  </si>
  <si>
    <t>12. - 29. 3. 2019</t>
  </si>
  <si>
    <t>YYV/podujatie</t>
  </si>
  <si>
    <r>
      <rPr>
        <b/>
        <sz val="10"/>
        <rFont val="Times New Roman"/>
        <family val="1"/>
        <charset val="238"/>
      </rPr>
      <t>Bránický Filip, Ing.</t>
    </r>
    <r>
      <rPr>
        <sz val="10"/>
        <rFont val="Times New Roman"/>
        <family val="1"/>
        <charset val="238"/>
      </rPr>
      <t xml:space="preserve"> (33%) - </t>
    </r>
    <r>
      <rPr>
        <b/>
        <sz val="10"/>
        <rFont val="Times New Roman"/>
        <family val="1"/>
        <charset val="238"/>
      </rPr>
      <t xml:space="preserve">Ruhig Roman, Ing. </t>
    </r>
    <r>
      <rPr>
        <sz val="10"/>
        <rFont val="Times New Roman"/>
        <family val="1"/>
        <charset val="238"/>
      </rPr>
      <t xml:space="preserve">(33%) - </t>
    </r>
    <r>
      <rPr>
        <b/>
        <sz val="10"/>
        <rFont val="Times New Roman"/>
        <family val="1"/>
        <charset val="238"/>
      </rPr>
      <t xml:space="preserve">Ruhigová Ema, Ing. arch. Ing. </t>
    </r>
    <r>
      <rPr>
        <sz val="10"/>
        <rFont val="Times New Roman"/>
        <family val="1"/>
        <charset val="238"/>
      </rPr>
      <t>(34%)</t>
    </r>
  </si>
  <si>
    <t>Výstava - Cesta za architektúrou Nemecko_Švajčiarsko_Francúzsko_Luxembursko - kurátorstvo</t>
  </si>
  <si>
    <t>Bratislava, Výstavný priestor SvF STU</t>
  </si>
  <si>
    <t>03. - 11. 10. 2019</t>
  </si>
  <si>
    <t>XXV/dielo</t>
  </si>
  <si>
    <r>
      <rPr>
        <b/>
        <sz val="10"/>
        <rFont val="Times New Roman"/>
        <family val="1"/>
        <charset val="238"/>
      </rPr>
      <t>Bránický Filip, Ing.</t>
    </r>
    <r>
      <rPr>
        <sz val="10"/>
        <rFont val="Times New Roman"/>
        <family val="1"/>
        <charset val="238"/>
      </rPr>
      <t xml:space="preserve"> (100%)</t>
    </r>
  </si>
  <si>
    <t>Rekonštrukcia bytu na Cukrovej ul., Bratislava</t>
  </si>
  <si>
    <t>Bratislava, Súkromný investor - Roman Teličák</t>
  </si>
  <si>
    <t>Rekonštrukcia bytu v Nižnej</t>
  </si>
  <si>
    <t>Nižná, Súkromný investor - Miloš Šurina</t>
  </si>
  <si>
    <t>22. 11. 2019</t>
  </si>
  <si>
    <t>Rekonštrukcia bytu na Karadžičovej ul., Bratislava</t>
  </si>
  <si>
    <t>Bratislava, Súkromní investori - Michal Bánoci a Barbara Kudolániová</t>
  </si>
  <si>
    <t>Výstava - Rodinný dom 2018 - kurátorstvo</t>
  </si>
  <si>
    <t>18. 2. - 2. 03. 2019</t>
  </si>
  <si>
    <t>YVV/dielo</t>
  </si>
  <si>
    <r>
      <rPr>
        <b/>
        <sz val="10"/>
        <rFont val="Times New Roman"/>
        <family val="1"/>
        <charset val="238"/>
      </rPr>
      <t>Bránický Filip, Ing.</t>
    </r>
    <r>
      <rPr>
        <sz val="10"/>
        <rFont val="Times New Roman"/>
        <family val="1"/>
        <charset val="238"/>
      </rPr>
      <t xml:space="preserve"> (50%) - </t>
    </r>
    <r>
      <rPr>
        <b/>
        <sz val="10"/>
        <rFont val="Times New Roman"/>
        <family val="1"/>
        <charset val="238"/>
      </rPr>
      <t>Šimek Richard, Ing.</t>
    </r>
    <r>
      <rPr>
        <sz val="10"/>
        <rFont val="Times New Roman"/>
        <family val="1"/>
        <charset val="238"/>
      </rPr>
      <t xml:space="preserve"> (50%)</t>
    </r>
  </si>
  <si>
    <t>Centrum "Budúcnosť inak" v Trnave</t>
  </si>
  <si>
    <t>Bratislava, Nadácia Pontis</t>
  </si>
  <si>
    <t>25. 11. 2019</t>
  </si>
  <si>
    <t>ZYY/dielo</t>
  </si>
  <si>
    <r>
      <rPr>
        <b/>
        <sz val="10"/>
        <rFont val="Times New Roman"/>
        <family val="1"/>
        <charset val="238"/>
      </rPr>
      <t xml:space="preserve">Gregorová Jana, doc. Ing. arch. PhD. </t>
    </r>
    <r>
      <rPr>
        <sz val="10"/>
        <rFont val="Times New Roman"/>
        <family val="1"/>
        <charset val="238"/>
      </rPr>
      <t>(60%)</t>
    </r>
    <r>
      <rPr>
        <b/>
        <sz val="10"/>
        <rFont val="Times New Roman"/>
        <family val="1"/>
        <charset val="238"/>
      </rPr>
      <t xml:space="preserve"> </t>
    </r>
    <r>
      <rPr>
        <sz val="10"/>
        <rFont val="Times New Roman"/>
        <family val="1"/>
        <charset val="238"/>
      </rPr>
      <t>- Vaňo, Michal (40%)</t>
    </r>
  </si>
  <si>
    <t>Architektonicko-urbanistická štúdia hradu Oponice</t>
  </si>
  <si>
    <t>Nitra, OZ Apponiana</t>
  </si>
  <si>
    <t>23. 12. 2019</t>
  </si>
  <si>
    <r>
      <rPr>
        <b/>
        <sz val="10"/>
        <rFont val="Times New Roman"/>
        <family val="1"/>
        <charset val="238"/>
      </rPr>
      <t xml:space="preserve">Gregorová Jana, doc. Ing. arch. PhD. </t>
    </r>
    <r>
      <rPr>
        <sz val="10"/>
        <rFont val="Times New Roman"/>
        <family val="1"/>
        <charset val="238"/>
      </rPr>
      <t xml:space="preserve">(40%) - </t>
    </r>
    <r>
      <rPr>
        <b/>
        <sz val="10"/>
        <rFont val="Times New Roman"/>
        <family val="1"/>
        <charset val="238"/>
      </rPr>
      <t>Ruhig Roman, Ing. arch. Ing.</t>
    </r>
    <r>
      <rPr>
        <sz val="10"/>
        <rFont val="Times New Roman"/>
        <family val="1"/>
        <charset val="238"/>
      </rPr>
      <t xml:space="preserve"> (30%) -</t>
    </r>
    <r>
      <rPr>
        <b/>
        <sz val="10"/>
        <rFont val="Times New Roman"/>
        <family val="1"/>
        <charset val="238"/>
      </rPr>
      <t xml:space="preserve"> Ruhigová Ema, Ing. arch. Ing.</t>
    </r>
    <r>
      <rPr>
        <sz val="10"/>
        <rFont val="Times New Roman"/>
        <family val="1"/>
        <charset val="238"/>
      </rPr>
      <t xml:space="preserve"> (30%)</t>
    </r>
  </si>
  <si>
    <t>Výstava - Ako ďalej s obnovou Balassovho paláca - kurátorstvo</t>
  </si>
  <si>
    <t>Bratislava, Výstavná sieň Balassovho paláca</t>
  </si>
  <si>
    <t>19. 2. - 8. 3.2019</t>
  </si>
  <si>
    <t>ZYV/dielo</t>
  </si>
  <si>
    <r>
      <rPr>
        <b/>
        <sz val="10"/>
        <rFont val="Times New Roman"/>
        <family val="1"/>
        <charset val="238"/>
      </rPr>
      <t xml:space="preserve">Jamnický Martin, Ing. PhD. </t>
    </r>
    <r>
      <rPr>
        <sz val="10"/>
        <rFont val="Times New Roman"/>
        <family val="1"/>
        <charset val="238"/>
      </rPr>
      <t>(90%)</t>
    </r>
  </si>
  <si>
    <t>Bytové domy Lúčky, Skalica - architektonické dielo</t>
  </si>
  <si>
    <t>Skalica, Byty Lúčky, s.r.o.</t>
  </si>
  <si>
    <t>13. 12. 2019</t>
  </si>
  <si>
    <t>YXV/dielo</t>
  </si>
  <si>
    <r>
      <rPr>
        <b/>
        <sz val="10"/>
        <rFont val="Times New Roman"/>
        <family val="1"/>
        <charset val="238"/>
      </rPr>
      <t xml:space="preserve">Jamnický Martin, Ing. PhD. </t>
    </r>
    <r>
      <rPr>
        <sz val="10"/>
        <rFont val="Times New Roman"/>
        <family val="1"/>
        <charset val="238"/>
      </rPr>
      <t>(100%)</t>
    </r>
  </si>
  <si>
    <t>Rekonštrukcia a prístavba rodinného domu, Banícka ul., Bratislava - architektonické dielo, rekonštrukcia a obnova</t>
  </si>
  <si>
    <t>Bratislava, Súkromní investori</t>
  </si>
  <si>
    <t>Zelené opatrenie na budove Úradu Bratislavského samosprávneho kraja (BSK), Bratislava - architektonické dielo, rekonštrukcia a obnova</t>
  </si>
  <si>
    <t>Bratislava, Bratislavský samosprávny kraj</t>
  </si>
  <si>
    <t>2. 12. 2019</t>
  </si>
  <si>
    <t>SO 08 - Skladovo-výrobná hala MUSETTI, Polyfunkčný areál Trnava (PATT) -architektonické dielo</t>
  </si>
  <si>
    <t>Bratislava, Musetti Slovakia s.r.o.</t>
  </si>
  <si>
    <t>ZXV/dielo</t>
  </si>
  <si>
    <t>Obnova bytového domu, Strakova 1-5, Bratislava -  architektonické dielo, rekonštrukcia a obnova</t>
  </si>
  <si>
    <t>Bratislava, ETP management budov, s.r.o.</t>
  </si>
  <si>
    <t>12. 11. 2019</t>
  </si>
  <si>
    <t>Obnova bytového domu, Tománkova 2-6, Bratislava</t>
  </si>
  <si>
    <t>Bratislava, Spokojné bývanie, s.r.o.</t>
  </si>
  <si>
    <t>14. 11. 2019</t>
  </si>
  <si>
    <t>ZVV/dielo</t>
  </si>
  <si>
    <r>
      <rPr>
        <b/>
        <sz val="10"/>
        <rFont val="Times New Roman"/>
        <family val="1"/>
        <charset val="238"/>
      </rPr>
      <t xml:space="preserve">Mellner, Dušan </t>
    </r>
    <r>
      <rPr>
        <sz val="10"/>
        <rFont val="Times New Roman"/>
        <family val="1"/>
        <charset val="238"/>
      </rPr>
      <t>(90%) - Sliacka, Simona (10%)</t>
    </r>
  </si>
  <si>
    <t>Obraz osídlenia Liptova v praveku a včasnej dejinnej dobe - výtvarno-priestorové riešenie výstavy</t>
  </si>
  <si>
    <t>Ružomberok, Liptovské múzeum</t>
  </si>
  <si>
    <t>14. 03. 2019</t>
  </si>
  <si>
    <t>ZZV/podujatie</t>
  </si>
  <si>
    <r>
      <rPr>
        <b/>
        <sz val="10"/>
        <rFont val="Times New Roman"/>
        <family val="1"/>
        <charset val="238"/>
      </rPr>
      <t xml:space="preserve">Mellner, Dušan </t>
    </r>
    <r>
      <rPr>
        <sz val="10"/>
        <rFont val="Times New Roman"/>
        <family val="1"/>
        <charset val="238"/>
      </rPr>
      <t>(100%)</t>
    </r>
  </si>
  <si>
    <t>Výstava - Svojdomov – moderné bývanie v Žiline v 30. rokoch 20. storočia - kurátorstvo</t>
  </si>
  <si>
    <t>Žilina, Nová synagóga</t>
  </si>
  <si>
    <t>12. - 28. 4. 2019</t>
  </si>
  <si>
    <t>Výstava - Centrálna mestská zóna Dúbravka - kurátorstvo</t>
  </si>
  <si>
    <t>Bratislava, Dom kultúry Dúbravka</t>
  </si>
  <si>
    <t>13. 3. - 15. 7. 2019</t>
  </si>
  <si>
    <r>
      <rPr>
        <b/>
        <sz val="10"/>
        <rFont val="Times New Roman"/>
        <family val="1"/>
        <charset val="238"/>
      </rPr>
      <t>Nádaská Zuzana, Ing. arch. PhD.</t>
    </r>
    <r>
      <rPr>
        <sz val="10"/>
        <rFont val="Times New Roman"/>
        <family val="1"/>
        <charset val="238"/>
      </rPr>
      <t xml:space="preserve"> (100%)</t>
    </r>
  </si>
  <si>
    <t>Interiér bytu, Kapitulská ul., Trnava - architektonické dielo, realizácia</t>
  </si>
  <si>
    <t>Trnava, Súkromný investor</t>
  </si>
  <si>
    <r>
      <rPr>
        <b/>
        <sz val="10"/>
        <rFont val="Times New Roman"/>
        <family val="1"/>
        <charset val="238"/>
      </rPr>
      <t>Nádaská Zuzana, Ing. arch. PhD.</t>
    </r>
    <r>
      <rPr>
        <sz val="10"/>
        <rFont val="Times New Roman"/>
        <family val="1"/>
        <charset val="238"/>
      </rPr>
      <t xml:space="preserve"> (80%) - Staněková, Kristína (20%)</t>
    </r>
  </si>
  <si>
    <t>Office_interiér, Kráľová nad Váhom - architektonické dielo, realizácia</t>
  </si>
  <si>
    <t>Kráľová nad Váhom, Obecný úrad</t>
  </si>
  <si>
    <r>
      <rPr>
        <b/>
        <sz val="10"/>
        <rFont val="Times New Roman"/>
        <family val="1"/>
        <charset val="238"/>
      </rPr>
      <t>Nádaská Zuzana, Ing. arch. PhD.</t>
    </r>
    <r>
      <rPr>
        <sz val="10"/>
        <rFont val="Times New Roman"/>
        <family val="1"/>
        <charset val="238"/>
      </rPr>
      <t xml:space="preserve"> (90%) - Staněková, Kristína (10%)</t>
    </r>
  </si>
  <si>
    <t>Interiér kancelárie pre Mgr. Školeka - architektonické dielo, realizácia</t>
  </si>
  <si>
    <t>Trnava, Súkromný investor - Mgr. František Školek</t>
  </si>
  <si>
    <t>23. 10. 2019</t>
  </si>
  <si>
    <t>YYV/dielo</t>
  </si>
  <si>
    <t>Interiér RD Kriško - architektonické dielo</t>
  </si>
  <si>
    <t>Trnava, Súkromný investor - Jozef Kriško s manželkou</t>
  </si>
  <si>
    <t>30. 10. 2019</t>
  </si>
  <si>
    <t>Interiér RD JUDr. Novák - architektonické dielo, realizácia</t>
  </si>
  <si>
    <t>Trnava, Súkromný investor - JUDr. Novák s manželkou</t>
  </si>
  <si>
    <t>YYX/dielo</t>
  </si>
  <si>
    <r>
      <rPr>
        <b/>
        <sz val="10"/>
        <rFont val="Times New Roman"/>
        <family val="1"/>
        <charset val="238"/>
      </rPr>
      <t>Páleš Andrej, Ing.</t>
    </r>
    <r>
      <rPr>
        <sz val="10"/>
        <rFont val="Times New Roman"/>
        <family val="1"/>
        <charset val="238"/>
      </rPr>
      <t xml:space="preserve"> (90%) - Lavička, Daniel (10%)</t>
    </r>
  </si>
  <si>
    <t>Loftový ateliér, Vinohradnícka 17, Praha, ČR - architektonické dielo, realizácia</t>
  </si>
  <si>
    <t>Praha, Súkromný investor</t>
  </si>
  <si>
    <r>
      <rPr>
        <b/>
        <sz val="10"/>
        <rFont val="Times New Roman"/>
        <family val="1"/>
        <charset val="238"/>
      </rPr>
      <t>Páleš Andrej, Ing.</t>
    </r>
    <r>
      <rPr>
        <sz val="10"/>
        <rFont val="Times New Roman"/>
        <family val="1"/>
        <charset val="238"/>
      </rPr>
      <t xml:space="preserve"> (40%) - Koban, Juraj (15%) - Koban, Peter (15%) - Pacák, Štefan (15%) Gonos, Radoslav (15%)</t>
    </r>
  </si>
  <si>
    <t>Rezidencia pri radnici, Strojárenská ul., Košice - nominácia Stavba roka 2018 - architektonické dielo</t>
  </si>
  <si>
    <t>Bratislava, ABF Slovakia</t>
  </si>
  <si>
    <t>ZYX/dielo</t>
  </si>
  <si>
    <r>
      <rPr>
        <b/>
        <sz val="10"/>
        <rFont val="Times New Roman"/>
        <family val="1"/>
        <charset val="238"/>
      </rPr>
      <t>Páleš Andrej, Ing.</t>
    </r>
    <r>
      <rPr>
        <sz val="10"/>
        <rFont val="Times New Roman"/>
        <family val="1"/>
        <charset val="238"/>
      </rPr>
      <t xml:space="preserve"> (80%) - Falťan, Daniel (10%) - Papoušek, Tomáš (10%)</t>
    </r>
  </si>
  <si>
    <t>Victoria Center, Seifertova ul., Praha - stavebné povolenie - architektonické dielo</t>
  </si>
  <si>
    <t>Praha, CTR Viktoria Center</t>
  </si>
  <si>
    <r>
      <rPr>
        <b/>
        <sz val="10"/>
        <rFont val="Times New Roman"/>
        <family val="1"/>
        <charset val="238"/>
      </rPr>
      <t xml:space="preserve">Pilař Pavol, Mgr. art. Ing. ArtD. </t>
    </r>
    <r>
      <rPr>
        <sz val="10"/>
        <rFont val="Times New Roman"/>
        <family val="1"/>
        <charset val="238"/>
      </rPr>
      <t>(90%) - Klikáč, Jakub (10%)</t>
    </r>
  </si>
  <si>
    <t>Dom_K Vrakuňa, Bratislava - komplexný návrh a realizácia RD, stavebné povolenie</t>
  </si>
  <si>
    <t>Bratislava, Mestská časť Bratislava-Vrakuňa</t>
  </si>
  <si>
    <t>Február 2019</t>
  </si>
  <si>
    <r>
      <rPr>
        <b/>
        <sz val="10"/>
        <rFont val="Times New Roman"/>
        <family val="1"/>
        <charset val="238"/>
      </rPr>
      <t xml:space="preserve">Poliak Martin, Ing. </t>
    </r>
    <r>
      <rPr>
        <sz val="10"/>
        <rFont val="Times New Roman"/>
        <family val="1"/>
        <charset val="238"/>
      </rPr>
      <t>(40%) - Baranyai René (20%) - Babic Ján (20%)</t>
    </r>
  </si>
  <si>
    <t>Kino Palace v Nitre - verejná anonymná jednokolová projektová architektonická súťaž</t>
  </si>
  <si>
    <t>Nitra, Mesto Nitra</t>
  </si>
  <si>
    <t>YVV/podujatie</t>
  </si>
  <si>
    <r>
      <rPr>
        <b/>
        <sz val="10"/>
        <rFont val="Times New Roman"/>
        <family val="1"/>
        <charset val="238"/>
      </rPr>
      <t>Pribiš Miroslav, akad. soch.</t>
    </r>
    <r>
      <rPr>
        <sz val="10"/>
        <rFont val="Times New Roman"/>
        <family val="1"/>
        <charset val="238"/>
      </rPr>
      <t xml:space="preserve"> (100%)</t>
    </r>
  </si>
  <si>
    <t>Výstava - XXVIII. Salón 2019 - vystavené 1 dielo</t>
  </si>
  <si>
    <t>Bratislava, Umelka, Galéria SVÚ</t>
  </si>
  <si>
    <t>25. 7. - 11. 8. 2019</t>
  </si>
  <si>
    <t>Model averzu medaile loga Žilinskej univerzity v Žiline pre razbu medailí</t>
  </si>
  <si>
    <t>Žilina, Žilinská univerzita</t>
  </si>
  <si>
    <t>3. 10. 2019</t>
  </si>
  <si>
    <r>
      <rPr>
        <b/>
        <sz val="10"/>
        <rFont val="Times New Roman"/>
        <family val="1"/>
        <charset val="238"/>
      </rPr>
      <t xml:space="preserve">Ruhig Roman, Ing. </t>
    </r>
    <r>
      <rPr>
        <sz val="10"/>
        <rFont val="Times New Roman"/>
        <family val="1"/>
        <charset val="238"/>
      </rPr>
      <t xml:space="preserve">(50%) - </t>
    </r>
    <r>
      <rPr>
        <b/>
        <sz val="10"/>
        <rFont val="Times New Roman"/>
        <family val="1"/>
        <charset val="238"/>
      </rPr>
      <t>Ruhigová Ema, Ing. arch. Ing.</t>
    </r>
    <r>
      <rPr>
        <sz val="10"/>
        <rFont val="Times New Roman"/>
        <family val="1"/>
        <charset val="238"/>
      </rPr>
      <t xml:space="preserve"> (50%) </t>
    </r>
  </si>
  <si>
    <t>Peace Pavilion GAP, Kaira Looro 2019 - architektonická štúdia</t>
  </si>
  <si>
    <r>
      <rPr>
        <b/>
        <sz val="10"/>
        <rFont val="Times New Roman"/>
        <family val="1"/>
        <charset val="238"/>
      </rPr>
      <t xml:space="preserve">Ruhig Roman, Ing. </t>
    </r>
    <r>
      <rPr>
        <sz val="10"/>
        <rFont val="Times New Roman"/>
        <family val="1"/>
        <charset val="238"/>
      </rPr>
      <t>(50%)</t>
    </r>
    <r>
      <rPr>
        <b/>
        <sz val="10"/>
        <rFont val="Times New Roman"/>
        <family val="1"/>
        <charset val="238"/>
      </rPr>
      <t xml:space="preserve"> - Ruhigová Ema, Ing. arch. Ing. </t>
    </r>
    <r>
      <rPr>
        <sz val="10"/>
        <rFont val="Times New Roman"/>
        <family val="1"/>
        <charset val="238"/>
      </rPr>
      <t xml:space="preserve">(50%) </t>
    </r>
  </si>
  <si>
    <t>Výstava - Fragmenty - autorská výstava - kurátorstvo</t>
  </si>
  <si>
    <t>Bratislava, Mlynica</t>
  </si>
  <si>
    <t>27. - 30. 4. 2019</t>
  </si>
  <si>
    <t>XVV/dielo</t>
  </si>
  <si>
    <t>Interiér bytu J+J, Devínka pod Lesom - architektonická štúdia</t>
  </si>
  <si>
    <t>Bratislava, Súkromný investor</t>
  </si>
  <si>
    <r>
      <rPr>
        <b/>
        <sz val="10"/>
        <rFont val="Times New Roman"/>
        <family val="1"/>
        <charset val="238"/>
      </rPr>
      <t xml:space="preserve">Ruhig Roman, Ing. </t>
    </r>
    <r>
      <rPr>
        <sz val="10"/>
        <rFont val="Times New Roman"/>
        <family val="1"/>
        <charset val="238"/>
      </rPr>
      <t xml:space="preserve">(25%) - </t>
    </r>
    <r>
      <rPr>
        <b/>
        <sz val="10"/>
        <rFont val="Times New Roman"/>
        <family val="1"/>
        <charset val="238"/>
      </rPr>
      <t xml:space="preserve">Ruhigová Ema, Ing. arch. Ing. </t>
    </r>
    <r>
      <rPr>
        <sz val="10"/>
        <rFont val="Times New Roman"/>
        <family val="1"/>
        <charset val="238"/>
      </rPr>
      <t>(25%) - Bogár, Michal (25%) - Bogárová, Mária (25%)</t>
    </r>
  </si>
  <si>
    <t>Variantné riešenie prepojenia obce Miloslavov - verejná urbanistická súťaž</t>
  </si>
  <si>
    <t>Miloslavov, Obec Miloslavov</t>
  </si>
  <si>
    <r>
      <rPr>
        <b/>
        <sz val="10"/>
        <rFont val="Times New Roman"/>
        <family val="1"/>
        <charset val="238"/>
      </rPr>
      <t xml:space="preserve">Ruhig Roman, Ing. </t>
    </r>
    <r>
      <rPr>
        <sz val="10"/>
        <rFont val="Times New Roman"/>
        <family val="1"/>
        <charset val="238"/>
      </rPr>
      <t>(25%)</t>
    </r>
    <r>
      <rPr>
        <b/>
        <sz val="10"/>
        <rFont val="Times New Roman"/>
        <family val="1"/>
        <charset val="238"/>
      </rPr>
      <t xml:space="preserve"> - Ruhigová Ema, Ing. arch. Ing.</t>
    </r>
    <r>
      <rPr>
        <sz val="10"/>
        <rFont val="Times New Roman"/>
        <family val="1"/>
        <charset val="238"/>
      </rPr>
      <t xml:space="preserve"> (25%)</t>
    </r>
    <r>
      <rPr>
        <b/>
        <sz val="10"/>
        <rFont val="Times New Roman"/>
        <family val="1"/>
        <charset val="238"/>
      </rPr>
      <t xml:space="preserve"> - </t>
    </r>
    <r>
      <rPr>
        <sz val="10"/>
        <rFont val="Times New Roman"/>
        <family val="1"/>
        <charset val="238"/>
      </rPr>
      <t>Bogár, Michal (25%) - Bogárová, Mária (25%)</t>
    </r>
  </si>
  <si>
    <t>Urbanistická štúdia na nové polyfunkčné centrum obce Miloslavov - víťazný návrh</t>
  </si>
  <si>
    <t>04. 10. 2019</t>
  </si>
  <si>
    <r>
      <rPr>
        <b/>
        <sz val="10"/>
        <rFont val="Times New Roman"/>
        <family val="1"/>
        <charset val="238"/>
      </rPr>
      <t xml:space="preserve">Ruhig Roman, Ing. </t>
    </r>
    <r>
      <rPr>
        <sz val="10"/>
        <rFont val="Times New Roman"/>
        <family val="1"/>
        <charset val="238"/>
      </rPr>
      <t xml:space="preserve">(40%) - </t>
    </r>
    <r>
      <rPr>
        <b/>
        <sz val="10"/>
        <rFont val="Times New Roman"/>
        <family val="1"/>
        <charset val="238"/>
      </rPr>
      <t>Ruhigová Ema, Ing. arch. Ing.</t>
    </r>
    <r>
      <rPr>
        <sz val="10"/>
        <rFont val="Times New Roman"/>
        <family val="1"/>
        <charset val="238"/>
      </rPr>
      <t xml:space="preserve"> (40%) - Mecele, Matej (10%) - Borsík, Tomáš (10%)</t>
    </r>
  </si>
  <si>
    <t>Nová likérka - konverzia časti industriálnej zóny na bývanie, Liptovský Mikuláš - architektonická štúdia</t>
  </si>
  <si>
    <t>Liptovský Mikuláš, Likerka, s.r.o.</t>
  </si>
  <si>
    <r>
      <rPr>
        <b/>
        <sz val="10"/>
        <rFont val="Times New Roman"/>
        <family val="1"/>
        <charset val="238"/>
      </rPr>
      <t xml:space="preserve">Ruhig Roman, Ing. </t>
    </r>
    <r>
      <rPr>
        <sz val="10"/>
        <rFont val="Times New Roman"/>
        <family val="1"/>
        <charset val="238"/>
      </rPr>
      <t>(50%)</t>
    </r>
    <r>
      <rPr>
        <b/>
        <sz val="10"/>
        <rFont val="Times New Roman"/>
        <family val="1"/>
        <charset val="238"/>
      </rPr>
      <t xml:space="preserve"> - Ruhigová Ema, Ing. arch. Ing. </t>
    </r>
    <r>
      <rPr>
        <sz val="10"/>
        <rFont val="Times New Roman"/>
        <family val="1"/>
        <charset val="238"/>
      </rPr>
      <t>(50%)</t>
    </r>
  </si>
  <si>
    <t>Realizácia interiéru 2,5 izbového bytu v panelovom dome, Ružinov, Bratislava -architektonické dielo</t>
  </si>
  <si>
    <t>Architektonické návrhy bývania v rôznom klimatickom podnebí (Kazachstan, Bielorusko, Španielsko, Senegal) - architektonická štúdia</t>
  </si>
  <si>
    <t>Bratislava, Rektorát STU</t>
  </si>
  <si>
    <r>
      <rPr>
        <b/>
        <sz val="10"/>
        <rFont val="Times New Roman"/>
        <family val="1"/>
        <charset val="238"/>
      </rPr>
      <t xml:space="preserve">Ruhig Roman, Ing. </t>
    </r>
    <r>
      <rPr>
        <sz val="10"/>
        <rFont val="Times New Roman"/>
        <family val="1"/>
        <charset val="238"/>
      </rPr>
      <t>(100%)</t>
    </r>
  </si>
  <si>
    <t>Bytový dom - Z Faktor, Zvolen</t>
  </si>
  <si>
    <t>Bratislava, Súkromný investor - Alena Ruhigová</t>
  </si>
  <si>
    <t>Rodinný dom – COVER House, Bratislava</t>
  </si>
  <si>
    <r>
      <rPr>
        <b/>
        <sz val="10"/>
        <rFont val="Times New Roman"/>
        <family val="1"/>
        <charset val="238"/>
      </rPr>
      <t xml:space="preserve">Ruhigová Ema, Ing. arch. Ing. </t>
    </r>
    <r>
      <rPr>
        <sz val="10"/>
        <rFont val="Times New Roman"/>
        <family val="1"/>
        <charset val="238"/>
      </rPr>
      <t>(100%)</t>
    </r>
  </si>
  <si>
    <t>Súbor bytových domov, Bratislava - Petržalka - architektonická štúdia</t>
  </si>
  <si>
    <t>Zálesie, ER Atelier</t>
  </si>
  <si>
    <t>Športovo-rekreačné centrum Vršok, Senec - architektonická štúdia</t>
  </si>
  <si>
    <t>Rodinný dom Vinohrady, Bratislava - architektonická štúdia</t>
  </si>
  <si>
    <r>
      <rPr>
        <b/>
        <sz val="10"/>
        <rFont val="Times New Roman"/>
        <family val="1"/>
        <charset val="238"/>
      </rPr>
      <t xml:space="preserve">Řehák Ivan, akad. sochár </t>
    </r>
    <r>
      <rPr>
        <sz val="10"/>
        <rFont val="Times New Roman"/>
        <family val="1"/>
        <charset val="238"/>
      </rPr>
      <t>(100%)</t>
    </r>
  </si>
  <si>
    <t>Melpomené - zberateľská minca v nominálnej hodnote 10 € k 100. výročiu založenia Slovenského národného divadla - cena za kvalitne spracovaný návrh</t>
  </si>
  <si>
    <t>Bratislava, Národná banka Slovenska</t>
  </si>
  <si>
    <t>Marec 2019</t>
  </si>
  <si>
    <t>MAXHELL - zberateľská minca v nominálnej hodnote 10 € k 300. výročiu narodenia Maximiliána Hella - udelená znížená druhá cena</t>
  </si>
  <si>
    <t>Jún 2019</t>
  </si>
  <si>
    <t>EURÓPA - národná strana pamätnej euromince v nominálnej hodnote 2 € k 20. výročiu vstupu Slovenskej republiky do Organizácie pre hospodársku spoluprácu a rozvoj (OECD) - cena za kvalitne spracovaný návrh</t>
  </si>
  <si>
    <t>Október 2019</t>
  </si>
  <si>
    <r>
      <rPr>
        <b/>
        <sz val="10"/>
        <rFont val="Times New Roman"/>
        <family val="1"/>
        <charset val="238"/>
      </rPr>
      <t xml:space="preserve">Řehák Ivan, akad. sochár </t>
    </r>
    <r>
      <rPr>
        <sz val="10"/>
        <rFont val="Times New Roman"/>
        <family val="1"/>
        <charset val="238"/>
      </rPr>
      <t>(50%) - Poldaufová Mária (50%)</t>
    </r>
  </si>
  <si>
    <t>Strieborná zberateľská minca v nominálnej hodnote 10 € k 100. výročiu úmrtia Milana Rastislava Štefánika - realizácia</t>
  </si>
  <si>
    <t>Kremnica, Mincovňa Kremnica</t>
  </si>
  <si>
    <t>Apríl 2019</t>
  </si>
  <si>
    <t>ZZV/dielo</t>
  </si>
  <si>
    <t>Pamätná medaila - nezrealizované motívy zberateľských mincí - 400. výročie korunovácie Ferdinanda II. - realizácia</t>
  </si>
  <si>
    <t>ZVX/dielo</t>
  </si>
  <si>
    <r>
      <rPr>
        <b/>
        <sz val="10"/>
        <rFont val="Times New Roman"/>
        <family val="1"/>
        <charset val="238"/>
      </rPr>
      <t xml:space="preserve">Topilin Alexander, Ing. arch. </t>
    </r>
    <r>
      <rPr>
        <sz val="10"/>
        <rFont val="Times New Roman"/>
        <family val="1"/>
        <charset val="238"/>
      </rPr>
      <t>(60%) - Barančoková, Lucia (20%) - Butková, Miriama (20%)</t>
    </r>
  </si>
  <si>
    <t>Democratic Umbrella - Multihalle Mannheim - architektonická štúdia</t>
  </si>
  <si>
    <t>Mannheim, Nemecko, Administrative Department for Building Culture</t>
  </si>
  <si>
    <t>7. 11. 2019</t>
  </si>
  <si>
    <t>YXY/dielo</t>
  </si>
  <si>
    <r>
      <rPr>
        <b/>
        <sz val="10"/>
        <rFont val="Times New Roman"/>
        <family val="1"/>
        <charset val="238"/>
      </rPr>
      <t xml:space="preserve">Topilin Alexander, Ing. arch. </t>
    </r>
    <r>
      <rPr>
        <sz val="10"/>
        <rFont val="Times New Roman"/>
        <family val="1"/>
        <charset val="238"/>
      </rPr>
      <t>(100%)</t>
    </r>
  </si>
  <si>
    <t>Pavilón Katedry architektúry SvF STU pre Coneco Racioenergia 2019 - architektonický návrh</t>
  </si>
  <si>
    <t>Bratislava, Incheba, a.s.</t>
  </si>
  <si>
    <t>27. - 30. 3. 2019</t>
  </si>
  <si>
    <t>Výstava - Cesta je cieľ, Salón architektov, Coneco Racioenergia 2019 - kurátorstvo</t>
  </si>
  <si>
    <t>YXV</t>
  </si>
  <si>
    <t>Bradová Ivana</t>
  </si>
  <si>
    <t>Grafický dizajn publikácie a návrh obálky publikácie: MČ Bratislava-Záhorská Bystrica ulica Československých tankistov, ISBN 978-80-227-4878-0</t>
  </si>
  <si>
    <t>SPEKTRUM STU, Bratislava</t>
  </si>
  <si>
    <t>2019</t>
  </si>
  <si>
    <t>YYY</t>
  </si>
  <si>
    <t>Šimkovič Vladimír</t>
  </si>
  <si>
    <t xml:space="preserve">Art Campus Vysokej školy výtvarných umení v Bratislave - architektonicko-urbanistický súťažný  návrh / odmena </t>
  </si>
  <si>
    <t>Galéria Médium, Bratislava</t>
  </si>
  <si>
    <t>23.2.-17.3.2019</t>
  </si>
  <si>
    <t>Žitňanský Márius</t>
  </si>
  <si>
    <t>Dubeňová Ľubica</t>
  </si>
  <si>
    <t>Filová Natália</t>
  </si>
  <si>
    <t>XVV</t>
  </si>
  <si>
    <t>Majcher Stanislav</t>
  </si>
  <si>
    <t>Novostavba hasičskej zbrojnice - projekt pre stavebné povolenie</t>
  </si>
  <si>
    <t>Obec Bešeňová</t>
  </si>
  <si>
    <t>24.1. 2019</t>
  </si>
  <si>
    <t>XXV</t>
  </si>
  <si>
    <t>Lüley Marek</t>
  </si>
  <si>
    <t>Útočisko pre manžela - návrh interiéru pracovne</t>
  </si>
  <si>
    <t>Časopis Môj dom</t>
  </si>
  <si>
    <t>február 2019</t>
  </si>
  <si>
    <t>Kusý Martin</t>
  </si>
  <si>
    <t>Art Campus Vysokej školy výtvarných umení v Bratislave - architektonicko-urbanistický súťažný  návrh /3. cena</t>
  </si>
  <si>
    <t>Paňák Pavel</t>
  </si>
  <si>
    <t>Bakyta Róbert</t>
  </si>
  <si>
    <t>Nováček Oto</t>
  </si>
  <si>
    <t>Redizajn trafostaníc ZSDIS - architektonicko-urbanistická súťaž</t>
  </si>
  <si>
    <t>Západoslovenská distribučná a.s., Bratislava</t>
  </si>
  <si>
    <t>7.2. 2019</t>
  </si>
  <si>
    <t>YYV</t>
  </si>
  <si>
    <t>Promenáda na Šírave - krajinársko-architektonická medzinárodná jednokolová súťaž / odmena</t>
  </si>
  <si>
    <t>Organizácia Košice Región Turizmus</t>
  </si>
  <si>
    <t>22.1.2019</t>
  </si>
  <si>
    <t>Lukáč Milan</t>
  </si>
  <si>
    <t xml:space="preserve">Základný kameň  pre " Pavilón mladých " </t>
  </si>
  <si>
    <t>Danubiana, Čunovo</t>
  </si>
  <si>
    <t>29.3.2019</t>
  </si>
  <si>
    <t>Novinárska cena 2018 - Cena otvorenej spoločnosti venovaná Karolovi Ježíkovi</t>
  </si>
  <si>
    <t>Slovenská sporiteľňa, Bratislava</t>
  </si>
  <si>
    <t>1.5.2019</t>
  </si>
  <si>
    <t>Novostavba rodinného domu - projekt pre stavebné povolenie</t>
  </si>
  <si>
    <t>Súkromný investor, Liptovský Mikuláš</t>
  </si>
  <si>
    <t>15.4. 2019</t>
  </si>
  <si>
    <t>ZYZ</t>
  </si>
  <si>
    <t>Moravčíková Henrieta</t>
  </si>
  <si>
    <t>Medzinárodná výstava venovaná architektúre druhej polovici 20.storočia v krajinách Višegrádskej  štvorky / kurátorstvo</t>
  </si>
  <si>
    <t>Galerie Českých center, Praha</t>
  </si>
  <si>
    <t>17.4.-15.5.2019</t>
  </si>
  <si>
    <t>Vozárová Tatiana</t>
  </si>
  <si>
    <t>Grafická úprava publikácie: Bratislava a more, ISBN 978-80-227-4908-4</t>
  </si>
  <si>
    <t>Šíp Lukáš</t>
  </si>
  <si>
    <t>Interiér bytu MYTO - realizácia 3 izbového bytu  v obytnom súbore "Pri Mýte" v rozsahu od štúdie až po realizáciu</t>
  </si>
  <si>
    <t>Súkromný investor, Bratislava</t>
  </si>
  <si>
    <t>máj 2019</t>
  </si>
  <si>
    <t>Mazancová Eva</t>
  </si>
  <si>
    <t>Pocitový chodník -  postavený vo verejnom priestore vedľa Hrušovskej zdrži  je súčasťou náučného Dunajského chodníka – DUNA park.</t>
  </si>
  <si>
    <t>OZ BCDLab, Bratislava</t>
  </si>
  <si>
    <t>december 2018 - 2019</t>
  </si>
  <si>
    <t>Kočlík Dušan</t>
  </si>
  <si>
    <t>Putovná medzinárodná výstava k projektu Interreg  Danube Transnational Programme DanuRb</t>
  </si>
  <si>
    <t>Vojnová pracháreň sv. Barbory, Komárno</t>
  </si>
  <si>
    <t>16.4.2019</t>
  </si>
  <si>
    <t>Vinárčiková Jana</t>
  </si>
  <si>
    <t>Morávková Katarína</t>
  </si>
  <si>
    <t>Realizácia objektu - obchodné, skladové a kancelárske priestory pre firmu TECHLES</t>
  </si>
  <si>
    <t>TECHLES, s.r.o., Liptovský Mikuláš</t>
  </si>
  <si>
    <t>31.1.2019</t>
  </si>
  <si>
    <t>YYX</t>
  </si>
  <si>
    <t>Brašeň Michal</t>
  </si>
  <si>
    <t>Grafické spracovanie medzinárodnej  putovnej výstavy k projektu Interreg  Danube Transnational Programme DanuRb</t>
  </si>
  <si>
    <t>Legény Ján</t>
  </si>
  <si>
    <t>Kováč Bohumil</t>
  </si>
  <si>
    <t>Urbanistická štúdia centrálnej rozvojovej osi v Petržalke, variant B</t>
  </si>
  <si>
    <t>Magistrát hl.m. SR Bratislavy</t>
  </si>
  <si>
    <t>6.2.2019</t>
  </si>
  <si>
    <t>Görner Karol</t>
  </si>
  <si>
    <t>Czafík Michal</t>
  </si>
  <si>
    <t>Štefancová Lucia</t>
  </si>
  <si>
    <t>Urbanistická štúdia centrálnej rozvojovej osi v Petržalke, variant A</t>
  </si>
  <si>
    <t>YVV</t>
  </si>
  <si>
    <t>Dubiny Martin</t>
  </si>
  <si>
    <t>Výstava súťažných návrhov:  Pešia lávka ponad cestu 1/21 v Giraltovciach / kurátorstvo</t>
  </si>
  <si>
    <t>Mestský úrad Giraltovce</t>
  </si>
  <si>
    <t>10.5.-31.5.2019</t>
  </si>
  <si>
    <t>Hain Vladimír</t>
  </si>
  <si>
    <t>Rodinný dom s dvojgarážou ZOHOR</t>
  </si>
  <si>
    <t>Súkromný investor, Stupava</t>
  </si>
  <si>
    <t>XZV</t>
  </si>
  <si>
    <t>Jelenčík Branislav</t>
  </si>
  <si>
    <t>Dizajn predmetov pre propagáciu značky fy EXIQA</t>
  </si>
  <si>
    <t>EXIQA Slovakia, Košice</t>
  </si>
  <si>
    <t>YZX</t>
  </si>
  <si>
    <t>Grafický  dizajn pre propagáciu  fy IBG Slovensko a IBG Maďarsko</t>
  </si>
  <si>
    <t>IBG Slovensko, Pezinok</t>
  </si>
  <si>
    <t>marec 2019</t>
  </si>
  <si>
    <t>YZV</t>
  </si>
  <si>
    <t>Dizajn pre firmu AISA, s.r.o.</t>
  </si>
  <si>
    <t>AISA, s.r.o., Bratislava</t>
  </si>
  <si>
    <t>júl 2019</t>
  </si>
  <si>
    <t>Lesajová Tatiana</t>
  </si>
  <si>
    <t xml:space="preserve">Metaformi, Vespertine collection - kolekcia šperkov vyrobená z mosadze pozlátená 24 karátovým zlatom. </t>
  </si>
  <si>
    <t>Predajňa Slávica, s.r.o., Bratislava</t>
  </si>
  <si>
    <t>jún 2019</t>
  </si>
  <si>
    <t xml:space="preserve">Botek Andrej </t>
  </si>
  <si>
    <t>XXVIII. Salón 2019 - kolektívna výstava Spoločnosti voľných výtvarných umelcov. Kurátorka: Dagmar Kudoláni Srnenská</t>
  </si>
  <si>
    <t>Galéria slovenskej výtvarnej únie, Bratislava</t>
  </si>
  <si>
    <t>25.7.-11.8.2019</t>
  </si>
  <si>
    <t>Miškovský Matej</t>
  </si>
  <si>
    <t>Rodinný dom, projekt pre SP</t>
  </si>
  <si>
    <t>Súkromný investor, Miko, Bratislava</t>
  </si>
  <si>
    <t>január 2019</t>
  </si>
  <si>
    <t>Rodinný dom s garážou, projekt pre SP</t>
  </si>
  <si>
    <t>Súkromný investor, Senec</t>
  </si>
  <si>
    <t>Novostavba záhradného altánku, projekt pre SP</t>
  </si>
  <si>
    <t>Gróbsky Dvor, s.r.o., Slovenský Grob</t>
  </si>
  <si>
    <t>Centrum sociálnych služieb, projekt pre SP</t>
  </si>
  <si>
    <t>Obec Šenkvice</t>
  </si>
  <si>
    <t>apríl 2019</t>
  </si>
  <si>
    <t xml:space="preserve">Rodinný dom A, projekt pre SP </t>
  </si>
  <si>
    <t>Súkromný investor, Libič M. Slovenský Grob</t>
  </si>
  <si>
    <t>Rodinný dom B, projekt pre SP</t>
  </si>
  <si>
    <t>Súkromný investor, Libič R. Slovenský Grob</t>
  </si>
  <si>
    <t>Súkromný investor, Blašková, Slovenský Grob</t>
  </si>
  <si>
    <t>Rodinný dom - realizácia</t>
  </si>
  <si>
    <t>Súkromný investor, Pilka, Pezinok</t>
  </si>
  <si>
    <t>august 2019</t>
  </si>
  <si>
    <t xml:space="preserve">Interiér záhradného altánku - realizácia </t>
  </si>
  <si>
    <t>Petrík Vladimír</t>
  </si>
  <si>
    <t xml:space="preserve">Návrh interiéru coworkingového priestoru na Matfyz (FMFI UK) / 1. cena </t>
  </si>
  <si>
    <t>Matfyz Klubovňa, Bratislava</t>
  </si>
  <si>
    <t>30.7.2019</t>
  </si>
  <si>
    <t>ZZY</t>
  </si>
  <si>
    <t xml:space="preserve"> 40 rokov v dizajne ⓒ Branislav Jelenčík.  Kurátor: Róbert Makar</t>
  </si>
  <si>
    <t>6.9.-29.9.2019</t>
  </si>
  <si>
    <t xml:space="preserve">Garfický dizajn  katalógu k výstave ⓒ Braňo Jelenčík 40 rokov v dizajne, ISBN: 978-80-227-4949-7, veľkosť A3 </t>
  </si>
  <si>
    <t>september 2019</t>
  </si>
  <si>
    <t>IMAGERY OF CHANGE - Inštalácia svetelných objektov so zvukom zvonov - BIELA NOC</t>
  </si>
  <si>
    <t>27.9.-29.9.2019</t>
  </si>
  <si>
    <t>Návrh a realizácia interiéru kancelárií firmy ING v BBC5</t>
  </si>
  <si>
    <t>ING Business Shared Services, Bratislava</t>
  </si>
  <si>
    <t>Daniel Peter</t>
  </si>
  <si>
    <t>Kotradyová Veronika</t>
  </si>
  <si>
    <t>Rekonštrukcia bytu V98 - návrh a realizácia interiéru bytu</t>
  </si>
  <si>
    <t>Puškár Branislav</t>
  </si>
  <si>
    <t>XYV</t>
  </si>
  <si>
    <t>Rozšírenie prenájmu priestorov - projekt</t>
  </si>
  <si>
    <t>Tóth Adam</t>
  </si>
  <si>
    <t>Grafický dizajn zborníka abstraktov - Zdravé domy, Interiér 2019, Identita Sk, ISBN 978-80-227-4952, počet strán 59, náklad 80 ks</t>
  </si>
  <si>
    <t>Vydavateľstvo Spektrum, Bratislava</t>
  </si>
  <si>
    <t>Bratislava_MČ RUŽINOV_východný rozvoj - grafický dizajn, dizajn manuál publikácie, návrh obálky, ISBN 978-80-227-4953-4, počet strán 62</t>
  </si>
  <si>
    <t>Štefancové Lucia</t>
  </si>
  <si>
    <t>Park vo vnútrobloku obytného súboru Jánošíkova, Nové mesto nad Váhom, 2016-2019 - realizácia</t>
  </si>
  <si>
    <t>MsÚ Nové Mesto nad Váhom</t>
  </si>
  <si>
    <t>Park vo vnútrobloku obytného súboru Jánošíkova, Nové mesto nad Váhom, 2016-2020 - realizácia</t>
  </si>
  <si>
    <t>XVY</t>
  </si>
  <si>
    <t>Obradná sieň - súťažný návrh na výstavný projekt 17. bienále architektúry v Benátkach 2020</t>
  </si>
  <si>
    <t>Slovenská národná galéria, Bratislava</t>
  </si>
  <si>
    <t>Mazalán Peter</t>
  </si>
  <si>
    <t>XVX</t>
  </si>
  <si>
    <t>Výstavný stánok na BAU UND BETRIEB HOTELS 2019, Mníchov, Nemecko</t>
  </si>
  <si>
    <t>Europlac Röhr GmbH, Tettnang, Nemecko</t>
  </si>
  <si>
    <t>Hronský Michal</t>
  </si>
  <si>
    <t>YVZ</t>
  </si>
  <si>
    <t xml:space="preserve">VARIOPLEX CUBE - Realizácia mobilného objektu 1x1x1m. Objekt prezentuje možnosti Varioplexu – novovyvinutého produktu f. Europlac. </t>
  </si>
  <si>
    <t>október 2019</t>
  </si>
  <si>
    <t>Výstavný stánok na medzinárodnom veľtrhu INTERZUM 2019, Köln, Nemecko</t>
  </si>
  <si>
    <t>21.05.-24.05. 2019</t>
  </si>
  <si>
    <t>Vráblová Edita</t>
  </si>
  <si>
    <t>Novostavba rodinného dvojdomu - projekt pre stavebné povolenie</t>
  </si>
  <si>
    <t>Stretnutie - Pocta Vincentovi Hložníkovi pri príležitosti 100. výročia narodenia majstra / kurátor  M. Horváthová</t>
  </si>
  <si>
    <t>Galéria slovenského rozhlasu, Bratislava</t>
  </si>
  <si>
    <t>3.10.-3.11.2019</t>
  </si>
  <si>
    <t>3.10.-3.11.2020</t>
  </si>
  <si>
    <t>Milan Lukáč - autorská výstava / kurátor Carmen Kováčová</t>
  </si>
  <si>
    <t>Galéria u anjela, Kežmarok</t>
  </si>
  <si>
    <t>20.9.-16.11.2019</t>
  </si>
  <si>
    <t>NA ŠINDLI sa dobrých ľudí veľa zmesti / kurátor Ľudo Petránsky</t>
  </si>
  <si>
    <t>Moodra galéria,  Modra</t>
  </si>
  <si>
    <t>21.9.2019-10.1.2020</t>
  </si>
  <si>
    <t>ZZX</t>
  </si>
  <si>
    <t>Autorská výstava:  Pozdrav z prázdnin / Szünidei üdvözlet  / kurátor Gabriella Gyarmati</t>
  </si>
  <si>
    <t>Munkácsy Mihály Múzeum, Békescsaba, Maďarsko</t>
  </si>
  <si>
    <t>26.9.2019-1.5.2020</t>
  </si>
  <si>
    <t>Pamätník SNP - realizácia diela</t>
  </si>
  <si>
    <t>Dvoly, Brezová pod Bradlom</t>
  </si>
  <si>
    <t>6.9.2019</t>
  </si>
  <si>
    <t>Bratislava Design Week 2019 : IDENTITA SK</t>
  </si>
  <si>
    <t>OD Dunaj, BDW, Bratislava</t>
  </si>
  <si>
    <t>6.6.-9.6.2019</t>
  </si>
  <si>
    <t>YZY</t>
  </si>
  <si>
    <t>Ďurianová Andrea</t>
  </si>
  <si>
    <t xml:space="preserve">Návrh a realizácia výtvarno-priestorového riešenia výstavy Do divočiny, (Schaubmarov mlyn, Pezinok)  kurátorka: Alexandra Tamásová  </t>
  </si>
  <si>
    <t>Slovenské národná galéria, Bratislava</t>
  </si>
  <si>
    <t>ZZV</t>
  </si>
  <si>
    <t>Autorská výstava Andrea Ďurianová: Skladom - kolekcia šperkov- brošní a prsteňov</t>
  </si>
  <si>
    <t>Galéria Čin Čin, Bratislava</t>
  </si>
  <si>
    <t>3.9.-27.9.2019</t>
  </si>
  <si>
    <t>Návrh a realizácia výtvarno-priestorového riešenia výstavy Srdcom zdobené, kurátorky: Libuša Jaďuďová, Michaela Škodová</t>
  </si>
  <si>
    <t>Galéria ÚĽUV, Bratislava</t>
  </si>
  <si>
    <t xml:space="preserve">Architektonický návrh výstavy - Národná cena za dizajn 2019 </t>
  </si>
  <si>
    <t>Slovenské centrum dizajnu, Bratislava</t>
  </si>
  <si>
    <t xml:space="preserve">Výtvarný návrh a realizácia troch výtvarne modifikovaných výstavných expozícií - európsky veľtrh Gaudeamus Akademia Bratislava ´2019. </t>
  </si>
  <si>
    <t>Incheba EXPO, Bratislava</t>
  </si>
  <si>
    <t>24.9.-26.9.2019</t>
  </si>
  <si>
    <t>Sopirová Alžbeta</t>
  </si>
  <si>
    <t>Územný plán obce Vinohrady nad Váhom – Prieskumy a rozbory</t>
  </si>
  <si>
    <t>Obec Vinohrady nad Váhom</t>
  </si>
  <si>
    <t>Územný plán obce Vinohrady nad Váhom – Zadanie</t>
  </si>
  <si>
    <t>Urbanistická štúdia Doľany - rozvojový zámer 22</t>
  </si>
  <si>
    <t>Obec Doľany, súkromní investori</t>
  </si>
  <si>
    <t>Kubaliaková Radka</t>
  </si>
  <si>
    <t>Rodinný dom - projekt pre stavebné povolenie, realizácia</t>
  </si>
  <si>
    <t>Súkromný investor, Poltár</t>
  </si>
  <si>
    <t>Projekt a realizácia interiéru bytu v Bratislave - Dúbravke</t>
  </si>
  <si>
    <t>Súkromný investor,  Bratislava</t>
  </si>
  <si>
    <t>Rodinný dom - projekt pre stavebné povolenie</t>
  </si>
  <si>
    <t>Súkromný investor, Lučenec</t>
  </si>
  <si>
    <t>Expozícia FA STU - 24. medzinárodný veľtrh MODDOM 2019</t>
  </si>
  <si>
    <t>Incheba Expo, Bratislava</t>
  </si>
  <si>
    <t>16.10.-20.10.2019</t>
  </si>
  <si>
    <t xml:space="preserve">Salcer Igor </t>
  </si>
  <si>
    <t>Expozícia FA STU - 24. medzinárodný veľtrh MODDOM 2020</t>
  </si>
  <si>
    <t>Kolektívna výberová výstava Moje cesty,  kurátorka : Mária Kovalčíková</t>
  </si>
  <si>
    <t>Pistoriho palác, Bratislava</t>
  </si>
  <si>
    <t>3.10.-28.10.2019</t>
  </si>
  <si>
    <t>Architektonická štúdia, publikovaná v časopise ARCH 10/2019</t>
  </si>
  <si>
    <t>Miestny úrad Bratislava-Jarovce</t>
  </si>
  <si>
    <t>Revitalizácia verejného priestranstva obce - realizácia</t>
  </si>
  <si>
    <t>Výtvarný a grafický návrh výstavnej expozície STU  -  spoločnej výstavy fakúlt STU, UK Bratislava a Magistrátu HM SR</t>
  </si>
  <si>
    <t>Rektorát STU, Bratislava</t>
  </si>
  <si>
    <t>22.10.-25.10.2019</t>
  </si>
  <si>
    <t>ZXV</t>
  </si>
  <si>
    <t>Antony Tibor</t>
  </si>
  <si>
    <t xml:space="preserve">SpirulinaLamp - 2. cena na súťaži start-upov RIS INNOVATION PRIZE 2019 </t>
  </si>
  <si>
    <t>AgroBioTech  SPU , Nitra</t>
  </si>
  <si>
    <t>19.9.2019</t>
  </si>
  <si>
    <t>Výstava Architekt Friedrich Weinwurm: nová cesta / kurátorstvo</t>
  </si>
  <si>
    <t>Múzeum města Brna, Brno, ČR</t>
  </si>
  <si>
    <t>28.8.-3.11.2019</t>
  </si>
  <si>
    <t>Metamorfózy maľby, kurátorka výstavy: M. Horváthová</t>
  </si>
  <si>
    <t>Kasárne/Kulturpark, Galéria Alfa, Košice</t>
  </si>
  <si>
    <t>7.3.-7.4.2019</t>
  </si>
  <si>
    <t xml:space="preserve">Kolektívna výberová výstava - Stretnutie II, kurátorka : M. Horváthová </t>
  </si>
  <si>
    <t>Slovenský inšitút v Prahe, ČR</t>
  </si>
  <si>
    <t>5.3.-27.3.2019</t>
  </si>
  <si>
    <t>Vladimír Petrík: Maľba -  autorská výstava, kurátor: Emil Babín</t>
  </si>
  <si>
    <t>Galéria F7, Bratislava</t>
  </si>
  <si>
    <t>1.7.-27.7.2019</t>
  </si>
  <si>
    <t>Kubinský Bohuš</t>
  </si>
  <si>
    <t>Medzinárodná výstava sochárskej tvorby Bienále plastiky malého formátu 2019, kurátor: Roman Popelár</t>
  </si>
  <si>
    <t>Kysucká galéria, Oščadnica</t>
  </si>
  <si>
    <t>11.4.-9.6.2019</t>
  </si>
  <si>
    <t>Šuda Michal</t>
  </si>
  <si>
    <t>Gábrišová Vanda</t>
  </si>
  <si>
    <t xml:space="preserve">Detský časopis Bublina - časopis vybraný na výstavu v sekcii Open Call, Bratislava Design Week </t>
  </si>
  <si>
    <t>Bratislava Design Week</t>
  </si>
  <si>
    <t>Varga Tibor</t>
  </si>
  <si>
    <t>Rekonštrukcia odletového terminálu, letisko Piešťany - projekt pre stavebné povolenie, realizácia</t>
  </si>
  <si>
    <t xml:space="preserve">Letisko Piešťany, a.s., Piešťany </t>
  </si>
  <si>
    <t>Architektonická štúdia interiéru Schindler - administratívne priestory</t>
  </si>
  <si>
    <t>Schindler Dunajská Streda a.s, Kostolné Kračany</t>
  </si>
  <si>
    <t>okóber 2019</t>
  </si>
  <si>
    <t>Náučný chodník Bitky pri Lučenci z r. 1451 - urbanistická štúdia</t>
  </si>
  <si>
    <t>Mesto Lučenec</t>
  </si>
  <si>
    <t>Končeková Danica</t>
  </si>
  <si>
    <t>Štúdia - pristavba a rekonštrukcia objektu materskej školy</t>
  </si>
  <si>
    <t>Miestny úrad Pezinok</t>
  </si>
  <si>
    <t>Látečka Rudolf</t>
  </si>
  <si>
    <t>Novostavba rodinného dvojdomu "A" a dvojdomu "B" - realizácia</t>
  </si>
  <si>
    <t>Súkromný investor, Pezinok</t>
  </si>
  <si>
    <t xml:space="preserve">Projekt pre SP rodinného domu "RD 07" a "RD 08" </t>
  </si>
  <si>
    <t>SATEX International s.r.o., Pezinok</t>
  </si>
  <si>
    <t>Uhrík Martin</t>
  </si>
  <si>
    <t>Návrh a realizácia expozície pre Volkswagen Slovensko na autosalóne v Bratislave 2019</t>
  </si>
  <si>
    <t>Porsche Slovakia spol. s.r.o., Bratislava</t>
  </si>
  <si>
    <t>30.4.-5.5.2019</t>
  </si>
  <si>
    <t>Návrh a realizácia expozície pre Volkswagen Slovensko na autosalóne v Nitre 2019</t>
  </si>
  <si>
    <t>3.10.-6.10.2019</t>
  </si>
  <si>
    <t>Návrh a realizácia dizajnu modulárneho reprezentačného pultu pre výstavné aktivity VW Slovakia</t>
  </si>
  <si>
    <t>ZYV</t>
  </si>
  <si>
    <t>Fejo Katarína</t>
  </si>
  <si>
    <t xml:space="preserve">Parčík a verejný priestor pri synagóge v Trnave </t>
  </si>
  <si>
    <t>23.9. 2019</t>
  </si>
  <si>
    <t>Súkromný investor, Dúbravy</t>
  </si>
  <si>
    <t>Dvoj garáž s prístreškom - projekt pre stavebné povolenie</t>
  </si>
  <si>
    <t>XYY</t>
  </si>
  <si>
    <t>Schleicher Alexander</t>
  </si>
  <si>
    <t>Art Campus Vysokej školy výtvarných umení v Bratislave - architektonicko-urbanistický súťažný  návrh</t>
  </si>
  <si>
    <t>Stacho Monika</t>
  </si>
  <si>
    <t>Samostatná výstava: Obchodná 1984-2014, špeciálny výber fotografií pri príležitosti 30. výročia Nežnej revolúcie</t>
  </si>
  <si>
    <t>Festival Zvolenská Slatina</t>
  </si>
  <si>
    <t>27.7.2019</t>
  </si>
  <si>
    <t>Premietanie filmu a debata o filme Zachor</t>
  </si>
  <si>
    <t>Kultúrne centrum Bánovce nad Bebravou</t>
  </si>
  <si>
    <t>31.5.2019</t>
  </si>
  <si>
    <t>Prezentácia fotografií k 30. výročiu Nežnej revolúcie</t>
  </si>
  <si>
    <t>19.11.-28.112019</t>
  </si>
  <si>
    <t>ZYY</t>
  </si>
  <si>
    <t>Šesť príbehov dejín fotografie 1839-2019 výstava</t>
  </si>
  <si>
    <t>Stredoeurópsky dom fotografie, Bratislava</t>
  </si>
  <si>
    <t>3.7.-1.9.2019</t>
  </si>
  <si>
    <t>Monika a Ľubo Stacho-Výklad Hydina - autorská výstava, vyzvaná, kurátorka: Katarína Janíčková</t>
  </si>
  <si>
    <t>Priestory Pod lampou, Bratislava</t>
  </si>
  <si>
    <t>10.11.-30.11.2019</t>
  </si>
  <si>
    <t xml:space="preserve">Projekt 17/11 - prezentácia projektu na Mesiaci fotografie 2019 </t>
  </si>
  <si>
    <t>V-klub, Bratislava</t>
  </si>
  <si>
    <t>8.11.-30.11.2019</t>
  </si>
  <si>
    <t>ZACHOR / Pamätaj na OFF festival Bratislava - projekcia filmu vytvoreného z fotografií a rozhorovou</t>
  </si>
  <si>
    <t>Kino Lumiere, Bratislava</t>
  </si>
  <si>
    <t>31.10.15.11.2019</t>
  </si>
  <si>
    <t>Ľubo Stacho: Chvála svetla - autorská spolupráca na autorskej výstave Ľuba Stacha</t>
  </si>
  <si>
    <t>Galéria mesta Bratislavy</t>
  </si>
  <si>
    <t>20.6.-13.10.2019</t>
  </si>
  <si>
    <t>Ľubo Stacho: Chvála svetla / kurátorstvo</t>
  </si>
  <si>
    <t>Tatranská galéria, Poprad</t>
  </si>
  <si>
    <t>15.11.2019-15.1.2020</t>
  </si>
  <si>
    <t>Zwei Häuser eines Herren - samostatná zahraničná výstava autorskej dvojice, kurátor: Lucia L. Fišerová</t>
  </si>
  <si>
    <t>Volkshochschule-Musiksch. Bad Homburg, Nemecko</t>
  </si>
  <si>
    <t>12.11.-13.12.2019</t>
  </si>
  <si>
    <t>Mjartan, Martin</t>
  </si>
  <si>
    <t>YVY</t>
  </si>
  <si>
    <t xml:space="preserve">Bratislava Design Week 2019 : Remeslo x Dizajn = </t>
  </si>
  <si>
    <t>FA STU,  BDW,  Bratislava</t>
  </si>
  <si>
    <t>5.6.-9.6.2019</t>
  </si>
  <si>
    <t>Pavlík Hurai Petra</t>
  </si>
  <si>
    <t>Človek s PAS - intermediálny projekt prepájajúci scénografiu, architektúru so svetelným dizajnom a soundartom</t>
  </si>
  <si>
    <t>Fuga - priestor pre chýbajúcu kultúru, Bratislava</t>
  </si>
  <si>
    <t>19.11.2019</t>
  </si>
  <si>
    <t>Béla Bartók / Hrad knižaťa Modrofúza -  intermediálny hudobno-výtvarný projekt prepájajúci scénografiu, architektúru a operné dielo</t>
  </si>
  <si>
    <t>Primaciálny palác, Bratislava</t>
  </si>
  <si>
    <t>18.9.2019</t>
  </si>
  <si>
    <t>Kino Palace v Nitre - projektová anonymná architektonická súťaž návrhov</t>
  </si>
  <si>
    <t>Mesto Nitra</t>
  </si>
  <si>
    <t>10.9.2019</t>
  </si>
  <si>
    <t xml:space="preserve">Novostavba objektu technológie </t>
  </si>
  <si>
    <t>Kúpele Lúčky, a.s., Lúčky</t>
  </si>
  <si>
    <t>17.10.2019</t>
  </si>
  <si>
    <t>Novostavba RD - Kalinovo</t>
  </si>
  <si>
    <t>Súkromný investor, Kalinovo</t>
  </si>
  <si>
    <t>24.4.2019</t>
  </si>
  <si>
    <t xml:space="preserve">DSS Nosice komplexná rekonštrukcia objektu s prístavbou  </t>
  </si>
  <si>
    <t>Domov soc.služieb Nosice, Púchov</t>
  </si>
  <si>
    <t>24.7.2019</t>
  </si>
  <si>
    <t>Individuálna bytová výstavba - BENICE</t>
  </si>
  <si>
    <t>Tatra Forest Slovakia, s.r.o., Liptovský Mikuláš</t>
  </si>
  <si>
    <t>9.1.2019</t>
  </si>
  <si>
    <t>Novostavba RD - Lučenec</t>
  </si>
  <si>
    <t>12.11.2019</t>
  </si>
  <si>
    <t>FASHION PAVILION – Parco Sempione Milan architektonický súťažný návrh</t>
  </si>
  <si>
    <t>Archasm Competitions, Miláno, Taliansko</t>
  </si>
  <si>
    <t>25.12.2019</t>
  </si>
  <si>
    <t>Vizuálny dizajn inzerátov a propagácie firmy, IBG Slovensko</t>
  </si>
  <si>
    <t>IBG Slovensko, s.r.o., Pezinok</t>
  </si>
  <si>
    <t>november 2019</t>
  </si>
  <si>
    <t>Vizuálny dizajn mobilnej propagácie firmy  EXIQUA</t>
  </si>
  <si>
    <t>EXIQUA, s.r.o., Košice</t>
  </si>
  <si>
    <t>Vizuál medzinárodnej konferencie IAA EUROPE (26 účastníckych krajín</t>
  </si>
  <si>
    <t>Office IAA Europe Bratislava/Berlín</t>
  </si>
  <si>
    <t>Vizuálny dizajn propagácie firmy VERTICAL Industrial</t>
  </si>
  <si>
    <t>VERTICAL Industrial, a.s., Bratislava</t>
  </si>
  <si>
    <t>Interiér „Reprezentačného salóniku“ v historickom objekte - návrh a realizácia</t>
  </si>
  <si>
    <t>ETAG, s.r.o., Levice</t>
  </si>
  <si>
    <t>Salcer Igor</t>
  </si>
  <si>
    <t>Interiér obchodnej prevádzky ORANGE, OC BORY MALL BRATISLAVA</t>
  </si>
  <si>
    <t>Orange Slovensko, a.s., Bratislava</t>
  </si>
  <si>
    <t>Macháčová Klára</t>
  </si>
  <si>
    <t>Rodinný dom - architektonický návrh zmeny rozostavaného domu po zmene vlastníka</t>
  </si>
  <si>
    <t>Súkromný investor, Nitra</t>
  </si>
  <si>
    <t>Víkendový dom - projekt pre SP</t>
  </si>
  <si>
    <t>Súkromný investor, Sereď</t>
  </si>
  <si>
    <t>Rodinný dom Suno 1 - realizácia</t>
  </si>
  <si>
    <t>Súkromný investor, Trnava</t>
  </si>
  <si>
    <t>Nadstavba rodinného domu realizácia</t>
  </si>
  <si>
    <t>Súkromný investor, Šúrovce</t>
  </si>
  <si>
    <t xml:space="preserve">Súťažný návrh (architektonická štúdia) na športovú halu Slávia v Trnave, </t>
  </si>
  <si>
    <t>IBV „Malé Sihote“ – pozemné komunikácie a inžinierske siete - projekt dopravnej a technickej infraštruktúry</t>
  </si>
  <si>
    <t>Hrachostav, s.r.o., Šintava</t>
  </si>
  <si>
    <t>IBV „Nad vŕškom“ – pozemné komunikácie a inžinierske siete</t>
  </si>
  <si>
    <t>Grafický dizajn konferenčného  zborníka - Zdravé domy, Interiér 2019, ISBN 978-80-227-4976-3, 105 str.</t>
  </si>
  <si>
    <t>Vydavateľstvo Spektrum STU, Bratislava</t>
  </si>
  <si>
    <t>Interiér obchodnej prevádzky ORANGE, MPark Považská Bystrica</t>
  </si>
  <si>
    <t>Interiér butiku  SCORPIO, OD Slimák, Bratislava</t>
  </si>
  <si>
    <t>Scorpio SK,  s.r.o., Bratislava</t>
  </si>
  <si>
    <t>Interiér RD,  Galanta - štúdia, projekt</t>
  </si>
  <si>
    <t>Súkromný investor, Galanta</t>
  </si>
  <si>
    <t>Interiér kancelárií spoločnosti DATALAN v Banskej Bystrici</t>
  </si>
  <si>
    <t>DATALAN, a.s., Bratislava</t>
  </si>
  <si>
    <t xml:space="preserve"> 2019</t>
  </si>
  <si>
    <t>Administratívna budova, Jasenová</t>
  </si>
  <si>
    <t>CHSlovakia, s.r.o. |Dolný Kubín</t>
  </si>
  <si>
    <t>december 2019</t>
  </si>
  <si>
    <t>Pauliny Pavol</t>
  </si>
  <si>
    <t xml:space="preserve">Rekonštrukcia vybraných častí kaštieľa v Jablonici, Pamiatková obnova etapa I., NKP č. ÚZPF 2482/1 </t>
  </si>
  <si>
    <t>Best Deal Slovakia, s.r.o., Trnava</t>
  </si>
  <si>
    <t>Baxa Patrik</t>
  </si>
  <si>
    <t>Rekonštrukcia vybraných častí kaštieľa v Jablonici, Pamiatková obnova etapa I., NKP č. ÚZPF 2482/1</t>
  </si>
  <si>
    <t>Rekonštrukcia klasicistického záhradného pavilónu Probstnerova cesta, Levoča</t>
  </si>
  <si>
    <t>Súkromný investor, Petrovany</t>
  </si>
  <si>
    <t>Pamiatková obnova a adaptácia meštianskeho Baumgartnerovho domu v Banskej Štiavnici</t>
  </si>
  <si>
    <t>ZVV</t>
  </si>
  <si>
    <t>Mobiliár pre pohronskú hradnú cestu / 1. miesto v súťaži</t>
  </si>
  <si>
    <t>OOCR Región GRON, Žarnovica</t>
  </si>
  <si>
    <t>22.10.2019</t>
  </si>
  <si>
    <t xml:space="preserve">Redizajn a realizácia priestorov sídla O2 - 9A  v Auparktower, Bratislava </t>
  </si>
  <si>
    <t>O2, Bratislava</t>
  </si>
  <si>
    <t>Dunajský náučný chodník - inštalovanie 5 informačných tabúľ s QR kódmi, prístupových schodov, pódia a stimulačného chodníka</t>
  </si>
  <si>
    <t>BCDlab FA STU, Bratislava</t>
  </si>
  <si>
    <t>Borysko Wanda</t>
  </si>
  <si>
    <t>Rekonštrukcia objektu SOŠ v Banskej Štiavnici na Povrazníku na objekt Špecializovaného zariadenia DSS a nájomného bývania - štúdia</t>
  </si>
  <si>
    <t>Domov Márie, špecializované zar. Banská Štiavnica</t>
  </si>
  <si>
    <t>Rollová Lea</t>
  </si>
  <si>
    <t>ZVX</t>
  </si>
  <si>
    <t>Ploczeková Eva</t>
  </si>
  <si>
    <t>UN CHIEN ANDALOW - Grafický list A5, ex libris 2019, (vybrané dielo, zavedené do zbierky)</t>
  </si>
  <si>
    <t>Lyuben Karavelov Regional Library, Ruse, Bulharsko</t>
  </si>
  <si>
    <t>september-október 2019</t>
  </si>
  <si>
    <t>Lipková Michala</t>
  </si>
  <si>
    <t>Výstava : Human By Design</t>
  </si>
  <si>
    <t>Satelit - Slovenské centrum dizajnu, Bratislava</t>
  </si>
  <si>
    <t>5.9.-30.10.2019</t>
  </si>
  <si>
    <t>ZYX</t>
  </si>
  <si>
    <t>„VR simulátor interiéru automobilu“ – návrh laboratórnej pomôcky</t>
  </si>
  <si>
    <t>Škoda Auto a.s., Mladá Boleslav</t>
  </si>
  <si>
    <t>26.9.-27.9.2019</t>
  </si>
  <si>
    <t>Olah Peter</t>
  </si>
  <si>
    <t>Maukš Filip</t>
  </si>
  <si>
    <t>Truben Miroslav</t>
  </si>
  <si>
    <t>WUTAI centrum – rekonštrukcia interiéru</t>
  </si>
  <si>
    <t>WUTAI Slovakia, s.r.o., Ivánka pri Dunaji</t>
  </si>
  <si>
    <t>Vyhliadková veža pre novú mestskú časť NESTO -  štúdia</t>
  </si>
  <si>
    <t>Nesto Juh Land Development, s.r.o., Bratislava</t>
  </si>
  <si>
    <t>Hajtmanek Roman</t>
  </si>
  <si>
    <t>Grafický dizajn pre nové sídlo f. ISDD+, Bratislava</t>
  </si>
  <si>
    <t>ISDD plus, s.r.o., Bratislava</t>
  </si>
  <si>
    <t>Interiér obchodnej jednotky Esoline, Šamorín</t>
  </si>
  <si>
    <t>ESOLINE, s.r.o., Šamorín</t>
  </si>
  <si>
    <t>ROLL UP 2019, europlac, Topoľčany - grafický dizajn</t>
  </si>
  <si>
    <t>Europlacs.r.o., Topoľčany</t>
  </si>
  <si>
    <t>Prezentačná kója Servicepoint A30, Bünde, Nemecko -  realizácia stálej expozície</t>
  </si>
  <si>
    <t>COLOR BOX, europlac, Topoľčany autorský dizajn úložných boxov</t>
  </si>
  <si>
    <t>EDELHOLZ book 2019 (DE mutácia), europlac, Topoľčany - hlavný katalóg pre výrobky</t>
  </si>
  <si>
    <t xml:space="preserve"> apríl 2019</t>
  </si>
  <si>
    <t>XYX</t>
  </si>
  <si>
    <t>Grafický dizajn inzercie v odborných zahraničných časopisoch pre f. europlac.</t>
  </si>
  <si>
    <t>FIREPLAC &amp; INOIS book 2019 (DE mutácia), europlac, Topoľčany</t>
  </si>
  <si>
    <t>STRUCTURE &amp; SURFACE BOARD, europlac, Topoľčany</t>
  </si>
  <si>
    <t>YVX</t>
  </si>
  <si>
    <t>Newsletter 2019, europlac, Topoľčany</t>
  </si>
  <si>
    <t>Výstavný stánok na BRANCHENTAG 2019, Kolín, Nemecko</t>
  </si>
  <si>
    <t>12.11.-13.11.2019</t>
  </si>
  <si>
    <t>Polyfunkčný areál „Hrachostav“ - dokumentáciu pre územné rozhodnutie</t>
  </si>
  <si>
    <t>Hrachostav s.r.o., Šintava</t>
  </si>
  <si>
    <t>YXX</t>
  </si>
  <si>
    <t>Morgenstein Peter</t>
  </si>
  <si>
    <t>KULREG - Kronika projektu /Projektchronik</t>
  </si>
  <si>
    <t>Edition Donau-Universität Krems, Rakúsko</t>
  </si>
  <si>
    <t>Dizajn kolekcie nápojového skla</t>
  </si>
  <si>
    <t>Lasvit, Praha, ČR</t>
  </si>
  <si>
    <t>Dizajn kolekcie stolíkov Zig Zag</t>
  </si>
  <si>
    <t>Trofej pre víťazov IIHF Ice Hockey World Championship 2019</t>
  </si>
  <si>
    <t>International Ice Hockey Federation, Bratislava</t>
  </si>
  <si>
    <t>10.5.-26.5.2019</t>
  </si>
  <si>
    <t>Trofej pre víťazov Tour de France 2019</t>
  </si>
  <si>
    <t>Tour de France/ Amaury Sport Organisation, Paríž, Fr.</t>
  </si>
  <si>
    <t>6.7.-28.7.2019</t>
  </si>
  <si>
    <t>Kubušová Vlasta</t>
  </si>
  <si>
    <t>VIENNA BIENNALE FOR CHANGE 2019 - Reinštalácia expozície v rámci výstavy</t>
  </si>
  <si>
    <t>Museum of Applied Arts, Wien, Rakúsko</t>
  </si>
  <si>
    <t>29.05.2019 - máj 2023</t>
  </si>
  <si>
    <t>Alcova Sassetti, Milan Design Week 2019 - výstava</t>
  </si>
  <si>
    <t>Design Week 2019, Miláno, Taliansko</t>
  </si>
  <si>
    <t>9.4. - 14.4.2019</t>
  </si>
  <si>
    <t>Food: Bigger than the plate vo V&amp;A v Londýne -  inštalácia výstavy</t>
  </si>
  <si>
    <t>Victoria &amp; Albert Museum, Londýn, Veľká Británia</t>
  </si>
  <si>
    <t>18.5. - 20.10.2019</t>
  </si>
  <si>
    <t>Trenčín - revitalizácia pešej zóny -medzinárodná urbanisticko-architektonicko-krajinárska súťaž / 1 .cena</t>
  </si>
  <si>
    <t>23.9. -12.12.2019</t>
  </si>
  <si>
    <t>Hanáček Tomáš</t>
  </si>
  <si>
    <t>Králik Marián</t>
  </si>
  <si>
    <t>Spomienka - Pamätná tabuľa, liaty bronz, autorský font + modelovaný reliéf</t>
  </si>
  <si>
    <t>Súkromný investor, Poprad</t>
  </si>
  <si>
    <t xml:space="preserve">MISIJA - Oceľovo / hliníková 3D typografia inšpirovaná misijnými krížmi umiestňovanými v blízkosti chrámov ako memento na misie. </t>
  </si>
  <si>
    <t>Arcibisupský úrad Kaunas, Litva</t>
  </si>
  <si>
    <t>Turlíková Zuzana</t>
  </si>
  <si>
    <t>Vizuálna identita značky VIMBA - tvorba značky a korporátnej identity,  dizajn manuálu,  aplikácia loga, tvorba webu</t>
  </si>
  <si>
    <t>Súkromnýn investor, Bratislava</t>
  </si>
  <si>
    <t>Vizuálna komunikácia Vydavateľstva Nové mesto -  tvorba komunikačných stratégii,  spracovanie  vizuálov pre potreby grafickej a marketingovej prezentácie vydateľstva, časopisu a webu.</t>
  </si>
  <si>
    <t>OZ Nové ľudstvo, Bratislava</t>
  </si>
  <si>
    <t>Výtvarno-architektonické riešenie Klenotnice Kostola Nanebovzatia Panny Márie vo Fiľakove</t>
  </si>
  <si>
    <t>Rehoľa menších bratov - Františkánov, Fiľakovo</t>
  </si>
  <si>
    <t>28.11.2019</t>
  </si>
  <si>
    <t>Interaktívna architektúra a priemyselné dedičstvo ako ho (ne)poznáme - návrh a výroba výstavného stánku</t>
  </si>
  <si>
    <t>Stará tržnica, Bratislava</t>
  </si>
  <si>
    <t>27.9.2019</t>
  </si>
  <si>
    <t>Hajtmánek Roman</t>
  </si>
  <si>
    <t>INDUSTRIAL WALK - okolo Apolky 2019 interaktívna prechádzaka so 7 zastávkami s interaktívnymi panelmi</t>
  </si>
  <si>
    <t>Design Factory, Bratislava</t>
  </si>
  <si>
    <t>16.9.2019</t>
  </si>
  <si>
    <t>INDUSTRIAL DAYS 5 (Okolo Apolky) - výstava /kurátor: Eva Belláková</t>
  </si>
  <si>
    <t>16.9.-20.9.2019</t>
  </si>
  <si>
    <t>Ivor Mečiar</t>
  </si>
  <si>
    <t>Radovan Pekník</t>
  </si>
  <si>
    <t>Smatanová Katarína</t>
  </si>
  <si>
    <t>Domov - dokumentárny film o riešení problémov bývania v niektorých rómskych komunitách, urban. riešenie a architektúry jednotlivých riešení</t>
  </si>
  <si>
    <t>RTVS, Bratislava</t>
  </si>
  <si>
    <t>8.4.2019</t>
  </si>
  <si>
    <t>Územný plán obce Šoporňa, Zmeny a doplnky 5/2019</t>
  </si>
  <si>
    <t>Obec Šoporňa</t>
  </si>
  <si>
    <t>11.11.-11.12.2019</t>
  </si>
  <si>
    <t>Vošková  Katarína</t>
  </si>
  <si>
    <t>Jesenná univerzita architektúry 2019 -  výstava /kurátorstvo</t>
  </si>
  <si>
    <t>Detašované pracovisko FA STU, Banská Štiavnica</t>
  </si>
  <si>
    <t>15.9.-21.9.2019</t>
  </si>
  <si>
    <t>Závodný Ľubomír</t>
  </si>
  <si>
    <t>Ľubo Závodný - DOMY 60 / kurátor: Matúš Dulla</t>
  </si>
  <si>
    <t>FA STU,  Bratislava</t>
  </si>
  <si>
    <t>9.9.-19.10.2019</t>
  </si>
  <si>
    <t>Polakovič Štefan</t>
  </si>
  <si>
    <t xml:space="preserve">GA DRILLING - Výrobná hala s kanceláriami / Laureát Ceny ARCH 2019 </t>
  </si>
  <si>
    <t>GA DRILLING, Bratislava</t>
  </si>
  <si>
    <t>Nadstavba BD Račianska 20 A - projekt pre SP - realizácia</t>
  </si>
  <si>
    <t>reprezentácia</t>
  </si>
  <si>
    <t>Zahraničný zájazd - festival Europen choir game Goteburg, Byuykcekmece festival music and art</t>
  </si>
  <si>
    <t>Švédsko, Dánsko, Turecko</t>
  </si>
  <si>
    <t>Júl/august 2019</t>
  </si>
  <si>
    <t>Fakulta architektúry STU</t>
  </si>
  <si>
    <t>SVF</t>
  </si>
  <si>
    <t>SJF</t>
  </si>
  <si>
    <t>UVP nanocentrum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</si>
</sst>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_-* #,##0.00,&quot;Sk&quot;_-;\-* #,##0.00,&quot;Sk&quot;_-;_-* \-??&quot; Sk&quot;_-;_-@_-"/>
    <numFmt numFmtId="167" formatCode="_-* #,##0.00,\€_-;\-* #,##0.00,\€_-;_-* \-??&quot; €&quot;_-;_-@_-"/>
    <numFmt numFmtId="168" formatCode="dd/mm/yyyy"/>
  </numFmts>
  <fonts count="37">
    <font>
      <sz val="12"/>
      <name val="Times New Roman"/>
      <family val="1"/>
      <charset val="238"/>
    </font>
    <font>
      <sz val="48"/>
      <name val="Times New Roman"/>
      <family val="1"/>
      <charset val="238"/>
    </font>
    <font>
      <sz val="36"/>
      <name val="Times New Roman"/>
      <family val="1"/>
      <charset val="238"/>
    </font>
    <font>
      <sz val="11"/>
      <color rgb="FFFF3333"/>
      <name val="Calibri"/>
      <family val="2"/>
      <charset val="238"/>
    </font>
    <font>
      <sz val="12"/>
      <color rgb="FFFF3333"/>
      <name val="Times New Roman"/>
      <family val="1"/>
      <charset val="238"/>
    </font>
    <font>
      <sz val="11"/>
      <color rgb="FF000000"/>
      <name val="Calibri"/>
      <family val="2"/>
      <charset val="238"/>
    </font>
    <font>
      <sz val="11"/>
      <name val="Calibri"/>
      <family val="2"/>
      <charset val="238"/>
    </font>
    <font>
      <b/>
      <sz val="16"/>
      <name val="Calibri"/>
      <family val="2"/>
      <charset val="238"/>
    </font>
    <font>
      <b/>
      <sz val="16"/>
      <name val="Times New Roman"/>
      <family val="1"/>
      <charset val="238"/>
    </font>
    <font>
      <b/>
      <sz val="10"/>
      <name val="Times New Roman"/>
      <family val="1"/>
      <charset val="238"/>
    </font>
    <font>
      <sz val="11"/>
      <name val="Times New Roman"/>
      <family val="1"/>
      <charset val="238"/>
    </font>
    <font>
      <b/>
      <sz val="12"/>
      <name val="Times New Roman"/>
      <family val="1"/>
      <charset val="238"/>
    </font>
    <font>
      <sz val="12"/>
      <color rgb="FF000000"/>
      <name val="Times New Roman"/>
      <family val="1"/>
      <charset val="1"/>
    </font>
    <font>
      <b/>
      <sz val="11.5"/>
      <name val="Times New Roman"/>
      <family val="1"/>
      <charset val="238"/>
    </font>
    <font>
      <sz val="11.5"/>
      <name val="Times New Roman"/>
      <family val="1"/>
      <charset val="238"/>
    </font>
    <font>
      <sz val="16"/>
      <name val="Times New Roman"/>
      <family val="1"/>
      <charset val="238"/>
    </font>
    <font>
      <sz val="11"/>
      <name val="Dialog"/>
      <charset val="1"/>
    </font>
    <font>
      <b/>
      <sz val="8"/>
      <color rgb="FF000000"/>
      <name val="Tahoma"/>
      <family val="2"/>
      <charset val="238"/>
    </font>
    <font>
      <sz val="10"/>
      <name val="Calibri"/>
      <family val="2"/>
      <charset val="238"/>
    </font>
    <font>
      <b/>
      <sz val="14"/>
      <name val="Times New Roman"/>
      <family val="1"/>
      <charset val="238"/>
    </font>
    <font>
      <strike/>
      <sz val="12"/>
      <name val="Times New Roman"/>
      <family val="1"/>
      <charset val="238"/>
    </font>
    <font>
      <b/>
      <sz val="12"/>
      <name val="Times New Roman"/>
      <family val="1"/>
      <charset val="1"/>
    </font>
    <font>
      <b/>
      <sz val="14"/>
      <name val="Times New Roman"/>
      <family val="1"/>
      <charset val="1"/>
    </font>
    <font>
      <sz val="11"/>
      <name val="Times New Roman"/>
      <family val="1"/>
      <charset val="1"/>
    </font>
    <font>
      <vertAlign val="superscript"/>
      <sz val="12"/>
      <name val="Times New Roman"/>
      <family val="1"/>
      <charset val="238"/>
    </font>
    <font>
      <sz val="9"/>
      <name val="Times New Roman"/>
      <family val="1"/>
      <charset val="238"/>
    </font>
    <font>
      <sz val="10"/>
      <name val="Times New Roman"/>
      <family val="1"/>
      <charset val="238"/>
    </font>
    <font>
      <sz val="9"/>
      <color rgb="FF0000FF"/>
      <name val="Times New Roman"/>
      <family val="1"/>
      <charset val="238"/>
    </font>
    <font>
      <sz val="9"/>
      <color rgb="FFFF0000"/>
      <name val="Times New Roman"/>
      <family val="1"/>
      <charset val="238"/>
    </font>
    <font>
      <sz val="10"/>
      <color rgb="FF0000FF"/>
      <name val="Times New Roman"/>
      <family val="1"/>
      <charset val="238"/>
    </font>
    <font>
      <sz val="10"/>
      <color rgb="FFFF0000"/>
      <name val="Times New Roman"/>
      <family val="1"/>
      <charset val="238"/>
    </font>
    <font>
      <sz val="12"/>
      <color rgb="FFFF0000"/>
      <name val="Times New Roman"/>
      <family val="1"/>
      <charset val="238"/>
    </font>
    <font>
      <sz val="10"/>
      <color rgb="FF000000"/>
      <name val="Times New Roman"/>
      <family val="1"/>
      <charset val="238"/>
    </font>
    <font>
      <b/>
      <sz val="10"/>
      <color rgb="FF000000"/>
      <name val="Calibri"/>
      <family val="2"/>
      <charset val="238"/>
    </font>
    <font>
      <b/>
      <sz val="10"/>
      <name val="Calibri"/>
      <family val="2"/>
      <charset val="238"/>
    </font>
    <font>
      <sz val="12"/>
      <name val="Times New Roman"/>
      <family val="1"/>
      <charset val="238"/>
    </font>
    <font>
      <b/>
      <sz val="11"/>
      <name val="Calibri"/>
      <family val="2"/>
      <charset val="238"/>
    </font>
  </fonts>
  <fills count="24">
    <fill>
      <patternFill patternType="none"/>
    </fill>
    <fill>
      <patternFill patternType="gray125"/>
    </fill>
    <fill>
      <patternFill patternType="solid">
        <fgColor rgb="FFFAC090"/>
        <bgColor rgb="FFFFB7AF"/>
      </patternFill>
    </fill>
    <fill>
      <patternFill patternType="solid">
        <fgColor rgb="FFFFFFCC"/>
        <bgColor rgb="FFFCFED2"/>
      </patternFill>
    </fill>
    <fill>
      <patternFill patternType="solid">
        <fgColor rgb="FFFFFFFF"/>
        <bgColor rgb="FFF2F2F2"/>
      </patternFill>
    </fill>
    <fill>
      <patternFill patternType="solid">
        <fgColor rgb="FFFCD5B5"/>
        <bgColor rgb="FFFCD5B4"/>
      </patternFill>
    </fill>
    <fill>
      <patternFill patternType="solid">
        <fgColor rgb="FFFCD5B4"/>
        <bgColor rgb="FFFCD5B5"/>
      </patternFill>
    </fill>
    <fill>
      <patternFill patternType="solid">
        <fgColor rgb="FFD9D9D9"/>
        <bgColor rgb="FFDDD9C3"/>
      </patternFill>
    </fill>
    <fill>
      <patternFill patternType="solid">
        <fgColor rgb="FFC6D9F1"/>
        <bgColor rgb="FFB7DEE8"/>
      </patternFill>
    </fill>
    <fill>
      <patternFill patternType="solid">
        <fgColor rgb="FFFFFF99"/>
        <bgColor rgb="FFFFFFCC"/>
      </patternFill>
    </fill>
    <fill>
      <patternFill patternType="solid">
        <fgColor rgb="FFCCFFCC"/>
        <bgColor rgb="FFDBEEF4"/>
      </patternFill>
    </fill>
    <fill>
      <patternFill patternType="solid">
        <fgColor rgb="FFFF8080"/>
        <bgColor rgb="FFFF7C80"/>
      </patternFill>
    </fill>
    <fill>
      <patternFill patternType="solid">
        <fgColor rgb="FFB7DEE8"/>
        <bgColor rgb="FFC6D9F1"/>
      </patternFill>
    </fill>
    <fill>
      <patternFill patternType="solid">
        <fgColor rgb="FFCCCCFF"/>
        <bgColor rgb="FFC6D9F1"/>
      </patternFill>
    </fill>
    <fill>
      <patternFill patternType="solid">
        <fgColor rgb="FFCCECFF"/>
        <bgColor rgb="FFDBEEF4"/>
      </patternFill>
    </fill>
    <fill>
      <patternFill patternType="solid">
        <fgColor rgb="FFF2F2F2"/>
        <bgColor rgb="FFFDEADA"/>
      </patternFill>
    </fill>
    <fill>
      <patternFill patternType="solid">
        <fgColor rgb="FFFF7C80"/>
        <bgColor rgb="FFFF8080"/>
      </patternFill>
    </fill>
    <fill>
      <patternFill patternType="solid">
        <fgColor rgb="FFFDEADA"/>
        <bgColor rgb="FFF2F2F2"/>
      </patternFill>
    </fill>
    <fill>
      <patternFill patternType="solid">
        <fgColor rgb="FFFCFED2"/>
        <bgColor rgb="FFFFFFCC"/>
      </patternFill>
    </fill>
    <fill>
      <patternFill patternType="solid">
        <fgColor rgb="FFD7E4BD"/>
        <bgColor rgb="FFDDD9C3"/>
      </patternFill>
    </fill>
    <fill>
      <patternFill patternType="solid">
        <fgColor rgb="FFFFB7AF"/>
        <bgColor rgb="FFFAC090"/>
      </patternFill>
    </fill>
    <fill>
      <patternFill patternType="solid">
        <fgColor rgb="FFDBEEF4"/>
        <bgColor rgb="FFCCECFF"/>
      </patternFill>
    </fill>
    <fill>
      <patternFill patternType="solid">
        <fgColor rgb="FFE6E0EC"/>
        <bgColor rgb="FFD9D9D9"/>
      </patternFill>
    </fill>
    <fill>
      <patternFill patternType="solid">
        <fgColor rgb="FFDDD9C3"/>
        <bgColor rgb="FFD9D9D9"/>
      </patternFill>
    </fill>
  </fills>
  <borders count="51">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right style="thin">
        <color auto="1"/>
      </right>
      <top/>
      <bottom style="thin">
        <color auto="1"/>
      </bottom>
      <diagonal/>
    </border>
    <border>
      <left/>
      <right/>
      <top style="thin">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right/>
      <top/>
      <bottom style="thin">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auto="1"/>
      </left>
      <right style="thin">
        <color auto="1"/>
      </right>
      <top style="medium">
        <color auto="1"/>
      </top>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medium">
        <color auto="1"/>
      </top>
      <bottom style="medium">
        <color auto="1"/>
      </bottom>
      <diagonal/>
    </border>
    <border>
      <left/>
      <right style="medium">
        <color auto="1"/>
      </right>
      <top/>
      <bottom style="thin">
        <color auto="1"/>
      </bottom>
      <diagonal/>
    </border>
    <border>
      <left style="medium">
        <color auto="1"/>
      </left>
      <right/>
      <top/>
      <bottom/>
      <diagonal/>
    </border>
  </borders>
  <cellStyleXfs count="2">
    <xf numFmtId="0" fontId="0" fillId="0" borderId="0"/>
    <xf numFmtId="9" fontId="35" fillId="0" borderId="0" applyBorder="0" applyProtection="0"/>
  </cellStyleXfs>
  <cellXfs count="639">
    <xf numFmtId="0" fontId="0" fillId="0" borderId="0" xfId="0"/>
    <xf numFmtId="0" fontId="0" fillId="0" borderId="0" xfId="0" applyAlignment="1">
      <alignment vertical="top"/>
    </xf>
    <xf numFmtId="0" fontId="3" fillId="0" borderId="0" xfId="0" applyFont="1" applyAlignment="1">
      <alignment vertical="top"/>
    </xf>
    <xf numFmtId="0" fontId="4" fillId="0" borderId="0" xfId="0" applyFont="1"/>
    <xf numFmtId="0" fontId="5" fillId="0" borderId="0" xfId="0" applyFont="1" applyAlignment="1">
      <alignment vertical="top"/>
    </xf>
    <xf numFmtId="0" fontId="6" fillId="0" borderId="0" xfId="0" applyFont="1" applyAlignment="1">
      <alignment vertical="top"/>
    </xf>
    <xf numFmtId="0" fontId="5" fillId="0" borderId="0" xfId="0" applyFont="1"/>
    <xf numFmtId="0" fontId="0" fillId="0" borderId="0" xfId="0"/>
    <xf numFmtId="0" fontId="0" fillId="0" borderId="0" xfId="0" applyBorder="1"/>
    <xf numFmtId="0" fontId="5" fillId="0" borderId="0" xfId="0" applyFont="1" applyAlignment="1">
      <alignment vertical="top"/>
    </xf>
    <xf numFmtId="0" fontId="5" fillId="0" borderId="0" xfId="0" applyFont="1"/>
    <xf numFmtId="0" fontId="0" fillId="0" borderId="0" xfId="0" applyBorder="1"/>
    <xf numFmtId="0" fontId="5" fillId="0" borderId="0" xfId="0" applyFont="1" applyAlignment="1">
      <alignment vertical="top" wrapText="1"/>
    </xf>
    <xf numFmtId="0" fontId="5" fillId="0" borderId="0" xfId="0" applyFont="1" applyBorder="1" applyAlignment="1">
      <alignment vertical="top" wrapText="1"/>
    </xf>
    <xf numFmtId="3" fontId="6" fillId="0" borderId="0" xfId="0" applyNumberFormat="1" applyFont="1" applyBorder="1" applyAlignment="1">
      <alignment vertical="top" wrapText="1"/>
    </xf>
    <xf numFmtId="0" fontId="5" fillId="0" borderId="0" xfId="0" applyFont="1" applyBorder="1" applyAlignment="1">
      <alignment vertical="top"/>
    </xf>
    <xf numFmtId="3" fontId="6" fillId="0" borderId="0" xfId="0" applyNumberFormat="1" applyFont="1" applyBorder="1" applyAlignment="1">
      <alignment vertical="top" wrapText="1"/>
    </xf>
    <xf numFmtId="3" fontId="7" fillId="0" borderId="0" xfId="0" applyNumberFormat="1" applyFont="1" applyBorder="1" applyAlignment="1">
      <alignment vertical="center" wrapText="1"/>
    </xf>
    <xf numFmtId="3" fontId="6" fillId="0" borderId="0" xfId="0" applyNumberFormat="1" applyFont="1" applyBorder="1" applyAlignment="1">
      <alignment vertical="center" wrapText="1"/>
    </xf>
    <xf numFmtId="3" fontId="6" fillId="0" borderId="0" xfId="0" applyNumberFormat="1" applyFont="1" applyBorder="1" applyAlignment="1">
      <alignment vertical="center" wrapText="1"/>
    </xf>
    <xf numFmtId="0" fontId="5" fillId="0" borderId="0" xfId="0" applyFont="1" applyBorder="1" applyAlignment="1"/>
    <xf numFmtId="0" fontId="0" fillId="0" borderId="1" xfId="0" applyFont="1" applyBorder="1" applyAlignment="1">
      <alignment horizontal="center" vertical="center"/>
    </xf>
    <xf numFmtId="0" fontId="0" fillId="0" borderId="2" xfId="0" applyFont="1" applyBorder="1" applyAlignment="1">
      <alignment horizontal="center" vertical="center" wrapText="1"/>
    </xf>
    <xf numFmtId="0" fontId="9" fillId="0" borderId="5" xfId="0" applyFont="1" applyBorder="1" applyAlignment="1">
      <alignment vertical="center"/>
    </xf>
    <xf numFmtId="0" fontId="9" fillId="0" borderId="6" xfId="0" applyFont="1" applyBorder="1" applyAlignment="1">
      <alignment vertical="center"/>
    </xf>
    <xf numFmtId="0" fontId="0" fillId="0" borderId="7" xfId="0" applyFont="1" applyBorder="1" applyAlignment="1">
      <alignment horizontal="center"/>
    </xf>
    <xf numFmtId="0" fontId="0" fillId="0" borderId="8" xfId="0" applyBorder="1" applyAlignment="1">
      <alignment horizontal="center"/>
    </xf>
    <xf numFmtId="3" fontId="10" fillId="0" borderId="8" xfId="0" applyNumberFormat="1" applyFont="1" applyBorder="1"/>
    <xf numFmtId="0" fontId="10" fillId="0" borderId="8" xfId="0" applyFont="1" applyBorder="1"/>
    <xf numFmtId="0" fontId="0" fillId="0" borderId="8" xfId="0" applyFont="1" applyBorder="1"/>
    <xf numFmtId="0" fontId="0" fillId="2" borderId="8" xfId="0" applyFill="1" applyBorder="1"/>
    <xf numFmtId="0" fontId="0" fillId="2" borderId="9" xfId="0" applyFill="1" applyBorder="1"/>
    <xf numFmtId="0" fontId="0" fillId="0" borderId="10" xfId="0" applyBorder="1" applyAlignment="1">
      <alignment horizontal="center"/>
    </xf>
    <xf numFmtId="0" fontId="0" fillId="0" borderId="11" xfId="0" applyBorder="1" applyAlignment="1">
      <alignment horizontal="center"/>
    </xf>
    <xf numFmtId="0" fontId="10" fillId="0" borderId="11" xfId="0" applyFont="1" applyBorder="1"/>
    <xf numFmtId="0" fontId="0" fillId="0" borderId="11" xfId="0" applyBorder="1"/>
    <xf numFmtId="0" fontId="0" fillId="2" borderId="11" xfId="0" applyFill="1" applyBorder="1"/>
    <xf numFmtId="0" fontId="0" fillId="2" borderId="12" xfId="0" applyFill="1" applyBorder="1"/>
    <xf numFmtId="3" fontId="0" fillId="0" borderId="11" xfId="0" applyNumberFormat="1" applyBorder="1"/>
    <xf numFmtId="0" fontId="6" fillId="0" borderId="13" xfId="0" applyFont="1" applyBorder="1"/>
    <xf numFmtId="0" fontId="0" fillId="2" borderId="11" xfId="0" applyFont="1" applyFill="1" applyBorder="1"/>
    <xf numFmtId="0" fontId="0" fillId="0" borderId="10" xfId="0" applyFont="1" applyBorder="1" applyAlignment="1">
      <alignment horizontal="center"/>
    </xf>
    <xf numFmtId="0" fontId="0" fillId="2" borderId="15" xfId="0" applyFont="1" applyFill="1" applyBorder="1"/>
    <xf numFmtId="0" fontId="0" fillId="2" borderId="15" xfId="0" applyFill="1" applyBorder="1"/>
    <xf numFmtId="0" fontId="0" fillId="2" borderId="16" xfId="0" applyFill="1" applyBorder="1"/>
    <xf numFmtId="0" fontId="0" fillId="2" borderId="3" xfId="0" applyFill="1" applyBorder="1" applyAlignment="1">
      <alignment horizontal="center"/>
    </xf>
    <xf numFmtId="3" fontId="0" fillId="2" borderId="3" xfId="0" applyNumberFormat="1" applyFill="1" applyBorder="1"/>
    <xf numFmtId="0" fontId="0" fillId="2" borderId="3" xfId="0" applyFill="1" applyBorder="1"/>
    <xf numFmtId="0" fontId="0" fillId="2" borderId="4" xfId="0" applyFill="1" applyBorder="1"/>
    <xf numFmtId="0" fontId="0" fillId="2" borderId="11" xfId="0" applyFill="1" applyBorder="1" applyAlignment="1">
      <alignment horizontal="center"/>
    </xf>
    <xf numFmtId="0" fontId="0" fillId="2" borderId="5" xfId="0" applyFill="1" applyBorder="1" applyAlignment="1">
      <alignment horizontal="center"/>
    </xf>
    <xf numFmtId="0" fontId="0" fillId="2" borderId="5" xfId="0" applyFill="1" applyBorder="1"/>
    <xf numFmtId="0" fontId="0" fillId="2" borderId="6" xfId="0" applyFill="1" applyBorder="1"/>
    <xf numFmtId="0" fontId="0" fillId="2" borderId="2" xfId="0" applyFill="1" applyBorder="1"/>
    <xf numFmtId="0" fontId="0" fillId="2" borderId="17" xfId="0" applyFill="1" applyBorder="1"/>
    <xf numFmtId="0" fontId="0" fillId="0" borderId="0" xfId="0" applyFont="1" applyBorder="1" applyAlignment="1">
      <alignment horizontal="center"/>
    </xf>
    <xf numFmtId="0" fontId="0" fillId="0" borderId="1" xfId="0" applyFont="1" applyBorder="1" applyAlignment="1">
      <alignment horizontal="center"/>
    </xf>
    <xf numFmtId="0" fontId="0" fillId="0" borderId="2" xfId="0" applyBorder="1" applyAlignment="1">
      <alignment horizontal="center"/>
    </xf>
    <xf numFmtId="0" fontId="0" fillId="0" borderId="8" xfId="0" applyBorder="1"/>
    <xf numFmtId="0" fontId="0" fillId="0" borderId="8" xfId="0" applyFont="1" applyBorder="1" applyAlignment="1">
      <alignment horizontal="center"/>
    </xf>
    <xf numFmtId="0" fontId="0" fillId="0" borderId="18" xfId="0" applyFont="1" applyBorder="1"/>
    <xf numFmtId="0" fontId="0" fillId="2" borderId="8" xfId="0" applyFill="1" applyBorder="1" applyAlignment="1">
      <alignment horizontal="center"/>
    </xf>
    <xf numFmtId="0" fontId="0" fillId="0" borderId="1" xfId="0" applyFont="1" applyBorder="1" applyAlignment="1">
      <alignment horizontal="center" vertical="center" wrapText="1"/>
    </xf>
    <xf numFmtId="0" fontId="0" fillId="0" borderId="0" xfId="0" applyAlignment="1">
      <alignment wrapText="1"/>
    </xf>
    <xf numFmtId="0" fontId="0" fillId="0" borderId="5" xfId="0" applyFont="1" applyBorder="1" applyAlignment="1">
      <alignment horizontal="center" wrapText="1"/>
    </xf>
    <xf numFmtId="0" fontId="0" fillId="0" borderId="5" xfId="0" applyFont="1" applyBorder="1" applyAlignment="1">
      <alignment wrapText="1"/>
    </xf>
    <xf numFmtId="0" fontId="0" fillId="0" borderId="6" xfId="0" applyFont="1" applyBorder="1" applyAlignment="1">
      <alignment wrapText="1"/>
    </xf>
    <xf numFmtId="0" fontId="12" fillId="0" borderId="8" xfId="0" applyFont="1" applyBorder="1"/>
    <xf numFmtId="0" fontId="0" fillId="3" borderId="8" xfId="0" applyFill="1" applyBorder="1"/>
    <xf numFmtId="0" fontId="0" fillId="2" borderId="8" xfId="0" applyFont="1" applyFill="1" applyBorder="1"/>
    <xf numFmtId="0" fontId="0" fillId="0" borderId="10" xfId="0" applyBorder="1"/>
    <xf numFmtId="0" fontId="0" fillId="3" borderId="11" xfId="0" applyFill="1" applyBorder="1"/>
    <xf numFmtId="0" fontId="12" fillId="2" borderId="11" xfId="0" applyFont="1" applyFill="1" applyBorder="1"/>
    <xf numFmtId="0" fontId="0" fillId="2" borderId="21" xfId="0" applyFont="1" applyFill="1" applyBorder="1" applyAlignment="1">
      <alignment vertical="center" wrapText="1"/>
    </xf>
    <xf numFmtId="0" fontId="0" fillId="2" borderId="3" xfId="0" applyFont="1" applyFill="1" applyBorder="1"/>
    <xf numFmtId="0" fontId="0" fillId="2" borderId="10" xfId="0" applyFont="1" applyFill="1" applyBorder="1" applyAlignment="1">
      <alignment vertical="center" wrapText="1"/>
    </xf>
    <xf numFmtId="0" fontId="0" fillId="2" borderId="14" xfId="0" applyFont="1" applyFill="1" applyBorder="1" applyAlignment="1">
      <alignment vertical="center" wrapText="1"/>
    </xf>
    <xf numFmtId="0" fontId="0" fillId="2" borderId="15" xfId="0" applyFill="1" applyBorder="1" applyAlignment="1">
      <alignment horizontal="center"/>
    </xf>
    <xf numFmtId="0" fontId="0" fillId="2" borderId="2" xfId="0" applyFont="1" applyFill="1" applyBorder="1"/>
    <xf numFmtId="0" fontId="0" fillId="0" borderId="0" xfId="0" applyFont="1"/>
    <xf numFmtId="0" fontId="0" fillId="0" borderId="0" xfId="0" applyBorder="1" applyAlignment="1"/>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0" fontId="14" fillId="0" borderId="17" xfId="0" applyFont="1" applyBorder="1" applyAlignment="1">
      <alignment horizontal="center" vertical="center" wrapText="1"/>
    </xf>
    <xf numFmtId="0" fontId="14" fillId="0" borderId="11" xfId="0" applyFont="1" applyBorder="1" applyAlignment="1">
      <alignment horizontal="left" wrapText="1"/>
    </xf>
    <xf numFmtId="0" fontId="14" fillId="0" borderId="8" xfId="0" applyFont="1" applyBorder="1" applyAlignment="1">
      <alignment horizontal="right"/>
    </xf>
    <xf numFmtId="164" fontId="14" fillId="2" borderId="8" xfId="0" applyNumberFormat="1" applyFont="1" applyFill="1" applyBorder="1"/>
    <xf numFmtId="0" fontId="0" fillId="0" borderId="11" xfId="0" applyFont="1" applyBorder="1" applyAlignment="1">
      <alignment horizontal="left"/>
    </xf>
    <xf numFmtId="0" fontId="14" fillId="0" borderId="11" xfId="0" applyFont="1" applyBorder="1" applyAlignment="1">
      <alignment horizontal="right"/>
    </xf>
    <xf numFmtId="164" fontId="14" fillId="2" borderId="11" xfId="0" applyNumberFormat="1" applyFont="1" applyFill="1" applyBorder="1"/>
    <xf numFmtId="0" fontId="14" fillId="0" borderId="11" xfId="0" applyFont="1" applyBorder="1" applyAlignment="1">
      <alignment horizontal="right" wrapText="1"/>
    </xf>
    <xf numFmtId="0" fontId="14" fillId="0" borderId="11" xfId="0" applyFont="1" applyBorder="1"/>
    <xf numFmtId="0" fontId="14" fillId="0" borderId="11" xfId="0" applyFont="1" applyBorder="1" applyAlignment="1">
      <alignment horizontal="center" vertical="center" wrapText="1"/>
    </xf>
    <xf numFmtId="0" fontId="14" fillId="0" borderId="11" xfId="0" applyFont="1" applyBorder="1" applyAlignment="1">
      <alignment horizontal="center"/>
    </xf>
    <xf numFmtId="0" fontId="0" fillId="2" borderId="11" xfId="0" applyFont="1" applyFill="1" applyBorder="1" applyAlignment="1">
      <alignment horizontal="center" vertical="center" wrapText="1"/>
    </xf>
    <xf numFmtId="0" fontId="14" fillId="2" borderId="11" xfId="0" applyFont="1" applyFill="1" applyBorder="1"/>
    <xf numFmtId="0" fontId="14" fillId="0" borderId="0" xfId="0" applyFont="1" applyBorder="1" applyAlignment="1">
      <alignment horizontal="center"/>
    </xf>
    <xf numFmtId="0" fontId="14" fillId="0" borderId="0" xfId="0" applyFont="1" applyBorder="1"/>
    <xf numFmtId="0" fontId="0" fillId="0" borderId="2" xfId="0" applyFont="1" applyBorder="1" applyAlignment="1">
      <alignment horizontal="center" vertical="center"/>
    </xf>
    <xf numFmtId="0" fontId="0" fillId="0" borderId="1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horizontal="center" wrapText="1"/>
    </xf>
    <xf numFmtId="0" fontId="11" fillId="0" borderId="15" xfId="0" applyFont="1" applyBorder="1" applyAlignment="1">
      <alignment horizontal="left"/>
    </xf>
    <xf numFmtId="0" fontId="0" fillId="0" borderId="15" xfId="0" applyBorder="1" applyAlignment="1">
      <alignment horizontal="center"/>
    </xf>
    <xf numFmtId="0" fontId="0" fillId="0" borderId="1" xfId="0" applyFont="1" applyBorder="1" applyAlignment="1">
      <alignment horizontal="center" wrapText="1"/>
    </xf>
    <xf numFmtId="0" fontId="0" fillId="0" borderId="2" xfId="0" applyFont="1" applyBorder="1" applyAlignment="1">
      <alignment horizontal="center" wrapText="1"/>
    </xf>
    <xf numFmtId="0" fontId="0" fillId="0" borderId="17" xfId="0" applyFont="1" applyBorder="1" applyAlignment="1">
      <alignment horizontal="center" wrapText="1"/>
    </xf>
    <xf numFmtId="164" fontId="0" fillId="2" borderId="8" xfId="0" applyNumberFormat="1" applyFill="1" applyBorder="1"/>
    <xf numFmtId="164" fontId="0" fillId="2" borderId="11" xfId="0" applyNumberFormat="1" applyFill="1" applyBorder="1"/>
    <xf numFmtId="0" fontId="0" fillId="0" borderId="8" xfId="0" applyBorder="1" applyAlignment="1">
      <alignment horizontal="right"/>
    </xf>
    <xf numFmtId="0" fontId="0" fillId="0" borderId="8" xfId="0" applyBorder="1" applyAlignment="1"/>
    <xf numFmtId="0" fontId="0" fillId="0" borderId="11" xfId="0" applyBorder="1" applyAlignment="1">
      <alignment horizontal="right"/>
    </xf>
    <xf numFmtId="0" fontId="0" fillId="0" borderId="11" xfId="0" applyBorder="1" applyAlignment="1"/>
    <xf numFmtId="0" fontId="0" fillId="0" borderId="11" xfId="0" applyBorder="1" applyAlignment="1">
      <alignment horizontal="right" wrapText="1"/>
    </xf>
    <xf numFmtId="0" fontId="0" fillId="0" borderId="11" xfId="0" applyBorder="1" applyAlignment="1">
      <alignment wrapText="1"/>
    </xf>
    <xf numFmtId="0" fontId="0" fillId="0" borderId="0" xfId="0" applyBorder="1" applyAlignment="1">
      <alignment horizontal="center"/>
    </xf>
    <xf numFmtId="0" fontId="0" fillId="0" borderId="0" xfId="0" applyFont="1" applyBorder="1" applyAlignment="1">
      <alignment horizontal="center" vertical="center" wrapText="1"/>
    </xf>
    <xf numFmtId="0" fontId="0" fillId="0" borderId="0" xfId="0" applyAlignment="1">
      <alignment vertical="center" wrapText="1"/>
    </xf>
    <xf numFmtId="0" fontId="0" fillId="0" borderId="23" xfId="0" applyBorder="1"/>
    <xf numFmtId="0" fontId="0" fillId="0" borderId="24" xfId="0" applyBorder="1"/>
    <xf numFmtId="0" fontId="0" fillId="0" borderId="0" xfId="0" applyAlignment="1"/>
    <xf numFmtId="0" fontId="0" fillId="0" borderId="0" xfId="0" applyFont="1" applyBorder="1"/>
    <xf numFmtId="0" fontId="11" fillId="0" borderId="0" xfId="0" applyFont="1" applyBorder="1" applyAlignment="1">
      <alignment horizontal="left"/>
    </xf>
    <xf numFmtId="0" fontId="0" fillId="0" borderId="3" xfId="0" applyBorder="1"/>
    <xf numFmtId="0" fontId="0" fillId="0" borderId="26" xfId="0" applyBorder="1" applyAlignment="1">
      <alignment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Border="1" applyAlignment="1">
      <alignment vertical="center"/>
    </xf>
    <xf numFmtId="0" fontId="0" fillId="0" borderId="32" xfId="0" applyFont="1" applyBorder="1" applyAlignment="1">
      <alignment vertical="center"/>
    </xf>
    <xf numFmtId="0" fontId="0" fillId="0" borderId="32" xfId="0" applyBorder="1" applyAlignment="1">
      <alignment horizontal="center" vertical="center"/>
    </xf>
    <xf numFmtId="0" fontId="0"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0" fillId="0" borderId="33" xfId="0" applyFont="1" applyBorder="1"/>
    <xf numFmtId="0" fontId="0" fillId="0" borderId="12" xfId="0" applyBorder="1"/>
    <xf numFmtId="0" fontId="0" fillId="0" borderId="13" xfId="0" applyBorder="1"/>
    <xf numFmtId="0" fontId="0" fillId="2" borderId="15" xfId="0" applyFont="1" applyFill="1" applyBorder="1" applyAlignment="1">
      <alignment vertical="center" wrapText="1"/>
    </xf>
    <xf numFmtId="0" fontId="0" fillId="2" borderId="34" xfId="0" applyFont="1" applyFill="1" applyBorder="1" applyAlignment="1">
      <alignment vertical="center" wrapText="1"/>
    </xf>
    <xf numFmtId="0" fontId="0" fillId="2" borderId="8" xfId="0" applyFont="1" applyFill="1" applyBorder="1" applyAlignment="1">
      <alignment vertical="center" wrapText="1"/>
    </xf>
    <xf numFmtId="0" fontId="0" fillId="2" borderId="11" xfId="0" applyFont="1" applyFill="1" applyBorder="1" applyAlignment="1">
      <alignment wrapText="1"/>
    </xf>
    <xf numFmtId="0" fontId="15" fillId="0" borderId="0" xfId="0" applyFont="1" applyAlignment="1">
      <alignment vertical="center" wrapText="1"/>
    </xf>
    <xf numFmtId="0" fontId="0" fillId="0" borderId="15" xfId="0" applyFont="1" applyBorder="1" applyAlignment="1">
      <alignment vertical="center"/>
    </xf>
    <xf numFmtId="0" fontId="0" fillId="0" borderId="15"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vertical="center" wrapText="1"/>
    </xf>
    <xf numFmtId="0" fontId="0" fillId="0" borderId="3" xfId="0" applyFont="1" applyBorder="1" applyAlignment="1">
      <alignment horizontal="left" vertical="top" wrapText="1"/>
    </xf>
    <xf numFmtId="0" fontId="0" fillId="0" borderId="3" xfId="0" applyBorder="1" applyAlignment="1">
      <alignment horizontal="center" vertical="center" wrapText="1"/>
    </xf>
    <xf numFmtId="0" fontId="0" fillId="0" borderId="3" xfId="0" applyFont="1" applyBorder="1" applyAlignment="1">
      <alignment horizontal="right" vertical="center" wrapText="1"/>
    </xf>
    <xf numFmtId="0" fontId="0" fillId="0" borderId="3" xfId="0" applyBorder="1" applyAlignment="1">
      <alignment horizontal="right" vertical="center" wrapText="1"/>
    </xf>
    <xf numFmtId="0" fontId="0" fillId="0" borderId="11" xfId="0" applyFont="1" applyBorder="1" applyAlignment="1">
      <alignment horizontal="left" vertical="top" wrapText="1"/>
    </xf>
    <xf numFmtId="0" fontId="0" fillId="0" borderId="11" xfId="0" applyBorder="1" applyAlignment="1">
      <alignment horizontal="center" vertical="center" wrapText="1"/>
    </xf>
    <xf numFmtId="0" fontId="0" fillId="0" borderId="11" xfId="0" applyFont="1" applyBorder="1" applyAlignment="1">
      <alignment horizontal="right" vertical="center" wrapText="1"/>
    </xf>
    <xf numFmtId="0" fontId="0" fillId="0" borderId="11" xfId="0" applyBorder="1" applyAlignment="1">
      <alignment horizontal="right" vertical="center" wrapText="1"/>
    </xf>
    <xf numFmtId="0" fontId="0" fillId="0" borderId="11" xfId="0" applyFont="1" applyBorder="1" applyAlignment="1">
      <alignment horizontal="left" vertical="top"/>
    </xf>
    <xf numFmtId="164" fontId="0" fillId="0" borderId="11" xfId="0" applyNumberFormat="1" applyBorder="1" applyAlignment="1">
      <alignment horizontal="right"/>
    </xf>
    <xf numFmtId="0" fontId="16" fillId="0" borderId="11" xfId="0" applyFont="1" applyBorder="1" applyAlignment="1">
      <alignment horizontal="right"/>
    </xf>
    <xf numFmtId="0" fontId="11" fillId="0" borderId="0" xfId="0" applyFont="1" applyBorder="1"/>
    <xf numFmtId="0" fontId="0" fillId="0" borderId="12" xfId="0" applyFont="1" applyBorder="1" applyAlignment="1">
      <alignment horizontal="center" vertical="center" wrapText="1"/>
    </xf>
    <xf numFmtId="0" fontId="0" fillId="4" borderId="10" xfId="0" applyFont="1" applyFill="1" applyBorder="1" applyAlignment="1">
      <alignment wrapText="1"/>
    </xf>
    <xf numFmtId="1" fontId="6" fillId="4" borderId="11" xfId="0" applyNumberFormat="1" applyFont="1" applyFill="1" applyBorder="1" applyAlignment="1">
      <alignment horizontal="center" vertical="center" wrapText="1"/>
    </xf>
    <xf numFmtId="1" fontId="0" fillId="4" borderId="11" xfId="0" applyNumberFormat="1" applyFill="1" applyBorder="1" applyAlignment="1">
      <alignment wrapText="1"/>
    </xf>
    <xf numFmtId="164" fontId="0" fillId="4" borderId="11" xfId="0" applyNumberFormat="1" applyFont="1" applyFill="1" applyBorder="1" applyAlignment="1">
      <alignment wrapText="1"/>
    </xf>
    <xf numFmtId="164" fontId="0" fillId="4" borderId="11" xfId="0" applyNumberFormat="1" applyFill="1" applyBorder="1" applyAlignment="1">
      <alignment wrapText="1"/>
    </xf>
    <xf numFmtId="164" fontId="0" fillId="4" borderId="12" xfId="0" applyNumberFormat="1" applyFill="1" applyBorder="1" applyAlignment="1">
      <alignment wrapText="1"/>
    </xf>
    <xf numFmtId="1" fontId="0" fillId="4" borderId="12" xfId="0" applyNumberFormat="1" applyFill="1" applyBorder="1" applyAlignment="1">
      <alignment wrapText="1"/>
    </xf>
    <xf numFmtId="0" fontId="0" fillId="4" borderId="10" xfId="0" applyFont="1" applyFill="1" applyBorder="1"/>
    <xf numFmtId="1" fontId="0" fillId="4" borderId="11" xfId="0" applyNumberFormat="1" applyFill="1" applyBorder="1"/>
    <xf numFmtId="164" fontId="0" fillId="4" borderId="11" xfId="0" applyNumberFormat="1" applyFill="1" applyBorder="1"/>
    <xf numFmtId="164" fontId="0" fillId="4" borderId="12" xfId="0" applyNumberFormat="1" applyFill="1" applyBorder="1"/>
    <xf numFmtId="1" fontId="0" fillId="4" borderId="12" xfId="0" applyNumberFormat="1" applyFill="1" applyBorder="1"/>
    <xf numFmtId="0" fontId="0" fillId="4" borderId="35" xfId="0" applyFont="1" applyFill="1" applyBorder="1"/>
    <xf numFmtId="1" fontId="6" fillId="4" borderId="5" xfId="0" applyNumberFormat="1" applyFont="1" applyFill="1" applyBorder="1" applyAlignment="1">
      <alignment horizontal="center" vertical="center" wrapText="1"/>
    </xf>
    <xf numFmtId="1" fontId="0" fillId="4" borderId="5" xfId="0" applyNumberFormat="1" applyFill="1" applyBorder="1"/>
    <xf numFmtId="164" fontId="0" fillId="4" borderId="5" xfId="0" applyNumberFormat="1" applyFill="1" applyBorder="1"/>
    <xf numFmtId="1" fontId="0" fillId="4" borderId="6" xfId="0" applyNumberFormat="1" applyFill="1" applyBorder="1"/>
    <xf numFmtId="0" fontId="0" fillId="2" borderId="1" xfId="0" applyFont="1" applyFill="1" applyBorder="1"/>
    <xf numFmtId="1" fontId="0" fillId="2" borderId="2" xfId="0" applyNumberFormat="1" applyFill="1" applyBorder="1"/>
    <xf numFmtId="164" fontId="0" fillId="2" borderId="2" xfId="0" applyNumberFormat="1" applyFill="1" applyBorder="1"/>
    <xf numFmtId="164" fontId="0" fillId="2" borderId="17" xfId="0" applyNumberFormat="1" applyFill="1" applyBorder="1"/>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37" xfId="0" applyFont="1" applyBorder="1" applyAlignment="1">
      <alignment wrapText="1"/>
    </xf>
    <xf numFmtId="0" fontId="0" fillId="0" borderId="10" xfId="0" applyBorder="1" applyAlignment="1">
      <alignment wrapText="1"/>
    </xf>
    <xf numFmtId="0" fontId="0" fillId="0" borderId="12" xfId="0" applyBorder="1" applyAlignment="1">
      <alignment wrapText="1"/>
    </xf>
    <xf numFmtId="0" fontId="0" fillId="0" borderId="37" xfId="0" applyFont="1" applyBorder="1"/>
    <xf numFmtId="0" fontId="0" fillId="0" borderId="38" xfId="0" applyFont="1" applyBorder="1"/>
    <xf numFmtId="0" fontId="0" fillId="0" borderId="35" xfId="0" applyBorder="1"/>
    <xf numFmtId="0" fontId="0" fillId="0" borderId="5" xfId="0" applyBorder="1"/>
    <xf numFmtId="0" fontId="0" fillId="0" borderId="6" xfId="0" applyBorder="1"/>
    <xf numFmtId="0" fontId="0" fillId="0" borderId="22" xfId="0" applyBorder="1"/>
    <xf numFmtId="0" fontId="0" fillId="0" borderId="18" xfId="0" applyBorder="1"/>
    <xf numFmtId="0" fontId="0" fillId="0" borderId="39" xfId="0" applyBorder="1"/>
    <xf numFmtId="0" fontId="0" fillId="2" borderId="40" xfId="0" applyFont="1" applyFill="1" applyBorder="1" applyAlignment="1"/>
    <xf numFmtId="1" fontId="0" fillId="2" borderId="7" xfId="0" applyNumberFormat="1" applyFill="1" applyBorder="1"/>
    <xf numFmtId="1" fontId="0" fillId="2" borderId="8" xfId="0" applyNumberFormat="1" applyFill="1" applyBorder="1"/>
    <xf numFmtId="164" fontId="0" fillId="2" borderId="9" xfId="0" applyNumberFormat="1" applyFill="1" applyBorder="1"/>
    <xf numFmtId="0" fontId="0" fillId="2" borderId="41" xfId="0" applyFont="1" applyFill="1" applyBorder="1"/>
    <xf numFmtId="164" fontId="0" fillId="2" borderId="35" xfId="0" applyNumberFormat="1" applyFill="1" applyBorder="1"/>
    <xf numFmtId="164" fontId="0" fillId="2" borderId="5" xfId="0" applyNumberFormat="1" applyFill="1" applyBorder="1"/>
    <xf numFmtId="164" fontId="0" fillId="2" borderId="6" xfId="0" applyNumberFormat="1" applyFill="1" applyBorder="1"/>
    <xf numFmtId="0" fontId="0" fillId="0" borderId="1" xfId="0" applyFont="1" applyBorder="1"/>
    <xf numFmtId="14" fontId="0" fillId="0" borderId="8" xfId="0" applyNumberFormat="1" applyBorder="1"/>
    <xf numFmtId="0" fontId="0" fillId="0" borderId="8" xfId="0" applyFont="1" applyBorder="1" applyAlignment="1"/>
    <xf numFmtId="14" fontId="0" fillId="0" borderId="11" xfId="0" applyNumberFormat="1" applyBorder="1"/>
    <xf numFmtId="0" fontId="0" fillId="0" borderId="11" xfId="0" applyFont="1" applyBorder="1" applyAlignment="1"/>
    <xf numFmtId="0" fontId="0" fillId="0" borderId="11" xfId="0" applyFont="1" applyBorder="1"/>
    <xf numFmtId="0" fontId="0" fillId="0" borderId="30" xfId="0" applyBorder="1"/>
    <xf numFmtId="0" fontId="0" fillId="0" borderId="17" xfId="0" applyFont="1" applyBorder="1"/>
    <xf numFmtId="0" fontId="0" fillId="0" borderId="8" xfId="0" applyFont="1" applyBorder="1" applyAlignment="1">
      <alignment vertical="center" wrapText="1"/>
    </xf>
    <xf numFmtId="0" fontId="15" fillId="0" borderId="0" xfId="0" applyFont="1" applyBorder="1" applyAlignment="1">
      <alignment wrapText="1"/>
    </xf>
    <xf numFmtId="0" fontId="0" fillId="0" borderId="0" xfId="0" applyBorder="1" applyAlignment="1">
      <alignment horizontal="center" wrapText="1"/>
    </xf>
    <xf numFmtId="0" fontId="0" fillId="0" borderId="11" xfId="0" applyFont="1" applyBorder="1" applyAlignment="1">
      <alignment wrapText="1"/>
    </xf>
    <xf numFmtId="0" fontId="0" fillId="0" borderId="2" xfId="0" applyBorder="1"/>
    <xf numFmtId="0" fontId="0" fillId="0" borderId="17" xfId="0" applyFont="1" applyBorder="1" applyAlignment="1">
      <alignment wrapText="1"/>
    </xf>
    <xf numFmtId="0" fontId="8" fillId="0" borderId="0" xfId="0" applyFont="1" applyAlignment="1">
      <alignment vertical="center"/>
    </xf>
    <xf numFmtId="0" fontId="0" fillId="0" borderId="0" xfId="0" applyBorder="1" applyAlignment="1">
      <alignment wrapText="1"/>
    </xf>
    <xf numFmtId="0" fontId="0" fillId="2" borderId="11" xfId="0" applyFont="1" applyFill="1" applyBorder="1" applyAlignment="1"/>
    <xf numFmtId="0" fontId="0" fillId="2" borderId="11" xfId="0" applyFill="1" applyBorder="1" applyAlignment="1"/>
    <xf numFmtId="164" fontId="0" fillId="2" borderId="11" xfId="0" applyNumberFormat="1" applyFill="1" applyBorder="1" applyAlignment="1"/>
    <xf numFmtId="0" fontId="0" fillId="0" borderId="0" xfId="0" applyAlignment="1">
      <alignment horizontal="center"/>
    </xf>
    <xf numFmtId="0" fontId="0" fillId="0" borderId="31" xfId="0" applyBorder="1"/>
    <xf numFmtId="0" fontId="11" fillId="0" borderId="0" xfId="0" applyFont="1" applyAlignment="1"/>
    <xf numFmtId="0" fontId="10" fillId="0" borderId="0" xfId="0" applyFont="1"/>
    <xf numFmtId="0" fontId="10" fillId="0" borderId="0" xfId="0" applyFont="1" applyAlignment="1">
      <alignment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7" xfId="0" applyFont="1" applyBorder="1" applyAlignment="1">
      <alignment horizontal="center" vertical="center" wrapText="1"/>
    </xf>
    <xf numFmtId="0" fontId="0" fillId="0" borderId="0" xfId="0" applyAlignment="1">
      <alignment horizontal="center" vertical="center" wrapText="1"/>
    </xf>
    <xf numFmtId="0" fontId="10" fillId="0" borderId="7" xfId="0" applyFont="1" applyBorder="1" applyAlignment="1">
      <alignment horizontal="center" vertical="center" wrapText="1"/>
    </xf>
    <xf numFmtId="0" fontId="10" fillId="2" borderId="8" xfId="0" applyFont="1" applyFill="1" applyBorder="1" applyAlignment="1">
      <alignment horizontal="right" vertical="center" wrapText="1"/>
    </xf>
    <xf numFmtId="0" fontId="10" fillId="0" borderId="8" xfId="0" applyFont="1" applyBorder="1" applyAlignment="1">
      <alignment horizontal="right" vertical="center" wrapText="1"/>
    </xf>
    <xf numFmtId="2" fontId="10" fillId="0" borderId="8" xfId="0" applyNumberFormat="1" applyFont="1" applyBorder="1" applyAlignment="1">
      <alignment horizontal="right" vertical="center" wrapText="1"/>
    </xf>
    <xf numFmtId="0" fontId="10" fillId="0" borderId="39" xfId="0" applyFont="1" applyBorder="1" applyAlignment="1">
      <alignment horizontal="right" vertical="center" wrapText="1"/>
    </xf>
    <xf numFmtId="0" fontId="10" fillId="2" borderId="42" xfId="0" applyFont="1" applyFill="1" applyBorder="1" applyAlignment="1">
      <alignment horizontal="right" vertical="center" wrapText="1"/>
    </xf>
    <xf numFmtId="2" fontId="10" fillId="0" borderId="21" xfId="0" applyNumberFormat="1" applyFont="1" applyBorder="1" applyAlignment="1">
      <alignment horizontal="right" vertical="center" wrapText="1"/>
    </xf>
    <xf numFmtId="2" fontId="10" fillId="0" borderId="3" xfId="0" applyNumberFormat="1" applyFont="1" applyBorder="1" applyAlignment="1">
      <alignment horizontal="right" vertical="center" wrapText="1"/>
    </xf>
    <xf numFmtId="0" fontId="10" fillId="0" borderId="3" xfId="0" applyFont="1" applyBorder="1" applyAlignment="1">
      <alignment horizontal="right" vertical="center" wrapText="1"/>
    </xf>
    <xf numFmtId="0" fontId="10" fillId="0" borderId="4" xfId="0" applyFont="1" applyBorder="1" applyAlignment="1">
      <alignment horizontal="right" vertical="center" wrapText="1"/>
    </xf>
    <xf numFmtId="0" fontId="18" fillId="0" borderId="7" xfId="0" applyFont="1" applyBorder="1" applyAlignment="1">
      <alignment horizontal="left" vertical="top" wrapText="1"/>
    </xf>
    <xf numFmtId="0" fontId="18" fillId="2" borderId="8" xfId="0"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39" xfId="0" applyFont="1" applyBorder="1" applyAlignment="1">
      <alignment horizontal="center" vertical="center" wrapText="1"/>
    </xf>
    <xf numFmtId="0" fontId="18" fillId="2" borderId="42" xfId="0" applyFont="1" applyFill="1" applyBorder="1" applyAlignment="1">
      <alignment horizontal="center" vertical="center" wrapText="1"/>
    </xf>
    <xf numFmtId="0" fontId="18" fillId="0" borderId="2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10" xfId="0" applyFont="1" applyBorder="1" applyAlignment="1">
      <alignment horizontal="center" vertical="center" wrapText="1"/>
    </xf>
    <xf numFmtId="0" fontId="10" fillId="2" borderId="8"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30" xfId="0" applyFont="1" applyBorder="1" applyAlignment="1">
      <alignment horizontal="center" vertical="center" wrapText="1"/>
    </xf>
    <xf numFmtId="0" fontId="10" fillId="2" borderId="23"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2" borderId="10" xfId="0" applyFont="1" applyFill="1" applyBorder="1" applyAlignment="1">
      <alignment horizontal="left"/>
    </xf>
    <xf numFmtId="0" fontId="10" fillId="2" borderId="11" xfId="0" applyFont="1" applyFill="1" applyBorder="1"/>
    <xf numFmtId="0" fontId="10" fillId="2" borderId="30" xfId="0" applyFont="1" applyFill="1" applyBorder="1"/>
    <xf numFmtId="0" fontId="10" fillId="2" borderId="43" xfId="0" applyFont="1" applyFill="1" applyBorder="1"/>
    <xf numFmtId="0" fontId="10" fillId="2" borderId="44" xfId="0" applyFont="1" applyFill="1" applyBorder="1"/>
    <xf numFmtId="0" fontId="10" fillId="2" borderId="11" xfId="1" applyNumberFormat="1" applyFont="1" applyFill="1" applyBorder="1" applyAlignment="1" applyProtection="1"/>
    <xf numFmtId="164" fontId="10" fillId="2" borderId="11" xfId="0" applyNumberFormat="1" applyFont="1" applyFill="1" applyBorder="1"/>
    <xf numFmtId="164" fontId="10" fillId="2" borderId="30" xfId="0" applyNumberFormat="1" applyFont="1" applyFill="1" applyBorder="1"/>
    <xf numFmtId="164" fontId="10" fillId="2" borderId="37" xfId="0" applyNumberFormat="1" applyFont="1" applyFill="1" applyBorder="1"/>
    <xf numFmtId="164" fontId="10" fillId="2" borderId="43" xfId="0" applyNumberFormat="1" applyFont="1" applyFill="1" applyBorder="1"/>
    <xf numFmtId="164" fontId="10" fillId="2" borderId="44" xfId="0" applyNumberFormat="1" applyFont="1" applyFill="1" applyBorder="1"/>
    <xf numFmtId="0" fontId="10" fillId="0" borderId="10" xfId="0" applyFont="1" applyBorder="1" applyAlignment="1">
      <alignment horizontal="left" wrapText="1"/>
    </xf>
    <xf numFmtId="0" fontId="10" fillId="0" borderId="11" xfId="1" applyNumberFormat="1" applyFont="1" applyBorder="1" applyAlignment="1" applyProtection="1"/>
    <xf numFmtId="2" fontId="10" fillId="0" borderId="11" xfId="0" applyNumberFormat="1" applyFont="1" applyBorder="1"/>
    <xf numFmtId="1" fontId="10" fillId="0" borderId="11" xfId="0" applyNumberFormat="1" applyFont="1" applyBorder="1"/>
    <xf numFmtId="2" fontId="10" fillId="0" borderId="30" xfId="0" applyNumberFormat="1" applyFont="1" applyBorder="1"/>
    <xf numFmtId="2" fontId="10" fillId="0" borderId="37" xfId="0" applyNumberFormat="1" applyFont="1" applyBorder="1"/>
    <xf numFmtId="2" fontId="10" fillId="0" borderId="10" xfId="0" applyNumberFormat="1" applyFont="1" applyBorder="1"/>
    <xf numFmtId="2" fontId="10" fillId="0" borderId="12" xfId="0" applyNumberFormat="1" applyFont="1" applyBorder="1"/>
    <xf numFmtId="0" fontId="10" fillId="0" borderId="30" xfId="0" applyFont="1" applyBorder="1"/>
    <xf numFmtId="0" fontId="10" fillId="0" borderId="10" xfId="0" applyFont="1" applyBorder="1"/>
    <xf numFmtId="0" fontId="10" fillId="0" borderId="12" xfId="0" applyFont="1" applyBorder="1"/>
    <xf numFmtId="0" fontId="10" fillId="2" borderId="10" xfId="0" applyFont="1" applyFill="1" applyBorder="1" applyAlignment="1">
      <alignment horizontal="left" wrapText="1"/>
    </xf>
    <xf numFmtId="0" fontId="10" fillId="2" borderId="15" xfId="0" applyFont="1" applyFill="1" applyBorder="1"/>
    <xf numFmtId="0" fontId="10" fillId="2" borderId="33" xfId="0" applyFont="1" applyFill="1" applyBorder="1"/>
    <xf numFmtId="0" fontId="10" fillId="2" borderId="45" xfId="0" applyFont="1" applyFill="1" applyBorder="1"/>
    <xf numFmtId="0" fontId="10" fillId="2" borderId="14" xfId="0" applyFont="1" applyFill="1" applyBorder="1"/>
    <xf numFmtId="0" fontId="10" fillId="2" borderId="16" xfId="0" applyFont="1" applyFill="1" applyBorder="1"/>
    <xf numFmtId="0" fontId="10" fillId="2" borderId="46" xfId="0" applyFont="1" applyFill="1" applyBorder="1" applyAlignment="1">
      <alignment horizontal="left" wrapText="1"/>
    </xf>
    <xf numFmtId="164" fontId="10" fillId="2" borderId="5" xfId="1" applyNumberFormat="1" applyFont="1" applyFill="1" applyBorder="1" applyAlignment="1" applyProtection="1"/>
    <xf numFmtId="164" fontId="10" fillId="2" borderId="47" xfId="1" applyNumberFormat="1" applyFont="1" applyFill="1" applyBorder="1" applyAlignment="1" applyProtection="1"/>
    <xf numFmtId="164" fontId="10" fillId="2" borderId="38" xfId="1" applyNumberFormat="1" applyFont="1" applyFill="1" applyBorder="1" applyAlignment="1" applyProtection="1"/>
    <xf numFmtId="164" fontId="10" fillId="2" borderId="41" xfId="1" applyNumberFormat="1" applyFont="1" applyFill="1" applyBorder="1" applyAlignment="1" applyProtection="1"/>
    <xf numFmtId="164" fontId="10" fillId="2" borderId="6" xfId="1" applyNumberFormat="1" applyFont="1" applyFill="1" applyBorder="1" applyAlignment="1" applyProtection="1"/>
    <xf numFmtId="0" fontId="10" fillId="0" borderId="0" xfId="0" applyFont="1" applyAlignment="1">
      <alignment horizontal="left"/>
    </xf>
    <xf numFmtId="0" fontId="18" fillId="0" borderId="23" xfId="0" applyFont="1" applyBorder="1" applyAlignment="1">
      <alignment wrapText="1"/>
    </xf>
    <xf numFmtId="0" fontId="18" fillId="0" borderId="7" xfId="0" applyFont="1" applyBorder="1" applyAlignment="1">
      <alignment wrapText="1"/>
    </xf>
    <xf numFmtId="0" fontId="18" fillId="0" borderId="8" xfId="0" applyFont="1" applyBorder="1" applyAlignment="1">
      <alignment wrapText="1"/>
    </xf>
    <xf numFmtId="0" fontId="18" fillId="0" borderId="9" xfId="0" applyFont="1" applyBorder="1" applyAlignment="1">
      <alignment wrapText="1"/>
    </xf>
    <xf numFmtId="0" fontId="0" fillId="0" borderId="37" xfId="0" applyBorder="1" applyAlignment="1">
      <alignment wrapText="1"/>
    </xf>
    <xf numFmtId="0" fontId="0" fillId="0" borderId="37" xfId="0" applyBorder="1"/>
    <xf numFmtId="0" fontId="0" fillId="0" borderId="45" xfId="0" applyBorder="1"/>
    <xf numFmtId="0" fontId="0" fillId="0" borderId="14" xfId="0" applyBorder="1"/>
    <xf numFmtId="0" fontId="0" fillId="0" borderId="15" xfId="0" applyBorder="1"/>
    <xf numFmtId="0" fontId="0" fillId="0" borderId="16" xfId="0" applyBorder="1"/>
    <xf numFmtId="0" fontId="0" fillId="2" borderId="36" xfId="0" applyFont="1" applyFill="1" applyBorder="1" applyAlignment="1">
      <alignment horizontal="center"/>
    </xf>
    <xf numFmtId="0" fontId="0" fillId="2" borderId="1" xfId="0" applyFill="1" applyBorder="1"/>
    <xf numFmtId="0" fontId="0" fillId="2" borderId="48" xfId="0" applyFill="1" applyBorder="1"/>
    <xf numFmtId="0" fontId="0" fillId="0" borderId="23" xfId="0" applyFont="1" applyBorder="1" applyAlignment="1">
      <alignment horizontal="center" vertical="center" wrapText="1"/>
    </xf>
    <xf numFmtId="0" fontId="0" fillId="0" borderId="7" xfId="0" applyBorder="1" applyAlignment="1">
      <alignment horizontal="center" wrapText="1"/>
    </xf>
    <xf numFmtId="0" fontId="0" fillId="0" borderId="18" xfId="0" applyBorder="1" applyAlignment="1">
      <alignment horizont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wrapText="1"/>
    </xf>
    <xf numFmtId="0" fontId="18" fillId="0" borderId="23" xfId="0" applyFont="1" applyBorder="1" applyAlignment="1">
      <alignment horizontal="center" vertical="center" wrapText="1"/>
    </xf>
    <xf numFmtId="0" fontId="18" fillId="0" borderId="7" xfId="0" applyFont="1" applyBorder="1" applyAlignment="1">
      <alignment horizontal="right" wrapText="1"/>
    </xf>
    <xf numFmtId="0" fontId="18" fillId="0" borderId="18" xfId="0" applyFont="1" applyBorder="1" applyAlignment="1">
      <alignment horizontal="right" wrapText="1"/>
    </xf>
    <xf numFmtId="0" fontId="18" fillId="0" borderId="8" xfId="0" applyFont="1" applyBorder="1" applyAlignment="1">
      <alignment horizontal="right" vertical="center" wrapText="1"/>
    </xf>
    <xf numFmtId="0" fontId="18" fillId="0" borderId="9" xfId="0" applyFont="1" applyBorder="1" applyAlignment="1">
      <alignment horizontal="right" vertical="center" wrapText="1"/>
    </xf>
    <xf numFmtId="0" fontId="18" fillId="0" borderId="8" xfId="0" applyFont="1" applyBorder="1" applyAlignment="1">
      <alignment horizontal="right" wrapText="1"/>
    </xf>
    <xf numFmtId="0" fontId="0" fillId="2" borderId="42" xfId="0" applyFont="1" applyFill="1" applyBorder="1"/>
    <xf numFmtId="0" fontId="0" fillId="2" borderId="21" xfId="0" applyFill="1" applyBorder="1"/>
    <xf numFmtId="0" fontId="0" fillId="2" borderId="38" xfId="0" applyFont="1" applyFill="1" applyBorder="1" applyAlignment="1">
      <alignment horizontal="left" vertical="center"/>
    </xf>
    <xf numFmtId="0" fontId="0" fillId="0" borderId="12" xfId="0" applyBorder="1" applyAlignment="1">
      <alignment horizontal="right"/>
    </xf>
    <xf numFmtId="0" fontId="0" fillId="0" borderId="10" xfId="0" applyBorder="1" applyAlignment="1">
      <alignment horizontal="right"/>
    </xf>
    <xf numFmtId="0" fontId="0" fillId="0" borderId="45" xfId="0" applyFont="1" applyBorder="1"/>
    <xf numFmtId="0" fontId="0" fillId="0" borderId="15" xfId="0" applyBorder="1" applyAlignment="1">
      <alignment horizontal="right"/>
    </xf>
    <xf numFmtId="0" fontId="0" fillId="0" borderId="16" xfId="0" applyBorder="1" applyAlignment="1">
      <alignment horizontal="right"/>
    </xf>
    <xf numFmtId="0" fontId="0" fillId="0" borderId="14" xfId="0" applyBorder="1" applyAlignment="1">
      <alignment horizontal="right"/>
    </xf>
    <xf numFmtId="0" fontId="0" fillId="0" borderId="11" xfId="0" applyFont="1" applyBorder="1" applyAlignment="1">
      <alignment horizontal="center"/>
    </xf>
    <xf numFmtId="0" fontId="21" fillId="0" borderId="0" xfId="0" applyFont="1" applyAlignment="1">
      <alignment horizontal="center"/>
    </xf>
    <xf numFmtId="0" fontId="0" fillId="0" borderId="17" xfId="0" applyFont="1" applyBorder="1" applyAlignment="1">
      <alignment horizontal="center" vertical="center"/>
    </xf>
    <xf numFmtId="0" fontId="18" fillId="0" borderId="8" xfId="0" applyFont="1" applyBorder="1"/>
    <xf numFmtId="0" fontId="22" fillId="0" borderId="0" xfId="0" applyFont="1" applyAlignment="1">
      <alignment horizontal="center"/>
    </xf>
    <xf numFmtId="0" fontId="0" fillId="0" borderId="17" xfId="0" applyFont="1" applyBorder="1" applyAlignment="1">
      <alignment horizontal="center"/>
    </xf>
    <xf numFmtId="0" fontId="23" fillId="0" borderId="0" xfId="0" applyFont="1" applyBorder="1" applyAlignment="1">
      <alignment vertical="top" wrapText="1"/>
    </xf>
    <xf numFmtId="0" fontId="0" fillId="0" borderId="0" xfId="0" applyFont="1" applyAlignment="1">
      <alignment vertical="center"/>
    </xf>
    <xf numFmtId="0" fontId="11" fillId="0" borderId="0" xfId="0" applyFont="1" applyAlignment="1">
      <alignment vertical="center"/>
    </xf>
    <xf numFmtId="0" fontId="25" fillId="5" borderId="10" xfId="0" applyFont="1" applyFill="1" applyBorder="1" applyAlignment="1">
      <alignment horizontal="left" vertical="center" wrapText="1"/>
    </xf>
    <xf numFmtId="0" fontId="25" fillId="5" borderId="11" xfId="0" applyFont="1" applyFill="1" applyBorder="1" applyAlignment="1">
      <alignment horizontal="center" vertical="center" wrapText="1"/>
    </xf>
    <xf numFmtId="0" fontId="25" fillId="5" borderId="11" xfId="0" applyFont="1" applyFill="1" applyBorder="1" applyAlignment="1">
      <alignment horizontal="center" vertical="center"/>
    </xf>
    <xf numFmtId="0" fontId="25" fillId="5" borderId="12" xfId="0" applyFont="1" applyFill="1" applyBorder="1" applyAlignment="1">
      <alignment horizontal="center" vertical="center"/>
    </xf>
    <xf numFmtId="0" fontId="25" fillId="6" borderId="11" xfId="0" applyFont="1" applyFill="1" applyBorder="1" applyAlignment="1">
      <alignment horizontal="center" vertical="center" wrapText="1"/>
    </xf>
    <xf numFmtId="0" fontId="25" fillId="7" borderId="10" xfId="0" applyFont="1" applyFill="1" applyBorder="1" applyAlignment="1">
      <alignment horizontal="left" vertical="center" wrapText="1"/>
    </xf>
    <xf numFmtId="0" fontId="25" fillId="7" borderId="11" xfId="0" applyFont="1" applyFill="1" applyBorder="1" applyAlignment="1">
      <alignment horizontal="center" vertical="center" wrapText="1"/>
    </xf>
    <xf numFmtId="0" fontId="25" fillId="7" borderId="11" xfId="0" applyFont="1" applyFill="1" applyBorder="1" applyAlignment="1">
      <alignment horizontal="center" vertical="center"/>
    </xf>
    <xf numFmtId="0" fontId="25" fillId="7" borderId="12" xfId="0" applyFont="1" applyFill="1" applyBorder="1" applyAlignment="1">
      <alignment horizontal="center" vertical="center"/>
    </xf>
    <xf numFmtId="0" fontId="26" fillId="0" borderId="0" xfId="0" applyFont="1" applyAlignment="1">
      <alignment vertical="center"/>
    </xf>
    <xf numFmtId="0" fontId="25" fillId="8" borderId="10" xfId="0" applyFont="1" applyFill="1" applyBorder="1" applyAlignment="1">
      <alignment horizontal="left" vertical="center" wrapText="1"/>
    </xf>
    <xf numFmtId="0" fontId="25" fillId="8" borderId="11" xfId="0" applyFont="1" applyFill="1" applyBorder="1" applyAlignment="1">
      <alignment horizontal="center" vertical="center" wrapText="1"/>
    </xf>
    <xf numFmtId="0" fontId="25" fillId="8" borderId="11" xfId="0" applyFont="1" applyFill="1" applyBorder="1" applyAlignment="1">
      <alignment horizontal="center" vertical="center"/>
    </xf>
    <xf numFmtId="0" fontId="25" fillId="8" borderId="12" xfId="0" applyFont="1" applyFill="1" applyBorder="1" applyAlignment="1">
      <alignment horizontal="center" vertical="center"/>
    </xf>
    <xf numFmtId="0" fontId="27" fillId="0" borderId="0" xfId="0" applyFont="1" applyAlignment="1">
      <alignment vertical="center"/>
    </xf>
    <xf numFmtId="0" fontId="28" fillId="0" borderId="0" xfId="0" applyFont="1" applyAlignment="1">
      <alignment vertical="center"/>
    </xf>
    <xf numFmtId="0" fontId="25" fillId="9" borderId="10" xfId="0" applyFont="1" applyFill="1" applyBorder="1" applyAlignment="1">
      <alignment horizontal="left" vertical="center" wrapText="1"/>
    </xf>
    <xf numFmtId="0" fontId="25" fillId="9" borderId="11" xfId="0" applyFont="1" applyFill="1" applyBorder="1" applyAlignment="1">
      <alignment horizontal="center" vertical="center" wrapText="1"/>
    </xf>
    <xf numFmtId="0" fontId="25" fillId="9" borderId="11" xfId="0" applyFont="1" applyFill="1" applyBorder="1" applyAlignment="1">
      <alignment horizontal="center" vertical="center"/>
    </xf>
    <xf numFmtId="0" fontId="25" fillId="9" borderId="12" xfId="0" applyFont="1" applyFill="1" applyBorder="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25" fillId="0" borderId="0" xfId="0" applyFont="1" applyAlignment="1">
      <alignment vertical="center"/>
    </xf>
    <xf numFmtId="0" fontId="25" fillId="10" borderId="10" xfId="0" applyFont="1" applyFill="1" applyBorder="1" applyAlignment="1">
      <alignment horizontal="left" vertical="center" wrapText="1"/>
    </xf>
    <xf numFmtId="0" fontId="25" fillId="10" borderId="11" xfId="0" applyFont="1" applyFill="1" applyBorder="1" applyAlignment="1">
      <alignment horizontal="center" vertical="center" wrapText="1"/>
    </xf>
    <xf numFmtId="0" fontId="25" fillId="10" borderId="11" xfId="0" applyFont="1" applyFill="1" applyBorder="1" applyAlignment="1">
      <alignment horizontal="center" vertical="center"/>
    </xf>
    <xf numFmtId="0" fontId="25" fillId="10" borderId="12" xfId="0" applyFont="1" applyFill="1" applyBorder="1" applyAlignment="1">
      <alignment horizontal="center" vertical="center"/>
    </xf>
    <xf numFmtId="0" fontId="25" fillId="11" borderId="10" xfId="0" applyFont="1" applyFill="1" applyBorder="1" applyAlignment="1">
      <alignment horizontal="left" vertical="center" wrapText="1"/>
    </xf>
    <xf numFmtId="0" fontId="25" fillId="11" borderId="31" xfId="0" applyFont="1" applyFill="1" applyBorder="1" applyAlignment="1">
      <alignment horizontal="center" vertical="center" wrapText="1"/>
    </xf>
    <xf numFmtId="0" fontId="25" fillId="11" borderId="31" xfId="0" applyFont="1" applyFill="1" applyBorder="1" applyAlignment="1">
      <alignment horizontal="center" vertical="center"/>
    </xf>
    <xf numFmtId="0" fontId="25" fillId="11" borderId="44" xfId="0" applyFont="1" applyFill="1" applyBorder="1" applyAlignment="1">
      <alignment horizontal="center" vertical="center" wrapText="1"/>
    </xf>
    <xf numFmtId="0" fontId="25" fillId="11" borderId="18" xfId="0" applyFont="1" applyFill="1" applyBorder="1" applyAlignment="1">
      <alignment horizontal="center" vertical="center" wrapText="1"/>
    </xf>
    <xf numFmtId="0" fontId="25" fillId="11" borderId="18" xfId="0" applyFont="1" applyFill="1" applyBorder="1" applyAlignment="1">
      <alignment horizontal="center" vertical="center"/>
    </xf>
    <xf numFmtId="0" fontId="25" fillId="11" borderId="49" xfId="0" applyFont="1" applyFill="1" applyBorder="1" applyAlignment="1">
      <alignment horizontal="center" vertical="center" wrapText="1"/>
    </xf>
    <xf numFmtId="0" fontId="25" fillId="12" borderId="10" xfId="0" applyFont="1" applyFill="1" applyBorder="1" applyAlignment="1">
      <alignment horizontal="left" vertical="center" wrapText="1"/>
    </xf>
    <xf numFmtId="0" fontId="25" fillId="12" borderId="11" xfId="0" applyFont="1" applyFill="1" applyBorder="1" applyAlignment="1">
      <alignment horizontal="center" vertical="center" wrapText="1"/>
    </xf>
    <xf numFmtId="0" fontId="25" fillId="12" borderId="11" xfId="0" applyFont="1" applyFill="1" applyBorder="1" applyAlignment="1">
      <alignment horizontal="center" vertical="center"/>
    </xf>
    <xf numFmtId="0" fontId="26" fillId="12" borderId="11"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5" fillId="13" borderId="10" xfId="0" applyFont="1" applyFill="1" applyBorder="1" applyAlignment="1">
      <alignment horizontal="left" vertical="center" wrapText="1"/>
    </xf>
    <xf numFmtId="0" fontId="25" fillId="13" borderId="11" xfId="0" applyFont="1" applyFill="1" applyBorder="1" applyAlignment="1">
      <alignment horizontal="center" vertical="center" wrapText="1"/>
    </xf>
    <xf numFmtId="0" fontId="25" fillId="13" borderId="12" xfId="0" applyFont="1" applyFill="1" applyBorder="1" applyAlignment="1">
      <alignment horizontal="center" vertical="center" wrapText="1"/>
    </xf>
    <xf numFmtId="0" fontId="25" fillId="13" borderId="35" xfId="0" applyFont="1" applyFill="1" applyBorder="1" applyAlignment="1">
      <alignment horizontal="left" vertical="center" wrapText="1"/>
    </xf>
    <xf numFmtId="0" fontId="25" fillId="13" borderId="5" xfId="0" applyFont="1" applyFill="1" applyBorder="1" applyAlignment="1">
      <alignment horizontal="center" vertical="center" wrapText="1"/>
    </xf>
    <xf numFmtId="0" fontId="25" fillId="13" borderId="5" xfId="0" applyFont="1" applyFill="1" applyBorder="1" applyAlignment="1">
      <alignment horizontal="center" vertical="center"/>
    </xf>
    <xf numFmtId="0" fontId="25" fillId="13" borderId="6" xfId="0" applyFont="1" applyFill="1" applyBorder="1" applyAlignment="1">
      <alignment horizontal="center" vertical="center" wrapText="1"/>
    </xf>
    <xf numFmtId="0" fontId="31" fillId="0" borderId="0" xfId="0" applyFont="1" applyAlignment="1">
      <alignment vertical="center"/>
    </xf>
    <xf numFmtId="0" fontId="25" fillId="11" borderId="49" xfId="0" applyFont="1" applyFill="1" applyBorder="1" applyAlignment="1">
      <alignment horizontal="center" vertical="center"/>
    </xf>
    <xf numFmtId="14" fontId="25" fillId="11" borderId="18" xfId="0" applyNumberFormat="1" applyFont="1" applyFill="1" applyBorder="1" applyAlignment="1">
      <alignment horizontal="center" vertical="center" wrapText="1"/>
    </xf>
    <xf numFmtId="0" fontId="25" fillId="14" borderId="10" xfId="0" applyFont="1" applyFill="1" applyBorder="1" applyAlignment="1">
      <alignment horizontal="left" vertical="center" wrapText="1"/>
    </xf>
    <xf numFmtId="0" fontId="25" fillId="14" borderId="11" xfId="0" applyFont="1" applyFill="1" applyBorder="1" applyAlignment="1">
      <alignment horizontal="center" vertical="center" wrapText="1"/>
    </xf>
    <xf numFmtId="0" fontId="25" fillId="14" borderId="11" xfId="0" applyFont="1" applyFill="1" applyBorder="1" applyAlignment="1">
      <alignment horizontal="center" vertical="center"/>
    </xf>
    <xf numFmtId="0" fontId="25" fillId="14" borderId="12" xfId="0" applyFont="1" applyFill="1" applyBorder="1" applyAlignment="1">
      <alignment horizontal="center" vertical="center"/>
    </xf>
    <xf numFmtId="49" fontId="25" fillId="11" borderId="31" xfId="0" applyNumberFormat="1" applyFont="1" applyFill="1" applyBorder="1" applyAlignment="1">
      <alignment horizontal="center" vertical="center" wrapText="1"/>
    </xf>
    <xf numFmtId="0" fontId="25" fillId="11" borderId="44" xfId="0" applyFont="1" applyFill="1" applyBorder="1" applyAlignment="1">
      <alignment horizontal="center" vertical="center"/>
    </xf>
    <xf numFmtId="49" fontId="25" fillId="11" borderId="18" xfId="0" applyNumberFormat="1" applyFont="1" applyFill="1" applyBorder="1" applyAlignment="1">
      <alignment horizontal="center" vertical="center" wrapText="1"/>
    </xf>
    <xf numFmtId="0" fontId="25" fillId="13" borderId="6" xfId="0" applyFont="1" applyFill="1" applyBorder="1" applyAlignment="1">
      <alignment horizontal="center" vertical="center"/>
    </xf>
    <xf numFmtId="0" fontId="26" fillId="0" borderId="0" xfId="0" applyFont="1" applyAlignment="1">
      <alignment horizontal="left"/>
    </xf>
    <xf numFmtId="0" fontId="26" fillId="0" borderId="0" xfId="0" applyFont="1" applyAlignment="1">
      <alignment horizontal="left" wrapText="1"/>
    </xf>
    <xf numFmtId="0" fontId="26" fillId="0" borderId="0" xfId="0" applyFont="1"/>
    <xf numFmtId="0" fontId="0" fillId="0" borderId="0" xfId="0" applyFont="1" applyAlignment="1">
      <alignment wrapText="1"/>
    </xf>
    <xf numFmtId="0" fontId="11" fillId="0" borderId="0" xfId="0" applyFont="1" applyAlignment="1">
      <alignment horizontal="left" vertical="center" wrapText="1"/>
    </xf>
    <xf numFmtId="0" fontId="8" fillId="0" borderId="0" xfId="0" applyFont="1" applyAlignment="1">
      <alignment horizontal="center" wrapText="1"/>
    </xf>
    <xf numFmtId="0" fontId="0" fillId="0" borderId="50" xfId="0" applyFont="1" applyBorder="1" applyAlignment="1">
      <alignment horizontal="left" vertical="center" wrapText="1"/>
    </xf>
    <xf numFmtId="0" fontId="25" fillId="15" borderId="11" xfId="0" applyFont="1" applyFill="1" applyBorder="1" applyAlignment="1">
      <alignment horizontal="left" vertical="center" wrapText="1"/>
    </xf>
    <xf numFmtId="165" fontId="25" fillId="15" borderId="11" xfId="0" applyNumberFormat="1" applyFont="1" applyFill="1" applyBorder="1" applyAlignment="1">
      <alignment horizontal="center" vertical="center" wrapText="1"/>
    </xf>
    <xf numFmtId="0" fontId="25" fillId="15" borderId="11" xfId="0" applyFont="1" applyFill="1" applyBorder="1" applyAlignment="1">
      <alignment horizontal="center" vertical="center" wrapText="1"/>
    </xf>
    <xf numFmtId="14" fontId="25" fillId="15" borderId="11" xfId="0" applyNumberFormat="1" applyFont="1" applyFill="1" applyBorder="1" applyAlignment="1">
      <alignment horizontal="center" vertical="center" wrapText="1"/>
    </xf>
    <xf numFmtId="0" fontId="25" fillId="0" borderId="0" xfId="0" applyFont="1" applyAlignment="1">
      <alignment wrapText="1"/>
    </xf>
    <xf numFmtId="0" fontId="25" fillId="0" borderId="0" xfId="0" applyFont="1"/>
    <xf numFmtId="0" fontId="25" fillId="8" borderId="11" xfId="0" applyFont="1" applyFill="1" applyBorder="1" applyAlignment="1">
      <alignment horizontal="left" vertical="center" wrapText="1"/>
    </xf>
    <xf numFmtId="165" fontId="25" fillId="8" borderId="11" xfId="0" applyNumberFormat="1" applyFont="1" applyFill="1" applyBorder="1" applyAlignment="1">
      <alignment horizontal="center" vertical="center" wrapText="1"/>
    </xf>
    <xf numFmtId="14" fontId="25" fillId="8" borderId="11" xfId="0" applyNumberFormat="1" applyFont="1" applyFill="1" applyBorder="1" applyAlignment="1">
      <alignment horizontal="center" vertical="center" wrapText="1"/>
    </xf>
    <xf numFmtId="0" fontId="25" fillId="10" borderId="11" xfId="0" applyFont="1" applyFill="1" applyBorder="1" applyAlignment="1">
      <alignment horizontal="left" vertical="center" wrapText="1"/>
    </xf>
    <xf numFmtId="165" fontId="25" fillId="10" borderId="11" xfId="0" applyNumberFormat="1" applyFont="1" applyFill="1" applyBorder="1" applyAlignment="1">
      <alignment horizontal="center" vertical="center" wrapText="1"/>
    </xf>
    <xf numFmtId="14" fontId="25" fillId="10" borderId="11" xfId="0" applyNumberFormat="1" applyFont="1" applyFill="1" applyBorder="1" applyAlignment="1">
      <alignment horizontal="center" vertical="center" wrapText="1"/>
    </xf>
    <xf numFmtId="0" fontId="25" fillId="11" borderId="11" xfId="0" applyFont="1" applyFill="1" applyBorder="1" applyAlignment="1">
      <alignment horizontal="left" vertical="center" wrapText="1"/>
    </xf>
    <xf numFmtId="165" fontId="25" fillId="16" borderId="11" xfId="0" applyNumberFormat="1" applyFont="1" applyFill="1" applyBorder="1" applyAlignment="1">
      <alignment horizontal="center" vertical="center" wrapText="1"/>
    </xf>
    <xf numFmtId="0" fontId="25" fillId="16" borderId="11" xfId="0" applyFont="1" applyFill="1" applyBorder="1" applyAlignment="1">
      <alignment horizontal="center" vertical="center" wrapText="1"/>
    </xf>
    <xf numFmtId="0" fontId="25" fillId="11" borderId="11" xfId="0" applyFont="1" applyFill="1" applyBorder="1" applyAlignment="1">
      <alignment horizontal="center" vertical="center" wrapText="1"/>
    </xf>
    <xf numFmtId="14" fontId="25" fillId="11" borderId="11" xfId="0" applyNumberFormat="1" applyFont="1" applyFill="1" applyBorder="1" applyAlignment="1">
      <alignment horizontal="center" vertical="center" wrapText="1"/>
    </xf>
    <xf numFmtId="0" fontId="25" fillId="12" borderId="11" xfId="0" applyFont="1" applyFill="1" applyBorder="1" applyAlignment="1">
      <alignment horizontal="left" vertical="center" wrapText="1"/>
    </xf>
    <xf numFmtId="165" fontId="25" fillId="12" borderId="11" xfId="0" applyNumberFormat="1" applyFont="1" applyFill="1" applyBorder="1" applyAlignment="1">
      <alignment horizontal="center" vertical="center" wrapText="1"/>
    </xf>
    <xf numFmtId="14" fontId="25" fillId="12" borderId="11" xfId="0" applyNumberFormat="1" applyFont="1" applyFill="1" applyBorder="1" applyAlignment="1">
      <alignment horizontal="center" vertical="center" wrapText="1"/>
    </xf>
    <xf numFmtId="0" fontId="25" fillId="13" borderId="11" xfId="0" applyFont="1" applyFill="1" applyBorder="1" applyAlignment="1">
      <alignment horizontal="left" vertical="center" wrapText="1"/>
    </xf>
    <xf numFmtId="165" fontId="25" fillId="13" borderId="11" xfId="0" applyNumberFormat="1" applyFont="1" applyFill="1" applyBorder="1" applyAlignment="1">
      <alignment horizontal="center" vertical="center" wrapText="1"/>
    </xf>
    <xf numFmtId="14" fontId="25" fillId="13" borderId="11" xfId="0" applyNumberFormat="1" applyFont="1" applyFill="1" applyBorder="1" applyAlignment="1">
      <alignment horizontal="center" vertical="center" wrapText="1"/>
    </xf>
    <xf numFmtId="0" fontId="28" fillId="0" borderId="0" xfId="0" applyFont="1"/>
    <xf numFmtId="0" fontId="31" fillId="0" borderId="0" xfId="0" applyFont="1"/>
    <xf numFmtId="0" fontId="11" fillId="0" borderId="0" xfId="0" applyFont="1"/>
    <xf numFmtId="0" fontId="0" fillId="0" borderId="25" xfId="0" applyFont="1" applyBorder="1" applyAlignment="1">
      <alignment horizontal="center" vertical="center" wrapText="1"/>
    </xf>
    <xf numFmtId="0" fontId="25" fillId="15" borderId="10" xfId="0" applyFont="1" applyFill="1" applyBorder="1" applyAlignment="1">
      <alignment horizontal="left" vertical="center" wrapText="1"/>
    </xf>
    <xf numFmtId="14" fontId="25" fillId="15" borderId="12" xfId="0" applyNumberFormat="1" applyFont="1" applyFill="1" applyBorder="1" applyAlignment="1">
      <alignment horizontal="center" vertical="center" wrapText="1"/>
    </xf>
    <xf numFmtId="0" fontId="25" fillId="0" borderId="0" xfId="0" applyFont="1" applyAlignment="1">
      <alignment vertical="center" wrapText="1"/>
    </xf>
    <xf numFmtId="0" fontId="0" fillId="4" borderId="11" xfId="0" applyFont="1" applyFill="1" applyBorder="1"/>
    <xf numFmtId="166" fontId="0" fillId="0" borderId="11" xfId="0" applyNumberFormat="1" applyFont="1" applyBorder="1"/>
    <xf numFmtId="167" fontId="0" fillId="0" borderId="11" xfId="0" applyNumberFormat="1" applyFont="1" applyBorder="1"/>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26" fillId="17" borderId="8" xfId="0" applyFont="1" applyFill="1" applyBorder="1" applyAlignment="1">
      <alignment vertical="center"/>
    </xf>
    <xf numFmtId="0" fontId="26" fillId="17" borderId="8" xfId="0" applyFont="1" applyFill="1" applyBorder="1" applyAlignment="1">
      <alignment vertical="center" wrapText="1"/>
    </xf>
    <xf numFmtId="0" fontId="26" fillId="17" borderId="8" xfId="0" applyFont="1" applyFill="1" applyBorder="1" applyAlignment="1">
      <alignment horizontal="right" vertical="center" wrapText="1"/>
    </xf>
    <xf numFmtId="4" fontId="26" fillId="17" borderId="11" xfId="0" applyNumberFormat="1" applyFont="1" applyFill="1" applyBorder="1" applyAlignment="1">
      <alignment vertical="center"/>
    </xf>
    <xf numFmtId="0" fontId="26" fillId="17" borderId="11" xfId="0" applyFont="1" applyFill="1" applyBorder="1" applyAlignment="1">
      <alignment horizontal="right" vertical="center" wrapText="1"/>
    </xf>
    <xf numFmtId="14" fontId="26" fillId="17" borderId="8" xfId="0" applyNumberFormat="1" applyFont="1" applyFill="1" applyBorder="1" applyAlignment="1">
      <alignment horizontal="right" wrapText="1"/>
    </xf>
    <xf numFmtId="14" fontId="26" fillId="17" borderId="11" xfId="0" applyNumberFormat="1" applyFont="1" applyFill="1" applyBorder="1" applyAlignment="1">
      <alignment horizontal="right" wrapText="1"/>
    </xf>
    <xf numFmtId="14" fontId="26" fillId="17" borderId="15" xfId="0" applyNumberFormat="1" applyFont="1" applyFill="1" applyBorder="1" applyAlignment="1">
      <alignment horizontal="right" wrapText="1"/>
    </xf>
    <xf numFmtId="0" fontId="26" fillId="15" borderId="8" xfId="0" applyFont="1" applyFill="1" applyBorder="1" applyAlignment="1">
      <alignment vertical="center"/>
    </xf>
    <xf numFmtId="0" fontId="26" fillId="15" borderId="8" xfId="0" applyFont="1" applyFill="1" applyBorder="1" applyAlignment="1">
      <alignment vertical="center" wrapText="1"/>
    </xf>
    <xf numFmtId="0" fontId="26" fillId="15" borderId="8" xfId="0" applyFont="1" applyFill="1" applyBorder="1" applyAlignment="1">
      <alignment horizontal="right" vertical="center" wrapText="1"/>
    </xf>
    <xf numFmtId="4" fontId="26" fillId="15" borderId="11" xfId="0" applyNumberFormat="1" applyFont="1" applyFill="1" applyBorder="1" applyAlignment="1">
      <alignment vertical="center"/>
    </xf>
    <xf numFmtId="0" fontId="26" fillId="15" borderId="11" xfId="0" applyFont="1" applyFill="1" applyBorder="1" applyAlignment="1">
      <alignment vertical="center" wrapText="1"/>
    </xf>
    <xf numFmtId="0" fontId="26" fillId="8" borderId="8" xfId="0" applyFont="1" applyFill="1" applyBorder="1" applyAlignment="1">
      <alignment vertical="center"/>
    </xf>
    <xf numFmtId="0" fontId="26" fillId="8" borderId="8" xfId="0" applyFont="1" applyFill="1" applyBorder="1" applyAlignment="1">
      <alignment vertical="center" wrapText="1"/>
    </xf>
    <xf numFmtId="0" fontId="26" fillId="8" borderId="11" xfId="0" applyFont="1" applyFill="1" applyBorder="1" applyAlignment="1">
      <alignment horizontal="right" wrapText="1"/>
    </xf>
    <xf numFmtId="4" fontId="26" fillId="8" borderId="11" xfId="0" applyNumberFormat="1" applyFont="1" applyFill="1" applyBorder="1" applyAlignment="1">
      <alignment vertical="center"/>
    </xf>
    <xf numFmtId="0" fontId="26" fillId="8" borderId="11" xfId="0" applyFont="1" applyFill="1" applyBorder="1" applyAlignment="1">
      <alignment vertical="center" wrapText="1"/>
    </xf>
    <xf numFmtId="0" fontId="32" fillId="8" borderId="11" xfId="0" applyFont="1" applyFill="1" applyBorder="1" applyAlignment="1">
      <alignment horizontal="right" wrapText="1"/>
    </xf>
    <xf numFmtId="0" fontId="32" fillId="8" borderId="11" xfId="0" applyFont="1" applyFill="1" applyBorder="1" applyAlignment="1">
      <alignment horizontal="right" vertical="center" wrapText="1"/>
    </xf>
    <xf numFmtId="0" fontId="26" fillId="8" borderId="11" xfId="0" applyFont="1" applyFill="1" applyBorder="1" applyAlignment="1">
      <alignment horizontal="right" vertical="center" wrapText="1"/>
    </xf>
    <xf numFmtId="0" fontId="18" fillId="8" borderId="8" xfId="0" applyFont="1" applyFill="1" applyBorder="1" applyAlignment="1">
      <alignment vertical="center" wrapText="1"/>
    </xf>
    <xf numFmtId="0" fontId="29" fillId="8" borderId="8" xfId="0" applyFont="1" applyFill="1" applyBorder="1" applyAlignment="1">
      <alignment vertical="center" wrapText="1"/>
    </xf>
    <xf numFmtId="4" fontId="26" fillId="8" borderId="11" xfId="0" applyNumberFormat="1" applyFont="1" applyFill="1" applyBorder="1" applyAlignment="1">
      <alignment horizontal="right" wrapText="1"/>
    </xf>
    <xf numFmtId="168" fontId="26" fillId="8" borderId="11" xfId="0" applyNumberFormat="1" applyFont="1" applyFill="1" applyBorder="1" applyAlignment="1">
      <alignment horizontal="right" vertical="center" wrapText="1"/>
    </xf>
    <xf numFmtId="0" fontId="26" fillId="18" borderId="8" xfId="0" applyFont="1" applyFill="1" applyBorder="1" applyAlignment="1">
      <alignment vertical="center"/>
    </xf>
    <xf numFmtId="0" fontId="26" fillId="18" borderId="8" xfId="0" applyFont="1" applyFill="1" applyBorder="1" applyAlignment="1">
      <alignment vertical="center" wrapText="1"/>
    </xf>
    <xf numFmtId="0" fontId="26" fillId="18" borderId="11" xfId="0" applyFont="1" applyFill="1" applyBorder="1" applyAlignment="1">
      <alignment horizontal="right" wrapText="1"/>
    </xf>
    <xf numFmtId="4" fontId="26" fillId="18" borderId="11" xfId="0" applyNumberFormat="1" applyFont="1" applyFill="1" applyBorder="1" applyAlignment="1">
      <alignment vertical="center"/>
    </xf>
    <xf numFmtId="0" fontId="26" fillId="18" borderId="11" xfId="0" applyFont="1" applyFill="1" applyBorder="1" applyAlignment="1">
      <alignment vertical="center" wrapText="1"/>
    </xf>
    <xf numFmtId="14" fontId="26" fillId="18" borderId="11" xfId="0" applyNumberFormat="1" applyFont="1" applyFill="1" applyBorder="1" applyAlignment="1">
      <alignment horizontal="right" wrapText="1"/>
    </xf>
    <xf numFmtId="0" fontId="26" fillId="19" borderId="8" xfId="0" applyFont="1" applyFill="1" applyBorder="1" applyAlignment="1">
      <alignment vertical="center"/>
    </xf>
    <xf numFmtId="0" fontId="26" fillId="19" borderId="8" xfId="0" applyFont="1" applyFill="1" applyBorder="1" applyAlignment="1">
      <alignment horizontal="center" vertical="center"/>
    </xf>
    <xf numFmtId="0" fontId="26" fillId="19" borderId="8" xfId="0" applyFont="1" applyFill="1" applyBorder="1" applyAlignment="1">
      <alignment vertical="center" wrapText="1"/>
    </xf>
    <xf numFmtId="49" fontId="26" fillId="19" borderId="8" xfId="0" applyNumberFormat="1" applyFont="1" applyFill="1" applyBorder="1" applyAlignment="1">
      <alignment vertical="center" wrapText="1"/>
    </xf>
    <xf numFmtId="0" fontId="26" fillId="19" borderId="8" xfId="0" applyFont="1" applyFill="1" applyBorder="1" applyAlignment="1">
      <alignment horizontal="right" vertical="center" wrapText="1"/>
    </xf>
    <xf numFmtId="4" fontId="26" fillId="19" borderId="11" xfId="0" applyNumberFormat="1" applyFont="1" applyFill="1" applyBorder="1" applyAlignment="1">
      <alignment vertical="center"/>
    </xf>
    <xf numFmtId="0" fontId="26" fillId="19" borderId="11" xfId="0" applyFont="1" applyFill="1" applyBorder="1" applyAlignment="1">
      <alignment horizontal="center" vertical="center"/>
    </xf>
    <xf numFmtId="0" fontId="26" fillId="19" borderId="11" xfId="0" applyFont="1" applyFill="1" applyBorder="1" applyAlignment="1">
      <alignment vertical="center" wrapText="1"/>
    </xf>
    <xf numFmtId="0" fontId="26" fillId="19" borderId="11" xfId="0" applyFont="1" applyFill="1" applyBorder="1" applyAlignment="1">
      <alignment vertical="center"/>
    </xf>
    <xf numFmtId="49" fontId="26" fillId="19" borderId="11" xfId="0" applyNumberFormat="1" applyFont="1" applyFill="1" applyBorder="1" applyAlignment="1">
      <alignment vertical="center" wrapText="1"/>
    </xf>
    <xf numFmtId="0" fontId="26" fillId="19" borderId="11" xfId="0" applyFont="1" applyFill="1" applyBorder="1" applyAlignment="1">
      <alignment horizontal="right" vertical="center" wrapText="1"/>
    </xf>
    <xf numFmtId="0" fontId="26" fillId="19" borderId="11" xfId="0" applyFont="1" applyFill="1" applyBorder="1" applyAlignment="1">
      <alignment horizontal="left" vertical="center" wrapText="1"/>
    </xf>
    <xf numFmtId="0" fontId="26" fillId="20" borderId="8" xfId="0" applyFont="1" applyFill="1" applyBorder="1" applyAlignment="1">
      <alignment vertical="center"/>
    </xf>
    <xf numFmtId="0" fontId="26" fillId="20" borderId="11" xfId="0" applyFont="1" applyFill="1" applyBorder="1" applyAlignment="1">
      <alignment horizontal="center" vertical="center"/>
    </xf>
    <xf numFmtId="0" fontId="26" fillId="20" borderId="8" xfId="0" applyFont="1" applyFill="1" applyBorder="1" applyAlignment="1">
      <alignment horizontal="left" vertical="center" wrapText="1"/>
    </xf>
    <xf numFmtId="0" fontId="26" fillId="20" borderId="8" xfId="0" applyFont="1" applyFill="1" applyBorder="1" applyAlignment="1">
      <alignment horizontal="left" vertical="center"/>
    </xf>
    <xf numFmtId="0" fontId="32" fillId="20" borderId="8" xfId="0" applyFont="1" applyFill="1" applyBorder="1" applyAlignment="1">
      <alignment vertical="center" wrapText="1"/>
    </xf>
    <xf numFmtId="0" fontId="26" fillId="20" borderId="8" xfId="0" applyFont="1" applyFill="1" applyBorder="1" applyAlignment="1">
      <alignment horizontal="right" vertical="center" wrapText="1"/>
    </xf>
    <xf numFmtId="4" fontId="26" fillId="20" borderId="11" xfId="0" applyNumberFormat="1" applyFont="1" applyFill="1" applyBorder="1" applyAlignment="1">
      <alignment vertical="center"/>
    </xf>
    <xf numFmtId="0" fontId="32" fillId="20" borderId="11" xfId="0" applyFont="1" applyFill="1" applyBorder="1" applyAlignment="1">
      <alignment vertical="center" wrapText="1"/>
    </xf>
    <xf numFmtId="0" fontId="26" fillId="20" borderId="11" xfId="0" applyFont="1" applyFill="1" applyBorder="1" applyAlignment="1">
      <alignment horizontal="left" vertical="center" wrapText="1"/>
    </xf>
    <xf numFmtId="0" fontId="26" fillId="20" borderId="11" xfId="0" applyFont="1" applyFill="1" applyBorder="1" applyAlignment="1">
      <alignment horizontal="left" vertical="center"/>
    </xf>
    <xf numFmtId="0" fontId="26" fillId="20" borderId="11" xfId="0" applyFont="1" applyFill="1" applyBorder="1" applyAlignment="1">
      <alignment horizontal="right" vertical="center" wrapText="1"/>
    </xf>
    <xf numFmtId="0" fontId="26" fillId="20" borderId="11" xfId="0" applyFont="1" applyFill="1" applyBorder="1" applyAlignment="1">
      <alignment vertical="center" wrapText="1"/>
    </xf>
    <xf numFmtId="0" fontId="26" fillId="20" borderId="15" xfId="0" applyFont="1" applyFill="1" applyBorder="1" applyAlignment="1">
      <alignment vertical="center" wrapText="1"/>
    </xf>
    <xf numFmtId="0" fontId="26" fillId="20" borderId="15" xfId="0" applyFont="1" applyFill="1" applyBorder="1" applyAlignment="1">
      <alignment horizontal="left" vertical="center" wrapText="1"/>
    </xf>
    <xf numFmtId="0" fontId="32" fillId="20" borderId="15" xfId="0" applyFont="1" applyFill="1" applyBorder="1" applyAlignment="1">
      <alignment vertical="center" wrapText="1"/>
    </xf>
    <xf numFmtId="0" fontId="32" fillId="20" borderId="11" xfId="0" applyFont="1" applyFill="1" applyBorder="1" applyAlignment="1">
      <alignment horizontal="left" vertical="center" wrapText="1"/>
    </xf>
    <xf numFmtId="0" fontId="26" fillId="20" borderId="8" xfId="0" applyFont="1" applyFill="1" applyBorder="1" applyAlignment="1">
      <alignment vertical="center" wrapText="1"/>
    </xf>
    <xf numFmtId="0" fontId="26" fillId="20" borderId="11" xfId="0" applyFont="1" applyFill="1" applyBorder="1" applyAlignment="1">
      <alignment horizontal="center" vertical="center" wrapText="1"/>
    </xf>
    <xf numFmtId="0" fontId="26" fillId="20" borderId="11" xfId="0" applyFont="1" applyFill="1" applyBorder="1" applyAlignment="1">
      <alignment vertical="center"/>
    </xf>
    <xf numFmtId="0" fontId="26" fillId="20" borderId="8" xfId="0" applyFont="1" applyFill="1" applyBorder="1" applyAlignment="1">
      <alignment horizontal="center" vertical="center" wrapText="1"/>
    </xf>
    <xf numFmtId="0" fontId="26" fillId="20" borderId="15" xfId="0" applyFont="1" applyFill="1" applyBorder="1" applyAlignment="1">
      <alignment horizontal="center" vertical="center" wrapText="1"/>
    </xf>
    <xf numFmtId="49" fontId="32" fillId="20" borderId="11" xfId="0" applyNumberFormat="1" applyFont="1" applyFill="1" applyBorder="1" applyAlignment="1">
      <alignment horizontal="left" vertical="center" wrapText="1"/>
    </xf>
    <xf numFmtId="0" fontId="32" fillId="20" borderId="11" xfId="0" applyFont="1" applyFill="1" applyBorder="1" applyAlignment="1">
      <alignment horizontal="right" vertical="center" wrapText="1"/>
    </xf>
    <xf numFmtId="0" fontId="32" fillId="20" borderId="34" xfId="0" applyFont="1" applyFill="1" applyBorder="1" applyAlignment="1">
      <alignment horizontal="left" vertical="center" wrapText="1"/>
    </xf>
    <xf numFmtId="0" fontId="32" fillId="20" borderId="0" xfId="0" applyFont="1" applyFill="1" applyAlignment="1">
      <alignment horizontal="left" vertical="center" wrapText="1"/>
    </xf>
    <xf numFmtId="0" fontId="32" fillId="20" borderId="31" xfId="0" applyFont="1" applyFill="1" applyBorder="1" applyAlignment="1">
      <alignment horizontal="left" vertical="center" wrapText="1"/>
    </xf>
    <xf numFmtId="0" fontId="32" fillId="20" borderId="0" xfId="0" applyFont="1" applyFill="1" applyBorder="1" applyAlignment="1">
      <alignment horizontal="left" vertical="center" wrapText="1"/>
    </xf>
    <xf numFmtId="0" fontId="26" fillId="21" borderId="8" xfId="0" applyFont="1" applyFill="1" applyBorder="1" applyAlignment="1">
      <alignment vertical="center"/>
    </xf>
    <xf numFmtId="16" fontId="26" fillId="21" borderId="11" xfId="0" applyNumberFormat="1" applyFont="1" applyFill="1" applyBorder="1" applyAlignment="1">
      <alignment vertical="center" wrapText="1"/>
    </xf>
    <xf numFmtId="16" fontId="26" fillId="21" borderId="11" xfId="0" applyNumberFormat="1" applyFont="1" applyFill="1" applyBorder="1" applyAlignment="1">
      <alignment horizontal="left" vertical="center" wrapText="1"/>
    </xf>
    <xf numFmtId="0" fontId="26" fillId="21" borderId="11" xfId="0" applyFont="1" applyFill="1" applyBorder="1" applyAlignment="1">
      <alignment vertical="center" wrapText="1"/>
    </xf>
    <xf numFmtId="16" fontId="26" fillId="21" borderId="11" xfId="0" applyNumberFormat="1" applyFont="1" applyFill="1" applyBorder="1" applyAlignment="1">
      <alignment horizontal="center" vertical="center" wrapText="1"/>
    </xf>
    <xf numFmtId="4" fontId="26" fillId="21" borderId="11" xfId="0" applyNumberFormat="1" applyFont="1" applyFill="1" applyBorder="1" applyAlignment="1">
      <alignment vertical="center"/>
    </xf>
    <xf numFmtId="0" fontId="26" fillId="21" borderId="11" xfId="0" applyFont="1" applyFill="1" applyBorder="1" applyAlignment="1">
      <alignment vertical="center"/>
    </xf>
    <xf numFmtId="0" fontId="26" fillId="21" borderId="11" xfId="0" applyFont="1" applyFill="1" applyBorder="1" applyAlignment="1">
      <alignment horizontal="left" vertical="center" wrapText="1"/>
    </xf>
    <xf numFmtId="0" fontId="26" fillId="21" borderId="11" xfId="0" applyFont="1" applyFill="1" applyBorder="1" applyAlignment="1">
      <alignment horizontal="center" vertical="center" wrapText="1"/>
    </xf>
    <xf numFmtId="16" fontId="30" fillId="21" borderId="11" xfId="0" applyNumberFormat="1" applyFont="1" applyFill="1" applyBorder="1" applyAlignment="1">
      <alignment vertical="center" wrapText="1"/>
    </xf>
    <xf numFmtId="49" fontId="26" fillId="21" borderId="11" xfId="0" applyNumberFormat="1" applyFont="1" applyFill="1" applyBorder="1" applyAlignment="1">
      <alignment vertical="center" wrapText="1"/>
    </xf>
    <xf numFmtId="0" fontId="26" fillId="22" borderId="8" xfId="0" applyFont="1" applyFill="1" applyBorder="1" applyAlignment="1">
      <alignment vertical="center"/>
    </xf>
    <xf numFmtId="16" fontId="26" fillId="22" borderId="11" xfId="0" applyNumberFormat="1" applyFont="1" applyFill="1" applyBorder="1" applyAlignment="1">
      <alignment vertical="center" wrapText="1"/>
    </xf>
    <xf numFmtId="0" fontId="26" fillId="22" borderId="11" xfId="0" applyFont="1" applyFill="1" applyBorder="1" applyAlignment="1">
      <alignment vertical="center" wrapText="1"/>
    </xf>
    <xf numFmtId="0" fontId="26" fillId="22" borderId="8" xfId="0" applyFont="1" applyFill="1" applyBorder="1" applyAlignment="1">
      <alignment horizontal="right" vertical="center" wrapText="1"/>
    </xf>
    <xf numFmtId="4" fontId="26" fillId="22" borderId="11" xfId="0" applyNumberFormat="1" applyFont="1" applyFill="1" applyBorder="1" applyAlignment="1">
      <alignment vertical="center"/>
    </xf>
    <xf numFmtId="0" fontId="26" fillId="22" borderId="11" xfId="0" applyFont="1" applyFill="1" applyBorder="1" applyAlignment="1">
      <alignment vertical="center"/>
    </xf>
    <xf numFmtId="0" fontId="26" fillId="22" borderId="11" xfId="0" applyFont="1" applyFill="1" applyBorder="1" applyAlignment="1">
      <alignment horizontal="right" vertical="center" wrapText="1"/>
    </xf>
    <xf numFmtId="0" fontId="26" fillId="22" borderId="11" xfId="0" applyFont="1" applyFill="1" applyBorder="1" applyAlignment="1">
      <alignment horizontal="left" vertical="center" wrapText="1"/>
    </xf>
    <xf numFmtId="0" fontId="26" fillId="22" borderId="0" xfId="0" applyFont="1" applyFill="1" applyBorder="1" applyAlignment="1">
      <alignment vertical="center" wrapText="1"/>
    </xf>
    <xf numFmtId="0" fontId="26" fillId="23" borderId="8" xfId="0" applyFont="1" applyFill="1" applyBorder="1" applyAlignment="1">
      <alignment vertical="center"/>
    </xf>
    <xf numFmtId="0" fontId="26" fillId="23" borderId="11" xfId="0" applyFont="1" applyFill="1" applyBorder="1" applyAlignment="1">
      <alignment vertical="center"/>
    </xf>
    <xf numFmtId="0" fontId="26" fillId="23" borderId="11" xfId="0" applyFont="1" applyFill="1" applyBorder="1" applyAlignment="1">
      <alignment vertical="center" wrapText="1"/>
    </xf>
    <xf numFmtId="4" fontId="26" fillId="23" borderId="11" xfId="0" applyNumberFormat="1" applyFont="1" applyFill="1" applyBorder="1" applyAlignment="1">
      <alignment vertical="center"/>
    </xf>
    <xf numFmtId="0" fontId="0" fillId="23" borderId="11" xfId="0" applyFill="1" applyBorder="1" applyAlignment="1">
      <alignment vertical="center"/>
    </xf>
    <xf numFmtId="0" fontId="8" fillId="0" borderId="0" xfId="0" applyFont="1" applyBorder="1" applyAlignment="1">
      <alignment wrapText="1"/>
    </xf>
    <xf numFmtId="0" fontId="26" fillId="17" borderId="8" xfId="0" applyFont="1" applyFill="1" applyBorder="1" applyAlignment="1">
      <alignment horizontal="right" vertical="center"/>
    </xf>
    <xf numFmtId="0" fontId="26" fillId="17" borderId="11" xfId="0" applyFont="1" applyFill="1" applyBorder="1" applyAlignment="1">
      <alignment horizontal="right" vertical="center"/>
    </xf>
    <xf numFmtId="0" fontId="26" fillId="17" borderId="11" xfId="0" applyFont="1" applyFill="1" applyBorder="1" applyAlignment="1">
      <alignment vertical="center"/>
    </xf>
    <xf numFmtId="4" fontId="26" fillId="17" borderId="11" xfId="0" applyNumberFormat="1" applyFont="1" applyFill="1" applyBorder="1" applyAlignment="1">
      <alignment vertical="center" wrapText="1"/>
    </xf>
    <xf numFmtId="0" fontId="26" fillId="17" borderId="11" xfId="0" applyFont="1" applyFill="1" applyBorder="1" applyAlignment="1">
      <alignment vertical="center" wrapText="1"/>
    </xf>
    <xf numFmtId="14" fontId="26" fillId="15" borderId="11" xfId="0" applyNumberFormat="1" applyFont="1" applyFill="1" applyBorder="1" applyAlignment="1">
      <alignment horizontal="right" vertical="center" wrapText="1"/>
    </xf>
    <xf numFmtId="14" fontId="26" fillId="15" borderId="11" xfId="0" applyNumberFormat="1" applyFont="1" applyFill="1" applyBorder="1" applyAlignment="1">
      <alignment horizontal="right" vertical="center"/>
    </xf>
    <xf numFmtId="0" fontId="26" fillId="8" borderId="11" xfId="0" applyFont="1" applyFill="1" applyBorder="1" applyAlignment="1">
      <alignment horizontal="right" vertical="top" wrapText="1"/>
    </xf>
    <xf numFmtId="168" fontId="26" fillId="8" borderId="11" xfId="0" applyNumberFormat="1" applyFont="1" applyFill="1" applyBorder="1" applyAlignment="1">
      <alignment vertical="center"/>
    </xf>
    <xf numFmtId="168" fontId="26" fillId="8" borderId="11" xfId="0" applyNumberFormat="1" applyFont="1" applyFill="1" applyBorder="1"/>
    <xf numFmtId="0" fontId="26" fillId="18" borderId="8" xfId="0" applyFont="1" applyFill="1" applyBorder="1" applyAlignment="1">
      <alignment horizontal="right" wrapText="1"/>
    </xf>
    <xf numFmtId="0" fontId="26" fillId="19" borderId="34" xfId="0" applyFont="1" applyFill="1" applyBorder="1" applyAlignment="1">
      <alignment vertical="center" wrapText="1"/>
    </xf>
    <xf numFmtId="0" fontId="32" fillId="19" borderId="0" xfId="0" applyFont="1" applyFill="1" applyAlignment="1">
      <alignment vertical="center" wrapText="1"/>
    </xf>
    <xf numFmtId="0" fontId="26" fillId="19" borderId="0" xfId="0" applyFont="1" applyFill="1" applyAlignment="1">
      <alignment vertical="center" wrapText="1"/>
    </xf>
    <xf numFmtId="0" fontId="26" fillId="20" borderId="31" xfId="0" applyFont="1" applyFill="1" applyBorder="1" applyAlignment="1">
      <alignment horizontal="right" vertical="center" wrapText="1"/>
    </xf>
    <xf numFmtId="0" fontId="32" fillId="20" borderId="31" xfId="0" applyFont="1" applyFill="1" applyBorder="1" applyAlignment="1">
      <alignment horizontal="right" vertical="center" wrapText="1"/>
    </xf>
    <xf numFmtId="0" fontId="26" fillId="20" borderId="18" xfId="0" applyFont="1" applyFill="1" applyBorder="1" applyAlignment="1">
      <alignment horizontal="right" vertical="center" wrapText="1"/>
    </xf>
    <xf numFmtId="14" fontId="26" fillId="20" borderId="31" xfId="0" applyNumberFormat="1" applyFont="1" applyFill="1" applyBorder="1" applyAlignment="1">
      <alignment horizontal="right" vertical="center" wrapText="1"/>
    </xf>
    <xf numFmtId="0" fontId="26" fillId="21" borderId="11" xfId="0" applyFont="1" applyFill="1" applyBorder="1" applyAlignment="1">
      <alignment horizontal="right" vertical="center" wrapText="1"/>
    </xf>
    <xf numFmtId="16" fontId="29" fillId="21" borderId="11" xfId="0" applyNumberFormat="1" applyFont="1" applyFill="1" applyBorder="1" applyAlignment="1">
      <alignment vertical="center" wrapText="1"/>
    </xf>
    <xf numFmtId="0" fontId="26" fillId="22" borderId="8" xfId="0" applyFont="1" applyFill="1" applyBorder="1" applyAlignment="1">
      <alignment vertical="center" wrapText="1"/>
    </xf>
    <xf numFmtId="0" fontId="26" fillId="22" borderId="31" xfId="0" applyFont="1" applyFill="1" applyBorder="1" applyAlignment="1">
      <alignment vertical="center" wrapText="1"/>
    </xf>
    <xf numFmtId="0" fontId="26" fillId="23" borderId="8" xfId="0" applyFont="1" applyFill="1" applyBorder="1" applyAlignment="1">
      <alignment vertical="center" wrapText="1"/>
    </xf>
    <xf numFmtId="0" fontId="0" fillId="0" borderId="2" xfId="0" applyFont="1" applyBorder="1" applyAlignment="1">
      <alignment horizontal="center"/>
    </xf>
    <xf numFmtId="0" fontId="26" fillId="17" borderId="8" xfId="0" applyFont="1" applyFill="1" applyBorder="1" applyAlignment="1">
      <alignment horizontal="center" vertical="center"/>
    </xf>
    <xf numFmtId="0" fontId="9" fillId="17" borderId="11" xfId="0" applyFont="1" applyFill="1" applyBorder="1" applyAlignment="1">
      <alignment horizontal="left" vertical="center" wrapText="1" indent="3"/>
    </xf>
    <xf numFmtId="0" fontId="26" fillId="17" borderId="11" xfId="0" applyFont="1" applyFill="1" applyBorder="1" applyAlignment="1">
      <alignment horizontal="left" vertical="center" wrapText="1" indent="3"/>
    </xf>
    <xf numFmtId="14" fontId="26" fillId="17" borderId="8" xfId="0" applyNumberFormat="1" applyFont="1" applyFill="1" applyBorder="1" applyAlignment="1">
      <alignment horizontal="center" vertical="center"/>
    </xf>
    <xf numFmtId="14" fontId="26" fillId="17" borderId="8" xfId="0" applyNumberFormat="1" applyFont="1" applyFill="1" applyBorder="1" applyAlignment="1">
      <alignment horizontal="center" vertical="center" wrapText="1"/>
    </xf>
    <xf numFmtId="0" fontId="26" fillId="17" borderId="8" xfId="0" applyFont="1" applyFill="1" applyBorder="1" applyAlignment="1">
      <alignment horizontal="center" vertical="center" wrapText="1"/>
    </xf>
    <xf numFmtId="0" fontId="9" fillId="17" borderId="5" xfId="0" applyFont="1" applyFill="1" applyBorder="1" applyAlignment="1">
      <alignment horizontal="left" vertical="center" wrapText="1" indent="3"/>
    </xf>
    <xf numFmtId="0" fontId="32" fillId="19" borderId="11" xfId="0" applyFont="1" applyFill="1" applyBorder="1" applyAlignment="1">
      <alignment horizontal="center" vertical="center" wrapText="1"/>
    </xf>
    <xf numFmtId="0" fontId="32" fillId="19" borderId="11" xfId="0" applyFont="1" applyFill="1" applyBorder="1" applyAlignment="1">
      <alignment vertical="center" wrapText="1"/>
    </xf>
    <xf numFmtId="0" fontId="32" fillId="19" borderId="30" xfId="0" applyFont="1" applyFill="1" applyBorder="1" applyAlignment="1">
      <alignment horizontal="left" vertical="center" wrapText="1"/>
    </xf>
    <xf numFmtId="49" fontId="32" fillId="19" borderId="11" xfId="0" applyNumberFormat="1" applyFont="1" applyFill="1" applyBorder="1" applyAlignment="1">
      <alignment horizontal="center" vertical="center" wrapText="1"/>
    </xf>
    <xf numFmtId="0" fontId="32" fillId="19" borderId="11" xfId="0" applyFont="1" applyFill="1" applyBorder="1" applyAlignment="1">
      <alignment horizontal="left" vertical="center" wrapText="1"/>
    </xf>
    <xf numFmtId="0" fontId="26" fillId="19" borderId="11" xfId="0" applyFont="1" applyFill="1" applyBorder="1" applyAlignment="1">
      <alignment horizontal="center" vertical="center" wrapText="1"/>
    </xf>
    <xf numFmtId="0" fontId="26" fillId="19" borderId="30" xfId="0" applyFont="1" applyFill="1" applyBorder="1" applyAlignment="1">
      <alignment horizontal="left" vertical="center" wrapText="1"/>
    </xf>
    <xf numFmtId="49" fontId="26" fillId="19" borderId="11" xfId="0" applyNumberFormat="1" applyFont="1" applyFill="1" applyBorder="1" applyAlignment="1">
      <alignment horizontal="center" vertical="center" wrapText="1"/>
    </xf>
    <xf numFmtId="0" fontId="32" fillId="19" borderId="11" xfId="0" applyFont="1" applyFill="1" applyBorder="1" applyAlignment="1">
      <alignment horizontal="justify" vertical="center" wrapText="1"/>
    </xf>
    <xf numFmtId="0" fontId="32" fillId="19" borderId="34" xfId="0" applyFont="1" applyFill="1" applyBorder="1" applyAlignment="1">
      <alignment horizontal="left" vertical="center" wrapText="1"/>
    </xf>
    <xf numFmtId="14" fontId="32" fillId="19" borderId="30" xfId="0" applyNumberFormat="1" applyFont="1" applyFill="1" applyBorder="1" applyAlignment="1">
      <alignment horizontal="left" vertical="center" wrapText="1"/>
    </xf>
    <xf numFmtId="0" fontId="32" fillId="19" borderId="39" xfId="0" applyFont="1" applyFill="1" applyBorder="1" applyAlignment="1">
      <alignment horizontal="left" vertical="center" wrapText="1"/>
    </xf>
    <xf numFmtId="0" fontId="32" fillId="19" borderId="8" xfId="0" applyFont="1" applyFill="1" applyBorder="1" applyAlignment="1">
      <alignment vertical="center" wrapText="1"/>
    </xf>
    <xf numFmtId="0" fontId="32" fillId="19" borderId="8" xfId="0" applyFont="1" applyFill="1" applyBorder="1" applyAlignment="1">
      <alignment horizontal="left" vertical="center" wrapText="1"/>
    </xf>
    <xf numFmtId="0" fontId="26" fillId="19" borderId="8" xfId="0" applyFont="1" applyFill="1" applyBorder="1" applyAlignment="1">
      <alignment horizontal="left" vertical="center" wrapText="1"/>
    </xf>
    <xf numFmtId="0" fontId="26" fillId="19" borderId="39" xfId="0" applyFont="1" applyFill="1" applyBorder="1" applyAlignment="1">
      <alignment horizontal="left" vertical="center" wrapText="1"/>
    </xf>
    <xf numFmtId="0" fontId="26" fillId="23" borderId="8" xfId="0" applyFont="1" applyFill="1" applyBorder="1" applyAlignment="1">
      <alignment horizontal="center" vertical="center" wrapText="1"/>
    </xf>
    <xf numFmtId="0" fontId="36" fillId="0" borderId="0" xfId="0" applyFont="1" applyAlignment="1">
      <alignment horizontal="left" vertical="center"/>
    </xf>
    <xf numFmtId="0" fontId="0" fillId="0" borderId="8" xfId="0" applyBorder="1" applyAlignment="1">
      <alignment horizontal="left"/>
    </xf>
    <xf numFmtId="0" fontId="9" fillId="0" borderId="8" xfId="0" applyFont="1" applyBorder="1"/>
    <xf numFmtId="0" fontId="9" fillId="0" borderId="11" xfId="0" applyFont="1" applyBorder="1"/>
    <xf numFmtId="0" fontId="11" fillId="2" borderId="11" xfId="0" applyFont="1" applyFill="1" applyBorder="1"/>
    <xf numFmtId="0" fontId="1" fillId="0" borderId="0" xfId="0" applyFont="1" applyBorder="1" applyAlignment="1">
      <alignment horizontal="center" vertical="top" wrapText="1"/>
    </xf>
    <xf numFmtId="0" fontId="2" fillId="0" borderId="0" xfId="0" applyFont="1" applyBorder="1" applyAlignment="1">
      <alignment horizontal="left" wrapText="1"/>
    </xf>
    <xf numFmtId="0" fontId="6" fillId="0" borderId="0" xfId="0" applyFont="1" applyBorder="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top" wrapText="1"/>
    </xf>
    <xf numFmtId="0" fontId="5" fillId="0" borderId="0" xfId="0" applyFont="1" applyBorder="1" applyAlignment="1">
      <alignment horizontal="left" vertical="top" wrapText="1"/>
    </xf>
    <xf numFmtId="3" fontId="6" fillId="0" borderId="0" xfId="0" applyNumberFormat="1"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vertical="top"/>
    </xf>
    <xf numFmtId="0" fontId="8" fillId="0" borderId="0" xfId="0" applyFont="1" applyBorder="1" applyAlignment="1">
      <alignment horizontal="center"/>
    </xf>
    <xf numFmtId="0" fontId="0" fillId="0" borderId="1" xfId="0" applyFont="1" applyBorder="1" applyAlignment="1">
      <alignment horizontal="center" vertical="center"/>
    </xf>
    <xf numFmtId="0" fontId="0" fillId="0" borderId="2" xfId="0" applyFont="1" applyBorder="1" applyAlignment="1">
      <alignment horizontal="center" vertical="center" wrapText="1"/>
    </xf>
    <xf numFmtId="0" fontId="9" fillId="0" borderId="3" xfId="0" applyFont="1" applyBorder="1" applyAlignment="1">
      <alignment horizontal="center" vertical="center"/>
    </xf>
    <xf numFmtId="0" fontId="0" fillId="0" borderId="4" xfId="0" applyFont="1" applyBorder="1" applyAlignment="1">
      <alignment horizontal="center" vertical="center"/>
    </xf>
    <xf numFmtId="0" fontId="0" fillId="2" borderId="10" xfId="0" applyFont="1" applyFill="1" applyBorder="1" applyAlignment="1">
      <alignment horizontal="center"/>
    </xf>
    <xf numFmtId="0" fontId="0" fillId="2" borderId="14" xfId="0" applyFont="1" applyFill="1" applyBorder="1" applyAlignment="1">
      <alignment horizontal="center"/>
    </xf>
    <xf numFmtId="0" fontId="0" fillId="2" borderId="1" xfId="0" applyFont="1" applyFill="1" applyBorder="1" applyAlignment="1">
      <alignment vertical="center" wrapText="1"/>
    </xf>
    <xf numFmtId="0" fontId="0" fillId="2" borderId="1" xfId="0" applyFont="1" applyFill="1" applyBorder="1" applyAlignment="1">
      <alignment horizontal="center"/>
    </xf>
    <xf numFmtId="0" fontId="11" fillId="0" borderId="0" xfId="0" applyFont="1" applyBorder="1" applyAlignment="1">
      <alignment horizontal="center"/>
    </xf>
    <xf numFmtId="0" fontId="11" fillId="0" borderId="19" xfId="0" applyFont="1" applyBorder="1" applyAlignment="1">
      <alignment horizontal="center"/>
    </xf>
    <xf numFmtId="0" fontId="8" fillId="0" borderId="2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8" fillId="0" borderId="0" xfId="0" applyFont="1" applyBorder="1" applyAlignment="1">
      <alignment horizontal="center" wrapText="1"/>
    </xf>
    <xf numFmtId="0" fontId="13" fillId="0" borderId="15" xfId="0" applyFont="1" applyBorder="1" applyAlignment="1">
      <alignment horizontal="center"/>
    </xf>
    <xf numFmtId="0" fontId="11" fillId="0" borderId="15" xfId="0" applyFont="1" applyBorder="1" applyAlignment="1">
      <alignment horizontal="center"/>
    </xf>
    <xf numFmtId="0" fontId="11" fillId="0" borderId="15" xfId="0" applyFont="1" applyBorder="1" applyAlignment="1">
      <alignment horizontal="left"/>
    </xf>
    <xf numFmtId="0" fontId="8" fillId="0" borderId="22" xfId="0" applyFont="1" applyBorder="1" applyAlignment="1">
      <alignment horizontal="center" vertical="center" wrapText="1"/>
    </xf>
    <xf numFmtId="0" fontId="11" fillId="0" borderId="0" xfId="0" applyFont="1" applyBorder="1" applyAlignment="1">
      <alignment horizontal="left"/>
    </xf>
    <xf numFmtId="0" fontId="0" fillId="0" borderId="25" xfId="0" applyFont="1" applyBorder="1" applyAlignment="1">
      <alignment vertical="center"/>
    </xf>
    <xf numFmtId="0" fontId="0" fillId="0" borderId="3"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5" xfId="0" applyFont="1" applyBorder="1" applyAlignment="1">
      <alignment horizontal="center" vertical="center"/>
    </xf>
    <xf numFmtId="0" fontId="8" fillId="0" borderId="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6" xfId="0" applyFont="1" applyBorder="1" applyAlignment="1">
      <alignment horizontal="center" vertical="center" wrapText="1"/>
    </xf>
    <xf numFmtId="0" fontId="8" fillId="0" borderId="0" xfId="0" applyFont="1" applyBorder="1" applyAlignment="1">
      <alignment horizontal="center" vertical="center"/>
    </xf>
    <xf numFmtId="0" fontId="11" fillId="0" borderId="0" xfId="0" applyFont="1" applyBorder="1" applyAlignment="1">
      <alignment horizontal="left" wrapText="1"/>
    </xf>
    <xf numFmtId="0" fontId="11" fillId="0" borderId="20" xfId="0" applyFont="1" applyBorder="1" applyAlignment="1">
      <alignment horizontal="left" wrapText="1"/>
    </xf>
    <xf numFmtId="0" fontId="10" fillId="0" borderId="0" xfId="0" applyFont="1" applyBorder="1" applyAlignment="1">
      <alignment horizontal="center"/>
    </xf>
    <xf numFmtId="0" fontId="19" fillId="0" borderId="0" xfId="0" applyFont="1" applyBorder="1" applyAlignment="1">
      <alignment horizontal="center" vertical="center" wrapText="1"/>
    </xf>
    <xf numFmtId="0" fontId="0" fillId="0" borderId="1" xfId="0" applyFont="1" applyBorder="1" applyAlignment="1">
      <alignment horizontal="center" wrapText="1"/>
    </xf>
    <xf numFmtId="0" fontId="0" fillId="0" borderId="4" xfId="0" applyFont="1" applyBorder="1" applyAlignment="1">
      <alignment horizontal="center" wrapText="1"/>
    </xf>
    <xf numFmtId="0" fontId="0" fillId="0" borderId="2" xfId="0" applyFont="1" applyBorder="1" applyAlignment="1">
      <alignment horizontal="center" wrapText="1"/>
    </xf>
    <xf numFmtId="0" fontId="0" fillId="0" borderId="48" xfId="0" applyFont="1" applyBorder="1" applyAlignment="1">
      <alignment horizontal="center" wrapText="1"/>
    </xf>
    <xf numFmtId="0" fontId="22" fillId="0" borderId="0" xfId="0" applyFont="1" applyBorder="1" applyAlignment="1">
      <alignment horizontal="center" wrapText="1"/>
    </xf>
    <xf numFmtId="0" fontId="26" fillId="0" borderId="0" xfId="0" applyFont="1" applyBorder="1" applyAlignment="1">
      <alignment horizontal="left" wrapText="1"/>
    </xf>
    <xf numFmtId="0" fontId="26" fillId="0" borderId="0" xfId="0" applyFont="1" applyBorder="1" applyAlignment="1">
      <alignment horizontal="left" vertical="center" wrapText="1"/>
    </xf>
    <xf numFmtId="0" fontId="0" fillId="0" borderId="0" xfId="0" applyFont="1" applyBorder="1" applyAlignment="1">
      <alignment horizontal="left" wrapText="1"/>
    </xf>
    <xf numFmtId="0" fontId="11" fillId="0" borderId="20" xfId="0" applyFont="1" applyBorder="1" applyAlignment="1">
      <alignment horizontal="left" vertical="center" wrapText="1"/>
    </xf>
    <xf numFmtId="0" fontId="8" fillId="0" borderId="20" xfId="0" applyFont="1" applyBorder="1" applyAlignment="1">
      <alignment horizontal="center" wrapText="1"/>
    </xf>
  </cellXfs>
  <cellStyles count="2">
    <cellStyle name="Normální" xfId="0" builtinId="0"/>
    <cellStyle name="Procenta" xfId="1" builtinId="5"/>
  </cellStyles>
  <dxfs count="9">
    <dxf>
      <font>
        <color rgb="FF9C0006"/>
        <name val="Times New Roman"/>
      </font>
      <fill>
        <patternFill>
          <bgColor rgb="FFFFC7CE"/>
        </patternFill>
      </fill>
    </dxf>
    <dxf>
      <font>
        <color rgb="FF9C0006"/>
        <name val="Times New Roman"/>
      </font>
      <fill>
        <patternFill>
          <bgColor rgb="FFFFC7CE"/>
        </patternFill>
      </fill>
    </dxf>
    <dxf>
      <font>
        <color rgb="FF9C0006"/>
        <name val="Times New Roman"/>
      </font>
      <fill>
        <patternFill>
          <bgColor rgb="FFFFC7CE"/>
        </patternFill>
      </fill>
    </dxf>
    <dxf>
      <font>
        <color rgb="FF9C0006"/>
        <name val="Times New Roman"/>
      </font>
      <fill>
        <patternFill>
          <bgColor rgb="FFFFC7CE"/>
        </patternFill>
      </fill>
    </dxf>
    <dxf>
      <font>
        <color rgb="FF9C0006"/>
        <name val="Times New Roman"/>
      </font>
      <fill>
        <patternFill>
          <bgColor rgb="FFFFC7CE"/>
        </patternFill>
      </fill>
    </dxf>
    <dxf>
      <font>
        <color rgb="FF9C0006"/>
        <name val="Times New Roman"/>
      </font>
      <fill>
        <patternFill>
          <bgColor rgb="FFFFC7CE"/>
        </patternFill>
      </fill>
    </dxf>
    <dxf>
      <font>
        <color rgb="FF9C0006"/>
        <name val="Times New Roman"/>
      </font>
      <fill>
        <patternFill>
          <bgColor rgb="FFFFC7CE"/>
        </patternFill>
      </fill>
    </dxf>
    <dxf>
      <font>
        <color rgb="FF9C0006"/>
        <name val="Times New Roman"/>
      </font>
      <fill>
        <patternFill>
          <bgColor rgb="FFFFC7CE"/>
        </patternFill>
      </fill>
    </dxf>
    <dxf>
      <font>
        <color rgb="FF9C0006"/>
        <name val="Times New Roman"/>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CD5B5"/>
      <rgbColor rgb="FFFF00FF"/>
      <rgbColor rgb="FFFCFED2"/>
      <rgbColor rgb="FF9C0006"/>
      <rgbColor rgb="FF008000"/>
      <rgbColor rgb="FF000080"/>
      <rgbColor rgb="FFFDEADA"/>
      <rgbColor rgb="FF800080"/>
      <rgbColor rgb="FF008080"/>
      <rgbColor rgb="FFDDD9C3"/>
      <rgbColor rgb="FFE6E0EC"/>
      <rgbColor rgb="FFC6D9F1"/>
      <rgbColor rgb="FF993366"/>
      <rgbColor rgb="FFFFFFCC"/>
      <rgbColor rgb="FFCCECFF"/>
      <rgbColor rgb="FF660066"/>
      <rgbColor rgb="FFFF8080"/>
      <rgbColor rgb="FF0066CC"/>
      <rgbColor rgb="FFCCCCFF"/>
      <rgbColor rgb="FF000080"/>
      <rgbColor rgb="FFFF00FF"/>
      <rgbColor rgb="FFD7E4BD"/>
      <rgbColor rgb="FF00FFFF"/>
      <rgbColor rgb="FF800080"/>
      <rgbColor rgb="FF800000"/>
      <rgbColor rgb="FF008080"/>
      <rgbColor rgb="FF0000FF"/>
      <rgbColor rgb="FF00CCFF"/>
      <rgbColor rgb="FFDBEEF4"/>
      <rgbColor rgb="FFCCFFCC"/>
      <rgbColor rgb="FFFFFF99"/>
      <rgbColor rgb="FFB7DEE8"/>
      <rgbColor rgb="FFFFB7AF"/>
      <rgbColor rgb="FFFFC7CE"/>
      <rgbColor rgb="FFFAC090"/>
      <rgbColor rgb="FF3366FF"/>
      <rgbColor rgb="FFF2F2F2"/>
      <rgbColor rgb="FF92D050"/>
      <rgbColor rgb="FFFCD5B4"/>
      <rgbColor rgb="FFFF7C80"/>
      <rgbColor rgb="FFFF3333"/>
      <rgbColor rgb="FF666699"/>
      <rgbColor rgb="FFD9D9D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228600</xdr:colOff>
      <xdr:row>5</xdr:row>
      <xdr:rowOff>107950</xdr:rowOff>
    </xdr:to>
    <xdr:sp macro="" textlink="">
      <xdr:nvSpPr>
        <xdr:cNvPr id="2050" name="shapetype_202" hidden="1"/>
        <xdr:cNvSpPr txBox="1">
          <a:spLocks noSelect="1" noChangeArrowheads="1"/>
        </xdr:cNvSpPr>
      </xdr:nvSpPr>
      <xdr:spPr bwMode="auto">
        <a:xfrm>
          <a:off x="0" y="0"/>
          <a:ext cx="3175000" cy="317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cordis.europa.eu/programme/rcn/664533/en"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mailto:AT@T"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view="pageBreakPreview" zoomScaleNormal="100" workbookViewId="0">
      <selection activeCell="K3" sqref="K3"/>
    </sheetView>
  </sheetViews>
  <sheetFormatPr defaultRowHeight="15.75"/>
  <cols>
    <col min="1" max="1025" width="9.75"/>
  </cols>
  <sheetData>
    <row r="1" spans="1:9" ht="120.75" customHeight="1">
      <c r="A1" s="585" t="s">
        <v>0</v>
      </c>
      <c r="B1" s="585"/>
      <c r="C1" s="585"/>
      <c r="D1" s="585"/>
      <c r="E1" s="585"/>
      <c r="F1" s="585"/>
      <c r="G1" s="585"/>
      <c r="H1" s="585"/>
      <c r="I1" s="585"/>
    </row>
    <row r="2" spans="1:9" ht="61.5" customHeight="1">
      <c r="A2" s="585"/>
      <c r="B2" s="585"/>
      <c r="C2" s="585"/>
      <c r="D2" s="585"/>
      <c r="E2" s="585"/>
      <c r="F2" s="585"/>
      <c r="G2" s="585"/>
      <c r="H2" s="585"/>
      <c r="I2" s="585"/>
    </row>
    <row r="3" spans="1:9" ht="61.5" customHeight="1">
      <c r="A3" s="585"/>
      <c r="B3" s="585"/>
      <c r="C3" s="585"/>
      <c r="D3" s="585"/>
      <c r="E3" s="585"/>
      <c r="F3" s="585"/>
      <c r="G3" s="585"/>
      <c r="H3" s="585"/>
      <c r="I3" s="585"/>
    </row>
    <row r="5" spans="1:9" ht="46.15" customHeight="1">
      <c r="A5" s="586" t="s">
        <v>1</v>
      </c>
      <c r="B5" s="586"/>
      <c r="C5" s="586"/>
      <c r="D5" s="586"/>
      <c r="E5" s="586"/>
      <c r="F5" s="586"/>
      <c r="G5" s="586"/>
      <c r="H5" s="586"/>
      <c r="I5" s="586"/>
    </row>
  </sheetData>
  <mergeCells count="2">
    <mergeCell ref="A1:I3"/>
    <mergeCell ref="A5:I5"/>
  </mergeCells>
  <pageMargins left="0.7" right="0.7" top="0.75" bottom="0.75" header="0.51180555555555496" footer="0.51180555555555496"/>
  <pageSetup paperSize="9" firstPageNumber="0"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K73"/>
  <sheetViews>
    <sheetView view="pageBreakPreview" zoomScaleNormal="100" workbookViewId="0">
      <selection activeCell="M78" sqref="M78"/>
    </sheetView>
  </sheetViews>
  <sheetFormatPr defaultRowHeight="15.75"/>
  <cols>
    <col min="1" max="1" width="31.375" style="79"/>
    <col min="2" max="3" width="12.625" style="79"/>
    <col min="4" max="4" width="10.125" style="79"/>
    <col min="5" max="5" width="14.625" style="79"/>
    <col min="6" max="1025" width="10.125" style="79"/>
  </cols>
  <sheetData>
    <row r="1" spans="1:1024" ht="67.5" customHeight="1">
      <c r="A1" s="613" t="s">
        <v>155</v>
      </c>
      <c r="B1" s="613"/>
      <c r="C1" s="613"/>
      <c r="D1" s="613"/>
      <c r="E1" s="613"/>
      <c r="F1" s="613"/>
      <c r="G1" s="613"/>
      <c r="H1" s="613"/>
      <c r="I1" s="613"/>
      <c r="J1" s="14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11" customFormat="1">
      <c r="A2" s="142"/>
      <c r="B2" s="143"/>
      <c r="C2" s="620" t="s">
        <v>156</v>
      </c>
      <c r="D2" s="620"/>
      <c r="E2" s="620"/>
      <c r="F2" s="620"/>
      <c r="G2" s="620"/>
      <c r="H2" s="620"/>
      <c r="I2" s="620"/>
      <c r="J2" s="144"/>
    </row>
    <row r="3" spans="1:1024" ht="55.5" customHeight="1">
      <c r="A3" s="62" t="s">
        <v>100</v>
      </c>
      <c r="B3" s="22" t="s">
        <v>157</v>
      </c>
      <c r="C3" s="22" t="s">
        <v>138</v>
      </c>
      <c r="D3" s="22" t="s">
        <v>158</v>
      </c>
      <c r="E3" s="22" t="s">
        <v>159</v>
      </c>
      <c r="F3" s="22" t="s">
        <v>160</v>
      </c>
      <c r="G3" s="22" t="s">
        <v>161</v>
      </c>
      <c r="H3" s="22" t="s">
        <v>162</v>
      </c>
      <c r="I3" s="22" t="s">
        <v>163</v>
      </c>
      <c r="J3" s="145"/>
    </row>
    <row r="4" spans="1:1024">
      <c r="A4" s="146" t="s">
        <v>110</v>
      </c>
      <c r="B4" s="147">
        <v>1</v>
      </c>
      <c r="C4" s="147" t="s">
        <v>164</v>
      </c>
      <c r="D4" s="148">
        <v>3</v>
      </c>
      <c r="E4" s="149">
        <v>6.1</v>
      </c>
      <c r="F4" s="149">
        <v>0.6</v>
      </c>
      <c r="G4" s="149">
        <v>41.5</v>
      </c>
      <c r="H4" s="149">
        <v>49.3</v>
      </c>
      <c r="I4" s="149">
        <v>51.2</v>
      </c>
      <c r="J4" s="145"/>
    </row>
    <row r="5" spans="1:1024">
      <c r="A5" s="150" t="s">
        <v>111</v>
      </c>
      <c r="B5" s="151">
        <v>1</v>
      </c>
      <c r="C5" s="151" t="s">
        <v>164</v>
      </c>
      <c r="D5" s="152">
        <v>2.2000000000000002</v>
      </c>
      <c r="E5" s="153">
        <v>22.6</v>
      </c>
      <c r="F5" s="153">
        <v>17.100000000000001</v>
      </c>
      <c r="G5" s="153">
        <v>29.5</v>
      </c>
      <c r="H5" s="153">
        <v>6.8</v>
      </c>
      <c r="I5" s="153">
        <v>13.7</v>
      </c>
      <c r="J5" s="145"/>
    </row>
    <row r="6" spans="1:1024">
      <c r="A6" s="150" t="s">
        <v>112</v>
      </c>
      <c r="B6" s="151">
        <v>1</v>
      </c>
      <c r="C6" s="151" t="s">
        <v>164</v>
      </c>
      <c r="D6" s="152">
        <v>2.8</v>
      </c>
      <c r="E6" s="153">
        <v>6.8</v>
      </c>
      <c r="F6" s="153">
        <v>20.3</v>
      </c>
      <c r="G6" s="153">
        <v>35.200000000000003</v>
      </c>
      <c r="H6" s="153">
        <v>32.700000000000003</v>
      </c>
      <c r="I6" s="153">
        <v>31.5</v>
      </c>
      <c r="J6" s="145"/>
    </row>
    <row r="7" spans="1:1024">
      <c r="A7" s="150" t="s">
        <v>113</v>
      </c>
      <c r="B7" s="151">
        <v>1</v>
      </c>
      <c r="C7" s="151" t="s">
        <v>164</v>
      </c>
      <c r="D7" s="152">
        <v>0</v>
      </c>
      <c r="E7" s="153">
        <v>16.7</v>
      </c>
      <c r="F7" s="153">
        <v>53.3</v>
      </c>
      <c r="G7" s="153"/>
      <c r="H7" s="153"/>
      <c r="I7" s="153"/>
      <c r="J7" s="145"/>
    </row>
    <row r="8" spans="1:1024">
      <c r="A8" s="150" t="s">
        <v>114</v>
      </c>
      <c r="B8" s="151">
        <v>1</v>
      </c>
      <c r="C8" s="151" t="s">
        <v>164</v>
      </c>
      <c r="D8" s="152">
        <v>3</v>
      </c>
      <c r="E8" s="153">
        <v>8.3000000000000007</v>
      </c>
      <c r="F8" s="153">
        <v>26.5</v>
      </c>
      <c r="G8" s="153">
        <v>46.5</v>
      </c>
      <c r="H8" s="153">
        <v>12.1</v>
      </c>
      <c r="I8" s="153">
        <v>15.3</v>
      </c>
      <c r="J8" s="145"/>
    </row>
    <row r="9" spans="1:1024">
      <c r="A9" s="150" t="s">
        <v>115</v>
      </c>
      <c r="B9" s="151">
        <v>1</v>
      </c>
      <c r="C9" s="151" t="s">
        <v>164</v>
      </c>
      <c r="D9" s="152">
        <v>3.9</v>
      </c>
      <c r="E9" s="153">
        <v>1.7</v>
      </c>
      <c r="F9" s="153">
        <v>36.4</v>
      </c>
      <c r="G9" s="153">
        <v>38.4</v>
      </c>
      <c r="H9" s="153">
        <v>2.2000000000000002</v>
      </c>
      <c r="I9" s="153">
        <v>8.5</v>
      </c>
      <c r="J9" s="145"/>
    </row>
    <row r="10" spans="1:1024" ht="19.5" customHeight="1">
      <c r="A10" s="150" t="s">
        <v>116</v>
      </c>
      <c r="B10" s="151">
        <v>1</v>
      </c>
      <c r="C10" s="151" t="s">
        <v>164</v>
      </c>
      <c r="D10" s="152">
        <v>3.9</v>
      </c>
      <c r="E10" s="153">
        <v>4.0999999999999996</v>
      </c>
      <c r="F10" s="153">
        <v>30.2</v>
      </c>
      <c r="G10" s="153">
        <v>33.200000000000003</v>
      </c>
      <c r="H10" s="153">
        <v>35.5</v>
      </c>
      <c r="I10" s="153">
        <v>33.700000000000003</v>
      </c>
      <c r="J10" s="145"/>
    </row>
    <row r="11" spans="1:1024">
      <c r="A11" s="150" t="s">
        <v>117</v>
      </c>
      <c r="B11" s="151">
        <v>1</v>
      </c>
      <c r="C11" s="151" t="s">
        <v>164</v>
      </c>
      <c r="D11" s="152">
        <v>5.3</v>
      </c>
      <c r="E11" s="153">
        <v>0.7</v>
      </c>
      <c r="F11" s="153">
        <v>24</v>
      </c>
      <c r="G11" s="153">
        <v>27.1</v>
      </c>
      <c r="H11" s="153">
        <v>27.6</v>
      </c>
      <c r="I11" s="153">
        <v>30.5</v>
      </c>
      <c r="J11" s="145"/>
    </row>
    <row r="12" spans="1:1024">
      <c r="A12" s="150" t="s">
        <v>118</v>
      </c>
      <c r="B12" s="151">
        <v>1</v>
      </c>
      <c r="C12" s="151" t="s">
        <v>164</v>
      </c>
      <c r="D12" s="152">
        <v>0.7</v>
      </c>
      <c r="E12" s="153">
        <v>4.3</v>
      </c>
      <c r="F12" s="153">
        <v>25.1</v>
      </c>
      <c r="G12" s="153">
        <v>37.4</v>
      </c>
      <c r="H12" s="153">
        <v>35.799999999999997</v>
      </c>
      <c r="I12" s="153">
        <v>30.2</v>
      </c>
      <c r="J12" s="145"/>
    </row>
    <row r="13" spans="1:1024">
      <c r="A13" s="154" t="s">
        <v>119</v>
      </c>
      <c r="B13" s="33">
        <v>1</v>
      </c>
      <c r="C13" s="33" t="s">
        <v>164</v>
      </c>
      <c r="D13" s="155">
        <v>4.4000000000000004</v>
      </c>
      <c r="E13" s="155">
        <v>5.5</v>
      </c>
      <c r="F13" s="155">
        <v>32.200000000000003</v>
      </c>
      <c r="G13" s="155">
        <v>54.6</v>
      </c>
      <c r="H13" s="155">
        <v>24.4</v>
      </c>
      <c r="I13" s="155">
        <v>25.9</v>
      </c>
    </row>
    <row r="14" spans="1:1024">
      <c r="A14" s="154" t="s">
        <v>120</v>
      </c>
      <c r="B14" s="33">
        <v>1</v>
      </c>
      <c r="C14" s="33" t="s">
        <v>164</v>
      </c>
      <c r="D14" s="155">
        <v>5</v>
      </c>
      <c r="E14" s="155">
        <v>0</v>
      </c>
      <c r="F14" s="155">
        <v>48.1</v>
      </c>
      <c r="G14" s="155">
        <v>68</v>
      </c>
      <c r="H14" s="155">
        <v>6.7</v>
      </c>
      <c r="I14" s="155">
        <v>0</v>
      </c>
    </row>
    <row r="15" spans="1:1024">
      <c r="A15" s="154" t="s">
        <v>121</v>
      </c>
      <c r="B15" s="33">
        <v>1</v>
      </c>
      <c r="C15" s="33" t="s">
        <v>164</v>
      </c>
      <c r="D15" s="155">
        <v>0</v>
      </c>
      <c r="E15" s="155">
        <v>0</v>
      </c>
      <c r="F15" s="155">
        <v>81.8</v>
      </c>
      <c r="G15" s="155">
        <v>0</v>
      </c>
      <c r="H15" s="155">
        <v>0</v>
      </c>
      <c r="I15" s="155">
        <v>0</v>
      </c>
    </row>
    <row r="16" spans="1:1024">
      <c r="A16" s="154" t="s">
        <v>122</v>
      </c>
      <c r="B16" s="33">
        <v>1</v>
      </c>
      <c r="C16" s="33" t="s">
        <v>164</v>
      </c>
      <c r="D16" s="155">
        <v>0</v>
      </c>
      <c r="E16" s="155">
        <v>0</v>
      </c>
      <c r="F16" s="155">
        <v>16.3</v>
      </c>
      <c r="G16" s="155">
        <v>51</v>
      </c>
      <c r="H16" s="155">
        <v>0</v>
      </c>
      <c r="I16" s="155">
        <v>0</v>
      </c>
    </row>
    <row r="17" spans="1:9">
      <c r="A17" s="154" t="s">
        <v>123</v>
      </c>
      <c r="B17" s="33">
        <v>1</v>
      </c>
      <c r="C17" s="33" t="s">
        <v>164</v>
      </c>
      <c r="D17" s="155">
        <v>0</v>
      </c>
      <c r="E17" s="155">
        <v>0</v>
      </c>
      <c r="F17" s="155">
        <v>41.7</v>
      </c>
      <c r="G17" s="155">
        <v>64.3</v>
      </c>
      <c r="H17" s="155">
        <v>30.4</v>
      </c>
      <c r="I17" s="155">
        <v>42.2</v>
      </c>
    </row>
    <row r="18" spans="1:9">
      <c r="A18" s="154" t="s">
        <v>124</v>
      </c>
      <c r="B18" s="33">
        <v>1</v>
      </c>
      <c r="C18" s="33" t="s">
        <v>164</v>
      </c>
      <c r="D18" s="155">
        <v>7.9</v>
      </c>
      <c r="E18" s="155">
        <v>13.8</v>
      </c>
      <c r="F18" s="155">
        <v>20.6</v>
      </c>
      <c r="G18" s="155">
        <v>32.1</v>
      </c>
      <c r="H18" s="155">
        <v>38.4</v>
      </c>
      <c r="I18" s="155">
        <v>39.200000000000003</v>
      </c>
    </row>
    <row r="19" spans="1:9">
      <c r="A19" s="154" t="s">
        <v>125</v>
      </c>
      <c r="B19" s="33">
        <v>1</v>
      </c>
      <c r="C19" s="33" t="s">
        <v>164</v>
      </c>
      <c r="D19" s="155">
        <v>3.3</v>
      </c>
      <c r="E19" s="155">
        <v>14.4</v>
      </c>
      <c r="F19" s="155">
        <v>30.2</v>
      </c>
      <c r="G19" s="155">
        <v>37.6</v>
      </c>
      <c r="H19" s="155">
        <v>30.6</v>
      </c>
      <c r="I19" s="155">
        <v>26.3</v>
      </c>
    </row>
    <row r="20" spans="1:9">
      <c r="A20" s="154" t="s">
        <v>126</v>
      </c>
      <c r="B20" s="33">
        <v>1</v>
      </c>
      <c r="C20" s="33" t="s">
        <v>164</v>
      </c>
      <c r="D20" s="155">
        <v>0</v>
      </c>
      <c r="E20" s="155">
        <v>0</v>
      </c>
      <c r="F20" s="155">
        <v>0</v>
      </c>
      <c r="G20" s="155">
        <v>67.8</v>
      </c>
      <c r="H20" s="155">
        <v>0</v>
      </c>
      <c r="I20" s="155">
        <v>0</v>
      </c>
    </row>
    <row r="21" spans="1:9">
      <c r="A21" s="150" t="s">
        <v>110</v>
      </c>
      <c r="B21" s="151">
        <v>2</v>
      </c>
      <c r="C21" s="151" t="s">
        <v>164</v>
      </c>
      <c r="D21" s="156">
        <v>1.9</v>
      </c>
      <c r="E21" s="156">
        <v>90</v>
      </c>
      <c r="F21" s="156">
        <v>95.7</v>
      </c>
      <c r="G21" s="156">
        <v>95.6</v>
      </c>
      <c r="H21" s="156">
        <v>92.4</v>
      </c>
      <c r="I21" s="156">
        <v>91.1</v>
      </c>
    </row>
    <row r="22" spans="1:9">
      <c r="A22" s="150" t="s">
        <v>111</v>
      </c>
      <c r="B22" s="151">
        <v>2</v>
      </c>
      <c r="C22" s="151" t="s">
        <v>164</v>
      </c>
      <c r="D22" s="156">
        <v>0</v>
      </c>
      <c r="E22" s="156">
        <v>83</v>
      </c>
      <c r="F22" s="156">
        <v>87.5</v>
      </c>
      <c r="G22" s="156">
        <v>83.3</v>
      </c>
      <c r="H22" s="156">
        <v>85.4</v>
      </c>
      <c r="I22" s="156">
        <v>85.9</v>
      </c>
    </row>
    <row r="23" spans="1:9">
      <c r="A23" s="150" t="s">
        <v>112</v>
      </c>
      <c r="B23" s="151">
        <v>2</v>
      </c>
      <c r="C23" s="151" t="s">
        <v>164</v>
      </c>
      <c r="D23" s="156">
        <v>0</v>
      </c>
      <c r="E23" s="156">
        <v>92.2</v>
      </c>
      <c r="F23" s="156">
        <v>94.6</v>
      </c>
      <c r="G23" s="156">
        <v>69.400000000000006</v>
      </c>
      <c r="H23" s="156">
        <v>70.3</v>
      </c>
      <c r="I23" s="156">
        <v>96.9</v>
      </c>
    </row>
    <row r="24" spans="1:9">
      <c r="A24" s="150" t="s">
        <v>114</v>
      </c>
      <c r="B24" s="151">
        <v>2</v>
      </c>
      <c r="C24" s="151" t="s">
        <v>164</v>
      </c>
      <c r="D24" s="156">
        <v>0</v>
      </c>
      <c r="E24" s="156">
        <v>79.400000000000006</v>
      </c>
      <c r="F24" s="156">
        <v>90.9</v>
      </c>
      <c r="G24" s="156">
        <v>57.2</v>
      </c>
      <c r="H24" s="156">
        <v>0</v>
      </c>
      <c r="I24" s="156">
        <v>76.900000000000006</v>
      </c>
    </row>
    <row r="25" spans="1:9">
      <c r="A25" s="150" t="s">
        <v>115</v>
      </c>
      <c r="B25" s="151">
        <v>2</v>
      </c>
      <c r="C25" s="151" t="s">
        <v>164</v>
      </c>
      <c r="D25" s="156">
        <v>0</v>
      </c>
      <c r="E25" s="156">
        <v>67.900000000000006</v>
      </c>
      <c r="F25" s="156">
        <v>73.099999999999994</v>
      </c>
      <c r="G25" s="156">
        <v>86.3</v>
      </c>
      <c r="H25" s="156">
        <v>2.7</v>
      </c>
      <c r="I25" s="156">
        <v>84.8</v>
      </c>
    </row>
    <row r="26" spans="1:9">
      <c r="A26" s="150" t="s">
        <v>116</v>
      </c>
      <c r="B26" s="151">
        <v>2</v>
      </c>
      <c r="C26" s="151" t="s">
        <v>164</v>
      </c>
      <c r="D26" s="156">
        <v>1.1000000000000001</v>
      </c>
      <c r="E26" s="156">
        <v>90.5</v>
      </c>
      <c r="F26" s="156">
        <v>90.7</v>
      </c>
      <c r="G26" s="156">
        <v>82.2</v>
      </c>
      <c r="H26" s="156">
        <v>71.599999999999994</v>
      </c>
      <c r="I26" s="156">
        <v>94.2</v>
      </c>
    </row>
    <row r="27" spans="1:9">
      <c r="A27" s="150" t="s">
        <v>117</v>
      </c>
      <c r="B27" s="151">
        <v>2</v>
      </c>
      <c r="C27" s="151" t="s">
        <v>164</v>
      </c>
      <c r="D27" s="156">
        <v>0</v>
      </c>
      <c r="E27" s="156">
        <v>88.2</v>
      </c>
      <c r="F27" s="156">
        <v>87.9</v>
      </c>
      <c r="G27" s="156">
        <v>79.400000000000006</v>
      </c>
      <c r="H27" s="156">
        <v>0</v>
      </c>
      <c r="I27" s="156">
        <v>83.9</v>
      </c>
    </row>
    <row r="28" spans="1:9">
      <c r="A28" s="150" t="s">
        <v>118</v>
      </c>
      <c r="B28" s="151">
        <v>2</v>
      </c>
      <c r="C28" s="151" t="s">
        <v>164</v>
      </c>
      <c r="D28" s="156">
        <v>9.5</v>
      </c>
      <c r="E28" s="156">
        <v>59.3</v>
      </c>
      <c r="F28" s="156">
        <v>83.1</v>
      </c>
      <c r="G28" s="156">
        <v>87.6</v>
      </c>
      <c r="H28" s="156">
        <v>74.3</v>
      </c>
      <c r="I28" s="156">
        <v>80.599999999999994</v>
      </c>
    </row>
    <row r="29" spans="1:9">
      <c r="A29" s="150" t="s">
        <v>119</v>
      </c>
      <c r="B29" s="151">
        <v>2</v>
      </c>
      <c r="C29" s="151" t="s">
        <v>164</v>
      </c>
      <c r="D29" s="156">
        <v>1</v>
      </c>
      <c r="E29" s="156">
        <v>72.400000000000006</v>
      </c>
      <c r="F29" s="156">
        <v>84.1</v>
      </c>
      <c r="G29" s="156">
        <v>66.3</v>
      </c>
      <c r="H29" s="156">
        <v>56.3</v>
      </c>
      <c r="I29" s="156">
        <v>76.8</v>
      </c>
    </row>
    <row r="30" spans="1:9">
      <c r="A30" s="154" t="s">
        <v>120</v>
      </c>
      <c r="B30" s="33">
        <v>2</v>
      </c>
      <c r="C30" s="33" t="s">
        <v>164</v>
      </c>
      <c r="D30" s="156">
        <v>0</v>
      </c>
      <c r="E30" s="156">
        <v>57.1</v>
      </c>
      <c r="F30" s="156">
        <v>66.7</v>
      </c>
      <c r="G30" s="156">
        <v>81</v>
      </c>
      <c r="H30" s="156">
        <v>0</v>
      </c>
      <c r="I30" s="156">
        <v>85.7</v>
      </c>
    </row>
    <row r="31" spans="1:9">
      <c r="A31" s="154" t="s">
        <v>121</v>
      </c>
      <c r="B31" s="33">
        <v>2</v>
      </c>
      <c r="C31" s="33" t="s">
        <v>164</v>
      </c>
      <c r="D31" s="156">
        <v>0</v>
      </c>
      <c r="E31" s="156">
        <v>80</v>
      </c>
      <c r="F31" s="156">
        <v>100</v>
      </c>
      <c r="G31" s="156">
        <v>97</v>
      </c>
      <c r="H31" s="156">
        <v>90.5</v>
      </c>
      <c r="I31" s="156">
        <v>96.8</v>
      </c>
    </row>
    <row r="32" spans="1:9">
      <c r="A32" s="154" t="s">
        <v>122</v>
      </c>
      <c r="B32" s="33">
        <v>2</v>
      </c>
      <c r="C32" s="33" t="s">
        <v>164</v>
      </c>
      <c r="D32" s="156">
        <v>0</v>
      </c>
      <c r="E32" s="156">
        <v>91.7</v>
      </c>
      <c r="F32" s="156">
        <v>97.7</v>
      </c>
      <c r="G32" s="156">
        <v>76.2</v>
      </c>
      <c r="H32" s="156">
        <v>66.7</v>
      </c>
      <c r="I32" s="156">
        <v>100</v>
      </c>
    </row>
    <row r="33" spans="1:9">
      <c r="A33" s="154" t="s">
        <v>123</v>
      </c>
      <c r="B33" s="33">
        <v>2</v>
      </c>
      <c r="C33" s="33" t="s">
        <v>164</v>
      </c>
      <c r="D33" s="156">
        <v>0</v>
      </c>
      <c r="E33" s="156">
        <v>100</v>
      </c>
      <c r="F33" s="156">
        <v>100</v>
      </c>
      <c r="G33" s="156">
        <v>94.1</v>
      </c>
      <c r="H33" s="156">
        <v>96.3</v>
      </c>
      <c r="I33" s="156">
        <v>91.3</v>
      </c>
    </row>
    <row r="34" spans="1:9">
      <c r="A34" s="154" t="s">
        <v>124</v>
      </c>
      <c r="B34" s="33">
        <v>2</v>
      </c>
      <c r="C34" s="33" t="s">
        <v>164</v>
      </c>
      <c r="D34" s="156">
        <v>7.1</v>
      </c>
      <c r="E34" s="156">
        <v>77.3</v>
      </c>
      <c r="F34" s="156">
        <v>86.2</v>
      </c>
      <c r="G34" s="156">
        <v>85.5</v>
      </c>
      <c r="H34" s="156">
        <v>76.3</v>
      </c>
      <c r="I34" s="156">
        <v>85.6</v>
      </c>
    </row>
    <row r="35" spans="1:9">
      <c r="A35" s="154" t="s">
        <v>125</v>
      </c>
      <c r="B35" s="33">
        <v>2</v>
      </c>
      <c r="C35" s="33" t="s">
        <v>164</v>
      </c>
      <c r="D35" s="156">
        <v>3.9</v>
      </c>
      <c r="E35" s="156">
        <v>67</v>
      </c>
      <c r="F35" s="156">
        <v>77.2</v>
      </c>
      <c r="G35" s="156">
        <v>64.2</v>
      </c>
      <c r="H35" s="156">
        <v>59</v>
      </c>
      <c r="I35" s="156">
        <v>80.8</v>
      </c>
    </row>
    <row r="36" spans="1:9">
      <c r="A36" s="154" t="s">
        <v>126</v>
      </c>
      <c r="B36" s="33">
        <v>2</v>
      </c>
      <c r="C36" s="33" t="s">
        <v>164</v>
      </c>
      <c r="D36" s="156">
        <v>0</v>
      </c>
      <c r="E36" s="156">
        <v>69.599999999999994</v>
      </c>
      <c r="F36" s="156">
        <v>90.5</v>
      </c>
      <c r="G36" s="156">
        <v>96.2</v>
      </c>
      <c r="H36" s="156">
        <v>88.2</v>
      </c>
      <c r="I36" s="156">
        <v>97.4</v>
      </c>
    </row>
    <row r="37" spans="1:9">
      <c r="A37" s="154" t="s">
        <v>110</v>
      </c>
      <c r="B37" s="33">
        <v>3</v>
      </c>
      <c r="C37" s="33" t="s">
        <v>164</v>
      </c>
      <c r="D37" s="156">
        <v>0</v>
      </c>
      <c r="E37" s="156">
        <v>0</v>
      </c>
      <c r="F37" s="156">
        <v>14.3</v>
      </c>
      <c r="G37" s="156">
        <v>38.1</v>
      </c>
      <c r="H37" s="156">
        <v>40</v>
      </c>
      <c r="I37" s="156">
        <v>60</v>
      </c>
    </row>
    <row r="38" spans="1:9">
      <c r="A38" s="150" t="s">
        <v>111</v>
      </c>
      <c r="B38" s="151">
        <v>3</v>
      </c>
      <c r="C38" s="151" t="s">
        <v>164</v>
      </c>
      <c r="D38" s="156">
        <v>0</v>
      </c>
      <c r="E38" s="156"/>
      <c r="F38" s="35">
        <v>0</v>
      </c>
      <c r="G38" s="156">
        <v>37.5</v>
      </c>
      <c r="H38" s="156">
        <v>0</v>
      </c>
      <c r="I38" s="156">
        <v>0</v>
      </c>
    </row>
    <row r="39" spans="1:9">
      <c r="A39" s="150" t="s">
        <v>112</v>
      </c>
      <c r="B39" s="151">
        <v>3</v>
      </c>
      <c r="C39" s="151" t="s">
        <v>164</v>
      </c>
      <c r="D39" s="156">
        <v>0</v>
      </c>
      <c r="E39" s="156">
        <v>0</v>
      </c>
      <c r="F39" s="156">
        <v>0</v>
      </c>
      <c r="G39" s="156">
        <v>16.7</v>
      </c>
      <c r="H39" s="156">
        <v>100</v>
      </c>
      <c r="I39" s="156">
        <v>77.8</v>
      </c>
    </row>
    <row r="40" spans="1:9">
      <c r="A40" s="150" t="s">
        <v>113</v>
      </c>
      <c r="B40" s="151">
        <v>3</v>
      </c>
      <c r="C40" s="151" t="s">
        <v>164</v>
      </c>
      <c r="D40" s="156"/>
      <c r="E40" s="156"/>
      <c r="F40" s="156"/>
      <c r="G40" s="156"/>
      <c r="H40" s="156"/>
      <c r="I40" s="156">
        <v>0</v>
      </c>
    </row>
    <row r="41" spans="1:9">
      <c r="A41" s="150" t="s">
        <v>114</v>
      </c>
      <c r="B41" s="151">
        <v>3</v>
      </c>
      <c r="C41" s="151" t="s">
        <v>164</v>
      </c>
      <c r="D41" s="156">
        <v>0</v>
      </c>
      <c r="E41" s="156">
        <v>0</v>
      </c>
      <c r="F41" s="156">
        <v>26.3</v>
      </c>
      <c r="G41" s="156">
        <v>51.8</v>
      </c>
      <c r="H41" s="156">
        <v>0</v>
      </c>
      <c r="I41" s="156">
        <v>0</v>
      </c>
    </row>
    <row r="42" spans="1:9">
      <c r="A42" s="150" t="s">
        <v>136</v>
      </c>
      <c r="B42" s="151">
        <v>3</v>
      </c>
      <c r="C42" s="151" t="s">
        <v>164</v>
      </c>
      <c r="D42" s="156">
        <v>0</v>
      </c>
      <c r="E42" s="156">
        <v>0</v>
      </c>
      <c r="F42" s="156"/>
      <c r="G42" s="156">
        <v>100</v>
      </c>
      <c r="H42" s="156">
        <v>100</v>
      </c>
      <c r="I42" s="156">
        <v>100</v>
      </c>
    </row>
    <row r="43" spans="1:9">
      <c r="A43" s="150" t="s">
        <v>115</v>
      </c>
      <c r="B43" s="151">
        <v>3</v>
      </c>
      <c r="C43" s="151" t="s">
        <v>164</v>
      </c>
      <c r="D43" s="156">
        <v>0</v>
      </c>
      <c r="E43" s="156">
        <v>0</v>
      </c>
      <c r="F43" s="156">
        <v>0</v>
      </c>
      <c r="G43" s="156">
        <v>0</v>
      </c>
      <c r="H43" s="156">
        <v>33.299999999999997</v>
      </c>
      <c r="I43" s="156">
        <v>100</v>
      </c>
    </row>
    <row r="44" spans="1:9">
      <c r="A44" s="150" t="s">
        <v>116</v>
      </c>
      <c r="B44" s="151">
        <v>3</v>
      </c>
      <c r="C44" s="151" t="s">
        <v>164</v>
      </c>
      <c r="D44" s="156">
        <v>0</v>
      </c>
      <c r="E44" s="35">
        <v>5</v>
      </c>
      <c r="F44" s="156">
        <v>0</v>
      </c>
      <c r="G44" s="156">
        <v>70</v>
      </c>
      <c r="H44" s="156">
        <v>72.7</v>
      </c>
      <c r="I44" s="156">
        <v>40</v>
      </c>
    </row>
    <row r="45" spans="1:9">
      <c r="A45" s="150" t="s">
        <v>117</v>
      </c>
      <c r="B45" s="151">
        <v>3</v>
      </c>
      <c r="C45" s="151" t="s">
        <v>164</v>
      </c>
      <c r="D45" s="156">
        <v>0</v>
      </c>
      <c r="E45" s="156">
        <v>0</v>
      </c>
      <c r="F45" s="156">
        <v>0</v>
      </c>
      <c r="G45" s="156">
        <v>73.3</v>
      </c>
      <c r="H45" s="156">
        <v>60</v>
      </c>
      <c r="I45" s="156">
        <v>68.8</v>
      </c>
    </row>
    <row r="46" spans="1:9">
      <c r="A46" s="150" t="s">
        <v>118</v>
      </c>
      <c r="B46" s="151">
        <v>3</v>
      </c>
      <c r="C46" s="151" t="s">
        <v>164</v>
      </c>
      <c r="D46" s="156">
        <v>0</v>
      </c>
      <c r="E46" s="156">
        <v>5.6</v>
      </c>
      <c r="F46" s="156">
        <v>10.5</v>
      </c>
      <c r="G46" s="156">
        <v>48.8</v>
      </c>
      <c r="H46" s="156">
        <v>15.8</v>
      </c>
      <c r="I46" s="156">
        <v>26.7</v>
      </c>
    </row>
    <row r="47" spans="1:9">
      <c r="A47" s="154" t="s">
        <v>119</v>
      </c>
      <c r="B47" s="33">
        <v>3</v>
      </c>
      <c r="C47" s="33" t="s">
        <v>164</v>
      </c>
      <c r="D47" s="156">
        <v>0</v>
      </c>
      <c r="E47" s="156">
        <v>0</v>
      </c>
      <c r="F47" s="156">
        <v>29.4</v>
      </c>
      <c r="G47" s="156">
        <v>35.6</v>
      </c>
      <c r="H47" s="156">
        <v>17.399999999999999</v>
      </c>
      <c r="I47" s="156">
        <v>13.8</v>
      </c>
    </row>
    <row r="48" spans="1:9">
      <c r="A48" s="154" t="s">
        <v>120</v>
      </c>
      <c r="B48" s="33">
        <v>3</v>
      </c>
      <c r="C48" s="33" t="s">
        <v>164</v>
      </c>
      <c r="D48" s="156">
        <v>0</v>
      </c>
      <c r="E48" s="156">
        <v>0</v>
      </c>
      <c r="F48" s="156">
        <v>0</v>
      </c>
      <c r="G48" s="156">
        <v>50</v>
      </c>
      <c r="H48" s="156">
        <v>100</v>
      </c>
      <c r="I48" s="156">
        <v>50</v>
      </c>
    </row>
    <row r="49" spans="1:9">
      <c r="A49" s="154" t="s">
        <v>121</v>
      </c>
      <c r="B49" s="33">
        <v>3</v>
      </c>
      <c r="C49" s="33" t="s">
        <v>164</v>
      </c>
      <c r="D49" s="156">
        <v>0</v>
      </c>
      <c r="E49" s="156">
        <v>0</v>
      </c>
      <c r="F49" s="156">
        <v>0</v>
      </c>
      <c r="G49" s="156">
        <v>0</v>
      </c>
      <c r="H49" s="156">
        <v>22.2</v>
      </c>
      <c r="I49" s="156">
        <v>0</v>
      </c>
    </row>
    <row r="50" spans="1:9">
      <c r="A50" s="154" t="s">
        <v>122</v>
      </c>
      <c r="B50" s="33">
        <v>3</v>
      </c>
      <c r="C50" s="33" t="s">
        <v>164</v>
      </c>
      <c r="D50" s="156">
        <v>0</v>
      </c>
      <c r="E50" s="156">
        <v>0</v>
      </c>
      <c r="F50" s="156">
        <v>0</v>
      </c>
      <c r="G50" s="156">
        <v>100</v>
      </c>
      <c r="H50" s="156">
        <v>50</v>
      </c>
      <c r="I50" s="156">
        <v>100</v>
      </c>
    </row>
    <row r="51" spans="1:9">
      <c r="A51" s="154" t="s">
        <v>123</v>
      </c>
      <c r="B51" s="33">
        <v>3</v>
      </c>
      <c r="C51" s="33" t="s">
        <v>164</v>
      </c>
      <c r="D51" s="156">
        <v>0</v>
      </c>
      <c r="E51" s="156">
        <v>0</v>
      </c>
      <c r="F51" s="156">
        <v>50</v>
      </c>
      <c r="G51" s="156">
        <v>71.400000000000006</v>
      </c>
      <c r="H51" s="156">
        <v>66.7</v>
      </c>
      <c r="I51" s="156">
        <v>100</v>
      </c>
    </row>
    <row r="52" spans="1:9">
      <c r="A52" s="154" t="s">
        <v>124</v>
      </c>
      <c r="B52" s="33">
        <v>3</v>
      </c>
      <c r="C52" s="33" t="s">
        <v>164</v>
      </c>
      <c r="D52" s="156">
        <v>0</v>
      </c>
      <c r="E52" s="156">
        <v>0</v>
      </c>
      <c r="F52" s="156">
        <v>0</v>
      </c>
      <c r="G52" s="156">
        <v>51.1</v>
      </c>
      <c r="H52" s="156">
        <v>50.9</v>
      </c>
      <c r="I52" s="156">
        <v>52.2</v>
      </c>
    </row>
    <row r="53" spans="1:9">
      <c r="A53" s="154" t="s">
        <v>125</v>
      </c>
      <c r="B53" s="33">
        <v>3</v>
      </c>
      <c r="C53" s="33" t="s">
        <v>164</v>
      </c>
      <c r="D53" s="35">
        <v>0</v>
      </c>
      <c r="E53" s="35">
        <v>4.5</v>
      </c>
      <c r="F53" s="35">
        <v>23.3</v>
      </c>
      <c r="G53" s="35">
        <v>62.2</v>
      </c>
      <c r="H53" s="35">
        <v>22</v>
      </c>
      <c r="I53" s="156">
        <v>25</v>
      </c>
    </row>
    <row r="54" spans="1:9">
      <c r="A54" s="154" t="s">
        <v>126</v>
      </c>
      <c r="B54" s="33">
        <v>3</v>
      </c>
      <c r="C54" s="33" t="s">
        <v>164</v>
      </c>
      <c r="D54" s="35">
        <v>0</v>
      </c>
      <c r="E54" s="35">
        <v>0</v>
      </c>
      <c r="F54" s="35">
        <v>0</v>
      </c>
      <c r="G54" s="35">
        <v>0</v>
      </c>
      <c r="H54" s="35">
        <v>66.7</v>
      </c>
      <c r="I54" s="156">
        <v>50</v>
      </c>
    </row>
    <row r="55" spans="1:9">
      <c r="A55" s="150" t="s">
        <v>165</v>
      </c>
      <c r="B55" s="151">
        <v>3</v>
      </c>
      <c r="C55" s="151" t="s">
        <v>164</v>
      </c>
      <c r="D55" s="156"/>
      <c r="E55" s="156"/>
      <c r="F55" s="156"/>
      <c r="G55" s="156"/>
      <c r="H55" s="156"/>
      <c r="I55" s="156">
        <v>0</v>
      </c>
    </row>
    <row r="56" spans="1:9">
      <c r="A56" s="150" t="s">
        <v>110</v>
      </c>
      <c r="B56" s="151">
        <v>3</v>
      </c>
      <c r="C56" s="151" t="s">
        <v>166</v>
      </c>
      <c r="D56" s="156">
        <v>0</v>
      </c>
      <c r="E56" s="156">
        <v>0</v>
      </c>
      <c r="F56" s="156">
        <v>16.7</v>
      </c>
      <c r="G56" s="156">
        <v>50</v>
      </c>
      <c r="H56" s="156">
        <v>0</v>
      </c>
      <c r="I56" s="156">
        <v>0</v>
      </c>
    </row>
    <row r="57" spans="1:9">
      <c r="A57" s="150" t="s">
        <v>111</v>
      </c>
      <c r="B57" s="151">
        <v>3</v>
      </c>
      <c r="C57" s="151" t="s">
        <v>166</v>
      </c>
      <c r="D57" s="35">
        <v>33.299999999999997</v>
      </c>
      <c r="E57" s="35">
        <v>33.299999999999997</v>
      </c>
      <c r="F57" s="35"/>
      <c r="G57" s="156">
        <v>0</v>
      </c>
      <c r="H57" s="35">
        <v>33.299999999999997</v>
      </c>
      <c r="I57" s="156">
        <v>0</v>
      </c>
    </row>
    <row r="58" spans="1:9">
      <c r="A58" s="150" t="s">
        <v>112</v>
      </c>
      <c r="B58" s="151">
        <v>3</v>
      </c>
      <c r="C58" s="151" t="s">
        <v>166</v>
      </c>
      <c r="D58" s="156"/>
      <c r="E58" s="156">
        <v>50</v>
      </c>
      <c r="F58" s="156">
        <v>0</v>
      </c>
      <c r="G58" s="156">
        <v>100</v>
      </c>
      <c r="H58" s="156">
        <v>0</v>
      </c>
      <c r="I58" s="156"/>
    </row>
    <row r="59" spans="1:9">
      <c r="A59" s="150" t="s">
        <v>113</v>
      </c>
      <c r="B59" s="151">
        <v>3</v>
      </c>
      <c r="C59" s="151" t="s">
        <v>166</v>
      </c>
      <c r="D59" s="156"/>
      <c r="E59" s="156"/>
      <c r="F59" s="156">
        <v>0</v>
      </c>
      <c r="G59" s="156">
        <v>60</v>
      </c>
      <c r="H59" s="156"/>
      <c r="I59" s="156">
        <v>50</v>
      </c>
    </row>
    <row r="60" spans="1:9">
      <c r="A60" s="150" t="s">
        <v>114</v>
      </c>
      <c r="B60" s="151">
        <v>3</v>
      </c>
      <c r="C60" s="151" t="s">
        <v>166</v>
      </c>
      <c r="D60" s="156">
        <v>0</v>
      </c>
      <c r="E60" s="156">
        <v>9.1</v>
      </c>
      <c r="F60" s="156">
        <v>0</v>
      </c>
      <c r="G60" s="156">
        <v>23.8</v>
      </c>
      <c r="H60" s="156">
        <v>0</v>
      </c>
      <c r="I60" s="156">
        <v>32</v>
      </c>
    </row>
    <row r="61" spans="1:9">
      <c r="A61" s="150" t="s">
        <v>115</v>
      </c>
      <c r="B61" s="151">
        <v>3</v>
      </c>
      <c r="C61" s="151" t="s">
        <v>166</v>
      </c>
      <c r="D61" s="156"/>
      <c r="E61" s="156"/>
      <c r="F61" s="156"/>
      <c r="G61" s="156">
        <v>0</v>
      </c>
      <c r="H61" s="156"/>
      <c r="I61" s="156">
        <v>0</v>
      </c>
    </row>
    <row r="62" spans="1:9">
      <c r="A62" s="150" t="s">
        <v>116</v>
      </c>
      <c r="B62" s="151">
        <v>3</v>
      </c>
      <c r="C62" s="151" t="s">
        <v>166</v>
      </c>
      <c r="D62" s="156">
        <v>0</v>
      </c>
      <c r="E62" s="156">
        <v>14.3</v>
      </c>
      <c r="F62" s="35">
        <v>0</v>
      </c>
      <c r="G62" s="156">
        <v>0</v>
      </c>
      <c r="H62" s="156">
        <v>100</v>
      </c>
      <c r="I62" s="156">
        <v>50</v>
      </c>
    </row>
    <row r="63" spans="1:9">
      <c r="A63" s="150" t="s">
        <v>117</v>
      </c>
      <c r="B63" s="151">
        <v>3</v>
      </c>
      <c r="C63" s="151" t="s">
        <v>166</v>
      </c>
      <c r="D63" s="35">
        <v>0</v>
      </c>
      <c r="E63" s="35">
        <v>25</v>
      </c>
      <c r="F63" s="35">
        <v>0</v>
      </c>
      <c r="G63" s="156">
        <v>33.299999999999997</v>
      </c>
      <c r="H63" s="156">
        <v>33.299999999999997</v>
      </c>
      <c r="I63" s="35">
        <v>33.299999999999997</v>
      </c>
    </row>
    <row r="64" spans="1:9">
      <c r="A64" s="154" t="s">
        <v>118</v>
      </c>
      <c r="B64" s="33">
        <v>3</v>
      </c>
      <c r="C64" s="33" t="s">
        <v>166</v>
      </c>
      <c r="D64" s="35">
        <v>0</v>
      </c>
      <c r="E64" s="35">
        <v>0</v>
      </c>
      <c r="F64" s="35">
        <v>0</v>
      </c>
      <c r="G64" s="156">
        <v>0</v>
      </c>
      <c r="H64" s="156">
        <v>11.8</v>
      </c>
      <c r="I64" s="156">
        <v>28.6</v>
      </c>
    </row>
    <row r="65" spans="1:9">
      <c r="A65" s="154" t="s">
        <v>119</v>
      </c>
      <c r="B65" s="33">
        <v>3</v>
      </c>
      <c r="C65" s="33" t="s">
        <v>166</v>
      </c>
      <c r="D65" s="35">
        <v>0</v>
      </c>
      <c r="E65" s="156">
        <v>14.3</v>
      </c>
      <c r="F65" s="35">
        <v>16.7</v>
      </c>
      <c r="G65" s="35">
        <v>26.7</v>
      </c>
      <c r="H65" s="156">
        <v>16.7</v>
      </c>
      <c r="I65" s="156">
        <v>30</v>
      </c>
    </row>
    <row r="66" spans="1:9">
      <c r="A66" s="154" t="s">
        <v>120</v>
      </c>
      <c r="B66" s="33">
        <v>3</v>
      </c>
      <c r="C66" s="33" t="s">
        <v>166</v>
      </c>
      <c r="D66" s="35"/>
      <c r="E66" s="35"/>
      <c r="F66" s="156"/>
      <c r="G66" s="156">
        <v>0</v>
      </c>
      <c r="H66" s="156">
        <v>0</v>
      </c>
      <c r="I66" s="156"/>
    </row>
    <row r="67" spans="1:9">
      <c r="A67" s="154" t="s">
        <v>121</v>
      </c>
      <c r="B67" s="33">
        <v>3</v>
      </c>
      <c r="C67" s="33" t="s">
        <v>166</v>
      </c>
      <c r="D67" s="156"/>
      <c r="E67" s="156"/>
      <c r="F67" s="156"/>
      <c r="G67" s="156">
        <v>0</v>
      </c>
      <c r="H67" s="156">
        <v>0</v>
      </c>
      <c r="I67" s="156">
        <v>0</v>
      </c>
    </row>
    <row r="68" spans="1:9">
      <c r="A68" s="154" t="s">
        <v>122</v>
      </c>
      <c r="B68" s="33">
        <v>3</v>
      </c>
      <c r="C68" s="33" t="s">
        <v>166</v>
      </c>
      <c r="D68" s="156"/>
      <c r="E68" s="156">
        <v>50</v>
      </c>
      <c r="F68" s="156"/>
      <c r="G68" s="156"/>
      <c r="H68" s="156">
        <v>0</v>
      </c>
      <c r="I68" s="156">
        <v>33.299999999999997</v>
      </c>
    </row>
    <row r="69" spans="1:9">
      <c r="A69" s="154" t="s">
        <v>123</v>
      </c>
      <c r="B69" s="33">
        <v>3</v>
      </c>
      <c r="C69" s="33" t="s">
        <v>166</v>
      </c>
      <c r="D69" s="156"/>
      <c r="E69" s="156"/>
      <c r="F69" s="156">
        <v>0</v>
      </c>
      <c r="G69" s="156">
        <v>33.299999999999997</v>
      </c>
      <c r="H69" s="156">
        <v>37.5</v>
      </c>
      <c r="I69" s="156">
        <v>100</v>
      </c>
    </row>
    <row r="70" spans="1:9">
      <c r="A70" s="154" t="s">
        <v>124</v>
      </c>
      <c r="B70" s="33">
        <v>3</v>
      </c>
      <c r="C70" s="33" t="s">
        <v>166</v>
      </c>
      <c r="D70" s="35">
        <v>0</v>
      </c>
      <c r="E70" s="156">
        <v>0</v>
      </c>
      <c r="F70" s="156">
        <v>0</v>
      </c>
      <c r="G70" s="156">
        <v>30.8</v>
      </c>
      <c r="H70" s="156">
        <v>15.4</v>
      </c>
      <c r="I70" s="35">
        <v>14.8</v>
      </c>
    </row>
    <row r="71" spans="1:9">
      <c r="A71" s="154" t="s">
        <v>125</v>
      </c>
      <c r="B71" s="33">
        <v>3</v>
      </c>
      <c r="C71" s="33" t="s">
        <v>166</v>
      </c>
      <c r="D71" s="35">
        <v>7.1</v>
      </c>
      <c r="E71" s="35">
        <v>0</v>
      </c>
      <c r="F71" s="35">
        <v>10</v>
      </c>
      <c r="G71" s="35">
        <v>27</v>
      </c>
      <c r="H71" s="35">
        <v>21.7</v>
      </c>
      <c r="I71" s="156">
        <v>23.5</v>
      </c>
    </row>
    <row r="72" spans="1:9">
      <c r="A72" s="150" t="s">
        <v>126</v>
      </c>
      <c r="B72" s="151">
        <v>3</v>
      </c>
      <c r="C72" s="151" t="s">
        <v>166</v>
      </c>
      <c r="D72" s="35">
        <v>0</v>
      </c>
      <c r="E72" s="35">
        <v>0</v>
      </c>
      <c r="F72" s="156">
        <v>0</v>
      </c>
      <c r="G72" s="156">
        <v>50</v>
      </c>
      <c r="H72" s="35">
        <v>0</v>
      </c>
      <c r="I72" s="156">
        <v>33.299999999999997</v>
      </c>
    </row>
    <row r="73" spans="1:9">
      <c r="A73" s="150" t="s">
        <v>165</v>
      </c>
      <c r="B73" s="151">
        <v>3</v>
      </c>
      <c r="C73" s="151" t="s">
        <v>166</v>
      </c>
      <c r="D73" s="156"/>
      <c r="E73" s="156"/>
      <c r="F73" s="156"/>
      <c r="G73" s="156"/>
      <c r="H73" s="156"/>
      <c r="I73" s="156">
        <v>0</v>
      </c>
    </row>
  </sheetData>
  <autoFilter ref="A3:I3"/>
  <mergeCells count="2">
    <mergeCell ref="A1:I1"/>
    <mergeCell ref="C2:I2"/>
  </mergeCells>
  <pageMargins left="0.7" right="0.7" top="0.75" bottom="0.75" header="0.51180555555555496" footer="0.51180555555555496"/>
  <pageSetup paperSize="9" firstPageNumber="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Normal="100" workbookViewId="0">
      <selection activeCell="L9" sqref="L9"/>
    </sheetView>
  </sheetViews>
  <sheetFormatPr defaultRowHeight="15.75"/>
  <cols>
    <col min="1" max="1" width="18.625"/>
    <col min="2" max="2" width="14"/>
    <col min="3" max="3" width="10.875"/>
    <col min="4" max="4" width="14.25"/>
    <col min="5" max="5" width="10.25"/>
    <col min="6" max="7" width="14.25"/>
    <col min="8" max="8" width="11.5"/>
    <col min="9" max="9" width="14.25"/>
    <col min="10" max="10" width="11.5"/>
    <col min="11" max="11" width="14.25"/>
    <col min="12" max="1025" width="9.75"/>
  </cols>
  <sheetData>
    <row r="1" spans="1:11" s="63" customFormat="1" ht="37.5" customHeight="1">
      <c r="A1" s="621" t="s">
        <v>167</v>
      </c>
      <c r="B1" s="621"/>
      <c r="C1" s="621"/>
      <c r="D1" s="621"/>
      <c r="E1" s="621"/>
      <c r="F1" s="621"/>
      <c r="G1" s="621"/>
      <c r="H1" s="621"/>
      <c r="I1" s="621"/>
      <c r="J1" s="621"/>
      <c r="K1" s="621"/>
    </row>
    <row r="2" spans="1:11">
      <c r="A2" s="157" t="s">
        <v>168</v>
      </c>
      <c r="B2" s="157"/>
    </row>
    <row r="3" spans="1:11" ht="15.75" customHeight="1">
      <c r="A3" s="622" t="s">
        <v>169</v>
      </c>
      <c r="B3" s="607" t="s">
        <v>170</v>
      </c>
      <c r="C3" s="607" t="s">
        <v>58</v>
      </c>
      <c r="D3" s="607" t="s">
        <v>171</v>
      </c>
      <c r="E3" s="607"/>
      <c r="F3" s="607"/>
      <c r="G3" s="607" t="s">
        <v>172</v>
      </c>
      <c r="H3" s="607" t="s">
        <v>58</v>
      </c>
      <c r="I3" s="608" t="s">
        <v>173</v>
      </c>
      <c r="J3" s="608"/>
      <c r="K3" s="608"/>
    </row>
    <row r="4" spans="1:11" ht="31.5">
      <c r="A4" s="622"/>
      <c r="B4" s="607"/>
      <c r="C4" s="607"/>
      <c r="D4" s="101" t="s">
        <v>174</v>
      </c>
      <c r="E4" s="101" t="s">
        <v>175</v>
      </c>
      <c r="F4" s="101" t="s">
        <v>176</v>
      </c>
      <c r="G4" s="607"/>
      <c r="H4" s="607"/>
      <c r="I4" s="101" t="s">
        <v>174</v>
      </c>
      <c r="J4" s="101" t="s">
        <v>175</v>
      </c>
      <c r="K4" s="158" t="s">
        <v>176</v>
      </c>
    </row>
    <row r="5" spans="1:11">
      <c r="A5" s="159" t="s">
        <v>61</v>
      </c>
      <c r="B5" s="160">
        <v>45</v>
      </c>
      <c r="C5" s="161">
        <v>16</v>
      </c>
      <c r="D5" s="162">
        <v>192.43</v>
      </c>
      <c r="E5" s="161">
        <v>0</v>
      </c>
      <c r="F5" s="163">
        <v>3.27</v>
      </c>
      <c r="G5" s="160">
        <v>36</v>
      </c>
      <c r="H5" s="161">
        <v>12</v>
      </c>
      <c r="I5" s="161">
        <v>173.99</v>
      </c>
      <c r="J5" s="161">
        <v>0</v>
      </c>
      <c r="K5" s="164">
        <v>3.33</v>
      </c>
    </row>
    <row r="6" spans="1:11">
      <c r="A6" s="159" t="s">
        <v>64</v>
      </c>
      <c r="B6" s="160">
        <v>19</v>
      </c>
      <c r="C6" s="161">
        <v>1</v>
      </c>
      <c r="D6" s="163">
        <v>84.38</v>
      </c>
      <c r="E6" s="161">
        <v>0</v>
      </c>
      <c r="F6" s="161">
        <v>0</v>
      </c>
      <c r="G6" s="160">
        <v>37</v>
      </c>
      <c r="H6" s="161">
        <v>7</v>
      </c>
      <c r="I6" s="163">
        <v>119.81</v>
      </c>
      <c r="J6" s="161">
        <v>0</v>
      </c>
      <c r="K6" s="164">
        <v>8.07</v>
      </c>
    </row>
    <row r="7" spans="1:11">
      <c r="A7" s="159" t="s">
        <v>66</v>
      </c>
      <c r="B7" s="160">
        <v>25</v>
      </c>
      <c r="C7" s="161">
        <v>5</v>
      </c>
      <c r="D7" s="163">
        <v>112.88</v>
      </c>
      <c r="E7" s="163">
        <v>1.2</v>
      </c>
      <c r="F7" s="161">
        <v>0</v>
      </c>
      <c r="G7" s="160">
        <v>18</v>
      </c>
      <c r="H7" s="161">
        <v>4</v>
      </c>
      <c r="I7" s="163">
        <v>93.1</v>
      </c>
      <c r="J7" s="163">
        <v>7.1</v>
      </c>
      <c r="K7" s="165">
        <v>0</v>
      </c>
    </row>
    <row r="8" spans="1:11">
      <c r="A8" s="166" t="s">
        <v>68</v>
      </c>
      <c r="B8" s="160">
        <v>44</v>
      </c>
      <c r="C8" s="167">
        <v>30</v>
      </c>
      <c r="D8" s="168">
        <v>76.5</v>
      </c>
      <c r="E8" s="167">
        <v>9</v>
      </c>
      <c r="F8" s="167">
        <v>7</v>
      </c>
      <c r="G8" s="160">
        <v>68</v>
      </c>
      <c r="H8" s="167">
        <v>37</v>
      </c>
      <c r="I8" s="168">
        <v>254.5</v>
      </c>
      <c r="J8" s="168">
        <v>49.19</v>
      </c>
      <c r="K8" s="169">
        <v>11.9</v>
      </c>
    </row>
    <row r="9" spans="1:11">
      <c r="A9" s="166" t="s">
        <v>177</v>
      </c>
      <c r="B9" s="160">
        <v>71</v>
      </c>
      <c r="C9" s="167">
        <v>41</v>
      </c>
      <c r="D9" s="168">
        <v>375.47</v>
      </c>
      <c r="E9" s="167">
        <v>0</v>
      </c>
      <c r="F9" s="167">
        <v>0</v>
      </c>
      <c r="G9" s="160">
        <v>29</v>
      </c>
      <c r="H9" s="167">
        <v>17</v>
      </c>
      <c r="I9" s="168">
        <v>189.35</v>
      </c>
      <c r="J9" s="167">
        <v>0</v>
      </c>
      <c r="K9" s="170">
        <v>0</v>
      </c>
    </row>
    <row r="10" spans="1:11">
      <c r="A10" s="166" t="s">
        <v>72</v>
      </c>
      <c r="B10" s="160">
        <v>23</v>
      </c>
      <c r="C10" s="167">
        <v>7</v>
      </c>
      <c r="D10" s="168">
        <v>73.900000000000006</v>
      </c>
      <c r="E10" s="167">
        <v>0</v>
      </c>
      <c r="F10" s="168">
        <v>4.2300000000000004</v>
      </c>
      <c r="G10" s="160">
        <v>14</v>
      </c>
      <c r="H10" s="167">
        <v>6</v>
      </c>
      <c r="I10" s="168">
        <v>51.3</v>
      </c>
      <c r="J10" s="167">
        <v>0</v>
      </c>
      <c r="K10" s="169">
        <v>2.2599999999999998</v>
      </c>
    </row>
    <row r="11" spans="1:11">
      <c r="A11" s="166" t="s">
        <v>74</v>
      </c>
      <c r="B11" s="160">
        <v>7</v>
      </c>
      <c r="C11" s="167">
        <v>2</v>
      </c>
      <c r="D11" s="168">
        <v>20.93</v>
      </c>
      <c r="E11" s="167">
        <v>0</v>
      </c>
      <c r="F11" s="167">
        <v>0</v>
      </c>
      <c r="G11" s="160">
        <v>10</v>
      </c>
      <c r="H11" s="167">
        <v>1</v>
      </c>
      <c r="I11" s="168">
        <v>51.17</v>
      </c>
      <c r="J11" s="167">
        <v>0</v>
      </c>
      <c r="K11" s="170">
        <v>0</v>
      </c>
    </row>
    <row r="12" spans="1:11">
      <c r="A12" s="171" t="s">
        <v>178</v>
      </c>
      <c r="B12" s="172">
        <v>12</v>
      </c>
      <c r="C12" s="173">
        <v>9</v>
      </c>
      <c r="D12" s="174">
        <v>45.84</v>
      </c>
      <c r="E12" s="173">
        <v>6</v>
      </c>
      <c r="F12" s="173">
        <v>0</v>
      </c>
      <c r="G12" s="172">
        <v>10</v>
      </c>
      <c r="H12" s="173">
        <v>7</v>
      </c>
      <c r="I12" s="173">
        <v>36</v>
      </c>
      <c r="J12" s="173">
        <v>0</v>
      </c>
      <c r="K12" s="175">
        <v>0</v>
      </c>
    </row>
    <row r="13" spans="1:11">
      <c r="A13" s="176" t="s">
        <v>56</v>
      </c>
      <c r="B13" s="177">
        <f>SUM(B5:B12)</f>
        <v>246</v>
      </c>
      <c r="C13" s="177">
        <f>SUM(C5:C12)</f>
        <v>111</v>
      </c>
      <c r="D13" s="178">
        <f>SUM(D5:D12)</f>
        <v>982.33</v>
      </c>
      <c r="E13" s="178">
        <f>SUM(E5:E12)</f>
        <v>16.2</v>
      </c>
      <c r="F13" s="178">
        <f>SUM(F5:F12)</f>
        <v>14.5</v>
      </c>
      <c r="G13" s="177">
        <f>SUM(G5:G10)</f>
        <v>202</v>
      </c>
      <c r="H13" s="177">
        <f>SUM(H5:H10)</f>
        <v>83</v>
      </c>
      <c r="I13" s="178">
        <f>SUM(I5:I12)</f>
        <v>969.21999999999991</v>
      </c>
      <c r="J13" s="178">
        <f>SUM(J5:J12)</f>
        <v>56.29</v>
      </c>
      <c r="K13" s="179">
        <f>SUM(K5:K12)</f>
        <v>25.560000000000002</v>
      </c>
    </row>
    <row r="14" spans="1:11" ht="15.75" customHeight="1"/>
    <row r="15" spans="1:11">
      <c r="A15" s="157" t="s">
        <v>179</v>
      </c>
      <c r="B15" s="11"/>
      <c r="C15" s="11"/>
      <c r="D15" s="11"/>
      <c r="E15" s="11"/>
      <c r="F15" s="11"/>
      <c r="G15" s="11"/>
      <c r="H15" s="11"/>
      <c r="I15" s="11"/>
      <c r="J15" s="11"/>
      <c r="K15" s="11"/>
    </row>
    <row r="16" spans="1:11" ht="15" customHeight="1">
      <c r="A16" s="623" t="s">
        <v>169</v>
      </c>
      <c r="B16" s="606" t="s">
        <v>170</v>
      </c>
      <c r="C16" s="596" t="s">
        <v>58</v>
      </c>
      <c r="D16" s="608" t="s">
        <v>171</v>
      </c>
      <c r="E16" s="608"/>
      <c r="F16" s="608"/>
      <c r="G16" s="606" t="s">
        <v>172</v>
      </c>
      <c r="H16" s="596" t="s">
        <v>58</v>
      </c>
      <c r="I16" s="608" t="s">
        <v>173</v>
      </c>
      <c r="J16" s="608"/>
      <c r="K16" s="608"/>
    </row>
    <row r="17" spans="1:11" ht="31.5">
      <c r="A17" s="623"/>
      <c r="B17" s="606"/>
      <c r="C17" s="596"/>
      <c r="D17" s="180" t="s">
        <v>174</v>
      </c>
      <c r="E17" s="180" t="s">
        <v>175</v>
      </c>
      <c r="F17" s="181" t="s">
        <v>176</v>
      </c>
      <c r="G17" s="606"/>
      <c r="H17" s="596"/>
      <c r="I17" s="180" t="s">
        <v>174</v>
      </c>
      <c r="J17" s="180" t="s">
        <v>175</v>
      </c>
      <c r="K17" s="181" t="s">
        <v>176</v>
      </c>
    </row>
    <row r="18" spans="1:11">
      <c r="A18" s="182" t="s">
        <v>61</v>
      </c>
      <c r="B18" s="183">
        <v>76</v>
      </c>
      <c r="C18" s="184">
        <v>27</v>
      </c>
      <c r="D18" s="184">
        <v>280.10000000000002</v>
      </c>
      <c r="E18" s="184">
        <v>4</v>
      </c>
      <c r="F18" s="185">
        <v>19.899999999999999</v>
      </c>
      <c r="G18" s="183">
        <v>41</v>
      </c>
      <c r="H18" s="184">
        <v>15</v>
      </c>
      <c r="I18" s="184">
        <v>155.4</v>
      </c>
      <c r="J18" s="184">
        <v>0</v>
      </c>
      <c r="K18" s="185">
        <v>4.57</v>
      </c>
    </row>
    <row r="19" spans="1:11">
      <c r="A19" s="182" t="s">
        <v>64</v>
      </c>
      <c r="B19" s="183">
        <v>20</v>
      </c>
      <c r="C19" s="184">
        <v>3</v>
      </c>
      <c r="D19" s="184">
        <v>75.599999999999994</v>
      </c>
      <c r="E19" s="184">
        <v>0</v>
      </c>
      <c r="F19" s="185">
        <v>7.1</v>
      </c>
      <c r="G19" s="183">
        <v>27</v>
      </c>
      <c r="H19" s="184">
        <v>1</v>
      </c>
      <c r="I19" s="184">
        <v>151.19999999999999</v>
      </c>
      <c r="J19" s="184">
        <v>0</v>
      </c>
      <c r="K19" s="185">
        <v>2</v>
      </c>
    </row>
    <row r="20" spans="1:11">
      <c r="A20" s="182" t="s">
        <v>66</v>
      </c>
      <c r="B20" s="183">
        <v>36</v>
      </c>
      <c r="C20" s="184">
        <v>5</v>
      </c>
      <c r="D20" s="184">
        <v>164.2</v>
      </c>
      <c r="E20" s="184">
        <v>10.8</v>
      </c>
      <c r="F20" s="185">
        <v>0</v>
      </c>
      <c r="G20" s="183">
        <v>27</v>
      </c>
      <c r="H20" s="184">
        <v>5</v>
      </c>
      <c r="I20" s="184">
        <v>152.69999999999999</v>
      </c>
      <c r="J20" s="184">
        <v>0</v>
      </c>
      <c r="K20" s="185">
        <v>0</v>
      </c>
    </row>
    <row r="21" spans="1:11">
      <c r="A21" s="182" t="s">
        <v>68</v>
      </c>
      <c r="B21" s="183">
        <v>38</v>
      </c>
      <c r="C21" s="184">
        <v>21</v>
      </c>
      <c r="D21" s="184">
        <v>126.6</v>
      </c>
      <c r="E21" s="184">
        <v>16</v>
      </c>
      <c r="F21" s="185">
        <v>0</v>
      </c>
      <c r="G21" s="183">
        <v>45</v>
      </c>
      <c r="H21" s="184">
        <v>22</v>
      </c>
      <c r="I21" s="184">
        <v>175.53</v>
      </c>
      <c r="J21" s="184">
        <v>7.43</v>
      </c>
      <c r="K21" s="185">
        <v>5.0999999999999996</v>
      </c>
    </row>
    <row r="22" spans="1:11">
      <c r="A22" s="186" t="s">
        <v>70</v>
      </c>
      <c r="B22" s="187">
        <v>85</v>
      </c>
      <c r="C22" s="115">
        <v>50</v>
      </c>
      <c r="D22" s="115">
        <v>451.5</v>
      </c>
      <c r="E22" s="115">
        <v>0</v>
      </c>
      <c r="F22" s="188">
        <v>5</v>
      </c>
      <c r="G22" s="187">
        <v>21</v>
      </c>
      <c r="H22" s="115">
        <v>13</v>
      </c>
      <c r="I22" s="115">
        <v>104</v>
      </c>
      <c r="J22" s="115">
        <v>0</v>
      </c>
      <c r="K22" s="188">
        <v>0</v>
      </c>
    </row>
    <row r="23" spans="1:11">
      <c r="A23" s="186" t="s">
        <v>72</v>
      </c>
      <c r="B23" s="187">
        <v>26</v>
      </c>
      <c r="C23" s="115">
        <v>4</v>
      </c>
      <c r="D23" s="115">
        <v>29</v>
      </c>
      <c r="E23" s="115">
        <v>0</v>
      </c>
      <c r="F23" s="188">
        <v>15.1</v>
      </c>
      <c r="G23" s="187">
        <v>11</v>
      </c>
      <c r="H23" s="115">
        <v>2</v>
      </c>
      <c r="I23" s="115">
        <v>40.07</v>
      </c>
      <c r="J23" s="115">
        <v>0</v>
      </c>
      <c r="K23" s="188">
        <v>0</v>
      </c>
    </row>
    <row r="24" spans="1:11">
      <c r="A24" s="189" t="s">
        <v>74</v>
      </c>
      <c r="B24" s="70">
        <v>14</v>
      </c>
      <c r="C24" s="35">
        <v>1</v>
      </c>
      <c r="D24" s="35">
        <v>44.1</v>
      </c>
      <c r="E24" s="35">
        <v>0</v>
      </c>
      <c r="F24" s="135">
        <v>0</v>
      </c>
      <c r="G24" s="70">
        <v>5</v>
      </c>
      <c r="H24" s="35">
        <v>1</v>
      </c>
      <c r="I24" s="35">
        <v>32.729999999999997</v>
      </c>
      <c r="J24" s="35">
        <v>0</v>
      </c>
      <c r="K24" s="135">
        <v>0</v>
      </c>
    </row>
    <row r="25" spans="1:11">
      <c r="A25" s="190" t="s">
        <v>180</v>
      </c>
      <c r="B25" s="191">
        <v>8</v>
      </c>
      <c r="C25" s="192">
        <v>6</v>
      </c>
      <c r="D25" s="192">
        <v>45.9</v>
      </c>
      <c r="E25" s="192">
        <v>0</v>
      </c>
      <c r="F25" s="193">
        <v>0</v>
      </c>
      <c r="G25" s="191">
        <v>8</v>
      </c>
      <c r="H25" s="192">
        <v>5</v>
      </c>
      <c r="I25" s="192">
        <v>43.3</v>
      </c>
      <c r="J25" s="192">
        <v>0</v>
      </c>
      <c r="K25" s="193">
        <v>0</v>
      </c>
    </row>
    <row r="26" spans="1:11">
      <c r="A26" s="176" t="s">
        <v>56</v>
      </c>
      <c r="B26" s="53">
        <f t="shared" ref="B26:I26" si="0">SUM(B18:B25)</f>
        <v>303</v>
      </c>
      <c r="C26" s="53">
        <f t="shared" si="0"/>
        <v>117</v>
      </c>
      <c r="D26" s="53">
        <f t="shared" si="0"/>
        <v>1217</v>
      </c>
      <c r="E26" s="53">
        <f t="shared" si="0"/>
        <v>30.8</v>
      </c>
      <c r="F26" s="53">
        <f t="shared" si="0"/>
        <v>47.1</v>
      </c>
      <c r="G26" s="53">
        <f t="shared" si="0"/>
        <v>185</v>
      </c>
      <c r="H26" s="53">
        <f t="shared" si="0"/>
        <v>64</v>
      </c>
      <c r="I26" s="53">
        <f t="shared" si="0"/>
        <v>854.93000000000006</v>
      </c>
      <c r="J26" s="53">
        <v>7.43</v>
      </c>
      <c r="K26" s="54">
        <f>SUM(K18:K25)</f>
        <v>11.67</v>
      </c>
    </row>
    <row r="27" spans="1:11">
      <c r="A27" s="194"/>
      <c r="B27" s="195"/>
      <c r="C27" s="58"/>
      <c r="D27" s="58"/>
      <c r="E27" s="58"/>
      <c r="F27" s="196"/>
      <c r="G27" s="195"/>
      <c r="H27" s="58"/>
      <c r="I27" s="58"/>
      <c r="J27" s="58"/>
      <c r="K27" s="196"/>
    </row>
    <row r="28" spans="1:11">
      <c r="A28" s="197" t="s">
        <v>181</v>
      </c>
      <c r="B28" s="198">
        <f t="shared" ref="B28:K28" si="1">+B13-B26</f>
        <v>-57</v>
      </c>
      <c r="C28" s="199">
        <f t="shared" si="1"/>
        <v>-6</v>
      </c>
      <c r="D28" s="108">
        <f t="shared" si="1"/>
        <v>-234.66999999999996</v>
      </c>
      <c r="E28" s="108">
        <f t="shared" si="1"/>
        <v>-14.600000000000001</v>
      </c>
      <c r="F28" s="200">
        <f t="shared" si="1"/>
        <v>-32.6</v>
      </c>
      <c r="G28" s="198">
        <f t="shared" si="1"/>
        <v>17</v>
      </c>
      <c r="H28" s="199">
        <f t="shared" si="1"/>
        <v>19</v>
      </c>
      <c r="I28" s="108">
        <f t="shared" si="1"/>
        <v>114.28999999999985</v>
      </c>
      <c r="J28" s="108">
        <f t="shared" si="1"/>
        <v>48.86</v>
      </c>
      <c r="K28" s="200">
        <f t="shared" si="1"/>
        <v>13.890000000000002</v>
      </c>
    </row>
    <row r="29" spans="1:11">
      <c r="A29" s="201" t="s">
        <v>182</v>
      </c>
      <c r="B29" s="202">
        <f t="shared" ref="B29:K29" si="2">+IFERROR(B28/B26,0)*100</f>
        <v>-18.811881188118811</v>
      </c>
      <c r="C29" s="203">
        <f t="shared" si="2"/>
        <v>-5.1282051282051277</v>
      </c>
      <c r="D29" s="203">
        <f t="shared" si="2"/>
        <v>-19.282662284305665</v>
      </c>
      <c r="E29" s="203">
        <f t="shared" si="2"/>
        <v>-47.402597402597408</v>
      </c>
      <c r="F29" s="204">
        <f t="shared" si="2"/>
        <v>-69.214437367303603</v>
      </c>
      <c r="G29" s="202">
        <f t="shared" si="2"/>
        <v>9.1891891891891895</v>
      </c>
      <c r="H29" s="203">
        <f t="shared" si="2"/>
        <v>29.6875</v>
      </c>
      <c r="I29" s="203">
        <f t="shared" si="2"/>
        <v>13.368345946451738</v>
      </c>
      <c r="J29" s="203">
        <f t="shared" si="2"/>
        <v>657.6043068640646</v>
      </c>
      <c r="K29" s="204">
        <f t="shared" si="2"/>
        <v>119.02313624678665</v>
      </c>
    </row>
  </sheetData>
  <mergeCells count="15">
    <mergeCell ref="H16:H17"/>
    <mergeCell ref="I16:K16"/>
    <mergeCell ref="A16:A17"/>
    <mergeCell ref="B16:B17"/>
    <mergeCell ref="C16:C17"/>
    <mergeCell ref="D16:F16"/>
    <mergeCell ref="G16:G17"/>
    <mergeCell ref="A1:K1"/>
    <mergeCell ref="A3:A4"/>
    <mergeCell ref="B3:B4"/>
    <mergeCell ref="C3:C4"/>
    <mergeCell ref="D3:F3"/>
    <mergeCell ref="G3:G4"/>
    <mergeCell ref="H3:H4"/>
    <mergeCell ref="I3:K3"/>
  </mergeCells>
  <pageMargins left="0.74791666666666701" right="0.35416666666666702" top="0.98402777777777795" bottom="0.98402777777777795" header="0.51180555555555496" footer="0.51180555555555496"/>
  <pageSetup paperSize="9" firstPageNumber="0"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BreakPreview" zoomScaleNormal="100" workbookViewId="0">
      <selection activeCell="A2" sqref="A2"/>
    </sheetView>
  </sheetViews>
  <sheetFormatPr defaultRowHeight="15.75"/>
  <cols>
    <col min="1" max="1" width="4.25"/>
    <col min="2" max="2" width="43.75"/>
    <col min="3" max="3" width="33"/>
    <col min="4" max="5" width="13.375"/>
    <col min="6" max="6" width="13.625"/>
    <col min="7" max="8" width="12"/>
    <col min="9" max="1025" width="9.75"/>
  </cols>
  <sheetData>
    <row r="1" spans="1:10" ht="48" customHeight="1">
      <c r="A1" s="621" t="s">
        <v>183</v>
      </c>
      <c r="B1" s="621"/>
      <c r="C1" s="621"/>
      <c r="D1" s="621"/>
      <c r="E1" s="621"/>
      <c r="F1" s="621"/>
      <c r="G1" s="63"/>
      <c r="H1" s="63"/>
      <c r="I1" s="121"/>
      <c r="J1" s="121"/>
    </row>
    <row r="2" spans="1:10" ht="47.25">
      <c r="A2" s="205" t="s">
        <v>184</v>
      </c>
      <c r="B2" s="22" t="s">
        <v>185</v>
      </c>
      <c r="C2" s="22" t="s">
        <v>186</v>
      </c>
      <c r="D2" s="22" t="s">
        <v>187</v>
      </c>
      <c r="E2" s="22" t="s">
        <v>188</v>
      </c>
      <c r="F2" s="99" t="s">
        <v>189</v>
      </c>
      <c r="G2" s="80"/>
      <c r="H2" s="80"/>
    </row>
    <row r="3" spans="1:10">
      <c r="A3" s="58">
        <v>1</v>
      </c>
      <c r="B3" s="58" t="s">
        <v>190</v>
      </c>
      <c r="C3" s="58" t="s">
        <v>112</v>
      </c>
      <c r="D3" s="206">
        <v>43556</v>
      </c>
      <c r="E3" s="206">
        <v>43763</v>
      </c>
      <c r="F3" s="207" t="s">
        <v>191</v>
      </c>
      <c r="G3" s="80"/>
      <c r="H3" s="80"/>
    </row>
    <row r="4" spans="1:10">
      <c r="A4" s="58">
        <v>2</v>
      </c>
      <c r="B4" s="58" t="s">
        <v>192</v>
      </c>
      <c r="C4" s="58" t="s">
        <v>193</v>
      </c>
      <c r="D4" s="206">
        <v>43580</v>
      </c>
      <c r="E4" s="206">
        <v>43763</v>
      </c>
      <c r="F4" s="207" t="s">
        <v>191</v>
      </c>
      <c r="G4" s="80"/>
      <c r="H4" s="80"/>
    </row>
    <row r="5" spans="1:10">
      <c r="A5" s="58">
        <v>3</v>
      </c>
      <c r="B5" s="58" t="s">
        <v>194</v>
      </c>
      <c r="C5" s="58" t="s">
        <v>195</v>
      </c>
      <c r="D5" s="206">
        <v>43508</v>
      </c>
      <c r="E5" s="206">
        <v>43763</v>
      </c>
      <c r="F5" s="207" t="s">
        <v>191</v>
      </c>
      <c r="G5" s="80"/>
      <c r="H5" s="80"/>
    </row>
    <row r="6" spans="1:10">
      <c r="A6" s="58">
        <v>4</v>
      </c>
      <c r="B6" s="58" t="s">
        <v>196</v>
      </c>
      <c r="C6" s="58" t="s">
        <v>197</v>
      </c>
      <c r="D6" s="206">
        <v>43570</v>
      </c>
      <c r="E6" s="206">
        <v>43817</v>
      </c>
      <c r="F6" s="207" t="s">
        <v>191</v>
      </c>
      <c r="G6" s="80"/>
      <c r="H6" s="80"/>
    </row>
    <row r="7" spans="1:10">
      <c r="A7" s="35">
        <v>5</v>
      </c>
      <c r="B7" s="35" t="s">
        <v>198</v>
      </c>
      <c r="C7" s="35" t="s">
        <v>199</v>
      </c>
      <c r="D7" s="208">
        <v>43563</v>
      </c>
      <c r="E7" s="208">
        <v>43817</v>
      </c>
      <c r="F7" s="209" t="s">
        <v>191</v>
      </c>
      <c r="G7" s="80"/>
      <c r="H7" s="80"/>
    </row>
    <row r="8" spans="1:10">
      <c r="A8" s="35">
        <v>6</v>
      </c>
      <c r="B8" s="35" t="s">
        <v>200</v>
      </c>
      <c r="C8" s="35" t="s">
        <v>201</v>
      </c>
      <c r="D8" s="208">
        <v>43565</v>
      </c>
      <c r="E8" s="208">
        <v>43817</v>
      </c>
      <c r="F8" s="209" t="s">
        <v>191</v>
      </c>
      <c r="G8" s="80"/>
      <c r="H8" s="80"/>
    </row>
    <row r="9" spans="1:10" ht="12.75" customHeight="1">
      <c r="A9" s="35"/>
      <c r="B9" s="35"/>
      <c r="C9" s="35"/>
      <c r="D9" s="35"/>
      <c r="E9" s="35"/>
      <c r="F9" s="209"/>
      <c r="G9" s="80"/>
      <c r="H9" s="80"/>
    </row>
    <row r="10" spans="1:10" ht="64.5" customHeight="1">
      <c r="A10" s="11"/>
      <c r="B10" s="11"/>
      <c r="C10" s="11"/>
      <c r="D10" s="11"/>
      <c r="E10" s="11"/>
      <c r="F10" s="80"/>
      <c r="G10" s="80"/>
      <c r="H10" s="80"/>
    </row>
    <row r="11" spans="1:10" ht="47.25">
      <c r="B11" s="21" t="s">
        <v>202</v>
      </c>
      <c r="C11" s="98"/>
      <c r="D11" s="99" t="s">
        <v>203</v>
      </c>
      <c r="E11" s="11"/>
      <c r="F11" s="80"/>
      <c r="G11" s="11"/>
      <c r="H11" s="11"/>
    </row>
    <row r="12" spans="1:10">
      <c r="B12" s="29" t="s">
        <v>204</v>
      </c>
      <c r="C12" s="196">
        <v>0</v>
      </c>
      <c r="D12" s="58">
        <v>0</v>
      </c>
      <c r="E12" s="11"/>
      <c r="F12" s="11"/>
      <c r="G12" s="11"/>
      <c r="H12" s="11"/>
    </row>
    <row r="13" spans="1:10">
      <c r="B13" s="29" t="s">
        <v>205</v>
      </c>
      <c r="C13" s="35">
        <v>7</v>
      </c>
      <c r="D13" s="35"/>
      <c r="E13" s="11"/>
      <c r="F13" s="11"/>
      <c r="G13" s="11"/>
      <c r="H13" s="11"/>
    </row>
    <row r="14" spans="1:10">
      <c r="B14" s="29" t="s">
        <v>206</v>
      </c>
      <c r="C14" s="35">
        <v>6</v>
      </c>
      <c r="D14" s="35"/>
      <c r="E14" s="11"/>
      <c r="F14" s="11"/>
      <c r="G14" s="11"/>
      <c r="H14" s="11"/>
    </row>
    <row r="15" spans="1:10">
      <c r="B15" s="210" t="s">
        <v>207</v>
      </c>
      <c r="C15" s="35">
        <v>2</v>
      </c>
      <c r="D15" s="35"/>
      <c r="E15" s="11"/>
      <c r="F15" s="11"/>
      <c r="G15" s="11"/>
      <c r="H15" s="11"/>
    </row>
    <row r="16" spans="1:10">
      <c r="B16" s="35" t="s">
        <v>208</v>
      </c>
      <c r="C16" s="211"/>
      <c r="D16" s="35"/>
      <c r="E16" s="11"/>
      <c r="F16" s="11"/>
    </row>
    <row r="17" spans="2:6">
      <c r="B17" s="35" t="s">
        <v>209</v>
      </c>
      <c r="C17" s="211"/>
      <c r="D17" s="35"/>
      <c r="E17" s="11"/>
      <c r="F17" s="11"/>
    </row>
    <row r="18" spans="2:6" ht="9.75" customHeight="1">
      <c r="B18" s="35" t="s">
        <v>210</v>
      </c>
      <c r="C18" s="211"/>
      <c r="D18" s="35"/>
      <c r="E18" s="11"/>
      <c r="F18" s="11"/>
    </row>
    <row r="19" spans="2:6" ht="31.5" customHeight="1">
      <c r="B19" s="11"/>
      <c r="C19" s="11"/>
      <c r="D19" s="11"/>
      <c r="E19" s="11"/>
      <c r="F19" s="11"/>
    </row>
    <row r="20" spans="2:6" ht="32.25" customHeight="1">
      <c r="B20" s="205" t="s">
        <v>211</v>
      </c>
      <c r="C20" s="212" t="s">
        <v>212</v>
      </c>
      <c r="E20" s="11"/>
      <c r="F20" s="11"/>
    </row>
    <row r="21" spans="2:6">
      <c r="B21" s="213">
        <v>6</v>
      </c>
      <c r="C21" s="29">
        <v>48</v>
      </c>
      <c r="D21" s="122"/>
      <c r="E21" s="11"/>
      <c r="F21" s="11"/>
    </row>
  </sheetData>
  <mergeCells count="1">
    <mergeCell ref="A1:F1"/>
  </mergeCells>
  <pageMargins left="0.75" right="0.75" top="1" bottom="1" header="0.51180555555555496" footer="0.51180555555555496"/>
  <pageSetup paperSize="9" firstPageNumber="0"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BreakPreview" topLeftCell="A13" zoomScaleNormal="100" workbookViewId="0">
      <selection activeCell="H8" sqref="H8"/>
    </sheetView>
  </sheetViews>
  <sheetFormatPr defaultRowHeight="15.75"/>
  <cols>
    <col min="1" max="1" width="4.5"/>
    <col min="2" max="2" width="43.125"/>
    <col min="3" max="3" width="27.875"/>
    <col min="4" max="4" width="18.75"/>
    <col min="5" max="5" width="17.5"/>
    <col min="6" max="6" width="23.125"/>
    <col min="7" max="7" width="14.25"/>
    <col min="8" max="1025" width="9.75"/>
  </cols>
  <sheetData>
    <row r="1" spans="1:7" ht="48" customHeight="1">
      <c r="A1" s="621" t="s">
        <v>213</v>
      </c>
      <c r="B1" s="621"/>
      <c r="C1" s="621"/>
      <c r="D1" s="621"/>
      <c r="E1" s="621"/>
      <c r="F1" s="621"/>
      <c r="G1" s="214"/>
    </row>
    <row r="2" spans="1:7" ht="31.5">
      <c r="A2" s="205" t="s">
        <v>184</v>
      </c>
      <c r="B2" s="22" t="s">
        <v>185</v>
      </c>
      <c r="C2" s="22" t="s">
        <v>186</v>
      </c>
      <c r="D2" s="22" t="s">
        <v>187</v>
      </c>
      <c r="E2" s="22" t="s">
        <v>214</v>
      </c>
      <c r="F2" s="99" t="s">
        <v>189</v>
      </c>
      <c r="G2" s="215"/>
    </row>
    <row r="3" spans="1:7">
      <c r="A3" s="58">
        <v>1</v>
      </c>
      <c r="B3" s="58" t="s">
        <v>215</v>
      </c>
      <c r="C3" s="58" t="s">
        <v>193</v>
      </c>
      <c r="D3" s="206">
        <v>43411</v>
      </c>
      <c r="E3" s="206">
        <v>43537</v>
      </c>
      <c r="F3" s="111"/>
      <c r="G3" s="80"/>
    </row>
    <row r="4" spans="1:7">
      <c r="A4" s="35">
        <v>2</v>
      </c>
      <c r="B4" s="35" t="s">
        <v>216</v>
      </c>
      <c r="C4" s="210" t="s">
        <v>217</v>
      </c>
      <c r="D4" s="208">
        <v>43222</v>
      </c>
      <c r="E4" s="208">
        <v>43537</v>
      </c>
      <c r="F4" s="113"/>
      <c r="G4" s="80"/>
    </row>
    <row r="5" spans="1:7">
      <c r="A5" s="35">
        <v>3</v>
      </c>
      <c r="B5" s="35" t="s">
        <v>218</v>
      </c>
      <c r="C5" s="35" t="s">
        <v>193</v>
      </c>
      <c r="D5" s="208">
        <v>43234</v>
      </c>
      <c r="E5" s="208">
        <v>43537</v>
      </c>
      <c r="F5" s="209" t="s">
        <v>219</v>
      </c>
      <c r="G5" s="80"/>
    </row>
    <row r="6" spans="1:7">
      <c r="A6" s="35">
        <v>4</v>
      </c>
      <c r="B6" s="35" t="s">
        <v>220</v>
      </c>
      <c r="C6" s="35" t="s">
        <v>221</v>
      </c>
      <c r="D6" s="208">
        <v>43360</v>
      </c>
      <c r="E6" s="208">
        <v>43607</v>
      </c>
      <c r="F6" s="113"/>
      <c r="G6" s="80"/>
    </row>
    <row r="7" spans="1:7">
      <c r="A7" s="35">
        <v>5</v>
      </c>
      <c r="B7" s="35" t="s">
        <v>222</v>
      </c>
      <c r="C7" s="35" t="s">
        <v>223</v>
      </c>
      <c r="D7" s="208">
        <v>43348</v>
      </c>
      <c r="E7" s="208">
        <v>43607</v>
      </c>
      <c r="F7" s="113"/>
      <c r="G7" s="80"/>
    </row>
    <row r="8" spans="1:7">
      <c r="A8" s="35">
        <v>6</v>
      </c>
      <c r="B8" s="35" t="s">
        <v>224</v>
      </c>
      <c r="C8" s="35" t="s">
        <v>225</v>
      </c>
      <c r="D8" s="208">
        <v>43362</v>
      </c>
      <c r="E8" s="208">
        <v>43607</v>
      </c>
      <c r="F8" s="113"/>
      <c r="G8" s="80"/>
    </row>
    <row r="9" spans="1:7">
      <c r="A9" s="35">
        <v>7</v>
      </c>
      <c r="B9" s="35" t="s">
        <v>226</v>
      </c>
      <c r="C9" s="210" t="s">
        <v>201</v>
      </c>
      <c r="D9" s="208">
        <v>43409</v>
      </c>
      <c r="E9" s="208">
        <v>43607</v>
      </c>
      <c r="F9" s="113"/>
      <c r="G9" s="80"/>
    </row>
    <row r="10" spans="1:7">
      <c r="A10" s="35">
        <v>8</v>
      </c>
      <c r="B10" s="35" t="s">
        <v>227</v>
      </c>
      <c r="C10" s="210" t="s">
        <v>223</v>
      </c>
      <c r="D10" s="208">
        <v>43364</v>
      </c>
      <c r="E10" s="208">
        <v>43607</v>
      </c>
      <c r="F10" s="113"/>
      <c r="G10" s="11"/>
    </row>
    <row r="11" spans="1:7">
      <c r="A11" s="35">
        <v>9</v>
      </c>
      <c r="B11" s="35" t="s">
        <v>228</v>
      </c>
      <c r="C11" s="35" t="s">
        <v>229</v>
      </c>
      <c r="D11" s="208">
        <v>43360</v>
      </c>
      <c r="E11" s="208">
        <v>43607</v>
      </c>
      <c r="F11" s="113"/>
      <c r="G11" s="11"/>
    </row>
    <row r="12" spans="1:7" ht="53.25" customHeight="1">
      <c r="A12" s="35">
        <v>10</v>
      </c>
      <c r="B12" s="35" t="s">
        <v>230</v>
      </c>
      <c r="C12" s="210" t="s">
        <v>231</v>
      </c>
      <c r="D12" s="208">
        <v>43438</v>
      </c>
      <c r="E12" s="208">
        <v>43607</v>
      </c>
      <c r="F12" s="209" t="s">
        <v>219</v>
      </c>
      <c r="G12" s="11"/>
    </row>
    <row r="13" spans="1:7">
      <c r="A13" s="35">
        <v>11</v>
      </c>
      <c r="B13" s="35" t="s">
        <v>232</v>
      </c>
      <c r="C13" s="35" t="s">
        <v>233</v>
      </c>
      <c r="D13" s="208">
        <v>43481</v>
      </c>
      <c r="E13" s="208">
        <v>43642</v>
      </c>
      <c r="F13" s="113"/>
      <c r="G13" s="11"/>
    </row>
    <row r="14" spans="1:7">
      <c r="A14" s="35">
        <v>12</v>
      </c>
      <c r="B14" s="35" t="s">
        <v>234</v>
      </c>
      <c r="C14" s="35" t="s">
        <v>235</v>
      </c>
      <c r="D14" s="208">
        <v>43335</v>
      </c>
      <c r="E14" s="208">
        <v>43642</v>
      </c>
      <c r="F14" s="113"/>
      <c r="G14" s="11"/>
    </row>
    <row r="15" spans="1:7">
      <c r="A15" s="35">
        <v>13</v>
      </c>
      <c r="B15" s="35" t="s">
        <v>236</v>
      </c>
      <c r="C15" s="35" t="s">
        <v>217</v>
      </c>
      <c r="D15" s="208">
        <v>43371</v>
      </c>
      <c r="E15" s="208">
        <v>43642</v>
      </c>
      <c r="F15" s="209" t="s">
        <v>219</v>
      </c>
      <c r="G15" s="11"/>
    </row>
    <row r="16" spans="1:7">
      <c r="A16" s="35">
        <v>14</v>
      </c>
      <c r="B16" s="35" t="s">
        <v>237</v>
      </c>
      <c r="C16" s="35" t="s">
        <v>238</v>
      </c>
      <c r="D16" s="208">
        <v>43425</v>
      </c>
      <c r="E16" s="208">
        <v>43642</v>
      </c>
      <c r="F16" s="113"/>
      <c r="G16" s="11"/>
    </row>
    <row r="17" spans="1:7">
      <c r="A17" s="35">
        <v>15</v>
      </c>
      <c r="B17" s="35" t="s">
        <v>239</v>
      </c>
      <c r="C17" s="35" t="s">
        <v>115</v>
      </c>
      <c r="D17" s="208">
        <v>43566</v>
      </c>
      <c r="E17" s="208">
        <v>43773</v>
      </c>
      <c r="F17" s="113"/>
      <c r="G17" s="11"/>
    </row>
    <row r="18" spans="1:7">
      <c r="A18" s="35">
        <v>16</v>
      </c>
      <c r="B18" s="35" t="s">
        <v>240</v>
      </c>
      <c r="C18" s="210" t="s">
        <v>241</v>
      </c>
      <c r="D18" s="208">
        <v>43552</v>
      </c>
      <c r="E18" s="208">
        <v>43773</v>
      </c>
      <c r="F18" s="113"/>
    </row>
    <row r="19" spans="1:7">
      <c r="A19" s="35">
        <v>17</v>
      </c>
      <c r="B19" s="35" t="s">
        <v>242</v>
      </c>
      <c r="C19" s="35" t="s">
        <v>223</v>
      </c>
      <c r="D19" s="208">
        <v>43560</v>
      </c>
      <c r="E19" s="208">
        <v>43773</v>
      </c>
      <c r="F19" s="113"/>
    </row>
    <row r="20" spans="1:7">
      <c r="A20" s="35">
        <v>18</v>
      </c>
      <c r="B20" s="35" t="s">
        <v>243</v>
      </c>
      <c r="C20" s="210" t="s">
        <v>231</v>
      </c>
      <c r="D20" s="208">
        <v>43566</v>
      </c>
      <c r="E20" s="208">
        <v>43773</v>
      </c>
      <c r="F20" s="209" t="s">
        <v>219</v>
      </c>
    </row>
    <row r="21" spans="1:7" ht="31.5" customHeight="1">
      <c r="A21" s="35">
        <v>19</v>
      </c>
      <c r="B21" s="35" t="s">
        <v>244</v>
      </c>
      <c r="C21" s="210" t="s">
        <v>245</v>
      </c>
      <c r="D21" s="208">
        <v>43420</v>
      </c>
      <c r="E21" s="208">
        <v>43773</v>
      </c>
      <c r="F21" s="113"/>
    </row>
    <row r="22" spans="1:7" ht="29.25" customHeight="1">
      <c r="A22" s="35">
        <v>20</v>
      </c>
      <c r="B22" s="35" t="s">
        <v>246</v>
      </c>
      <c r="C22" s="35" t="s">
        <v>238</v>
      </c>
      <c r="D22" s="208">
        <v>43557</v>
      </c>
      <c r="E22" s="208">
        <v>43773</v>
      </c>
      <c r="F22" s="113"/>
    </row>
    <row r="23" spans="1:7">
      <c r="A23" s="35">
        <v>21</v>
      </c>
      <c r="B23" s="35" t="s">
        <v>247</v>
      </c>
      <c r="C23" s="35" t="s">
        <v>248</v>
      </c>
      <c r="D23" s="208">
        <v>43733</v>
      </c>
      <c r="E23" s="208">
        <v>43801</v>
      </c>
      <c r="F23" s="113"/>
    </row>
    <row r="24" spans="1:7">
      <c r="A24" s="35">
        <v>22</v>
      </c>
      <c r="B24" s="210" t="s">
        <v>249</v>
      </c>
      <c r="C24" s="35" t="s">
        <v>250</v>
      </c>
      <c r="D24" s="208">
        <v>43501</v>
      </c>
      <c r="E24" s="208">
        <v>43801</v>
      </c>
      <c r="F24" s="209" t="s">
        <v>219</v>
      </c>
    </row>
    <row r="25" spans="1:7">
      <c r="A25" s="35">
        <v>23</v>
      </c>
      <c r="B25" s="35" t="s">
        <v>251</v>
      </c>
      <c r="C25" s="35" t="s">
        <v>115</v>
      </c>
      <c r="D25" s="208">
        <v>43622</v>
      </c>
      <c r="E25" s="208">
        <v>43801</v>
      </c>
      <c r="F25" s="113"/>
    </row>
    <row r="26" spans="1:7">
      <c r="A26" s="35">
        <v>24</v>
      </c>
      <c r="B26" s="35" t="s">
        <v>252</v>
      </c>
      <c r="C26" s="35" t="s">
        <v>193</v>
      </c>
      <c r="D26" s="208">
        <v>43552</v>
      </c>
      <c r="E26" s="208">
        <v>43801</v>
      </c>
      <c r="F26" s="113"/>
    </row>
    <row r="27" spans="1:7" ht="31.5">
      <c r="A27" s="35">
        <v>25</v>
      </c>
      <c r="B27" s="35" t="s">
        <v>253</v>
      </c>
      <c r="C27" s="216" t="s">
        <v>254</v>
      </c>
      <c r="D27" s="208">
        <v>43566</v>
      </c>
      <c r="E27" s="208">
        <v>43801</v>
      </c>
      <c r="F27" s="113"/>
    </row>
    <row r="28" spans="1:7">
      <c r="A28" s="35"/>
      <c r="B28" s="35"/>
      <c r="C28" s="35"/>
      <c r="D28" s="35"/>
      <c r="E28" s="35"/>
      <c r="F28" s="113"/>
    </row>
    <row r="29" spans="1:7">
      <c r="A29" s="11"/>
      <c r="B29" s="11"/>
      <c r="C29" s="11"/>
      <c r="D29" s="11"/>
      <c r="E29" s="11"/>
      <c r="F29" s="80"/>
    </row>
    <row r="30" spans="1:7" ht="31.5">
      <c r="B30" s="21" t="s">
        <v>255</v>
      </c>
      <c r="C30" s="217"/>
      <c r="D30" s="218" t="s">
        <v>203</v>
      </c>
      <c r="E30" s="11"/>
      <c r="F30" s="80"/>
    </row>
    <row r="31" spans="1:7">
      <c r="B31" s="29" t="s">
        <v>204</v>
      </c>
      <c r="C31" s="196">
        <v>15</v>
      </c>
      <c r="D31" s="58"/>
      <c r="E31" s="11"/>
      <c r="F31" s="11"/>
    </row>
    <row r="32" spans="1:7">
      <c r="B32" s="29" t="s">
        <v>205</v>
      </c>
      <c r="C32" s="211">
        <v>9</v>
      </c>
      <c r="D32" s="35">
        <v>1</v>
      </c>
      <c r="E32" s="11"/>
      <c r="F32" s="11"/>
    </row>
    <row r="33" spans="2:6">
      <c r="B33" s="29" t="s">
        <v>206</v>
      </c>
      <c r="C33" s="211">
        <v>25</v>
      </c>
      <c r="D33" s="35"/>
      <c r="E33" s="11"/>
      <c r="F33" s="11"/>
    </row>
    <row r="34" spans="2:6">
      <c r="B34" s="210" t="s">
        <v>207</v>
      </c>
      <c r="C34" s="211">
        <v>2</v>
      </c>
      <c r="D34" s="35"/>
      <c r="E34" s="11"/>
      <c r="F34" s="11"/>
    </row>
    <row r="35" spans="2:6">
      <c r="B35" s="35" t="s">
        <v>208</v>
      </c>
      <c r="C35" s="211"/>
      <c r="D35" s="35"/>
      <c r="E35" s="11"/>
      <c r="F35" s="11"/>
    </row>
    <row r="36" spans="2:6">
      <c r="B36" s="35" t="s">
        <v>209</v>
      </c>
      <c r="C36" s="211"/>
      <c r="D36" s="35"/>
      <c r="E36" s="11"/>
      <c r="F36" s="11"/>
    </row>
    <row r="37" spans="2:6">
      <c r="B37" s="35" t="s">
        <v>210</v>
      </c>
      <c r="C37" s="211"/>
      <c r="D37" s="35"/>
      <c r="E37" s="11"/>
      <c r="F37" s="11"/>
    </row>
    <row r="38" spans="2:6">
      <c r="B38" s="11"/>
      <c r="C38" s="11"/>
      <c r="D38" s="11"/>
      <c r="E38" s="11"/>
      <c r="F38" s="11"/>
    </row>
    <row r="39" spans="2:6">
      <c r="B39" s="205" t="s">
        <v>256</v>
      </c>
      <c r="C39" s="212" t="s">
        <v>257</v>
      </c>
      <c r="E39" s="11"/>
      <c r="F39" s="11"/>
    </row>
    <row r="40" spans="2:6">
      <c r="B40" s="213">
        <v>25</v>
      </c>
      <c r="C40" s="29">
        <v>42</v>
      </c>
      <c r="D40" s="122"/>
      <c r="E40" s="11"/>
      <c r="F40" s="11"/>
    </row>
  </sheetData>
  <mergeCells count="1">
    <mergeCell ref="A1:F1"/>
  </mergeCells>
  <pageMargins left="0.75" right="0.75" top="1" bottom="1" header="0.51180555555555496" footer="0.51180555555555496"/>
  <pageSetup paperSize="9" firstPageNumber="0"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1"/>
  <sheetViews>
    <sheetView view="pageBreakPreview" topLeftCell="A10" zoomScaleNormal="100" workbookViewId="0">
      <selection activeCell="J26" sqref="J26"/>
    </sheetView>
  </sheetViews>
  <sheetFormatPr defaultRowHeight="15.75"/>
  <cols>
    <col min="1" max="1" width="25.625"/>
    <col min="2" max="8" width="13.125"/>
    <col min="9" max="9" width="18.875"/>
    <col min="10" max="10" width="13.125"/>
    <col min="11" max="1025" width="9.75"/>
  </cols>
  <sheetData>
    <row r="1" spans="1:10" ht="20.25">
      <c r="A1" s="624" t="s">
        <v>258</v>
      </c>
      <c r="B1" s="624"/>
      <c r="C1" s="624"/>
      <c r="D1" s="624"/>
      <c r="E1" s="624"/>
      <c r="F1" s="624"/>
      <c r="G1" s="624"/>
      <c r="H1" s="624"/>
      <c r="I1" s="624"/>
      <c r="J1" s="219"/>
    </row>
    <row r="2" spans="1:10" s="63" customFormat="1" ht="174" customHeight="1">
      <c r="A2" s="62" t="s">
        <v>259</v>
      </c>
      <c r="B2" s="22" t="s">
        <v>260</v>
      </c>
      <c r="C2" s="22" t="s">
        <v>261</v>
      </c>
      <c r="D2" s="22" t="s">
        <v>262</v>
      </c>
      <c r="E2" s="22" t="s">
        <v>263</v>
      </c>
      <c r="F2" s="22" t="s">
        <v>264</v>
      </c>
      <c r="G2" s="22" t="s">
        <v>265</v>
      </c>
      <c r="H2" s="22" t="s">
        <v>266</v>
      </c>
      <c r="I2" s="99" t="s">
        <v>267</v>
      </c>
      <c r="J2" s="220"/>
    </row>
    <row r="3" spans="1:10">
      <c r="A3" s="207" t="s">
        <v>268</v>
      </c>
      <c r="B3" s="58">
        <v>1</v>
      </c>
      <c r="C3" s="58">
        <v>1</v>
      </c>
      <c r="D3" s="58">
        <v>0</v>
      </c>
      <c r="E3" s="58">
        <v>5</v>
      </c>
      <c r="F3" s="58">
        <v>0</v>
      </c>
      <c r="G3" s="58">
        <v>0</v>
      </c>
      <c r="H3" s="58">
        <v>0</v>
      </c>
      <c r="I3" s="58">
        <v>1</v>
      </c>
      <c r="J3" s="11"/>
    </row>
    <row r="4" spans="1:10">
      <c r="A4" s="209" t="s">
        <v>269</v>
      </c>
      <c r="B4" s="35">
        <v>13</v>
      </c>
      <c r="C4" s="35">
        <v>1</v>
      </c>
      <c r="D4" s="35">
        <v>0</v>
      </c>
      <c r="E4" s="35">
        <v>5</v>
      </c>
      <c r="F4" s="35">
        <v>1</v>
      </c>
      <c r="G4" s="35">
        <v>0</v>
      </c>
      <c r="H4" s="35">
        <v>0</v>
      </c>
      <c r="I4" s="35">
        <v>9</v>
      </c>
      <c r="J4" s="11"/>
    </row>
    <row r="5" spans="1:10">
      <c r="A5" s="209" t="s">
        <v>270</v>
      </c>
      <c r="B5" s="35">
        <v>28</v>
      </c>
      <c r="C5" s="35">
        <v>1.43</v>
      </c>
      <c r="D5" s="35">
        <v>0.15</v>
      </c>
      <c r="E5" s="35">
        <v>2.14</v>
      </c>
      <c r="F5" s="35">
        <v>0</v>
      </c>
      <c r="G5" s="35">
        <v>0</v>
      </c>
      <c r="H5" s="35">
        <v>0</v>
      </c>
      <c r="I5" s="35">
        <v>20</v>
      </c>
      <c r="J5" s="11"/>
    </row>
    <row r="6" spans="1:10">
      <c r="A6" s="221" t="s">
        <v>56</v>
      </c>
      <c r="B6" s="222">
        <f>SUM(B3:B5)</f>
        <v>42</v>
      </c>
      <c r="C6" s="223">
        <f>+IFERROR(($B$3*C3+$B$4*C4+$B$5*C5)/$B$6,0)</f>
        <v>1.2866666666666666</v>
      </c>
      <c r="D6" s="223">
        <f>+IFERROR(($B$3*D3+$B$4*D4+$B$5*D5)/$B$6,0)</f>
        <v>0.1</v>
      </c>
      <c r="E6" s="223">
        <f>+IFERROR(($B$3*E3+$B$4*E4+$B$5*E5)/$B$6,0)</f>
        <v>3.0933333333333337</v>
      </c>
      <c r="F6" s="222">
        <f>SUM(F3:F5)</f>
        <v>1</v>
      </c>
      <c r="G6" s="222">
        <f>SUM(G3:G5)</f>
        <v>0</v>
      </c>
      <c r="H6" s="222">
        <f>SUM(H3:H5)</f>
        <v>0</v>
      </c>
      <c r="I6" s="222">
        <f>SUM(I3:I5)</f>
        <v>30</v>
      </c>
      <c r="J6" s="11"/>
    </row>
    <row r="7" spans="1:10">
      <c r="A7" s="11"/>
      <c r="B7" s="11"/>
      <c r="C7" s="11"/>
      <c r="D7" s="11"/>
      <c r="E7" s="11"/>
      <c r="F7" s="11"/>
      <c r="G7" s="11"/>
      <c r="H7" s="11"/>
      <c r="I7" s="11"/>
      <c r="J7" s="11"/>
    </row>
    <row r="8" spans="1:10" s="224" customFormat="1" ht="16.5" customHeight="1">
      <c r="A8" s="625" t="s">
        <v>271</v>
      </c>
      <c r="B8" s="625"/>
      <c r="C8" s="625"/>
      <c r="D8" s="215"/>
      <c r="H8" s="215"/>
      <c r="I8" s="215"/>
      <c r="J8" s="215"/>
    </row>
    <row r="9" spans="1:10" ht="31.5">
      <c r="A9" s="62" t="s">
        <v>272</v>
      </c>
      <c r="B9" s="22" t="s">
        <v>273</v>
      </c>
      <c r="C9" s="99" t="s">
        <v>274</v>
      </c>
      <c r="D9" s="215"/>
      <c r="H9" s="215"/>
      <c r="I9" s="215"/>
      <c r="J9" s="215"/>
    </row>
    <row r="10" spans="1:10">
      <c r="A10" s="207" t="s">
        <v>275</v>
      </c>
      <c r="B10" s="207">
        <v>2</v>
      </c>
      <c r="C10" s="195">
        <v>1.4</v>
      </c>
      <c r="D10" s="11"/>
      <c r="H10" s="11"/>
      <c r="I10" s="11"/>
      <c r="J10" s="11"/>
    </row>
    <row r="11" spans="1:10">
      <c r="A11" s="209" t="s">
        <v>276</v>
      </c>
      <c r="B11" s="209">
        <v>1</v>
      </c>
      <c r="C11" s="225">
        <v>0.5</v>
      </c>
      <c r="D11" s="11"/>
      <c r="H11" s="11"/>
      <c r="I11" s="11"/>
      <c r="J11" s="11"/>
    </row>
    <row r="12" spans="1:10" ht="13.5" customHeight="1">
      <c r="A12" s="222" t="s">
        <v>56</v>
      </c>
      <c r="B12" s="40">
        <f>+B10+B11</f>
        <v>3</v>
      </c>
      <c r="C12" s="40">
        <f>+C10+C11</f>
        <v>1.9</v>
      </c>
    </row>
    <row r="13" spans="1:10">
      <c r="C13" s="79"/>
    </row>
    <row r="14" spans="1:10" ht="15.75" customHeight="1">
      <c r="A14" s="626" t="s">
        <v>277</v>
      </c>
      <c r="B14" s="626"/>
      <c r="C14" s="626"/>
    </row>
    <row r="15" spans="1:10">
      <c r="A15" s="626"/>
      <c r="B15" s="626"/>
      <c r="C15" s="626"/>
    </row>
    <row r="16" spans="1:10">
      <c r="A16" s="626"/>
      <c r="B16" s="626"/>
      <c r="C16" s="626"/>
    </row>
    <row r="17" spans="1:3">
      <c r="A17" s="626"/>
      <c r="B17" s="626"/>
      <c r="C17" s="626"/>
    </row>
    <row r="18" spans="1:3">
      <c r="A18" s="62" t="s">
        <v>278</v>
      </c>
      <c r="B18" s="99" t="s">
        <v>279</v>
      </c>
      <c r="C18" s="117"/>
    </row>
    <row r="19" spans="1:3">
      <c r="A19" s="207" t="s">
        <v>280</v>
      </c>
      <c r="B19" s="207"/>
      <c r="C19" s="11"/>
    </row>
    <row r="20" spans="1:3">
      <c r="A20" s="209" t="s">
        <v>281</v>
      </c>
      <c r="B20" s="209"/>
      <c r="C20" s="11"/>
    </row>
    <row r="21" spans="1:3">
      <c r="A21" s="222" t="s">
        <v>56</v>
      </c>
      <c r="B21" s="40">
        <f>+B19+B20</f>
        <v>0</v>
      </c>
      <c r="C21" s="122"/>
    </row>
  </sheetData>
  <mergeCells count="3">
    <mergeCell ref="A1:I1"/>
    <mergeCell ref="A8:C8"/>
    <mergeCell ref="A14:C17"/>
  </mergeCells>
  <pageMargins left="0.75" right="0.75" top="1" bottom="1" header="0.51180555555555496" footer="0.51180555555555496"/>
  <pageSetup paperSize="9" firstPageNumber="0" orientation="portrait" horizontalDpi="4294967295" verticalDpi="4294967295"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view="pageBreakPreview" topLeftCell="A4" zoomScaleNormal="100" workbookViewId="0">
      <selection activeCell="O7" sqref="O7"/>
    </sheetView>
  </sheetViews>
  <sheetFormatPr defaultRowHeight="15.75"/>
  <cols>
    <col min="1" max="1" width="13.625"/>
    <col min="2" max="2" width="8.875"/>
    <col min="3" max="3" width="12"/>
    <col min="4" max="4" width="8.875"/>
    <col min="5" max="5" width="11.75"/>
    <col min="6" max="6" width="9.125"/>
    <col min="7" max="7" width="10.75"/>
    <col min="8" max="8" width="8"/>
    <col min="10" max="10" width="10.75"/>
    <col min="11" max="11" width="10.125"/>
    <col min="13" max="13" width="11"/>
    <col min="14" max="20" width="12"/>
    <col min="21" max="1025" width="9.75"/>
  </cols>
  <sheetData>
    <row r="1" spans="1:19" ht="31.5" customHeight="1">
      <c r="A1" s="621" t="s">
        <v>282</v>
      </c>
      <c r="B1" s="621"/>
      <c r="C1" s="621"/>
      <c r="D1" s="621"/>
      <c r="E1" s="621"/>
      <c r="F1" s="621"/>
      <c r="G1" s="621"/>
      <c r="H1" s="621"/>
      <c r="I1" s="621"/>
      <c r="J1" s="621"/>
      <c r="K1" s="621"/>
      <c r="L1" s="621"/>
      <c r="M1" s="621"/>
      <c r="N1" s="226"/>
      <c r="O1" s="226"/>
      <c r="P1" s="226"/>
      <c r="Q1" s="226"/>
      <c r="R1" s="226"/>
      <c r="S1" s="226"/>
    </row>
    <row r="2" spans="1:19">
      <c r="A2" s="227" t="s">
        <v>283</v>
      </c>
      <c r="B2" s="227"/>
      <c r="C2" s="228"/>
      <c r="D2" s="228"/>
      <c r="E2" s="227"/>
      <c r="F2" s="227"/>
      <c r="G2" s="227"/>
      <c r="H2" s="627"/>
      <c r="I2" s="627"/>
      <c r="J2" s="627"/>
      <c r="K2" s="627"/>
      <c r="L2" s="627"/>
      <c r="M2" s="627"/>
    </row>
    <row r="3" spans="1:19" s="232" customFormat="1" ht="66.75" customHeight="1">
      <c r="A3" s="229" t="s">
        <v>169</v>
      </c>
      <c r="B3" s="230" t="s">
        <v>56</v>
      </c>
      <c r="C3" s="230" t="s">
        <v>284</v>
      </c>
      <c r="D3" s="230" t="s">
        <v>285</v>
      </c>
      <c r="E3" s="230" t="s">
        <v>286</v>
      </c>
      <c r="F3" s="230" t="s">
        <v>287</v>
      </c>
      <c r="G3" s="231" t="s">
        <v>288</v>
      </c>
      <c r="H3" s="230" t="s">
        <v>58</v>
      </c>
      <c r="I3" s="229" t="s">
        <v>284</v>
      </c>
      <c r="J3" s="230" t="s">
        <v>285</v>
      </c>
      <c r="K3" s="230" t="s">
        <v>286</v>
      </c>
      <c r="L3" s="230" t="s">
        <v>287</v>
      </c>
      <c r="M3" s="231" t="s">
        <v>288</v>
      </c>
    </row>
    <row r="4" spans="1:19">
      <c r="A4" s="233" t="s">
        <v>289</v>
      </c>
      <c r="B4" s="234">
        <f>SUM(C4:G4)</f>
        <v>90.55</v>
      </c>
      <c r="C4" s="235">
        <v>9.85</v>
      </c>
      <c r="D4" s="236">
        <v>32.299999999999997</v>
      </c>
      <c r="E4" s="235">
        <v>0</v>
      </c>
      <c r="F4" s="235">
        <v>37.93</v>
      </c>
      <c r="G4" s="237">
        <v>10.47</v>
      </c>
      <c r="H4" s="238">
        <f>SUM(I4:M4)</f>
        <v>38.53</v>
      </c>
      <c r="I4" s="239">
        <v>2</v>
      </c>
      <c r="J4" s="240">
        <v>19.3</v>
      </c>
      <c r="K4" s="241">
        <v>0</v>
      </c>
      <c r="L4" s="240">
        <v>15.9</v>
      </c>
      <c r="M4" s="242">
        <v>1.33</v>
      </c>
    </row>
    <row r="5" spans="1:19">
      <c r="A5" s="243" t="s">
        <v>290</v>
      </c>
      <c r="B5" s="244">
        <v>144.69999999999999</v>
      </c>
      <c r="C5" s="245">
        <v>21.33</v>
      </c>
      <c r="D5" s="245">
        <v>43.67</v>
      </c>
      <c r="E5" s="245">
        <v>0</v>
      </c>
      <c r="F5" s="245">
        <v>74.7</v>
      </c>
      <c r="G5" s="246">
        <v>5</v>
      </c>
      <c r="H5" s="247">
        <v>61.93</v>
      </c>
      <c r="I5" s="248">
        <v>1</v>
      </c>
      <c r="J5" s="249">
        <v>18</v>
      </c>
      <c r="K5" s="249">
        <v>0</v>
      </c>
      <c r="L5" s="249">
        <v>38.93</v>
      </c>
      <c r="M5" s="250">
        <v>4</v>
      </c>
    </row>
    <row r="6" spans="1:19">
      <c r="A6" s="251"/>
      <c r="B6" s="252">
        <f t="shared" ref="B6:B15" si="0">SUM(C6:G6)</f>
        <v>0</v>
      </c>
      <c r="C6" s="253"/>
      <c r="D6" s="253"/>
      <c r="E6" s="253"/>
      <c r="F6" s="253"/>
      <c r="G6" s="254"/>
      <c r="H6" s="255">
        <f t="shared" ref="H6:H15" si="1">SUM(I6:M6)</f>
        <v>0</v>
      </c>
      <c r="I6" s="251"/>
      <c r="J6" s="253"/>
      <c r="K6" s="253"/>
      <c r="L6" s="253"/>
      <c r="M6" s="256"/>
    </row>
    <row r="7" spans="1:19">
      <c r="A7" s="251"/>
      <c r="B7" s="252">
        <f t="shared" si="0"/>
        <v>0</v>
      </c>
      <c r="C7" s="253"/>
      <c r="D7" s="253"/>
      <c r="E7" s="253"/>
      <c r="F7" s="253"/>
      <c r="G7" s="254"/>
      <c r="H7" s="255">
        <f t="shared" si="1"/>
        <v>0</v>
      </c>
      <c r="I7" s="251"/>
      <c r="J7" s="253"/>
      <c r="K7" s="253"/>
      <c r="L7" s="253"/>
      <c r="M7" s="256"/>
    </row>
    <row r="8" spans="1:19">
      <c r="A8" s="251"/>
      <c r="B8" s="252">
        <f t="shared" si="0"/>
        <v>0</v>
      </c>
      <c r="C8" s="253"/>
      <c r="D8" s="253"/>
      <c r="E8" s="253"/>
      <c r="F8" s="253"/>
      <c r="G8" s="254"/>
      <c r="H8" s="255">
        <f t="shared" si="1"/>
        <v>0</v>
      </c>
      <c r="I8" s="251"/>
      <c r="J8" s="253"/>
      <c r="K8" s="253"/>
      <c r="L8" s="253"/>
      <c r="M8" s="256"/>
    </row>
    <row r="9" spans="1:19">
      <c r="A9" s="251"/>
      <c r="B9" s="252">
        <f t="shared" si="0"/>
        <v>0</v>
      </c>
      <c r="C9" s="253"/>
      <c r="D9" s="253"/>
      <c r="E9" s="253"/>
      <c r="F9" s="253"/>
      <c r="G9" s="254"/>
      <c r="H9" s="255">
        <f t="shared" si="1"/>
        <v>0</v>
      </c>
      <c r="I9" s="251"/>
      <c r="J9" s="253"/>
      <c r="K9" s="253"/>
      <c r="L9" s="253"/>
      <c r="M9" s="256"/>
    </row>
    <row r="10" spans="1:19">
      <c r="A10" s="251"/>
      <c r="B10" s="252">
        <f t="shared" si="0"/>
        <v>0</v>
      </c>
      <c r="C10" s="253"/>
      <c r="D10" s="253"/>
      <c r="E10" s="253"/>
      <c r="F10" s="253"/>
      <c r="G10" s="254"/>
      <c r="H10" s="255">
        <f t="shared" si="1"/>
        <v>0</v>
      </c>
      <c r="I10" s="251"/>
      <c r="J10" s="253"/>
      <c r="K10" s="253"/>
      <c r="L10" s="253"/>
      <c r="M10" s="256"/>
    </row>
    <row r="11" spans="1:19">
      <c r="A11" s="251"/>
      <c r="B11" s="252">
        <f t="shared" si="0"/>
        <v>0</v>
      </c>
      <c r="C11" s="253"/>
      <c r="D11" s="253"/>
      <c r="E11" s="253"/>
      <c r="F11" s="253"/>
      <c r="G11" s="254"/>
      <c r="H11" s="255">
        <f t="shared" si="1"/>
        <v>0</v>
      </c>
      <c r="I11" s="251"/>
      <c r="J11" s="253"/>
      <c r="K11" s="253"/>
      <c r="L11" s="253"/>
      <c r="M11" s="256"/>
    </row>
    <row r="12" spans="1:19">
      <c r="A12" s="251"/>
      <c r="B12" s="252">
        <f t="shared" si="0"/>
        <v>0</v>
      </c>
      <c r="C12" s="253"/>
      <c r="D12" s="253"/>
      <c r="E12" s="253"/>
      <c r="F12" s="253"/>
      <c r="G12" s="254"/>
      <c r="H12" s="255">
        <f t="shared" si="1"/>
        <v>0</v>
      </c>
      <c r="I12" s="251"/>
      <c r="J12" s="253"/>
      <c r="K12" s="253"/>
      <c r="L12" s="253"/>
      <c r="M12" s="256"/>
    </row>
    <row r="13" spans="1:19">
      <c r="A13" s="251"/>
      <c r="B13" s="252">
        <f t="shared" si="0"/>
        <v>0</v>
      </c>
      <c r="C13" s="253"/>
      <c r="D13" s="253"/>
      <c r="E13" s="253"/>
      <c r="F13" s="253"/>
      <c r="G13" s="254"/>
      <c r="H13" s="255">
        <f t="shared" si="1"/>
        <v>0</v>
      </c>
      <c r="I13" s="251"/>
      <c r="J13" s="253"/>
      <c r="K13" s="253"/>
      <c r="L13" s="253"/>
      <c r="M13" s="256"/>
    </row>
    <row r="14" spans="1:19">
      <c r="A14" s="251"/>
      <c r="B14" s="252">
        <f t="shared" si="0"/>
        <v>0</v>
      </c>
      <c r="C14" s="253"/>
      <c r="D14" s="253"/>
      <c r="E14" s="253"/>
      <c r="F14" s="253"/>
      <c r="G14" s="254"/>
      <c r="H14" s="255">
        <f t="shared" si="1"/>
        <v>0</v>
      </c>
      <c r="I14" s="251"/>
      <c r="J14" s="253"/>
      <c r="K14" s="253"/>
      <c r="L14" s="253"/>
      <c r="M14" s="256"/>
    </row>
    <row r="15" spans="1:19" ht="18.75" customHeight="1">
      <c r="A15" s="257" t="s">
        <v>56</v>
      </c>
      <c r="B15" s="252">
        <f t="shared" si="0"/>
        <v>235.25</v>
      </c>
      <c r="C15" s="258">
        <f>SUM(C4:C14)</f>
        <v>31.18</v>
      </c>
      <c r="D15" s="258">
        <f>SUM(D4:D14)</f>
        <v>75.97</v>
      </c>
      <c r="E15" s="258">
        <f>SUM(E4:E14)</f>
        <v>0</v>
      </c>
      <c r="F15" s="258">
        <f>SUM(F4:F14)</f>
        <v>112.63</v>
      </c>
      <c r="G15" s="259">
        <f>SUM(G4:G14)</f>
        <v>15.47</v>
      </c>
      <c r="H15" s="255">
        <f t="shared" si="1"/>
        <v>100.46</v>
      </c>
      <c r="I15" s="260">
        <f>SUM(I4:I14)</f>
        <v>3</v>
      </c>
      <c r="J15" s="258">
        <f>SUM(J4:J14)</f>
        <v>37.299999999999997</v>
      </c>
      <c r="K15" s="258">
        <f>SUM(K4:K14)</f>
        <v>0</v>
      </c>
      <c r="L15" s="258">
        <f>SUM(L4:L14)</f>
        <v>54.83</v>
      </c>
      <c r="M15" s="261">
        <f>SUM(M4:M14)</f>
        <v>5.33</v>
      </c>
    </row>
    <row r="16" spans="1:19" ht="20.25" customHeight="1">
      <c r="A16" s="257" t="s">
        <v>291</v>
      </c>
      <c r="B16" s="262">
        <v>100</v>
      </c>
      <c r="C16" s="263">
        <f t="shared" ref="C16:H16" si="2">+IFERROR(C15/$B$15,0)*100</f>
        <v>13.253985122210416</v>
      </c>
      <c r="D16" s="263">
        <f t="shared" si="2"/>
        <v>32.293304994686508</v>
      </c>
      <c r="E16" s="263">
        <f t="shared" si="2"/>
        <v>0</v>
      </c>
      <c r="F16" s="263">
        <f t="shared" si="2"/>
        <v>47.876726886291173</v>
      </c>
      <c r="G16" s="264">
        <f t="shared" si="2"/>
        <v>6.5759829968119021</v>
      </c>
      <c r="H16" s="265">
        <f t="shared" si="2"/>
        <v>42.703506907545162</v>
      </c>
      <c r="I16" s="266">
        <f>+IFERROR(I15/$H$15,0)*100</f>
        <v>2.9862631893290867</v>
      </c>
      <c r="J16" s="263">
        <f>+IFERROR(J15/$H$15,0)*100</f>
        <v>37.12920565399164</v>
      </c>
      <c r="K16" s="263">
        <f>+IFERROR(K15/$H$15,0)*100</f>
        <v>0</v>
      </c>
      <c r="L16" s="263">
        <f>+IFERROR(L15/$H$15,0)*100</f>
        <v>54.578936890304597</v>
      </c>
      <c r="M16" s="267">
        <f>+IFERROR(M15/$H$15,0)*100</f>
        <v>5.3055942663746771</v>
      </c>
    </row>
    <row r="17" spans="1:13" ht="33.75" customHeight="1">
      <c r="A17" s="268" t="s">
        <v>292</v>
      </c>
      <c r="B17" s="269">
        <v>84.55</v>
      </c>
      <c r="C17" s="270">
        <v>10.050000000000001</v>
      </c>
      <c r="D17" s="270">
        <v>31</v>
      </c>
      <c r="E17" s="271">
        <v>0</v>
      </c>
      <c r="F17" s="270">
        <v>38.1</v>
      </c>
      <c r="G17" s="272">
        <v>5.4</v>
      </c>
      <c r="H17" s="273">
        <v>36.4</v>
      </c>
      <c r="I17" s="274">
        <v>2</v>
      </c>
      <c r="J17" s="270">
        <v>19</v>
      </c>
      <c r="K17" s="271">
        <v>0</v>
      </c>
      <c r="L17" s="272">
        <v>14.9</v>
      </c>
      <c r="M17" s="275">
        <v>0.5</v>
      </c>
    </row>
    <row r="18" spans="1:13" ht="33.75" customHeight="1">
      <c r="A18" s="268" t="s">
        <v>293</v>
      </c>
      <c r="B18" s="270">
        <v>100</v>
      </c>
      <c r="C18" s="34">
        <v>11.89</v>
      </c>
      <c r="D18" s="34">
        <v>36.659999999999997</v>
      </c>
      <c r="E18" s="34">
        <v>0</v>
      </c>
      <c r="F18" s="34">
        <v>45.06</v>
      </c>
      <c r="G18" s="276">
        <v>6.39</v>
      </c>
      <c r="H18" s="273">
        <v>100</v>
      </c>
      <c r="I18" s="277">
        <v>5.49</v>
      </c>
      <c r="J18" s="270">
        <v>52.2</v>
      </c>
      <c r="K18" s="34">
        <v>0</v>
      </c>
      <c r="L18" s="34">
        <v>40.93</v>
      </c>
      <c r="M18" s="278">
        <v>1.37</v>
      </c>
    </row>
    <row r="19" spans="1:13" ht="32.25" customHeight="1">
      <c r="A19" s="279" t="s">
        <v>294</v>
      </c>
      <c r="B19" s="280">
        <f t="shared" ref="B19:M19" si="3">+B15-B17</f>
        <v>150.69999999999999</v>
      </c>
      <c r="C19" s="280">
        <f t="shared" si="3"/>
        <v>21.13</v>
      </c>
      <c r="D19" s="280">
        <f t="shared" si="3"/>
        <v>44.97</v>
      </c>
      <c r="E19" s="280">
        <f t="shared" si="3"/>
        <v>0</v>
      </c>
      <c r="F19" s="280">
        <f t="shared" si="3"/>
        <v>74.53</v>
      </c>
      <c r="G19" s="281">
        <f t="shared" si="3"/>
        <v>10.07</v>
      </c>
      <c r="H19" s="282">
        <f t="shared" si="3"/>
        <v>64.06</v>
      </c>
      <c r="I19" s="283">
        <f t="shared" si="3"/>
        <v>1</v>
      </c>
      <c r="J19" s="280">
        <f t="shared" si="3"/>
        <v>18.299999999999997</v>
      </c>
      <c r="K19" s="280">
        <f t="shared" si="3"/>
        <v>0</v>
      </c>
      <c r="L19" s="280">
        <f t="shared" si="3"/>
        <v>39.93</v>
      </c>
      <c r="M19" s="284">
        <f t="shared" si="3"/>
        <v>4.83</v>
      </c>
    </row>
    <row r="20" spans="1:13" ht="39" customHeight="1">
      <c r="A20" s="285" t="s">
        <v>295</v>
      </c>
      <c r="B20" s="286">
        <f t="shared" ref="B20:M20" si="4">+B16-B18</f>
        <v>0</v>
      </c>
      <c r="C20" s="286">
        <f t="shared" si="4"/>
        <v>1.3639851222104156</v>
      </c>
      <c r="D20" s="286">
        <f t="shared" si="4"/>
        <v>-4.3666950053134883</v>
      </c>
      <c r="E20" s="286">
        <f t="shared" si="4"/>
        <v>0</v>
      </c>
      <c r="F20" s="286">
        <f t="shared" si="4"/>
        <v>2.8167268862911712</v>
      </c>
      <c r="G20" s="287">
        <f t="shared" si="4"/>
        <v>0.18598299681190245</v>
      </c>
      <c r="H20" s="288">
        <f t="shared" si="4"/>
        <v>-57.296493092454838</v>
      </c>
      <c r="I20" s="289">
        <f t="shared" si="4"/>
        <v>-2.5037368106709135</v>
      </c>
      <c r="J20" s="286">
        <f t="shared" si="4"/>
        <v>-15.070794346008363</v>
      </c>
      <c r="K20" s="286">
        <f t="shared" si="4"/>
        <v>0</v>
      </c>
      <c r="L20" s="286">
        <f t="shared" si="4"/>
        <v>13.648936890304597</v>
      </c>
      <c r="M20" s="290">
        <f t="shared" si="4"/>
        <v>3.935594266374677</v>
      </c>
    </row>
    <row r="21" spans="1:13">
      <c r="A21" s="291" t="s">
        <v>296</v>
      </c>
      <c r="B21" s="227"/>
      <c r="C21" s="227"/>
      <c r="D21" s="227"/>
      <c r="E21" s="227"/>
      <c r="F21" s="227"/>
      <c r="G21" s="227"/>
      <c r="H21" s="227"/>
      <c r="I21" s="227"/>
      <c r="J21" s="227"/>
      <c r="K21" s="227"/>
      <c r="L21" s="227"/>
      <c r="M21" s="227"/>
    </row>
  </sheetData>
  <mergeCells count="2">
    <mergeCell ref="A1:M1"/>
    <mergeCell ref="H2:M2"/>
  </mergeCells>
  <pageMargins left="0.75" right="0.75" top="0.5" bottom="1" header="0.51180555555555496" footer="0.51180555555555496"/>
  <pageSetup paperSize="9" firstPageNumber="0"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topLeftCell="A4" zoomScaleNormal="100" workbookViewId="0">
      <selection activeCell="M12" sqref="M12"/>
    </sheetView>
  </sheetViews>
  <sheetFormatPr defaultRowHeight="15.75"/>
  <cols>
    <col min="1" max="2" width="14.25"/>
    <col min="3" max="3" width="12.875"/>
    <col min="4" max="11" width="14.25"/>
    <col min="12" max="1025" width="9.75"/>
  </cols>
  <sheetData>
    <row r="1" spans="1:11" ht="40.5" customHeight="1">
      <c r="A1" s="628" t="s">
        <v>297</v>
      </c>
      <c r="B1" s="628"/>
      <c r="C1" s="628"/>
      <c r="D1" s="628"/>
      <c r="E1" s="628"/>
      <c r="F1" s="628"/>
      <c r="G1" s="628"/>
      <c r="H1" s="628"/>
      <c r="I1" s="628"/>
      <c r="J1" s="628"/>
      <c r="K1" s="628"/>
    </row>
    <row r="2" spans="1:11">
      <c r="A2" s="157" t="s">
        <v>168</v>
      </c>
      <c r="B2" s="157"/>
      <c r="C2" s="63"/>
      <c r="D2" s="63"/>
      <c r="E2" s="63"/>
      <c r="F2" s="63"/>
      <c r="G2" s="63"/>
      <c r="H2" s="63"/>
      <c r="I2" s="63"/>
      <c r="J2" s="63"/>
      <c r="K2" s="63"/>
    </row>
    <row r="3" spans="1:11" ht="15.6" customHeight="1">
      <c r="A3" s="623" t="s">
        <v>169</v>
      </c>
      <c r="B3" s="629" t="s">
        <v>298</v>
      </c>
      <c r="C3" s="596" t="s">
        <v>58</v>
      </c>
      <c r="D3" s="630" t="s">
        <v>299</v>
      </c>
      <c r="E3" s="630"/>
      <c r="F3" s="630"/>
      <c r="G3" s="629" t="s">
        <v>300</v>
      </c>
      <c r="H3" s="596" t="s">
        <v>58</v>
      </c>
      <c r="I3" s="630" t="s">
        <v>301</v>
      </c>
      <c r="J3" s="630"/>
      <c r="K3" s="630"/>
    </row>
    <row r="4" spans="1:11" ht="31.5">
      <c r="A4" s="623"/>
      <c r="B4" s="629"/>
      <c r="C4" s="596"/>
      <c r="D4" s="180" t="s">
        <v>174</v>
      </c>
      <c r="E4" s="180" t="s">
        <v>175</v>
      </c>
      <c r="F4" s="181" t="s">
        <v>176</v>
      </c>
      <c r="G4" s="629"/>
      <c r="H4" s="596"/>
      <c r="I4" s="180" t="s">
        <v>174</v>
      </c>
      <c r="J4" s="180" t="s">
        <v>175</v>
      </c>
      <c r="K4" s="181" t="s">
        <v>176</v>
      </c>
    </row>
    <row r="5" spans="1:11" ht="31.5">
      <c r="A5" s="182" t="s">
        <v>302</v>
      </c>
      <c r="B5" s="183">
        <v>3</v>
      </c>
      <c r="C5" s="184">
        <v>2</v>
      </c>
      <c r="D5" s="184">
        <v>8</v>
      </c>
      <c r="E5" s="184">
        <v>0</v>
      </c>
      <c r="F5" s="185">
        <v>0</v>
      </c>
      <c r="G5" s="183">
        <v>5</v>
      </c>
      <c r="H5" s="184">
        <v>2</v>
      </c>
      <c r="I5" s="184">
        <v>16</v>
      </c>
      <c r="J5" s="184">
        <v>82</v>
      </c>
      <c r="K5" s="185">
        <v>0</v>
      </c>
    </row>
    <row r="6" spans="1:11">
      <c r="A6" s="292" t="s">
        <v>290</v>
      </c>
      <c r="B6" s="293">
        <v>76</v>
      </c>
      <c r="C6" s="294">
        <v>23</v>
      </c>
      <c r="D6" s="294">
        <v>63</v>
      </c>
      <c r="E6" s="294"/>
      <c r="F6" s="295">
        <v>738</v>
      </c>
      <c r="G6" s="293">
        <v>56</v>
      </c>
      <c r="H6" s="294">
        <v>21</v>
      </c>
      <c r="I6" s="294">
        <v>39</v>
      </c>
      <c r="J6" s="294">
        <v>334</v>
      </c>
      <c r="K6" s="295">
        <v>295</v>
      </c>
    </row>
    <row r="7" spans="1:11">
      <c r="A7" s="296"/>
      <c r="B7" s="187"/>
      <c r="C7" s="216"/>
      <c r="D7" s="216"/>
      <c r="E7" s="216"/>
      <c r="F7" s="188"/>
      <c r="G7" s="187"/>
      <c r="H7" s="216"/>
      <c r="I7" s="216"/>
      <c r="J7" s="216"/>
      <c r="K7" s="188"/>
    </row>
    <row r="8" spans="1:11">
      <c r="A8" s="297"/>
      <c r="B8" s="70"/>
      <c r="C8" s="35"/>
      <c r="D8" s="35"/>
      <c r="E8" s="35"/>
      <c r="F8" s="135"/>
      <c r="G8" s="70"/>
      <c r="H8" s="35"/>
      <c r="I8" s="35"/>
      <c r="J8" s="35"/>
      <c r="K8" s="135"/>
    </row>
    <row r="9" spans="1:11">
      <c r="A9" s="297"/>
      <c r="B9" s="70"/>
      <c r="C9" s="35"/>
      <c r="D9" s="35"/>
      <c r="E9" s="35"/>
      <c r="F9" s="135"/>
      <c r="G9" s="70"/>
      <c r="H9" s="35"/>
      <c r="I9" s="35"/>
      <c r="J9" s="35"/>
      <c r="K9" s="135"/>
    </row>
    <row r="10" spans="1:11">
      <c r="A10" s="298"/>
      <c r="B10" s="299"/>
      <c r="C10" s="300"/>
      <c r="D10" s="300"/>
      <c r="E10" s="300"/>
      <c r="F10" s="301"/>
      <c r="G10" s="191"/>
      <c r="H10" s="192"/>
      <c r="I10" s="192"/>
      <c r="J10" s="192"/>
      <c r="K10" s="193"/>
    </row>
    <row r="11" spans="1:11" ht="18" customHeight="1">
      <c r="A11" s="302" t="s">
        <v>56</v>
      </c>
      <c r="B11" s="303">
        <f t="shared" ref="B11:K11" si="0">SUM(B5:B10)</f>
        <v>79</v>
      </c>
      <c r="C11" s="53">
        <f t="shared" si="0"/>
        <v>25</v>
      </c>
      <c r="D11" s="53">
        <f t="shared" si="0"/>
        <v>71</v>
      </c>
      <c r="E11" s="53">
        <f t="shared" si="0"/>
        <v>0</v>
      </c>
      <c r="F11" s="54">
        <f t="shared" si="0"/>
        <v>738</v>
      </c>
      <c r="G11" s="304">
        <f t="shared" si="0"/>
        <v>61</v>
      </c>
      <c r="H11" s="53">
        <f t="shared" si="0"/>
        <v>23</v>
      </c>
      <c r="I11" s="53">
        <f t="shared" si="0"/>
        <v>55</v>
      </c>
      <c r="J11" s="53">
        <f t="shared" si="0"/>
        <v>416</v>
      </c>
      <c r="K11" s="54">
        <f t="shared" si="0"/>
        <v>295</v>
      </c>
    </row>
    <row r="12" spans="1:11">
      <c r="A12" s="11"/>
    </row>
    <row r="13" spans="1:11">
      <c r="A13" s="123" t="s">
        <v>179</v>
      </c>
    </row>
    <row r="14" spans="1:11" ht="15.6" customHeight="1">
      <c r="A14" s="623" t="s">
        <v>169</v>
      </c>
      <c r="B14" s="629" t="s">
        <v>298</v>
      </c>
      <c r="C14" s="632" t="s">
        <v>298</v>
      </c>
      <c r="D14" s="630" t="s">
        <v>299</v>
      </c>
      <c r="E14" s="630"/>
      <c r="F14" s="630"/>
      <c r="G14" s="629" t="s">
        <v>300</v>
      </c>
      <c r="H14" s="631" t="s">
        <v>300</v>
      </c>
      <c r="I14" s="630" t="s">
        <v>301</v>
      </c>
      <c r="J14" s="630"/>
      <c r="K14" s="630"/>
    </row>
    <row r="15" spans="1:11" ht="31.5">
      <c r="A15" s="623"/>
      <c r="B15" s="629"/>
      <c r="C15" s="632"/>
      <c r="D15" s="180" t="s">
        <v>174</v>
      </c>
      <c r="E15" s="180" t="s">
        <v>175</v>
      </c>
      <c r="F15" s="181" t="s">
        <v>176</v>
      </c>
      <c r="G15" s="629"/>
      <c r="H15" s="631"/>
      <c r="I15" s="180" t="s">
        <v>174</v>
      </c>
      <c r="J15" s="180" t="s">
        <v>175</v>
      </c>
      <c r="K15" s="181" t="s">
        <v>176</v>
      </c>
    </row>
    <row r="16" spans="1:11" ht="31.5">
      <c r="A16" s="305" t="s">
        <v>302</v>
      </c>
      <c r="B16" s="306">
        <v>3</v>
      </c>
      <c r="C16" s="307">
        <v>2</v>
      </c>
      <c r="D16" s="308">
        <v>12</v>
      </c>
      <c r="E16" s="308">
        <v>0</v>
      </c>
      <c r="F16" s="309">
        <v>0</v>
      </c>
      <c r="G16" s="306">
        <v>1</v>
      </c>
      <c r="H16" s="310">
        <v>1</v>
      </c>
      <c r="I16" s="308">
        <v>3</v>
      </c>
      <c r="J16" s="308">
        <v>0</v>
      </c>
      <c r="K16" s="309">
        <v>0</v>
      </c>
    </row>
    <row r="17" spans="1:11">
      <c r="A17" s="311" t="s">
        <v>290</v>
      </c>
      <c r="B17" s="312">
        <v>56</v>
      </c>
      <c r="C17" s="313">
        <v>17</v>
      </c>
      <c r="D17" s="314">
        <v>7</v>
      </c>
      <c r="E17" s="314"/>
      <c r="F17" s="315">
        <v>428</v>
      </c>
      <c r="G17" s="312">
        <v>47</v>
      </c>
      <c r="H17" s="316">
        <v>6</v>
      </c>
      <c r="I17" s="314">
        <v>182</v>
      </c>
      <c r="J17" s="314"/>
      <c r="K17" s="315">
        <v>252</v>
      </c>
    </row>
    <row r="18" spans="1:11">
      <c r="A18" s="311"/>
      <c r="B18" s="312"/>
      <c r="C18" s="313"/>
      <c r="D18" s="314"/>
      <c r="E18" s="314"/>
      <c r="F18" s="315"/>
      <c r="G18" s="312"/>
      <c r="H18" s="316"/>
      <c r="I18" s="314"/>
      <c r="J18" s="314"/>
      <c r="K18" s="315"/>
    </row>
    <row r="19" spans="1:11">
      <c r="A19" s="297"/>
      <c r="B19" s="70"/>
      <c r="C19" s="35"/>
      <c r="D19" s="35"/>
      <c r="E19" s="35"/>
      <c r="F19" s="135"/>
      <c r="G19" s="70"/>
      <c r="H19" s="35"/>
      <c r="I19" s="35"/>
      <c r="J19" s="35"/>
      <c r="K19" s="135"/>
    </row>
    <row r="20" spans="1:11">
      <c r="A20" s="297"/>
      <c r="B20" s="70"/>
      <c r="C20" s="35"/>
      <c r="D20" s="35"/>
      <c r="E20" s="35"/>
      <c r="F20" s="135"/>
      <c r="G20" s="70"/>
      <c r="H20" s="35"/>
      <c r="I20" s="35"/>
      <c r="J20" s="35"/>
      <c r="K20" s="135"/>
    </row>
    <row r="21" spans="1:11">
      <c r="A21" s="298"/>
      <c r="B21" s="299"/>
      <c r="C21" s="300"/>
      <c r="D21" s="300"/>
      <c r="E21" s="300"/>
      <c r="F21" s="301"/>
      <c r="G21" s="299"/>
      <c r="H21" s="300"/>
      <c r="I21" s="300"/>
      <c r="J21" s="300"/>
      <c r="K21" s="301"/>
    </row>
    <row r="22" spans="1:11">
      <c r="A22" s="302" t="s">
        <v>56</v>
      </c>
      <c r="B22" s="303">
        <f t="shared" ref="B22:K22" si="1">SUM(B16:B21)</f>
        <v>59</v>
      </c>
      <c r="C22" s="53">
        <f t="shared" si="1"/>
        <v>19</v>
      </c>
      <c r="D22" s="53">
        <f t="shared" si="1"/>
        <v>19</v>
      </c>
      <c r="E22" s="53">
        <f t="shared" si="1"/>
        <v>0</v>
      </c>
      <c r="F22" s="54">
        <f t="shared" si="1"/>
        <v>428</v>
      </c>
      <c r="G22" s="303">
        <f t="shared" si="1"/>
        <v>48</v>
      </c>
      <c r="H22" s="53">
        <f t="shared" si="1"/>
        <v>7</v>
      </c>
      <c r="I22" s="53">
        <f t="shared" si="1"/>
        <v>185</v>
      </c>
      <c r="J22" s="53">
        <f t="shared" si="1"/>
        <v>0</v>
      </c>
      <c r="K22" s="54">
        <f t="shared" si="1"/>
        <v>252</v>
      </c>
    </row>
    <row r="23" spans="1:11">
      <c r="B23" s="11"/>
      <c r="C23" s="11"/>
      <c r="D23" s="11"/>
      <c r="E23" s="11"/>
      <c r="F23" s="11"/>
      <c r="G23" s="11"/>
      <c r="H23" s="11"/>
      <c r="I23" s="11"/>
      <c r="J23" s="11"/>
      <c r="K23" s="11"/>
    </row>
    <row r="24" spans="1:11" ht="18.75" customHeight="1">
      <c r="A24" s="317" t="s">
        <v>303</v>
      </c>
      <c r="B24" s="318">
        <f t="shared" ref="B24:K24" si="2">+B11-B22</f>
        <v>20</v>
      </c>
      <c r="C24" s="47">
        <f t="shared" si="2"/>
        <v>6</v>
      </c>
      <c r="D24" s="47">
        <f t="shared" si="2"/>
        <v>52</v>
      </c>
      <c r="E24" s="47">
        <f t="shared" si="2"/>
        <v>0</v>
      </c>
      <c r="F24" s="48">
        <f t="shared" si="2"/>
        <v>310</v>
      </c>
      <c r="G24" s="318">
        <f t="shared" si="2"/>
        <v>13</v>
      </c>
      <c r="H24" s="47">
        <f t="shared" si="2"/>
        <v>16</v>
      </c>
      <c r="I24" s="47">
        <f t="shared" si="2"/>
        <v>-130</v>
      </c>
      <c r="J24" s="47">
        <f t="shared" si="2"/>
        <v>416</v>
      </c>
      <c r="K24" s="48">
        <f t="shared" si="2"/>
        <v>43</v>
      </c>
    </row>
    <row r="25" spans="1:11" ht="20.25" customHeight="1">
      <c r="A25" s="319" t="s">
        <v>304</v>
      </c>
      <c r="B25" s="202">
        <f t="shared" ref="B25:K25" si="3">+IFERROR(B24/B22,0)*100</f>
        <v>33.898305084745758</v>
      </c>
      <c r="C25" s="203">
        <f t="shared" si="3"/>
        <v>31.578947368421051</v>
      </c>
      <c r="D25" s="203">
        <f t="shared" si="3"/>
        <v>273.68421052631578</v>
      </c>
      <c r="E25" s="203">
        <f t="shared" si="3"/>
        <v>0</v>
      </c>
      <c r="F25" s="204">
        <f t="shared" si="3"/>
        <v>72.429906542056074</v>
      </c>
      <c r="G25" s="202">
        <f t="shared" si="3"/>
        <v>27.083333333333332</v>
      </c>
      <c r="H25" s="203">
        <f t="shared" si="3"/>
        <v>228.57142857142856</v>
      </c>
      <c r="I25" s="203">
        <f t="shared" si="3"/>
        <v>-70.270270270270274</v>
      </c>
      <c r="J25" s="203">
        <f t="shared" si="3"/>
        <v>0</v>
      </c>
      <c r="K25" s="204">
        <f t="shared" si="3"/>
        <v>17.063492063492063</v>
      </c>
    </row>
    <row r="26" spans="1:11">
      <c r="A26" s="189" t="s">
        <v>74</v>
      </c>
      <c r="B26" s="70">
        <v>149</v>
      </c>
      <c r="C26" s="112">
        <v>29</v>
      </c>
      <c r="D26" s="112">
        <v>0</v>
      </c>
      <c r="E26" s="112"/>
      <c r="F26" s="320">
        <v>0</v>
      </c>
      <c r="G26" s="321">
        <v>8</v>
      </c>
      <c r="H26" s="112">
        <v>2</v>
      </c>
      <c r="I26" s="112">
        <v>0</v>
      </c>
      <c r="J26" s="112"/>
      <c r="K26" s="320">
        <v>0</v>
      </c>
    </row>
    <row r="27" spans="1:11">
      <c r="A27" s="322" t="s">
        <v>76</v>
      </c>
      <c r="B27" s="299">
        <v>98</v>
      </c>
      <c r="C27" s="323">
        <v>17</v>
      </c>
      <c r="D27" s="323">
        <v>8</v>
      </c>
      <c r="E27" s="323"/>
      <c r="F27" s="324">
        <v>6</v>
      </c>
      <c r="G27" s="325">
        <v>3</v>
      </c>
      <c r="H27" s="323">
        <v>2</v>
      </c>
      <c r="I27" s="323">
        <v>0</v>
      </c>
      <c r="J27" s="323"/>
      <c r="K27" s="324">
        <v>0</v>
      </c>
    </row>
    <row r="28" spans="1:11">
      <c r="A28" s="302" t="s">
        <v>56</v>
      </c>
      <c r="B28" s="176">
        <f t="shared" ref="B28:K28" si="4">SUM(B19:B27)</f>
        <v>359.89830508474574</v>
      </c>
      <c r="C28" s="53">
        <f t="shared" si="4"/>
        <v>102.57894736842105</v>
      </c>
      <c r="D28" s="53">
        <f t="shared" si="4"/>
        <v>352.68421052631578</v>
      </c>
      <c r="E28" s="53">
        <f t="shared" si="4"/>
        <v>0</v>
      </c>
      <c r="F28" s="54">
        <f t="shared" si="4"/>
        <v>816.42990654205607</v>
      </c>
      <c r="G28" s="176">
        <f t="shared" si="4"/>
        <v>99.083333333333329</v>
      </c>
      <c r="H28" s="53">
        <f t="shared" si="4"/>
        <v>255.57142857142856</v>
      </c>
      <c r="I28" s="53">
        <f t="shared" si="4"/>
        <v>-15.270270270270274</v>
      </c>
      <c r="J28" s="53">
        <f t="shared" si="4"/>
        <v>416</v>
      </c>
      <c r="K28" s="54">
        <f t="shared" si="4"/>
        <v>312.06349206349205</v>
      </c>
    </row>
    <row r="30" spans="1:11">
      <c r="A30" s="317" t="s">
        <v>303</v>
      </c>
      <c r="B30" s="318" t="e">
        <f t="shared" ref="B30:K30" si="5">+B14-B28</f>
        <v>#VALUE!</v>
      </c>
      <c r="C30" s="47" t="e">
        <f t="shared" si="5"/>
        <v>#VALUE!</v>
      </c>
      <c r="D30" s="47" t="e">
        <f t="shared" si="5"/>
        <v>#VALUE!</v>
      </c>
      <c r="E30" s="47">
        <f t="shared" si="5"/>
        <v>0</v>
      </c>
      <c r="F30" s="48">
        <f t="shared" si="5"/>
        <v>-816.42990654205607</v>
      </c>
      <c r="G30" s="318" t="e">
        <f t="shared" si="5"/>
        <v>#VALUE!</v>
      </c>
      <c r="H30" s="47" t="e">
        <f t="shared" si="5"/>
        <v>#VALUE!</v>
      </c>
      <c r="I30" s="47" t="e">
        <f t="shared" si="5"/>
        <v>#VALUE!</v>
      </c>
      <c r="J30" s="47">
        <f t="shared" si="5"/>
        <v>-416</v>
      </c>
      <c r="K30" s="48">
        <f t="shared" si="5"/>
        <v>-312.06349206349205</v>
      </c>
    </row>
    <row r="31" spans="1:11">
      <c r="A31" s="319" t="s">
        <v>304</v>
      </c>
      <c r="B31" s="202">
        <f t="shared" ref="B31:K31" si="6">+IFERROR(B30/B28,0)*100</f>
        <v>0</v>
      </c>
      <c r="C31" s="203">
        <f t="shared" si="6"/>
        <v>0</v>
      </c>
      <c r="D31" s="203">
        <f t="shared" si="6"/>
        <v>0</v>
      </c>
      <c r="E31" s="203">
        <f t="shared" si="6"/>
        <v>0</v>
      </c>
      <c r="F31" s="204">
        <f t="shared" si="6"/>
        <v>-100</v>
      </c>
      <c r="G31" s="202">
        <f t="shared" si="6"/>
        <v>0</v>
      </c>
      <c r="H31" s="203">
        <f t="shared" si="6"/>
        <v>0</v>
      </c>
      <c r="I31" s="203">
        <f t="shared" si="6"/>
        <v>0</v>
      </c>
      <c r="J31" s="203">
        <f t="shared" si="6"/>
        <v>-100</v>
      </c>
      <c r="K31" s="204">
        <f t="shared" si="6"/>
        <v>-100</v>
      </c>
    </row>
  </sheetData>
  <mergeCells count="15">
    <mergeCell ref="H14:H15"/>
    <mergeCell ref="I14:K14"/>
    <mergeCell ref="A14:A15"/>
    <mergeCell ref="B14:B15"/>
    <mergeCell ref="C14:C15"/>
    <mergeCell ref="D14:F14"/>
    <mergeCell ref="G14:G15"/>
    <mergeCell ref="A1:K1"/>
    <mergeCell ref="A3:A4"/>
    <mergeCell ref="B3:B4"/>
    <mergeCell ref="C3:C4"/>
    <mergeCell ref="D3:F3"/>
    <mergeCell ref="G3:G4"/>
    <mergeCell ref="H3:H4"/>
    <mergeCell ref="I3:K3"/>
  </mergeCells>
  <pageMargins left="0.74791666666666701" right="0.74791666666666701" top="0.98402777777777795" bottom="0.98402777777777795" header="0.51180555555555496" footer="0.51180555555555496"/>
  <pageSetup paperSize="9" firstPageNumber="0"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K7"/>
  <sheetViews>
    <sheetView view="pageBreakPreview" zoomScale="90" zoomScaleNormal="90" zoomScalePageLayoutView="90" workbookViewId="0">
      <selection activeCell="H15" sqref="H15"/>
    </sheetView>
  </sheetViews>
  <sheetFormatPr defaultRowHeight="15.75"/>
  <cols>
    <col min="1" max="1" width="14.25" style="79"/>
    <col min="2" max="2" width="14" style="79"/>
    <col min="3" max="3" width="11.25" style="79"/>
    <col min="4" max="4" width="11" style="79"/>
    <col min="5" max="5" width="10.625" style="79"/>
    <col min="6" max="6" width="14.75" style="79"/>
    <col min="7" max="7" width="11" style="79"/>
    <col min="8" max="8" width="11.875" style="79"/>
    <col min="9" max="9" width="10.875" style="79"/>
    <col min="10" max="10" width="15.375" style="79"/>
    <col min="11" max="11" width="12.875" style="79"/>
    <col min="12" max="1025" width="10.125" style="79"/>
  </cols>
  <sheetData>
    <row r="1" spans="1:11" ht="45" customHeight="1">
      <c r="A1" s="613" t="s">
        <v>305</v>
      </c>
      <c r="B1" s="613"/>
      <c r="C1" s="613"/>
      <c r="D1" s="613"/>
      <c r="E1" s="613"/>
      <c r="F1" s="613"/>
      <c r="G1" s="613"/>
      <c r="H1" s="613"/>
      <c r="I1" s="613"/>
      <c r="J1" s="613"/>
      <c r="K1" s="613"/>
    </row>
    <row r="2" spans="1:11" ht="107.25" customHeight="1">
      <c r="A2" s="101" t="s">
        <v>306</v>
      </c>
      <c r="B2" s="101" t="s">
        <v>307</v>
      </c>
      <c r="C2" s="101" t="s">
        <v>308</v>
      </c>
      <c r="D2" s="101" t="s">
        <v>309</v>
      </c>
      <c r="E2" s="101" t="s">
        <v>310</v>
      </c>
      <c r="F2" s="101" t="s">
        <v>311</v>
      </c>
      <c r="G2" s="101" t="s">
        <v>58</v>
      </c>
      <c r="H2" s="101" t="s">
        <v>312</v>
      </c>
      <c r="I2" s="101" t="s">
        <v>58</v>
      </c>
      <c r="J2" s="101" t="s">
        <v>313</v>
      </c>
      <c r="K2" s="101" t="s">
        <v>58</v>
      </c>
    </row>
    <row r="3" spans="1:11" ht="21" customHeight="1">
      <c r="A3" s="326" t="s">
        <v>314</v>
      </c>
      <c r="B3" s="35">
        <v>1671</v>
      </c>
      <c r="C3" s="35">
        <v>580</v>
      </c>
      <c r="D3" s="35">
        <v>1442</v>
      </c>
      <c r="E3" s="35">
        <v>501</v>
      </c>
      <c r="F3" s="35">
        <v>684</v>
      </c>
      <c r="G3" s="35">
        <v>195</v>
      </c>
      <c r="H3" s="35">
        <v>88</v>
      </c>
      <c r="I3" s="35">
        <v>9</v>
      </c>
      <c r="J3" s="35">
        <v>38</v>
      </c>
      <c r="K3" s="35">
        <v>8</v>
      </c>
    </row>
    <row r="4" spans="1:11" ht="24.75" customHeight="1">
      <c r="A4" s="326" t="s">
        <v>315</v>
      </c>
      <c r="B4" s="35">
        <v>1624</v>
      </c>
      <c r="C4" s="35">
        <v>567</v>
      </c>
      <c r="D4" s="35">
        <v>1506</v>
      </c>
      <c r="E4" s="35">
        <v>540</v>
      </c>
      <c r="F4" s="35">
        <v>666</v>
      </c>
      <c r="G4" s="35">
        <v>198</v>
      </c>
      <c r="H4" s="35">
        <v>33</v>
      </c>
      <c r="I4" s="35">
        <v>1</v>
      </c>
      <c r="J4" s="35">
        <v>49</v>
      </c>
      <c r="K4" s="35">
        <v>6</v>
      </c>
    </row>
    <row r="5" spans="1:11" ht="19.5" customHeight="1">
      <c r="A5" s="326" t="s">
        <v>316</v>
      </c>
      <c r="B5" s="35">
        <v>156</v>
      </c>
      <c r="C5" s="35">
        <v>52</v>
      </c>
      <c r="D5" s="35">
        <v>135</v>
      </c>
      <c r="E5" s="35">
        <v>46</v>
      </c>
      <c r="F5" s="35">
        <v>128</v>
      </c>
      <c r="G5" s="35">
        <v>33</v>
      </c>
      <c r="H5" s="35">
        <v>4</v>
      </c>
      <c r="I5" s="35">
        <v>0</v>
      </c>
      <c r="J5" s="35">
        <v>14</v>
      </c>
      <c r="K5" s="35">
        <v>4</v>
      </c>
    </row>
    <row r="6" spans="1:11" ht="21" customHeight="1">
      <c r="A6" s="326" t="s">
        <v>317</v>
      </c>
      <c r="B6" s="35"/>
      <c r="C6" s="35"/>
      <c r="D6" s="35"/>
      <c r="E6" s="35"/>
      <c r="F6" s="35"/>
      <c r="G6" s="35"/>
      <c r="H6" s="35"/>
      <c r="I6" s="35"/>
      <c r="J6" s="35"/>
      <c r="K6" s="35"/>
    </row>
    <row r="7" spans="1:11" ht="18.75" customHeight="1">
      <c r="A7" s="49" t="s">
        <v>56</v>
      </c>
      <c r="B7" s="36">
        <f t="shared" ref="B7:K7" si="0">SUM(B3:B6)</f>
        <v>3451</v>
      </c>
      <c r="C7" s="36">
        <f t="shared" si="0"/>
        <v>1199</v>
      </c>
      <c r="D7" s="36">
        <f t="shared" si="0"/>
        <v>3083</v>
      </c>
      <c r="E7" s="36">
        <f t="shared" si="0"/>
        <v>1087</v>
      </c>
      <c r="F7" s="36">
        <f t="shared" si="0"/>
        <v>1478</v>
      </c>
      <c r="G7" s="36">
        <f t="shared" si="0"/>
        <v>426</v>
      </c>
      <c r="H7" s="36">
        <f t="shared" si="0"/>
        <v>125</v>
      </c>
      <c r="I7" s="36">
        <f t="shared" si="0"/>
        <v>10</v>
      </c>
      <c r="J7" s="36">
        <f t="shared" si="0"/>
        <v>101</v>
      </c>
      <c r="K7" s="36">
        <f t="shared" si="0"/>
        <v>18</v>
      </c>
    </row>
  </sheetData>
  <mergeCells count="1">
    <mergeCell ref="A1:K1"/>
  </mergeCells>
  <pageMargins left="0.74791666666666701" right="0.74791666666666701" top="0.98402777777777795" bottom="0.98402777777777795" header="0.51180555555555496" footer="0.51180555555555496"/>
  <pageSetup paperSize="9" firstPageNumber="0"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view="pageBreakPreview" topLeftCell="A4" zoomScaleNormal="100" workbookViewId="0">
      <selection activeCell="L13" sqref="L13"/>
    </sheetView>
  </sheetViews>
  <sheetFormatPr defaultRowHeight="15.75"/>
  <cols>
    <col min="1" max="2" width="12"/>
    <col min="3" max="3" width="13.5"/>
    <col min="4" max="11" width="12"/>
    <col min="12" max="1025" width="9.75"/>
  </cols>
  <sheetData>
    <row r="1" spans="1:11" ht="32.25" customHeight="1">
      <c r="A1" s="621" t="s">
        <v>318</v>
      </c>
      <c r="B1" s="621"/>
      <c r="C1" s="621"/>
      <c r="D1" s="621"/>
      <c r="E1" s="621"/>
      <c r="F1" s="621"/>
      <c r="G1" s="621"/>
      <c r="H1" s="621"/>
      <c r="I1" s="621"/>
      <c r="J1" s="621"/>
      <c r="K1" s="621"/>
    </row>
    <row r="2" spans="1:11" ht="17.25" customHeight="1">
      <c r="A2" s="157" t="s">
        <v>319</v>
      </c>
      <c r="B2" s="327"/>
      <c r="C2" s="327"/>
      <c r="D2" s="327"/>
      <c r="E2" s="327"/>
      <c r="F2" s="327"/>
      <c r="G2" s="327"/>
      <c r="H2" s="327"/>
      <c r="I2" s="327"/>
      <c r="J2" s="327"/>
      <c r="K2" s="327"/>
    </row>
    <row r="3" spans="1:11" ht="81.75" customHeight="1">
      <c r="A3" s="62" t="s">
        <v>320</v>
      </c>
      <c r="B3" s="22" t="s">
        <v>321</v>
      </c>
      <c r="C3" s="22" t="s">
        <v>322</v>
      </c>
      <c r="D3" s="98" t="s">
        <v>323</v>
      </c>
      <c r="E3" s="22" t="s">
        <v>324</v>
      </c>
      <c r="F3" s="22" t="s">
        <v>325</v>
      </c>
      <c r="G3" s="22" t="s">
        <v>326</v>
      </c>
      <c r="H3" s="22" t="s">
        <v>327</v>
      </c>
      <c r="I3" s="22" t="s">
        <v>328</v>
      </c>
      <c r="J3" s="98" t="s">
        <v>270</v>
      </c>
      <c r="K3" s="328" t="s">
        <v>56</v>
      </c>
    </row>
    <row r="4" spans="1:11">
      <c r="A4" s="582" t="s">
        <v>5262</v>
      </c>
      <c r="B4" s="58"/>
      <c r="C4" s="58"/>
      <c r="D4" s="58"/>
      <c r="E4" s="58"/>
      <c r="F4" s="58"/>
      <c r="G4" s="58"/>
      <c r="H4" s="58"/>
      <c r="I4" s="58"/>
      <c r="J4" s="58"/>
      <c r="K4" s="58"/>
    </row>
    <row r="5" spans="1:11">
      <c r="A5" s="582" t="s">
        <v>5263</v>
      </c>
      <c r="B5" s="329"/>
      <c r="C5" s="329"/>
      <c r="D5" s="329"/>
      <c r="E5" s="329"/>
      <c r="F5" s="329"/>
      <c r="G5" s="329"/>
      <c r="H5" s="329"/>
      <c r="I5" s="329"/>
      <c r="J5" s="329"/>
      <c r="K5" s="329"/>
    </row>
    <row r="6" spans="1:11" s="7" customFormat="1">
      <c r="A6" s="582" t="s">
        <v>66</v>
      </c>
      <c r="B6" s="329"/>
      <c r="C6" s="329"/>
      <c r="D6" s="329"/>
      <c r="E6" s="329"/>
      <c r="F6" s="329"/>
      <c r="G6" s="329"/>
      <c r="H6" s="329"/>
      <c r="I6" s="329"/>
      <c r="J6" s="329"/>
      <c r="K6" s="329"/>
    </row>
    <row r="7" spans="1:11" s="7" customFormat="1">
      <c r="A7" s="582" t="s">
        <v>68</v>
      </c>
      <c r="B7" s="329"/>
      <c r="C7" s="329"/>
      <c r="D7" s="329"/>
      <c r="E7" s="329"/>
      <c r="F7" s="329"/>
      <c r="G7" s="329"/>
      <c r="H7" s="329"/>
      <c r="I7" s="329"/>
      <c r="J7" s="329"/>
      <c r="K7" s="329"/>
    </row>
    <row r="8" spans="1:11" s="7" customFormat="1">
      <c r="A8" s="582" t="s">
        <v>70</v>
      </c>
      <c r="B8" s="29">
        <v>2</v>
      </c>
      <c r="C8" s="29">
        <v>3</v>
      </c>
      <c r="D8" s="29">
        <v>9</v>
      </c>
      <c r="E8" s="29">
        <v>1</v>
      </c>
      <c r="F8" s="29">
        <v>4</v>
      </c>
      <c r="G8" s="29">
        <v>0</v>
      </c>
      <c r="H8" s="29">
        <v>8</v>
      </c>
      <c r="I8" s="29">
        <v>0</v>
      </c>
      <c r="J8" s="29">
        <v>288</v>
      </c>
      <c r="K8" s="29">
        <v>315</v>
      </c>
    </row>
    <row r="9" spans="1:11">
      <c r="A9" s="583" t="s">
        <v>72</v>
      </c>
      <c r="B9" s="210">
        <v>4</v>
      </c>
      <c r="C9" s="210">
        <v>8</v>
      </c>
      <c r="D9" s="210">
        <v>8</v>
      </c>
      <c r="E9" s="210">
        <v>69</v>
      </c>
      <c r="F9" s="210">
        <v>3</v>
      </c>
      <c r="G9" s="210">
        <v>0</v>
      </c>
      <c r="H9" s="210">
        <v>19</v>
      </c>
      <c r="I9" s="210">
        <v>0</v>
      </c>
      <c r="J9" s="210">
        <v>385</v>
      </c>
      <c r="K9" s="210">
        <v>496</v>
      </c>
    </row>
    <row r="10" spans="1:11">
      <c r="A10" s="583" t="s">
        <v>74</v>
      </c>
      <c r="B10" s="35"/>
      <c r="C10" s="35"/>
      <c r="D10" s="35"/>
      <c r="E10" s="35"/>
      <c r="F10" s="35"/>
      <c r="G10" s="35"/>
      <c r="H10" s="35"/>
      <c r="I10" s="35"/>
      <c r="J10" s="35"/>
      <c r="K10" s="35"/>
    </row>
    <row r="11" spans="1:11">
      <c r="A11" s="583" t="s">
        <v>76</v>
      </c>
      <c r="B11" s="35"/>
      <c r="C11" s="35"/>
      <c r="D11" s="35"/>
      <c r="E11" s="35"/>
      <c r="F11" s="35"/>
      <c r="G11" s="35"/>
      <c r="H11" s="35"/>
      <c r="I11" s="35"/>
      <c r="J11" s="35"/>
      <c r="K11" s="35"/>
    </row>
    <row r="12" spans="1:11">
      <c r="A12" s="583" t="s">
        <v>5264</v>
      </c>
      <c r="B12" s="35"/>
      <c r="C12" s="35"/>
      <c r="D12" s="35"/>
      <c r="E12" s="35"/>
      <c r="F12" s="35"/>
      <c r="G12" s="35"/>
      <c r="H12" s="35"/>
      <c r="I12" s="35"/>
      <c r="J12" s="35"/>
      <c r="K12" s="35"/>
    </row>
    <row r="13" spans="1:11">
      <c r="A13" s="584" t="s">
        <v>56</v>
      </c>
      <c r="B13" s="584">
        <f t="shared" ref="B13:K13" si="0">SUM(B4:B12)</f>
        <v>6</v>
      </c>
      <c r="C13" s="584">
        <f t="shared" si="0"/>
        <v>11</v>
      </c>
      <c r="D13" s="584">
        <f t="shared" si="0"/>
        <v>17</v>
      </c>
      <c r="E13" s="584">
        <f t="shared" si="0"/>
        <v>70</v>
      </c>
      <c r="F13" s="584">
        <f t="shared" si="0"/>
        <v>7</v>
      </c>
      <c r="G13" s="584">
        <f t="shared" si="0"/>
        <v>0</v>
      </c>
      <c r="H13" s="584">
        <f t="shared" si="0"/>
        <v>27</v>
      </c>
      <c r="I13" s="584">
        <f t="shared" si="0"/>
        <v>0</v>
      </c>
      <c r="J13" s="584">
        <f t="shared" si="0"/>
        <v>673</v>
      </c>
      <c r="K13" s="584">
        <f t="shared" si="0"/>
        <v>811</v>
      </c>
    </row>
    <row r="14" spans="1:11" ht="9.75" customHeight="1">
      <c r="A14" s="11"/>
      <c r="B14" s="11"/>
      <c r="C14" s="11"/>
      <c r="D14" s="11"/>
      <c r="E14" s="11"/>
      <c r="F14" s="11"/>
      <c r="G14" s="11"/>
      <c r="H14" s="11"/>
      <c r="I14" s="11"/>
      <c r="J14" s="11"/>
      <c r="K14" s="11"/>
    </row>
    <row r="15" spans="1:11">
      <c r="A15" s="157" t="s">
        <v>329</v>
      </c>
      <c r="B15" s="11"/>
      <c r="C15" s="11"/>
      <c r="D15" s="11"/>
      <c r="E15" s="11"/>
      <c r="F15" s="11"/>
      <c r="G15" s="11"/>
      <c r="H15" s="11"/>
      <c r="I15" s="11"/>
      <c r="J15" s="11"/>
      <c r="K15" s="11"/>
    </row>
    <row r="16" spans="1:11" ht="78.75">
      <c r="A16" s="62" t="s">
        <v>320</v>
      </c>
      <c r="B16" s="22" t="s">
        <v>321</v>
      </c>
      <c r="C16" s="22" t="s">
        <v>322</v>
      </c>
      <c r="D16" s="98" t="s">
        <v>323</v>
      </c>
      <c r="E16" s="22" t="s">
        <v>324</v>
      </c>
      <c r="F16" s="22" t="s">
        <v>325</v>
      </c>
      <c r="G16" s="22" t="s">
        <v>326</v>
      </c>
      <c r="H16" s="22" t="s">
        <v>327</v>
      </c>
      <c r="I16" s="22" t="s">
        <v>328</v>
      </c>
      <c r="J16" s="98" t="s">
        <v>270</v>
      </c>
      <c r="K16" s="328" t="s">
        <v>56</v>
      </c>
    </row>
    <row r="17" spans="1:11">
      <c r="A17" s="58" t="s">
        <v>289</v>
      </c>
      <c r="B17" s="58">
        <v>5</v>
      </c>
      <c r="C17" s="58">
        <v>8</v>
      </c>
      <c r="D17" s="58">
        <v>10</v>
      </c>
      <c r="E17" s="58">
        <v>2</v>
      </c>
      <c r="F17" s="58">
        <v>2</v>
      </c>
      <c r="G17" s="58">
        <v>0</v>
      </c>
      <c r="H17" s="58">
        <v>19</v>
      </c>
      <c r="I17" s="58">
        <v>0</v>
      </c>
      <c r="J17" s="58">
        <v>372</v>
      </c>
      <c r="K17" s="58">
        <f>SUM(B17:J17)</f>
        <v>418</v>
      </c>
    </row>
    <row r="18" spans="1:11">
      <c r="A18" s="329" t="s">
        <v>290</v>
      </c>
      <c r="B18" s="329">
        <v>9</v>
      </c>
      <c r="C18" s="329">
        <v>8</v>
      </c>
      <c r="D18" s="329">
        <v>4</v>
      </c>
      <c r="E18" s="329">
        <v>45</v>
      </c>
      <c r="F18" s="329">
        <v>3</v>
      </c>
      <c r="G18" s="329">
        <v>0</v>
      </c>
      <c r="H18" s="329">
        <v>27</v>
      </c>
      <c r="I18" s="329">
        <v>0</v>
      </c>
      <c r="J18" s="329">
        <v>322</v>
      </c>
      <c r="K18" s="329">
        <v>418</v>
      </c>
    </row>
    <row r="19" spans="1:11">
      <c r="A19" s="35"/>
      <c r="B19" s="35"/>
      <c r="C19" s="35"/>
      <c r="D19" s="35"/>
      <c r="E19" s="35"/>
      <c r="F19" s="35"/>
      <c r="G19" s="35"/>
      <c r="H19" s="35"/>
      <c r="I19" s="35"/>
      <c r="J19" s="35"/>
      <c r="K19" s="35"/>
    </row>
    <row r="20" spans="1:11">
      <c r="A20" s="35"/>
      <c r="B20" s="35"/>
      <c r="C20" s="35"/>
      <c r="D20" s="35"/>
      <c r="E20" s="35"/>
      <c r="F20" s="35"/>
      <c r="G20" s="35"/>
      <c r="H20" s="35"/>
      <c r="I20" s="35"/>
      <c r="J20" s="35"/>
      <c r="K20" s="35"/>
    </row>
    <row r="21" spans="1:11">
      <c r="A21" s="35"/>
      <c r="B21" s="35"/>
      <c r="C21" s="35"/>
      <c r="D21" s="35"/>
      <c r="E21" s="35"/>
      <c r="F21" s="35"/>
      <c r="G21" s="35"/>
      <c r="H21" s="35"/>
      <c r="I21" s="35"/>
      <c r="J21" s="35"/>
      <c r="K21" s="35"/>
    </row>
    <row r="22" spans="1:11">
      <c r="A22" s="35"/>
      <c r="B22" s="35"/>
      <c r="C22" s="35"/>
      <c r="D22" s="35"/>
      <c r="E22" s="35"/>
      <c r="F22" s="35"/>
      <c r="G22" s="35"/>
      <c r="H22" s="35"/>
      <c r="I22" s="35"/>
      <c r="J22" s="35"/>
      <c r="K22" s="35"/>
    </row>
    <row r="23" spans="1:11">
      <c r="A23" s="36" t="s">
        <v>56</v>
      </c>
      <c r="B23" s="36">
        <f t="shared" ref="B23:G23" si="1">SUM(B17:B22)</f>
        <v>14</v>
      </c>
      <c r="C23" s="36">
        <f t="shared" si="1"/>
        <v>16</v>
      </c>
      <c r="D23" s="36">
        <f t="shared" si="1"/>
        <v>14</v>
      </c>
      <c r="E23" s="36">
        <f t="shared" si="1"/>
        <v>47</v>
      </c>
      <c r="F23" s="36">
        <f t="shared" si="1"/>
        <v>5</v>
      </c>
      <c r="G23" s="36">
        <f t="shared" si="1"/>
        <v>0</v>
      </c>
      <c r="H23" s="36"/>
      <c r="I23" s="36"/>
      <c r="J23" s="36">
        <f>SUM(J17:J22)</f>
        <v>694</v>
      </c>
      <c r="K23" s="36">
        <f>SUM(K17:K22)</f>
        <v>836</v>
      </c>
    </row>
    <row r="24" spans="1:11" ht="6" customHeight="1">
      <c r="A24" s="11"/>
      <c r="B24" s="11"/>
      <c r="C24" s="11"/>
      <c r="D24" s="11"/>
      <c r="E24" s="11"/>
      <c r="F24" s="11"/>
      <c r="G24" s="11"/>
      <c r="H24" s="11"/>
      <c r="I24" s="11"/>
      <c r="J24" s="11"/>
      <c r="K24" s="11"/>
    </row>
    <row r="25" spans="1:11" ht="17.25" customHeight="1">
      <c r="A25" s="36" t="s">
        <v>181</v>
      </c>
      <c r="B25" s="36">
        <f t="shared" ref="B25:G25" si="2">+B13-B23</f>
        <v>-8</v>
      </c>
      <c r="C25" s="36">
        <f t="shared" si="2"/>
        <v>-5</v>
      </c>
      <c r="D25" s="36">
        <f t="shared" si="2"/>
        <v>3</v>
      </c>
      <c r="E25" s="36">
        <f t="shared" si="2"/>
        <v>23</v>
      </c>
      <c r="F25" s="36">
        <f t="shared" si="2"/>
        <v>2</v>
      </c>
      <c r="G25" s="36">
        <f t="shared" si="2"/>
        <v>0</v>
      </c>
      <c r="H25" s="36"/>
      <c r="I25" s="36"/>
      <c r="J25" s="36">
        <f>+J13-J23</f>
        <v>-21</v>
      </c>
      <c r="K25" s="36">
        <f>+K13-K23</f>
        <v>-25</v>
      </c>
    </row>
    <row r="26" spans="1:11" ht="18" customHeight="1">
      <c r="A26" s="40" t="s">
        <v>330</v>
      </c>
      <c r="B26" s="109">
        <f t="shared" ref="B26:G26" si="3">+IFERROR(B25/B23,0)*100</f>
        <v>-57.142857142857139</v>
      </c>
      <c r="C26" s="109">
        <f t="shared" si="3"/>
        <v>-31.25</v>
      </c>
      <c r="D26" s="109">
        <f t="shared" si="3"/>
        <v>21.428571428571427</v>
      </c>
      <c r="E26" s="109">
        <f t="shared" si="3"/>
        <v>48.936170212765958</v>
      </c>
      <c r="F26" s="109">
        <f t="shared" si="3"/>
        <v>40</v>
      </c>
      <c r="G26" s="109">
        <f t="shared" si="3"/>
        <v>0</v>
      </c>
      <c r="H26" s="109"/>
      <c r="I26" s="109"/>
      <c r="J26" s="109">
        <f>+IFERROR(J25/J23,0)*100</f>
        <v>-3.0259365994236309</v>
      </c>
      <c r="K26" s="109">
        <f>+IFERROR(K25/K23,0)*100</f>
        <v>-2.9904306220095696</v>
      </c>
    </row>
  </sheetData>
  <mergeCells count="1">
    <mergeCell ref="A1:K1"/>
  </mergeCells>
  <pageMargins left="0.75" right="0.75" top="1" bottom="1" header="0.51180555555555496" footer="0.51180555555555496"/>
  <pageSetup paperSize="9" firstPageNumber="0"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topLeftCell="A4" zoomScaleNormal="100" workbookViewId="0">
      <pane xSplit="15825" topLeftCell="O1"/>
      <selection activeCell="A14" sqref="A14"/>
      <selection pane="topRight" activeCell="O1" sqref="O1"/>
    </sheetView>
  </sheetViews>
  <sheetFormatPr defaultRowHeight="15.75"/>
  <cols>
    <col min="1" max="1" width="25.625"/>
    <col min="2" max="4" width="14.25"/>
    <col min="5" max="1025" width="9.75"/>
  </cols>
  <sheetData>
    <row r="1" spans="1:11" ht="38.25" customHeight="1">
      <c r="A1" s="633" t="s">
        <v>331</v>
      </c>
      <c r="B1" s="633"/>
      <c r="C1" s="633"/>
      <c r="D1" s="633"/>
      <c r="E1" s="330"/>
      <c r="F1" s="330"/>
      <c r="G1" s="330"/>
      <c r="H1" s="330"/>
      <c r="I1" s="330"/>
    </row>
    <row r="2" spans="1:11" ht="18.75">
      <c r="A2" s="157" t="s">
        <v>319</v>
      </c>
      <c r="B2" s="330"/>
      <c r="C2" s="330"/>
      <c r="D2" s="330"/>
      <c r="E2" s="330"/>
      <c r="F2" s="330"/>
      <c r="G2" s="330"/>
      <c r="H2" s="330"/>
      <c r="I2" s="330"/>
    </row>
    <row r="3" spans="1:11">
      <c r="A3" s="56" t="s">
        <v>332</v>
      </c>
      <c r="B3" s="106" t="s">
        <v>333</v>
      </c>
      <c r="C3" s="106" t="s">
        <v>334</v>
      </c>
      <c r="D3" s="331" t="s">
        <v>335</v>
      </c>
      <c r="E3" s="215"/>
      <c r="F3" s="215"/>
      <c r="G3" s="215"/>
      <c r="H3" s="116"/>
      <c r="I3" s="116"/>
      <c r="K3" s="11"/>
    </row>
    <row r="4" spans="1:11">
      <c r="A4" s="581" t="s">
        <v>336</v>
      </c>
      <c r="B4" s="58">
        <v>17</v>
      </c>
      <c r="C4" s="58">
        <v>42</v>
      </c>
      <c r="D4" s="58">
        <v>10</v>
      </c>
      <c r="E4" s="11"/>
      <c r="F4" s="11"/>
      <c r="G4" s="11"/>
      <c r="H4" s="11"/>
      <c r="I4" s="11"/>
      <c r="K4" s="11"/>
    </row>
    <row r="5" spans="1:11">
      <c r="A5" s="58" t="s">
        <v>5261</v>
      </c>
      <c r="B5" s="58">
        <v>43</v>
      </c>
      <c r="C5" s="58">
        <v>125</v>
      </c>
      <c r="D5" s="58">
        <v>84</v>
      </c>
      <c r="E5" s="11"/>
      <c r="F5" s="11"/>
      <c r="G5" s="11"/>
      <c r="H5" s="11"/>
      <c r="I5" s="11"/>
      <c r="K5" s="332"/>
    </row>
    <row r="6" spans="1:11">
      <c r="A6" s="35"/>
      <c r="B6" s="35"/>
      <c r="C6" s="35"/>
      <c r="D6" s="35"/>
      <c r="E6" s="11"/>
      <c r="F6" s="11"/>
      <c r="G6" s="11"/>
      <c r="H6" s="11"/>
      <c r="I6" s="11"/>
      <c r="K6" s="332"/>
    </row>
    <row r="7" spans="1:11">
      <c r="A7" s="35"/>
      <c r="B7" s="35"/>
      <c r="C7" s="35"/>
      <c r="D7" s="35"/>
      <c r="E7" s="11"/>
      <c r="F7" s="11"/>
      <c r="G7" s="11"/>
      <c r="H7" s="11"/>
      <c r="I7" s="11"/>
      <c r="K7" s="332"/>
    </row>
    <row r="8" spans="1:11">
      <c r="A8" s="35"/>
      <c r="B8" s="35"/>
      <c r="C8" s="35"/>
      <c r="D8" s="35"/>
      <c r="E8" s="11"/>
      <c r="F8" s="11"/>
      <c r="G8" s="11"/>
      <c r="H8" s="11"/>
      <c r="I8" s="11"/>
      <c r="K8" s="332"/>
    </row>
    <row r="9" spans="1:11">
      <c r="A9" s="35"/>
      <c r="B9" s="35"/>
      <c r="C9" s="35"/>
      <c r="D9" s="35"/>
      <c r="E9" s="11"/>
      <c r="F9" s="11"/>
      <c r="G9" s="11"/>
      <c r="H9" s="11"/>
      <c r="I9" s="11"/>
      <c r="K9" s="332"/>
    </row>
    <row r="10" spans="1:11">
      <c r="A10" s="36" t="s">
        <v>56</v>
      </c>
      <c r="B10" s="36">
        <f>SUM(B4:B9)</f>
        <v>60</v>
      </c>
      <c r="C10" s="36">
        <f>SUM(C4:C9)</f>
        <v>167</v>
      </c>
      <c r="D10" s="36">
        <f>SUM(D4:D9)</f>
        <v>94</v>
      </c>
      <c r="E10" s="11"/>
      <c r="F10" s="11"/>
      <c r="G10" s="11"/>
      <c r="H10" s="11"/>
      <c r="I10" s="11"/>
      <c r="K10" s="332"/>
    </row>
    <row r="11" spans="1:11">
      <c r="A11" s="11"/>
      <c r="B11" s="11"/>
      <c r="C11" s="11"/>
      <c r="D11" s="11"/>
      <c r="E11" s="11"/>
      <c r="F11" s="11"/>
      <c r="G11" s="11"/>
      <c r="H11" s="11"/>
      <c r="I11" s="11"/>
      <c r="K11" s="332"/>
    </row>
    <row r="12" spans="1:11">
      <c r="A12" s="157" t="s">
        <v>329</v>
      </c>
      <c r="B12" s="11"/>
      <c r="C12" s="11"/>
      <c r="D12" s="11"/>
      <c r="E12" s="11"/>
      <c r="F12" s="11"/>
      <c r="G12" s="11"/>
      <c r="H12" s="11"/>
      <c r="I12" s="11"/>
      <c r="K12" s="332"/>
    </row>
    <row r="13" spans="1:11">
      <c r="A13" s="56" t="s">
        <v>332</v>
      </c>
      <c r="B13" s="106" t="s">
        <v>333</v>
      </c>
      <c r="C13" s="106" t="s">
        <v>334</v>
      </c>
      <c r="D13" s="331" t="s">
        <v>335</v>
      </c>
      <c r="E13" s="11"/>
      <c r="F13" s="11"/>
      <c r="G13" s="11"/>
      <c r="H13" s="11"/>
      <c r="I13" s="11"/>
      <c r="K13" s="332"/>
    </row>
    <row r="14" spans="1:11">
      <c r="A14" s="581" t="s">
        <v>336</v>
      </c>
      <c r="B14" s="58">
        <v>6</v>
      </c>
      <c r="C14" s="58">
        <v>52</v>
      </c>
      <c r="D14" s="58">
        <v>9</v>
      </c>
      <c r="E14" s="11"/>
      <c r="F14" s="11"/>
      <c r="G14" s="11"/>
      <c r="H14" s="11"/>
      <c r="I14" s="11"/>
      <c r="K14" s="332"/>
    </row>
    <row r="15" spans="1:11">
      <c r="A15" s="58" t="s">
        <v>5261</v>
      </c>
      <c r="B15" s="58">
        <v>44</v>
      </c>
      <c r="C15" s="58">
        <v>156</v>
      </c>
      <c r="D15" s="58">
        <v>71</v>
      </c>
      <c r="E15" s="11"/>
      <c r="F15" s="11"/>
      <c r="G15" s="11"/>
      <c r="H15" s="11"/>
      <c r="I15" s="11"/>
      <c r="K15" s="332"/>
    </row>
    <row r="16" spans="1:11">
      <c r="A16" s="35" t="s">
        <v>61</v>
      </c>
      <c r="B16" s="35">
        <v>11</v>
      </c>
      <c r="C16" s="35">
        <v>21</v>
      </c>
      <c r="D16" s="35">
        <v>0</v>
      </c>
      <c r="E16" s="11"/>
      <c r="F16" s="11"/>
      <c r="G16" s="11"/>
      <c r="H16" s="11"/>
      <c r="I16" s="11"/>
      <c r="K16" s="332"/>
    </row>
    <row r="17" spans="1:11">
      <c r="A17" s="35"/>
      <c r="B17" s="35"/>
      <c r="C17" s="35"/>
      <c r="D17" s="35"/>
      <c r="E17" s="11"/>
      <c r="F17" s="11"/>
      <c r="G17" s="11"/>
      <c r="H17" s="11"/>
      <c r="I17" s="11"/>
      <c r="K17" s="332"/>
    </row>
    <row r="18" spans="1:11">
      <c r="A18" s="35"/>
      <c r="B18" s="35"/>
      <c r="C18" s="35"/>
      <c r="D18" s="35"/>
      <c r="E18" s="11"/>
      <c r="F18" s="11"/>
      <c r="G18" s="11"/>
      <c r="H18" s="11"/>
      <c r="I18" s="11"/>
      <c r="K18" s="332"/>
    </row>
    <row r="19" spans="1:11">
      <c r="A19" s="35"/>
      <c r="B19" s="35"/>
      <c r="C19" s="35"/>
      <c r="D19" s="35"/>
      <c r="E19" s="11"/>
      <c r="F19" s="11"/>
      <c r="G19" s="11"/>
      <c r="H19" s="11"/>
      <c r="I19" s="11"/>
      <c r="K19" s="332"/>
    </row>
    <row r="20" spans="1:11">
      <c r="A20" s="36" t="s">
        <v>56</v>
      </c>
      <c r="B20" s="36">
        <f>SUM(B14:B19)</f>
        <v>61</v>
      </c>
      <c r="C20" s="36">
        <f>SUM(C14:C19)</f>
        <v>229</v>
      </c>
      <c r="D20" s="36">
        <f>SUM(D14:D19)</f>
        <v>80</v>
      </c>
      <c r="E20" s="11"/>
      <c r="F20" s="11"/>
      <c r="G20" s="11"/>
      <c r="H20" s="11"/>
      <c r="I20" s="11"/>
      <c r="K20" s="332"/>
    </row>
    <row r="21" spans="1:11">
      <c r="B21" s="11"/>
      <c r="C21" s="11"/>
      <c r="D21" s="11"/>
      <c r="E21" s="11"/>
      <c r="F21" s="11"/>
      <c r="G21" s="11"/>
      <c r="H21" s="11"/>
      <c r="I21" s="11"/>
      <c r="K21" s="332"/>
    </row>
    <row r="22" spans="1:11">
      <c r="A22" s="36" t="s">
        <v>181</v>
      </c>
      <c r="B22" s="36">
        <f>+B10-B20</f>
        <v>-1</v>
      </c>
      <c r="C22" s="36">
        <f>+C10-C20</f>
        <v>-62</v>
      </c>
      <c r="D22" s="36">
        <f>+D10-D20</f>
        <v>14</v>
      </c>
      <c r="E22" s="11"/>
      <c r="F22" s="11"/>
      <c r="G22" s="11"/>
      <c r="H22" s="11"/>
      <c r="I22" s="11"/>
      <c r="K22" s="332"/>
    </row>
    <row r="23" spans="1:11">
      <c r="A23" s="40" t="s">
        <v>330</v>
      </c>
      <c r="B23" s="109">
        <f>+IFERROR(B22/B20,0)*100</f>
        <v>-1.639344262295082</v>
      </c>
      <c r="C23" s="109">
        <f>+IFERROR(C22/C20,0)*100</f>
        <v>-27.074235807860266</v>
      </c>
      <c r="D23" s="109">
        <f>+IFERROR(D22/D20,0)*100</f>
        <v>17.5</v>
      </c>
      <c r="E23" s="11"/>
      <c r="F23" s="11"/>
      <c r="G23" s="11"/>
      <c r="H23" s="11"/>
      <c r="I23" s="11"/>
      <c r="K23" s="332"/>
    </row>
  </sheetData>
  <mergeCells count="1">
    <mergeCell ref="A1:D1"/>
  </mergeCells>
  <pageMargins left="0.75" right="0.75" top="1" bottom="1" header="0.51180555555555496" footer="0.51180555555555496"/>
  <pageSetup paperSize="9" firstPageNumber="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view="pageBreakPreview" zoomScaleNormal="100" workbookViewId="0"/>
  </sheetViews>
  <sheetFormatPr defaultRowHeight="15.75"/>
  <cols>
    <col min="1" max="1" width="13.625" style="1"/>
    <col min="2" max="2" width="30.375" style="1"/>
    <col min="3" max="3" width="9.125" style="1"/>
    <col min="4" max="4" width="33.875" style="1"/>
    <col min="5" max="5" width="25.375" style="1"/>
    <col min="6" max="6" width="43.625" style="1"/>
    <col min="7" max="8" width="9.125" style="1"/>
    <col min="9" max="9" width="8.75" style="1"/>
    <col min="10" max="10" width="9.75"/>
    <col min="11" max="11" width="10.875"/>
    <col min="12" max="256" width="9.75"/>
    <col min="257" max="257" width="13.625"/>
    <col min="258" max="264" width="9.125"/>
    <col min="265" max="265" width="8.75"/>
    <col min="266" max="266" width="9.75"/>
    <col min="267" max="267" width="10.875"/>
    <col min="268" max="512" width="9.75"/>
    <col min="513" max="513" width="13.625"/>
    <col min="514" max="520" width="9.125"/>
    <col min="521" max="521" width="8.75"/>
    <col min="522" max="522" width="9.75"/>
    <col min="523" max="523" width="10.875"/>
    <col min="524" max="768" width="9.75"/>
    <col min="769" max="769" width="13.625"/>
    <col min="770" max="776" width="9.125"/>
    <col min="777" max="777" width="8.75"/>
    <col min="778" max="778" width="9.75"/>
    <col min="779" max="779" width="10.875"/>
    <col min="780" max="1025" width="9.75"/>
  </cols>
  <sheetData>
    <row r="1" spans="1:20" s="3" customFormat="1">
      <c r="A1" s="580" t="s">
        <v>2</v>
      </c>
      <c r="B1" s="2"/>
      <c r="C1" s="2"/>
      <c r="D1" s="2"/>
      <c r="E1" s="2"/>
      <c r="F1" s="2"/>
    </row>
    <row r="2" spans="1:20" s="7" customFormat="1" ht="20.100000000000001" customHeight="1">
      <c r="A2" s="4" t="s">
        <v>3</v>
      </c>
      <c r="B2" s="587" t="s">
        <v>4</v>
      </c>
      <c r="C2" s="587"/>
      <c r="D2" s="587"/>
      <c r="E2" s="587"/>
      <c r="F2" s="587"/>
      <c r="G2" s="5"/>
      <c r="H2" s="5"/>
      <c r="I2" s="4"/>
      <c r="J2" s="6"/>
      <c r="K2" s="6"/>
    </row>
    <row r="3" spans="1:20" s="7" customFormat="1" ht="20.100000000000001" customHeight="1">
      <c r="A3" s="4" t="s">
        <v>5</v>
      </c>
      <c r="B3" s="588" t="s">
        <v>6</v>
      </c>
      <c r="C3" s="588"/>
      <c r="D3" s="588"/>
      <c r="E3" s="588"/>
      <c r="F3" s="588"/>
      <c r="G3" s="4"/>
      <c r="H3" s="4"/>
      <c r="I3" s="4"/>
      <c r="J3" s="6"/>
      <c r="K3" s="6"/>
    </row>
    <row r="4" spans="1:20" s="7" customFormat="1" ht="27.75" customHeight="1">
      <c r="A4" s="4" t="s">
        <v>7</v>
      </c>
      <c r="B4" s="589" t="s">
        <v>8</v>
      </c>
      <c r="C4" s="589"/>
      <c r="D4" s="589"/>
      <c r="E4" s="589"/>
      <c r="F4" s="589"/>
    </row>
    <row r="5" spans="1:20" s="7" customFormat="1" ht="34.5" customHeight="1">
      <c r="A5" s="4" t="s">
        <v>9</v>
      </c>
      <c r="B5" s="590" t="s">
        <v>10</v>
      </c>
      <c r="C5" s="590"/>
      <c r="D5" s="590"/>
      <c r="E5" s="590"/>
      <c r="F5" s="590"/>
      <c r="G5" s="4"/>
      <c r="H5" s="4"/>
      <c r="I5" s="4"/>
      <c r="J5" s="6"/>
      <c r="K5" s="6"/>
    </row>
    <row r="6" spans="1:20" s="7" customFormat="1" ht="24.75" customHeight="1">
      <c r="A6" s="4" t="s">
        <v>11</v>
      </c>
      <c r="B6" s="588" t="s">
        <v>12</v>
      </c>
      <c r="C6" s="588"/>
      <c r="D6" s="588"/>
      <c r="E6" s="588"/>
      <c r="F6" s="588"/>
      <c r="G6" s="4"/>
      <c r="H6" s="4"/>
      <c r="I6" s="4"/>
      <c r="J6" s="6"/>
      <c r="K6" s="6"/>
    </row>
    <row r="7" spans="1:20" s="7" customFormat="1" ht="20.100000000000001" customHeight="1">
      <c r="A7" s="4" t="s">
        <v>13</v>
      </c>
      <c r="B7" s="588" t="s">
        <v>14</v>
      </c>
      <c r="C7" s="588"/>
      <c r="D7" s="588"/>
      <c r="E7" s="588"/>
      <c r="F7" s="588"/>
      <c r="G7" s="4"/>
      <c r="H7" s="4"/>
      <c r="I7" s="4"/>
      <c r="J7" s="6"/>
      <c r="K7" s="6"/>
    </row>
    <row r="8" spans="1:20" s="7" customFormat="1" ht="20.100000000000001" customHeight="1">
      <c r="A8" s="4" t="s">
        <v>15</v>
      </c>
      <c r="B8" s="588" t="s">
        <v>16</v>
      </c>
      <c r="C8" s="588"/>
      <c r="D8" s="588"/>
      <c r="E8" s="588"/>
      <c r="F8" s="588"/>
      <c r="G8" s="4"/>
      <c r="H8" s="4"/>
      <c r="I8" s="4"/>
      <c r="J8" s="6"/>
      <c r="K8" s="6"/>
      <c r="L8" s="8"/>
      <c r="M8" s="8"/>
      <c r="N8" s="8"/>
    </row>
    <row r="9" spans="1:20" s="7" customFormat="1" ht="37.5" customHeight="1">
      <c r="A9" s="4" t="s">
        <v>17</v>
      </c>
      <c r="B9" s="590" t="s">
        <v>18</v>
      </c>
      <c r="C9" s="590"/>
      <c r="D9" s="590"/>
      <c r="E9" s="590"/>
      <c r="F9" s="590"/>
      <c r="G9" s="4"/>
      <c r="H9" s="4"/>
      <c r="I9" s="4"/>
      <c r="J9" s="6"/>
      <c r="K9" s="6"/>
      <c r="L9" s="8"/>
      <c r="M9" s="8"/>
      <c r="N9" s="8"/>
    </row>
    <row r="10" spans="1:20" ht="37.5" customHeight="1">
      <c r="A10" s="9" t="s">
        <v>19</v>
      </c>
      <c r="B10" s="590" t="s">
        <v>20</v>
      </c>
      <c r="C10" s="590"/>
      <c r="D10" s="590"/>
      <c r="E10" s="590"/>
      <c r="F10" s="590"/>
      <c r="G10" s="9"/>
      <c r="H10" s="9"/>
      <c r="I10" s="9"/>
      <c r="J10" s="10"/>
      <c r="K10" s="10"/>
      <c r="L10" s="11"/>
      <c r="M10" s="11"/>
      <c r="N10" s="11"/>
    </row>
    <row r="11" spans="1:20" ht="20.100000000000001" customHeight="1">
      <c r="A11" s="9" t="s">
        <v>21</v>
      </c>
      <c r="B11" s="588" t="s">
        <v>22</v>
      </c>
      <c r="C11" s="588"/>
      <c r="D11" s="588"/>
      <c r="E11" s="588"/>
      <c r="F11" s="588"/>
      <c r="G11" s="12"/>
      <c r="H11" s="12"/>
      <c r="I11" s="12"/>
      <c r="J11" s="12"/>
      <c r="K11" s="12"/>
      <c r="L11" s="11"/>
      <c r="M11" s="11"/>
      <c r="N11" s="11"/>
    </row>
    <row r="12" spans="1:20" ht="20.100000000000001" customHeight="1">
      <c r="A12" s="9" t="s">
        <v>23</v>
      </c>
      <c r="B12" s="590" t="s">
        <v>24</v>
      </c>
      <c r="C12" s="590"/>
      <c r="D12" s="590"/>
      <c r="E12" s="590"/>
      <c r="F12" s="590"/>
      <c r="G12" s="12"/>
      <c r="H12" s="12"/>
      <c r="I12" s="12"/>
      <c r="J12" s="12"/>
      <c r="K12" s="12"/>
      <c r="L12" s="11"/>
      <c r="M12" s="11"/>
      <c r="N12" s="11"/>
    </row>
    <row r="13" spans="1:20" ht="31.5" customHeight="1">
      <c r="A13" s="9" t="s">
        <v>25</v>
      </c>
      <c r="B13" s="590" t="s">
        <v>26</v>
      </c>
      <c r="C13" s="590"/>
      <c r="D13" s="590"/>
      <c r="E13" s="590"/>
      <c r="F13" s="590"/>
      <c r="G13" s="13"/>
      <c r="H13" s="13"/>
      <c r="I13" s="13"/>
      <c r="J13" s="10"/>
      <c r="K13" s="10"/>
      <c r="L13" s="11"/>
      <c r="M13" s="11"/>
      <c r="N13" s="11"/>
    </row>
    <row r="14" spans="1:20" ht="23.25" customHeight="1">
      <c r="A14" s="9" t="s">
        <v>27</v>
      </c>
      <c r="B14" s="591" t="s">
        <v>28</v>
      </c>
      <c r="C14" s="591"/>
      <c r="D14" s="591"/>
      <c r="E14" s="591"/>
      <c r="F14" s="591"/>
      <c r="G14" s="14"/>
      <c r="H14" s="14"/>
      <c r="I14" s="14"/>
      <c r="J14" s="14"/>
      <c r="K14" s="14"/>
    </row>
    <row r="15" spans="1:20" ht="32.25" customHeight="1">
      <c r="A15" s="9" t="s">
        <v>29</v>
      </c>
      <c r="B15" s="592" t="s">
        <v>30</v>
      </c>
      <c r="C15" s="592"/>
      <c r="D15" s="592"/>
      <c r="E15" s="592"/>
      <c r="F15" s="592"/>
      <c r="G15" s="15"/>
      <c r="H15" s="15"/>
      <c r="I15" s="15"/>
      <c r="J15" s="15"/>
      <c r="K15" s="15"/>
      <c r="L15" s="11"/>
      <c r="M15" s="11"/>
      <c r="N15" s="11"/>
    </row>
    <row r="16" spans="1:20" s="7" customFormat="1" ht="33.75" customHeight="1">
      <c r="A16" s="4" t="s">
        <v>31</v>
      </c>
      <c r="B16" s="591" t="s">
        <v>32</v>
      </c>
      <c r="C16" s="591"/>
      <c r="D16" s="591"/>
      <c r="E16" s="591"/>
      <c r="F16" s="591"/>
      <c r="G16" s="16"/>
      <c r="H16" s="16"/>
      <c r="I16" s="16"/>
      <c r="J16" s="16"/>
      <c r="K16" s="17"/>
      <c r="L16" s="17"/>
      <c r="M16" s="17"/>
      <c r="N16" s="17"/>
      <c r="O16" s="17"/>
      <c r="P16" s="17"/>
      <c r="Q16" s="17"/>
      <c r="R16" s="17"/>
      <c r="S16" s="17"/>
      <c r="T16" s="17"/>
    </row>
    <row r="17" spans="1:11" ht="27" customHeight="1">
      <c r="A17" s="9" t="s">
        <v>33</v>
      </c>
      <c r="B17" s="591" t="s">
        <v>34</v>
      </c>
      <c r="C17" s="591"/>
      <c r="D17" s="591"/>
      <c r="E17" s="591"/>
      <c r="F17" s="591"/>
      <c r="G17" s="14"/>
      <c r="H17" s="14"/>
      <c r="I17" s="14"/>
      <c r="J17" s="14"/>
      <c r="K17" s="14"/>
    </row>
    <row r="18" spans="1:11" ht="20.100000000000001" customHeight="1">
      <c r="A18" s="9" t="s">
        <v>35</v>
      </c>
      <c r="B18" s="591" t="s">
        <v>36</v>
      </c>
      <c r="C18" s="591"/>
      <c r="D18" s="591"/>
      <c r="E18" s="591"/>
      <c r="F18" s="591"/>
      <c r="G18" s="14"/>
      <c r="H18" s="14"/>
      <c r="I18" s="14"/>
      <c r="J18" s="18"/>
      <c r="K18" s="18"/>
    </row>
    <row r="19" spans="1:11" s="7" customFormat="1" ht="24.75" customHeight="1">
      <c r="A19" s="4" t="s">
        <v>37</v>
      </c>
      <c r="B19" s="591" t="s">
        <v>38</v>
      </c>
      <c r="C19" s="591"/>
      <c r="D19" s="591"/>
      <c r="E19" s="591"/>
      <c r="F19" s="591"/>
      <c r="G19" s="16"/>
      <c r="H19" s="16"/>
      <c r="I19" s="16"/>
      <c r="J19" s="19"/>
      <c r="K19" s="19"/>
    </row>
    <row r="20" spans="1:11" s="7" customFormat="1" ht="42" customHeight="1">
      <c r="A20" s="4" t="s">
        <v>39</v>
      </c>
      <c r="B20" s="591" t="s">
        <v>40</v>
      </c>
      <c r="C20" s="591"/>
      <c r="D20" s="591"/>
      <c r="E20" s="591"/>
      <c r="F20" s="591"/>
      <c r="G20" s="16"/>
      <c r="H20" s="16"/>
      <c r="I20" s="16"/>
      <c r="J20" s="19"/>
      <c r="K20" s="19"/>
    </row>
    <row r="21" spans="1:11" ht="34.5" customHeight="1">
      <c r="A21" s="9" t="s">
        <v>41</v>
      </c>
      <c r="B21" s="591" t="s">
        <v>42</v>
      </c>
      <c r="C21" s="591"/>
      <c r="D21" s="591"/>
      <c r="E21" s="591"/>
      <c r="F21" s="591"/>
      <c r="G21" s="14"/>
      <c r="H21" s="14"/>
      <c r="I21" s="14"/>
      <c r="J21" s="18"/>
      <c r="K21" s="18"/>
    </row>
    <row r="22" spans="1:11" ht="51.75" customHeight="1">
      <c r="A22" s="9" t="s">
        <v>43</v>
      </c>
      <c r="B22" s="591" t="s">
        <v>44</v>
      </c>
      <c r="C22" s="591"/>
      <c r="D22" s="591"/>
      <c r="E22" s="591"/>
      <c r="F22" s="591"/>
      <c r="G22" s="14"/>
      <c r="H22" s="14"/>
      <c r="I22" s="14"/>
      <c r="J22" s="18"/>
      <c r="K22" s="18"/>
    </row>
    <row r="23" spans="1:11" ht="20.100000000000001" customHeight="1">
      <c r="A23" s="9" t="s">
        <v>45</v>
      </c>
      <c r="B23" s="591" t="s">
        <v>46</v>
      </c>
      <c r="C23" s="591"/>
      <c r="D23" s="591"/>
      <c r="E23" s="591"/>
      <c r="F23" s="591"/>
      <c r="G23" s="14"/>
      <c r="H23" s="14"/>
      <c r="I23" s="14"/>
      <c r="J23" s="18"/>
      <c r="K23" s="18"/>
    </row>
    <row r="24" spans="1:11" ht="20.100000000000001" customHeight="1">
      <c r="A24" s="9" t="s">
        <v>47</v>
      </c>
      <c r="B24" s="588" t="s">
        <v>48</v>
      </c>
      <c r="C24" s="588"/>
      <c r="D24" s="588"/>
      <c r="E24" s="588"/>
      <c r="F24" s="588"/>
      <c r="G24" s="15"/>
      <c r="H24" s="15"/>
      <c r="I24" s="15"/>
      <c r="J24" s="20"/>
      <c r="K24" s="20"/>
    </row>
    <row r="25" spans="1:11" ht="20.100000000000001" customHeight="1">
      <c r="A25" s="9" t="s">
        <v>49</v>
      </c>
      <c r="B25" s="593" t="s">
        <v>50</v>
      </c>
      <c r="C25" s="593"/>
      <c r="D25" s="593"/>
      <c r="E25" s="593"/>
      <c r="F25" s="593"/>
      <c r="G25" s="15"/>
      <c r="H25" s="15"/>
      <c r="I25" s="15"/>
      <c r="J25" s="20"/>
      <c r="K25" s="20"/>
    </row>
  </sheetData>
  <mergeCells count="24">
    <mergeCell ref="B22:F22"/>
    <mergeCell ref="B23:F23"/>
    <mergeCell ref="B24:F24"/>
    <mergeCell ref="B25:F25"/>
    <mergeCell ref="B17:F17"/>
    <mergeCell ref="B18:F18"/>
    <mergeCell ref="B19:F19"/>
    <mergeCell ref="B20:F20"/>
    <mergeCell ref="B21:F21"/>
    <mergeCell ref="B12:F12"/>
    <mergeCell ref="B13:F13"/>
    <mergeCell ref="B14:F14"/>
    <mergeCell ref="B15:F15"/>
    <mergeCell ref="B16:F16"/>
    <mergeCell ref="B7:F7"/>
    <mergeCell ref="B8:F8"/>
    <mergeCell ref="B9:F9"/>
    <mergeCell ref="B10:F10"/>
    <mergeCell ref="B11:F11"/>
    <mergeCell ref="B2:F2"/>
    <mergeCell ref="B3:F3"/>
    <mergeCell ref="B4:F4"/>
    <mergeCell ref="B5:F5"/>
    <mergeCell ref="B6:F6"/>
  </mergeCells>
  <pageMargins left="0.7" right="0.7" top="0.75" bottom="0.75" header="0.51180555555555496" footer="0.51180555555555496"/>
  <pageSetup paperSize="9" firstPageNumber="0"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K207"/>
  <sheetViews>
    <sheetView view="pageBreakPreview" topLeftCell="A7" zoomScaleNormal="100" workbookViewId="0">
      <selection activeCell="H9" sqref="H9"/>
    </sheetView>
  </sheetViews>
  <sheetFormatPr defaultRowHeight="15.75"/>
  <cols>
    <col min="1" max="1" width="23.625" style="333"/>
    <col min="2" max="2" width="37.25" style="333"/>
    <col min="3" max="3" width="27.875" style="333"/>
    <col min="4" max="4" width="13.75" style="333"/>
    <col min="5" max="5" width="17" style="333"/>
    <col min="6" max="1025" width="9.875" style="333"/>
  </cols>
  <sheetData>
    <row r="1" spans="1:1024" ht="45.75" customHeight="1">
      <c r="A1" s="621" t="s">
        <v>337</v>
      </c>
      <c r="B1" s="621"/>
      <c r="C1" s="621"/>
      <c r="D1" s="621"/>
      <c r="E1" s="621"/>
      <c r="F1" s="62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c r="A2" s="334" t="s">
        <v>338</v>
      </c>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31.5">
      <c r="A3" s="62" t="s">
        <v>169</v>
      </c>
      <c r="B3" s="22" t="s">
        <v>100</v>
      </c>
      <c r="C3" s="22" t="s">
        <v>339</v>
      </c>
      <c r="D3" s="22" t="s">
        <v>340</v>
      </c>
      <c r="E3" s="22" t="s">
        <v>341</v>
      </c>
      <c r="F3" s="99" t="s">
        <v>342</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c r="A4" s="335" t="s">
        <v>343</v>
      </c>
      <c r="B4" s="336" t="s">
        <v>344</v>
      </c>
      <c r="C4" s="336" t="s">
        <v>115</v>
      </c>
      <c r="D4" s="337" t="s">
        <v>345</v>
      </c>
      <c r="E4" s="337" t="s">
        <v>346</v>
      </c>
      <c r="F4" s="338" t="s">
        <v>347</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c r="A5" s="335" t="s">
        <v>343</v>
      </c>
      <c r="B5" s="336" t="s">
        <v>120</v>
      </c>
      <c r="C5" s="336" t="s">
        <v>348</v>
      </c>
      <c r="D5" s="337" t="s">
        <v>345</v>
      </c>
      <c r="E5" s="337" t="s">
        <v>349</v>
      </c>
      <c r="F5" s="338" t="s">
        <v>347</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c r="A6" s="335" t="s">
        <v>343</v>
      </c>
      <c r="B6" s="336" t="s">
        <v>121</v>
      </c>
      <c r="C6" s="336" t="s">
        <v>350</v>
      </c>
      <c r="D6" s="337" t="s">
        <v>345</v>
      </c>
      <c r="E6" s="337" t="s">
        <v>346</v>
      </c>
      <c r="F6" s="338" t="s">
        <v>347</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c r="A7" s="335" t="s">
        <v>343</v>
      </c>
      <c r="B7" s="336" t="s">
        <v>351</v>
      </c>
      <c r="C7" s="336" t="s">
        <v>352</v>
      </c>
      <c r="D7" s="337" t="s">
        <v>345</v>
      </c>
      <c r="E7" s="337" t="s">
        <v>353</v>
      </c>
      <c r="F7" s="338" t="s">
        <v>347</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c r="A8" s="335" t="s">
        <v>343</v>
      </c>
      <c r="B8" s="336" t="s">
        <v>351</v>
      </c>
      <c r="C8" s="336" t="s">
        <v>354</v>
      </c>
      <c r="D8" s="337" t="s">
        <v>345</v>
      </c>
      <c r="E8" s="337" t="s">
        <v>346</v>
      </c>
      <c r="F8" s="338" t="s">
        <v>347</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c r="A9" s="335" t="s">
        <v>343</v>
      </c>
      <c r="B9" s="339" t="s">
        <v>351</v>
      </c>
      <c r="C9" s="336" t="s">
        <v>355</v>
      </c>
      <c r="D9" s="337" t="s">
        <v>345</v>
      </c>
      <c r="E9" s="337" t="s">
        <v>346</v>
      </c>
      <c r="F9" s="338" t="s">
        <v>347</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c r="A10" s="335" t="s">
        <v>343</v>
      </c>
      <c r="B10" s="339" t="s">
        <v>351</v>
      </c>
      <c r="C10" s="336" t="s">
        <v>356</v>
      </c>
      <c r="D10" s="337" t="s">
        <v>345</v>
      </c>
      <c r="E10" s="337" t="s">
        <v>346</v>
      </c>
      <c r="F10" s="338" t="s">
        <v>347</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c r="A11" s="335" t="s">
        <v>343</v>
      </c>
      <c r="B11" s="336" t="s">
        <v>357</v>
      </c>
      <c r="C11" s="336" t="s">
        <v>358</v>
      </c>
      <c r="D11" s="337" t="s">
        <v>345</v>
      </c>
      <c r="E11" s="337" t="s">
        <v>346</v>
      </c>
      <c r="F11" s="338" t="s">
        <v>347</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4">
      <c r="A12" s="340" t="s">
        <v>359</v>
      </c>
      <c r="B12" s="341" t="s">
        <v>119</v>
      </c>
      <c r="C12" s="341" t="s">
        <v>360</v>
      </c>
      <c r="D12" s="342" t="s">
        <v>345</v>
      </c>
      <c r="E12" s="342" t="s">
        <v>346</v>
      </c>
      <c r="F12" s="343" t="s">
        <v>347</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c r="A13" s="340" t="s">
        <v>359</v>
      </c>
      <c r="B13" s="341" t="s">
        <v>125</v>
      </c>
      <c r="C13" s="341" t="s">
        <v>361</v>
      </c>
      <c r="D13" s="342" t="s">
        <v>345</v>
      </c>
      <c r="E13" s="342" t="s">
        <v>349</v>
      </c>
      <c r="F13" s="343" t="s">
        <v>347</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c r="A14" s="340" t="s">
        <v>359</v>
      </c>
      <c r="B14" s="341" t="s">
        <v>125</v>
      </c>
      <c r="C14" s="341" t="s">
        <v>362</v>
      </c>
      <c r="D14" s="342" t="s">
        <v>345</v>
      </c>
      <c r="E14" s="342" t="s">
        <v>346</v>
      </c>
      <c r="F14" s="343" t="s">
        <v>347</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c r="A15" s="340" t="s">
        <v>359</v>
      </c>
      <c r="B15" s="341" t="s">
        <v>125</v>
      </c>
      <c r="C15" s="341" t="s">
        <v>363</v>
      </c>
      <c r="D15" s="342" t="s">
        <v>345</v>
      </c>
      <c r="E15" s="342" t="s">
        <v>346</v>
      </c>
      <c r="F15" s="343" t="s">
        <v>347</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c r="A16" s="340" t="s">
        <v>359</v>
      </c>
      <c r="B16" s="341" t="s">
        <v>125</v>
      </c>
      <c r="C16" s="341" t="s">
        <v>364</v>
      </c>
      <c r="D16" s="342" t="s">
        <v>345</v>
      </c>
      <c r="E16" s="342" t="s">
        <v>349</v>
      </c>
      <c r="F16" s="343" t="s">
        <v>347</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4">
      <c r="A17" s="340" t="s">
        <v>359</v>
      </c>
      <c r="B17" s="341" t="s">
        <v>125</v>
      </c>
      <c r="C17" s="341" t="s">
        <v>365</v>
      </c>
      <c r="D17" s="342" t="s">
        <v>345</v>
      </c>
      <c r="E17" s="342" t="s">
        <v>346</v>
      </c>
      <c r="F17" s="343" t="s">
        <v>347</v>
      </c>
      <c r="G17"/>
      <c r="H17"/>
      <c r="I17"/>
      <c r="J17" s="333" t="s">
        <v>366</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c r="A18" s="340" t="s">
        <v>359</v>
      </c>
      <c r="B18" s="341" t="s">
        <v>125</v>
      </c>
      <c r="C18" s="341" t="s">
        <v>367</v>
      </c>
      <c r="D18" s="342" t="s">
        <v>345</v>
      </c>
      <c r="E18" s="342" t="s">
        <v>349</v>
      </c>
      <c r="F18" s="343" t="s">
        <v>347</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c r="A19" s="340" t="s">
        <v>359</v>
      </c>
      <c r="B19" s="341" t="s">
        <v>125</v>
      </c>
      <c r="C19" s="341" t="s">
        <v>368</v>
      </c>
      <c r="D19" s="342" t="s">
        <v>345</v>
      </c>
      <c r="E19" s="342" t="s">
        <v>346</v>
      </c>
      <c r="F19" s="343" t="s">
        <v>347</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c r="A20" s="340" t="s">
        <v>359</v>
      </c>
      <c r="B20" s="341" t="s">
        <v>369</v>
      </c>
      <c r="C20" s="341" t="s">
        <v>370</v>
      </c>
      <c r="D20" s="342" t="s">
        <v>345</v>
      </c>
      <c r="E20" s="342" t="s">
        <v>353</v>
      </c>
      <c r="F20" s="343" t="s">
        <v>347</v>
      </c>
      <c r="G20" s="344"/>
      <c r="H20" s="344"/>
      <c r="I20" s="344"/>
      <c r="J20" s="344"/>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4">
      <c r="A21" s="345" t="s">
        <v>371</v>
      </c>
      <c r="B21" s="346" t="s">
        <v>114</v>
      </c>
      <c r="C21" s="346" t="s">
        <v>197</v>
      </c>
      <c r="D21" s="347" t="s">
        <v>345</v>
      </c>
      <c r="E21" s="347" t="s">
        <v>349</v>
      </c>
      <c r="F21" s="348" t="s">
        <v>347</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4">
      <c r="A22" s="345" t="s">
        <v>371</v>
      </c>
      <c r="B22" s="346" t="s">
        <v>114</v>
      </c>
      <c r="C22" s="346" t="s">
        <v>225</v>
      </c>
      <c r="D22" s="347" t="s">
        <v>345</v>
      </c>
      <c r="E22" s="347" t="s">
        <v>349</v>
      </c>
      <c r="F22" s="348" t="s">
        <v>347</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4">
      <c r="A23" s="345" t="s">
        <v>371</v>
      </c>
      <c r="B23" s="346" t="s">
        <v>114</v>
      </c>
      <c r="C23" s="346" t="s">
        <v>114</v>
      </c>
      <c r="D23" s="347" t="s">
        <v>345</v>
      </c>
      <c r="E23" s="347" t="s">
        <v>349</v>
      </c>
      <c r="F23" s="348" t="s">
        <v>347</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4">
      <c r="A24" s="345" t="s">
        <v>371</v>
      </c>
      <c r="B24" s="346" t="s">
        <v>114</v>
      </c>
      <c r="C24" s="346" t="s">
        <v>372</v>
      </c>
      <c r="D24" s="347" t="s">
        <v>345</v>
      </c>
      <c r="E24" s="347" t="s">
        <v>349</v>
      </c>
      <c r="F24" s="348" t="s">
        <v>347</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4">
      <c r="A25" s="345" t="s">
        <v>371</v>
      </c>
      <c r="B25" s="346" t="s">
        <v>118</v>
      </c>
      <c r="C25" s="346" t="s">
        <v>221</v>
      </c>
      <c r="D25" s="347" t="s">
        <v>345</v>
      </c>
      <c r="E25" s="347" t="s">
        <v>349</v>
      </c>
      <c r="F25" s="348" t="s">
        <v>347</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4">
      <c r="A26" s="345" t="s">
        <v>371</v>
      </c>
      <c r="B26" s="346" t="s">
        <v>118</v>
      </c>
      <c r="C26" s="346" t="s">
        <v>373</v>
      </c>
      <c r="D26" s="347" t="s">
        <v>345</v>
      </c>
      <c r="E26" s="347" t="s">
        <v>349</v>
      </c>
      <c r="F26" s="348" t="s">
        <v>347</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4">
      <c r="A27" s="345" t="s">
        <v>371</v>
      </c>
      <c r="B27" s="346" t="s">
        <v>119</v>
      </c>
      <c r="C27" s="346" t="s">
        <v>374</v>
      </c>
      <c r="D27" s="347" t="s">
        <v>345</v>
      </c>
      <c r="E27" s="347" t="s">
        <v>349</v>
      </c>
      <c r="F27" s="348" t="s">
        <v>347</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4">
      <c r="A28" s="345" t="s">
        <v>371</v>
      </c>
      <c r="B28" s="346" t="s">
        <v>119</v>
      </c>
      <c r="C28" s="346" t="s">
        <v>375</v>
      </c>
      <c r="D28" s="347" t="s">
        <v>345</v>
      </c>
      <c r="E28" s="347" t="s">
        <v>349</v>
      </c>
      <c r="F28" s="348" t="s">
        <v>347</v>
      </c>
      <c r="G28" s="349"/>
      <c r="H28" s="349"/>
      <c r="I28" s="349"/>
      <c r="J28" s="349"/>
      <c r="K28" s="349"/>
      <c r="L28" s="349"/>
      <c r="M28" s="349"/>
      <c r="N28" s="349"/>
      <c r="O28" s="349"/>
      <c r="P28" s="349"/>
      <c r="Q28" s="349"/>
      <c r="R28" s="350"/>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4">
      <c r="A29" s="351" t="s">
        <v>376</v>
      </c>
      <c r="B29" s="352" t="s">
        <v>112</v>
      </c>
      <c r="C29" s="352" t="s">
        <v>377</v>
      </c>
      <c r="D29" s="353" t="s">
        <v>345</v>
      </c>
      <c r="E29" s="353" t="s">
        <v>353</v>
      </c>
      <c r="F29" s="354" t="s">
        <v>347</v>
      </c>
      <c r="G29" s="349"/>
      <c r="H29" s="349"/>
      <c r="I29" s="349"/>
      <c r="J29" s="349"/>
      <c r="K29" s="349"/>
      <c r="L29" s="349"/>
      <c r="M29" s="349"/>
      <c r="N29" s="349"/>
      <c r="O29" s="349"/>
      <c r="P29" s="349"/>
      <c r="Q29" s="349"/>
      <c r="R29" s="350"/>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4">
      <c r="A30" s="351" t="s">
        <v>376</v>
      </c>
      <c r="B30" s="352" t="s">
        <v>112</v>
      </c>
      <c r="C30" s="352" t="s">
        <v>378</v>
      </c>
      <c r="D30" s="353" t="s">
        <v>345</v>
      </c>
      <c r="E30" s="353" t="s">
        <v>349</v>
      </c>
      <c r="F30" s="354" t="s">
        <v>347</v>
      </c>
      <c r="G30" s="349"/>
      <c r="H30" s="349"/>
      <c r="I30" s="349"/>
      <c r="J30" s="349"/>
      <c r="K30" s="349"/>
      <c r="L30" s="349"/>
      <c r="M30" s="349"/>
      <c r="N30" s="349"/>
      <c r="O30" s="349"/>
      <c r="P30" s="349"/>
      <c r="Q30" s="349"/>
      <c r="R30" s="35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4">
      <c r="A31" s="351" t="s">
        <v>376</v>
      </c>
      <c r="B31" s="352" t="s">
        <v>117</v>
      </c>
      <c r="C31" s="352" t="s">
        <v>379</v>
      </c>
      <c r="D31" s="353" t="s">
        <v>345</v>
      </c>
      <c r="E31" s="353" t="s">
        <v>349</v>
      </c>
      <c r="F31" s="354" t="s">
        <v>347</v>
      </c>
      <c r="G31" s="349"/>
      <c r="H31" s="349"/>
      <c r="I31" s="349"/>
      <c r="J31" s="349"/>
      <c r="K31" s="349"/>
      <c r="L31" s="349"/>
      <c r="M31" s="349"/>
      <c r="N31" s="349"/>
      <c r="O31" s="349"/>
      <c r="P31" s="349"/>
      <c r="Q31" s="349"/>
      <c r="R31" s="350"/>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36">
      <c r="A32" s="351" t="s">
        <v>376</v>
      </c>
      <c r="B32" s="352" t="s">
        <v>117</v>
      </c>
      <c r="C32" s="352" t="s">
        <v>380</v>
      </c>
      <c r="D32" s="353" t="s">
        <v>345</v>
      </c>
      <c r="E32" s="353" t="s">
        <v>349</v>
      </c>
      <c r="F32" s="354" t="s">
        <v>347</v>
      </c>
      <c r="G32" s="349"/>
      <c r="H32" s="349"/>
      <c r="I32" s="349"/>
      <c r="J32" s="349"/>
      <c r="K32" s="349"/>
      <c r="L32" s="349"/>
      <c r="M32" s="349"/>
      <c r="N32" s="349"/>
      <c r="O32" s="349"/>
      <c r="P32" s="349"/>
      <c r="Q32" s="349"/>
      <c r="R32" s="350"/>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4">
      <c r="A33" s="351" t="s">
        <v>376</v>
      </c>
      <c r="B33" s="352" t="s">
        <v>381</v>
      </c>
      <c r="C33" s="352" t="s">
        <v>382</v>
      </c>
      <c r="D33" s="353" t="s">
        <v>345</v>
      </c>
      <c r="E33" s="353" t="s">
        <v>353</v>
      </c>
      <c r="F33" s="354" t="s">
        <v>347</v>
      </c>
      <c r="G33" s="349"/>
      <c r="H33" s="349"/>
      <c r="I33" s="349"/>
      <c r="J33" s="349"/>
      <c r="K33" s="349"/>
      <c r="L33" s="349"/>
      <c r="M33" s="349"/>
      <c r="N33" s="349"/>
      <c r="O33" s="349"/>
      <c r="P33" s="349"/>
      <c r="Q33" s="349"/>
      <c r="R33" s="350"/>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4">
      <c r="A34" s="351" t="s">
        <v>376</v>
      </c>
      <c r="B34" s="352" t="s">
        <v>381</v>
      </c>
      <c r="C34" s="352" t="s">
        <v>383</v>
      </c>
      <c r="D34" s="353" t="s">
        <v>345</v>
      </c>
      <c r="E34" s="353" t="s">
        <v>349</v>
      </c>
      <c r="F34" s="354" t="s">
        <v>347</v>
      </c>
      <c r="G34" s="349"/>
      <c r="H34" s="349"/>
      <c r="I34" s="349"/>
      <c r="J34" s="349"/>
      <c r="K34" s="349"/>
      <c r="L34" s="349"/>
      <c r="M34" s="349"/>
      <c r="N34" s="349"/>
      <c r="O34" s="349"/>
      <c r="P34" s="349"/>
      <c r="Q34" s="349"/>
      <c r="R34" s="350"/>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4">
      <c r="A35" s="351" t="s">
        <v>376</v>
      </c>
      <c r="B35" s="352" t="s">
        <v>116</v>
      </c>
      <c r="C35" s="352" t="s">
        <v>201</v>
      </c>
      <c r="D35" s="353" t="s">
        <v>345</v>
      </c>
      <c r="E35" s="353" t="s">
        <v>353</v>
      </c>
      <c r="F35" s="354" t="s">
        <v>347</v>
      </c>
      <c r="G35" s="349"/>
      <c r="H35" s="349"/>
      <c r="I35" s="349"/>
      <c r="J35" s="349"/>
      <c r="K35" s="349"/>
      <c r="L35" s="349"/>
      <c r="M35" s="349"/>
      <c r="N35" s="349"/>
      <c r="O35" s="349"/>
      <c r="P35" s="349"/>
      <c r="Q35" s="349"/>
      <c r="R35" s="350"/>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4">
      <c r="A36" s="351" t="s">
        <v>376</v>
      </c>
      <c r="B36" s="352" t="s">
        <v>116</v>
      </c>
      <c r="C36" s="352" t="s">
        <v>384</v>
      </c>
      <c r="D36" s="353" t="s">
        <v>345</v>
      </c>
      <c r="E36" s="353" t="s">
        <v>349</v>
      </c>
      <c r="F36" s="354" t="s">
        <v>347</v>
      </c>
      <c r="G36" s="349"/>
      <c r="H36" s="349"/>
      <c r="I36" s="349"/>
      <c r="J36" s="349"/>
      <c r="K36" s="349"/>
      <c r="L36" s="349"/>
      <c r="M36" s="349"/>
      <c r="N36" s="349"/>
      <c r="O36" s="349"/>
      <c r="P36" s="349"/>
      <c r="Q36" s="349"/>
      <c r="R36" s="350"/>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4">
      <c r="A37" s="351" t="s">
        <v>376</v>
      </c>
      <c r="B37" s="352" t="s">
        <v>385</v>
      </c>
      <c r="C37" s="352" t="s">
        <v>386</v>
      </c>
      <c r="D37" s="353" t="s">
        <v>345</v>
      </c>
      <c r="E37" s="353" t="s">
        <v>353</v>
      </c>
      <c r="F37" s="354" t="s">
        <v>347</v>
      </c>
      <c r="G37" s="349"/>
      <c r="H37" s="349"/>
      <c r="I37" s="349"/>
      <c r="J37" s="349"/>
      <c r="K37" s="349"/>
      <c r="L37" s="349"/>
      <c r="M37" s="349"/>
      <c r="N37" s="355"/>
      <c r="O37" s="355"/>
      <c r="P37" s="355"/>
      <c r="Q37" s="355"/>
      <c r="R37" s="355"/>
      <c r="S37" s="356"/>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4">
      <c r="A38" s="351" t="s">
        <v>376</v>
      </c>
      <c r="B38" s="352" t="s">
        <v>385</v>
      </c>
      <c r="C38" s="352" t="s">
        <v>387</v>
      </c>
      <c r="D38" s="353" t="s">
        <v>345</v>
      </c>
      <c r="E38" s="353" t="s">
        <v>349</v>
      </c>
      <c r="F38" s="354" t="s">
        <v>347</v>
      </c>
      <c r="G38" s="349"/>
      <c r="H38" s="349"/>
      <c r="I38" s="349"/>
      <c r="J38" s="349"/>
      <c r="K38" s="349"/>
      <c r="L38" s="349"/>
      <c r="M38" s="349"/>
      <c r="N38" s="355"/>
      <c r="O38" s="355"/>
      <c r="P38" s="355"/>
      <c r="Q38" s="355"/>
      <c r="R38" s="355"/>
      <c r="S38" s="356"/>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24">
      <c r="A39" s="351" t="s">
        <v>376</v>
      </c>
      <c r="B39" s="352" t="s">
        <v>388</v>
      </c>
      <c r="C39" s="352" t="s">
        <v>389</v>
      </c>
      <c r="D39" s="353" t="s">
        <v>345</v>
      </c>
      <c r="E39" s="353" t="s">
        <v>349</v>
      </c>
      <c r="F39" s="354" t="s">
        <v>347</v>
      </c>
      <c r="G39" s="349"/>
      <c r="H39" s="349"/>
      <c r="I39" s="349"/>
      <c r="J39" s="349"/>
      <c r="K39" s="349"/>
      <c r="L39" s="357"/>
      <c r="M39" s="357"/>
      <c r="N39" s="357"/>
      <c r="O39" s="344"/>
      <c r="P39" s="344"/>
      <c r="Q39" s="344"/>
      <c r="R39" s="344"/>
      <c r="S39" s="344"/>
      <c r="T39" s="356"/>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24">
      <c r="A40" s="351" t="s">
        <v>376</v>
      </c>
      <c r="B40" s="352" t="s">
        <v>388</v>
      </c>
      <c r="C40" s="352" t="s">
        <v>390</v>
      </c>
      <c r="D40" s="353" t="s">
        <v>345</v>
      </c>
      <c r="E40" s="353" t="s">
        <v>349</v>
      </c>
      <c r="F40" s="354" t="s">
        <v>347</v>
      </c>
      <c r="G40" s="349"/>
      <c r="H40" s="349"/>
      <c r="I40" s="349"/>
      <c r="J40" s="349"/>
      <c r="K40" s="349"/>
      <c r="L40" s="357"/>
      <c r="M40" s="357"/>
      <c r="N40" s="357"/>
      <c r="O40" s="344"/>
      <c r="P40" s="344"/>
      <c r="Q40" s="344"/>
      <c r="R40" s="344"/>
      <c r="S40" s="344"/>
      <c r="T40" s="356"/>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c r="A41" s="358" t="s">
        <v>302</v>
      </c>
      <c r="B41" s="359" t="s">
        <v>391</v>
      </c>
      <c r="C41" s="359" t="s">
        <v>110</v>
      </c>
      <c r="D41" s="360" t="s">
        <v>345</v>
      </c>
      <c r="E41" s="360" t="s">
        <v>353</v>
      </c>
      <c r="F41" s="361" t="s">
        <v>347</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c r="A42" s="358" t="s">
        <v>302</v>
      </c>
      <c r="B42" s="359" t="s">
        <v>126</v>
      </c>
      <c r="C42" s="359" t="s">
        <v>250</v>
      </c>
      <c r="D42" s="360" t="s">
        <v>345</v>
      </c>
      <c r="E42" s="360" t="s">
        <v>346</v>
      </c>
      <c r="F42" s="361" t="s">
        <v>347</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c r="A43" s="362" t="s">
        <v>392</v>
      </c>
      <c r="B43" s="363" t="s">
        <v>111</v>
      </c>
      <c r="C43" s="363" t="s">
        <v>393</v>
      </c>
      <c r="D43" s="364" t="s">
        <v>394</v>
      </c>
      <c r="E43" s="364" t="s">
        <v>346</v>
      </c>
      <c r="F43" s="365" t="s">
        <v>347</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24">
      <c r="A44" s="362" t="s">
        <v>392</v>
      </c>
      <c r="B44" s="366" t="s">
        <v>119</v>
      </c>
      <c r="C44" s="366" t="s">
        <v>395</v>
      </c>
      <c r="D44" s="367" t="s">
        <v>345</v>
      </c>
      <c r="E44" s="364" t="s">
        <v>346</v>
      </c>
      <c r="F44" s="368" t="s">
        <v>347</v>
      </c>
      <c r="G44"/>
      <c r="H44" s="333" t="s">
        <v>366</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24">
      <c r="A45" s="362" t="s">
        <v>392</v>
      </c>
      <c r="B45" s="366" t="s">
        <v>396</v>
      </c>
      <c r="C45" s="366" t="s">
        <v>397</v>
      </c>
      <c r="D45" s="367" t="s">
        <v>345</v>
      </c>
      <c r="E45" s="364" t="s">
        <v>346</v>
      </c>
      <c r="F45" s="368" t="s">
        <v>347</v>
      </c>
      <c r="G45"/>
      <c r="H45"/>
      <c r="I45" s="333" t="s">
        <v>366</v>
      </c>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c r="A46" s="362" t="s">
        <v>392</v>
      </c>
      <c r="B46" s="366" t="s">
        <v>125</v>
      </c>
      <c r="C46" s="366" t="s">
        <v>398</v>
      </c>
      <c r="D46" s="367" t="s">
        <v>345</v>
      </c>
      <c r="E46" s="364" t="s">
        <v>346</v>
      </c>
      <c r="F46" s="368" t="s">
        <v>347</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c r="A47" s="362" t="s">
        <v>392</v>
      </c>
      <c r="B47" s="366" t="s">
        <v>125</v>
      </c>
      <c r="C47" s="366" t="s">
        <v>399</v>
      </c>
      <c r="D47" s="367" t="s">
        <v>345</v>
      </c>
      <c r="E47" s="364" t="s">
        <v>346</v>
      </c>
      <c r="F47" s="368" t="s">
        <v>347</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c r="A48" s="362" t="s">
        <v>392</v>
      </c>
      <c r="B48" s="366" t="s">
        <v>125</v>
      </c>
      <c r="C48" s="366" t="s">
        <v>400</v>
      </c>
      <c r="D48" s="367" t="s">
        <v>345</v>
      </c>
      <c r="E48" s="364" t="s">
        <v>346</v>
      </c>
      <c r="F48" s="368" t="s">
        <v>347</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c r="A49" s="362" t="s">
        <v>392</v>
      </c>
      <c r="B49" s="366" t="s">
        <v>125</v>
      </c>
      <c r="C49" s="366" t="s">
        <v>401</v>
      </c>
      <c r="D49" s="367" t="s">
        <v>345</v>
      </c>
      <c r="E49" s="364" t="s">
        <v>346</v>
      </c>
      <c r="F49" s="368" t="s">
        <v>347</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c r="A50" s="362" t="s">
        <v>392</v>
      </c>
      <c r="B50" s="366" t="s">
        <v>125</v>
      </c>
      <c r="C50" s="366" t="s">
        <v>402</v>
      </c>
      <c r="D50" s="367" t="s">
        <v>345</v>
      </c>
      <c r="E50" s="364" t="s">
        <v>346</v>
      </c>
      <c r="F50" s="368" t="s">
        <v>347</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c r="A51" s="362" t="s">
        <v>392</v>
      </c>
      <c r="B51" s="366" t="s">
        <v>125</v>
      </c>
      <c r="C51" s="366" t="s">
        <v>403</v>
      </c>
      <c r="D51" s="367" t="s">
        <v>345</v>
      </c>
      <c r="E51" s="364" t="s">
        <v>346</v>
      </c>
      <c r="F51" s="368" t="s">
        <v>347</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c r="A52" s="362" t="s">
        <v>392</v>
      </c>
      <c r="B52" s="366" t="s">
        <v>125</v>
      </c>
      <c r="C52" s="366" t="s">
        <v>404</v>
      </c>
      <c r="D52" s="367" t="s">
        <v>345</v>
      </c>
      <c r="E52" s="364" t="s">
        <v>346</v>
      </c>
      <c r="F52" s="368" t="s">
        <v>347</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c r="A53" s="362" t="s">
        <v>392</v>
      </c>
      <c r="B53" s="366" t="s">
        <v>125</v>
      </c>
      <c r="C53" s="366" t="s">
        <v>405</v>
      </c>
      <c r="D53" s="367" t="s">
        <v>345</v>
      </c>
      <c r="E53" s="364" t="s">
        <v>346</v>
      </c>
      <c r="F53" s="368" t="s">
        <v>347</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24">
      <c r="A54" s="369" t="s">
        <v>406</v>
      </c>
      <c r="B54" s="370" t="s">
        <v>118</v>
      </c>
      <c r="C54" s="370" t="s">
        <v>118</v>
      </c>
      <c r="D54" s="371" t="s">
        <v>345</v>
      </c>
      <c r="E54" s="372" t="s">
        <v>346</v>
      </c>
      <c r="F54" s="373" t="s">
        <v>347</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24">
      <c r="A55" s="369" t="s">
        <v>406</v>
      </c>
      <c r="B55" s="370" t="s">
        <v>118</v>
      </c>
      <c r="C55" s="370" t="s">
        <v>407</v>
      </c>
      <c r="D55" s="371" t="s">
        <v>345</v>
      </c>
      <c r="E55" s="372" t="s">
        <v>346</v>
      </c>
      <c r="F55" s="373" t="s">
        <v>347</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24">
      <c r="A56" s="374" t="s">
        <v>408</v>
      </c>
      <c r="B56" s="375" t="s">
        <v>113</v>
      </c>
      <c r="C56" s="375" t="s">
        <v>409</v>
      </c>
      <c r="D56" s="375" t="s">
        <v>345</v>
      </c>
      <c r="E56" s="375" t="s">
        <v>353</v>
      </c>
      <c r="F56" s="376" t="s">
        <v>347</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24">
      <c r="A57" s="377" t="s">
        <v>408</v>
      </c>
      <c r="B57" s="378" t="s">
        <v>123</v>
      </c>
      <c r="C57" s="378" t="s">
        <v>123</v>
      </c>
      <c r="D57" s="379" t="s">
        <v>345</v>
      </c>
      <c r="E57" s="378" t="s">
        <v>353</v>
      </c>
      <c r="F57" s="380" t="s">
        <v>347</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c r="A58" s="381"/>
      <c r="B58" s="381"/>
      <c r="C58" s="381"/>
      <c r="D58" s="381"/>
      <c r="E58" s="381"/>
      <c r="F58" s="381"/>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c r="A59" s="334" t="s">
        <v>410</v>
      </c>
      <c r="B59" s="381"/>
      <c r="C59" s="381"/>
      <c r="D59" s="381"/>
      <c r="E59" s="381"/>
      <c r="F59" s="381"/>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31.5">
      <c r="A60" s="62" t="s">
        <v>169</v>
      </c>
      <c r="B60" s="22" t="s">
        <v>100</v>
      </c>
      <c r="C60" s="22" t="s">
        <v>339</v>
      </c>
      <c r="D60" s="22" t="s">
        <v>340</v>
      </c>
      <c r="E60" s="22" t="s">
        <v>341</v>
      </c>
      <c r="F60" s="99" t="s">
        <v>342</v>
      </c>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c r="A61" s="335" t="s">
        <v>343</v>
      </c>
      <c r="B61" s="336" t="s">
        <v>115</v>
      </c>
      <c r="C61" s="336" t="s">
        <v>115</v>
      </c>
      <c r="D61" s="337" t="s">
        <v>345</v>
      </c>
      <c r="E61" s="337" t="s">
        <v>349</v>
      </c>
      <c r="F61" s="338" t="s">
        <v>411</v>
      </c>
      <c r="G61"/>
      <c r="H61" s="38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c r="A62" s="335" t="s">
        <v>343</v>
      </c>
      <c r="B62" s="336" t="s">
        <v>120</v>
      </c>
      <c r="C62" s="336" t="s">
        <v>348</v>
      </c>
      <c r="D62" s="337" t="s">
        <v>345</v>
      </c>
      <c r="E62" s="337" t="s">
        <v>349</v>
      </c>
      <c r="F62" s="338" t="s">
        <v>411</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c r="A63" s="335" t="s">
        <v>343</v>
      </c>
      <c r="B63" s="336" t="s">
        <v>121</v>
      </c>
      <c r="C63" s="336" t="s">
        <v>350</v>
      </c>
      <c r="D63" s="337" t="s">
        <v>345</v>
      </c>
      <c r="E63" s="337" t="s">
        <v>346</v>
      </c>
      <c r="F63" s="338" t="s">
        <v>411</v>
      </c>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ht="24">
      <c r="A64" s="335" t="s">
        <v>343</v>
      </c>
      <c r="B64" s="336" t="s">
        <v>124</v>
      </c>
      <c r="C64" s="336" t="s">
        <v>412</v>
      </c>
      <c r="D64" s="337" t="s">
        <v>345</v>
      </c>
      <c r="E64" s="337" t="s">
        <v>346</v>
      </c>
      <c r="F64" s="338" t="s">
        <v>411</v>
      </c>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c r="A65" s="335" t="s">
        <v>343</v>
      </c>
      <c r="B65" s="336" t="s">
        <v>124</v>
      </c>
      <c r="C65" s="336" t="s">
        <v>352</v>
      </c>
      <c r="D65" s="337" t="s">
        <v>345</v>
      </c>
      <c r="E65" s="337" t="s">
        <v>353</v>
      </c>
      <c r="F65" s="338" t="s">
        <v>411</v>
      </c>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c r="A66" s="335" t="s">
        <v>343</v>
      </c>
      <c r="B66" s="336" t="s">
        <v>124</v>
      </c>
      <c r="C66" s="336" t="s">
        <v>413</v>
      </c>
      <c r="D66" s="337" t="s">
        <v>345</v>
      </c>
      <c r="E66" s="337" t="s">
        <v>349</v>
      </c>
      <c r="F66" s="338" t="s">
        <v>411</v>
      </c>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c r="A67" s="335" t="s">
        <v>343</v>
      </c>
      <c r="B67" s="336" t="s">
        <v>124</v>
      </c>
      <c r="C67" s="336" t="s">
        <v>414</v>
      </c>
      <c r="D67" s="337" t="s">
        <v>345</v>
      </c>
      <c r="E67" s="337" t="s">
        <v>346</v>
      </c>
      <c r="F67" s="338" t="s">
        <v>411</v>
      </c>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c r="A68" s="335" t="s">
        <v>343</v>
      </c>
      <c r="B68" s="336" t="s">
        <v>124</v>
      </c>
      <c r="C68" s="336" t="s">
        <v>415</v>
      </c>
      <c r="D68" s="337" t="s">
        <v>345</v>
      </c>
      <c r="E68" s="337" t="s">
        <v>349</v>
      </c>
      <c r="F68" s="338" t="s">
        <v>411</v>
      </c>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c r="A69" s="335" t="s">
        <v>343</v>
      </c>
      <c r="B69" s="336" t="s">
        <v>124</v>
      </c>
      <c r="C69" s="336" t="s">
        <v>356</v>
      </c>
      <c r="D69" s="337" t="s">
        <v>345</v>
      </c>
      <c r="E69" s="337" t="s">
        <v>346</v>
      </c>
      <c r="F69" s="338" t="s">
        <v>411</v>
      </c>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c r="A70" s="335" t="s">
        <v>343</v>
      </c>
      <c r="B70" s="336" t="s">
        <v>357</v>
      </c>
      <c r="C70" s="336" t="s">
        <v>358</v>
      </c>
      <c r="D70" s="337" t="s">
        <v>345</v>
      </c>
      <c r="E70" s="337" t="s">
        <v>346</v>
      </c>
      <c r="F70" s="338" t="s">
        <v>411</v>
      </c>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ht="24">
      <c r="A71" s="340" t="s">
        <v>359</v>
      </c>
      <c r="B71" s="341" t="s">
        <v>119</v>
      </c>
      <c r="C71" s="341" t="s">
        <v>416</v>
      </c>
      <c r="D71" s="342" t="s">
        <v>345</v>
      </c>
      <c r="E71" s="342" t="s">
        <v>346</v>
      </c>
      <c r="F71" s="343" t="s">
        <v>411</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4">
      <c r="A72" s="340" t="s">
        <v>359</v>
      </c>
      <c r="B72" s="341" t="s">
        <v>125</v>
      </c>
      <c r="C72" s="341" t="s">
        <v>361</v>
      </c>
      <c r="D72" s="342" t="s">
        <v>345</v>
      </c>
      <c r="E72" s="342" t="s">
        <v>349</v>
      </c>
      <c r="F72" s="343" t="s">
        <v>411</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c r="A73" s="340" t="s">
        <v>359</v>
      </c>
      <c r="B73" s="341" t="s">
        <v>125</v>
      </c>
      <c r="C73" s="341" t="s">
        <v>362</v>
      </c>
      <c r="D73" s="342" t="s">
        <v>345</v>
      </c>
      <c r="E73" s="342" t="s">
        <v>346</v>
      </c>
      <c r="F73" s="343" t="s">
        <v>411</v>
      </c>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4">
      <c r="A74" s="340" t="s">
        <v>359</v>
      </c>
      <c r="B74" s="341" t="s">
        <v>125</v>
      </c>
      <c r="C74" s="341" t="s">
        <v>363</v>
      </c>
      <c r="D74" s="342" t="s">
        <v>345</v>
      </c>
      <c r="E74" s="342" t="s">
        <v>349</v>
      </c>
      <c r="F74" s="343" t="s">
        <v>411</v>
      </c>
      <c r="G74"/>
      <c r="H74"/>
      <c r="I74"/>
      <c r="J74"/>
      <c r="K74" s="333" t="s">
        <v>366</v>
      </c>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4">
      <c r="A75" s="340" t="s">
        <v>359</v>
      </c>
      <c r="B75" s="341" t="s">
        <v>125</v>
      </c>
      <c r="C75" s="341" t="s">
        <v>417</v>
      </c>
      <c r="D75" s="342" t="s">
        <v>345</v>
      </c>
      <c r="E75" s="342" t="s">
        <v>346</v>
      </c>
      <c r="F75" s="343" t="s">
        <v>411</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row>
    <row r="76" spans="1:1024">
      <c r="A76" s="340" t="s">
        <v>359</v>
      </c>
      <c r="B76" s="341" t="s">
        <v>125</v>
      </c>
      <c r="C76" s="341" t="s">
        <v>418</v>
      </c>
      <c r="D76" s="342" t="s">
        <v>345</v>
      </c>
      <c r="E76" s="342" t="s">
        <v>346</v>
      </c>
      <c r="F76" s="343" t="s">
        <v>411</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row>
    <row r="77" spans="1:1024">
      <c r="A77" s="340" t="s">
        <v>359</v>
      </c>
      <c r="B77" s="341" t="s">
        <v>125</v>
      </c>
      <c r="C77" s="341" t="s">
        <v>217</v>
      </c>
      <c r="D77" s="342" t="s">
        <v>345</v>
      </c>
      <c r="E77" s="342" t="s">
        <v>346</v>
      </c>
      <c r="F77" s="343" t="s">
        <v>411</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row>
    <row r="78" spans="1:1024">
      <c r="A78" s="340" t="s">
        <v>359</v>
      </c>
      <c r="B78" s="341" t="s">
        <v>125</v>
      </c>
      <c r="C78" s="341" t="s">
        <v>419</v>
      </c>
      <c r="D78" s="342" t="s">
        <v>345</v>
      </c>
      <c r="E78" s="342" t="s">
        <v>353</v>
      </c>
      <c r="F78" s="343" t="s">
        <v>411</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row>
    <row r="79" spans="1:1024">
      <c r="A79" s="340" t="s">
        <v>359</v>
      </c>
      <c r="B79" s="341" t="s">
        <v>369</v>
      </c>
      <c r="C79" s="341" t="s">
        <v>370</v>
      </c>
      <c r="D79" s="342" t="s">
        <v>345</v>
      </c>
      <c r="E79" s="342" t="s">
        <v>349</v>
      </c>
      <c r="F79" s="343" t="s">
        <v>411</v>
      </c>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row>
    <row r="80" spans="1:1024" ht="24">
      <c r="A80" s="345" t="s">
        <v>371</v>
      </c>
      <c r="B80" s="346" t="s">
        <v>114</v>
      </c>
      <c r="C80" s="346" t="s">
        <v>197</v>
      </c>
      <c r="D80" s="347" t="s">
        <v>345</v>
      </c>
      <c r="E80" s="347" t="s">
        <v>349</v>
      </c>
      <c r="F80" s="348" t="s">
        <v>411</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row>
    <row r="81" spans="1:1024" ht="24">
      <c r="A81" s="345" t="s">
        <v>371</v>
      </c>
      <c r="B81" s="346" t="s">
        <v>114</v>
      </c>
      <c r="C81" s="346" t="s">
        <v>420</v>
      </c>
      <c r="D81" s="347" t="s">
        <v>345</v>
      </c>
      <c r="E81" s="347" t="s">
        <v>349</v>
      </c>
      <c r="F81" s="348" t="s">
        <v>411</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row>
    <row r="82" spans="1:1024" ht="24">
      <c r="A82" s="345" t="s">
        <v>371</v>
      </c>
      <c r="B82" s="346" t="s">
        <v>114</v>
      </c>
      <c r="C82" s="346" t="s">
        <v>372</v>
      </c>
      <c r="D82" s="347" t="s">
        <v>345</v>
      </c>
      <c r="E82" s="347" t="s">
        <v>349</v>
      </c>
      <c r="F82" s="348" t="s">
        <v>411</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row>
    <row r="83" spans="1:1024" ht="24">
      <c r="A83" s="345" t="s">
        <v>371</v>
      </c>
      <c r="B83" s="346" t="s">
        <v>118</v>
      </c>
      <c r="C83" s="346" t="s">
        <v>221</v>
      </c>
      <c r="D83" s="347" t="s">
        <v>345</v>
      </c>
      <c r="E83" s="347" t="s">
        <v>349</v>
      </c>
      <c r="F83" s="348" t="s">
        <v>411</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row>
    <row r="84" spans="1:1024" ht="24">
      <c r="A84" s="345" t="s">
        <v>371</v>
      </c>
      <c r="B84" s="346" t="s">
        <v>118</v>
      </c>
      <c r="C84" s="346" t="s">
        <v>421</v>
      </c>
      <c r="D84" s="347" t="s">
        <v>345</v>
      </c>
      <c r="E84" s="347" t="s">
        <v>349</v>
      </c>
      <c r="F84" s="348" t="s">
        <v>411</v>
      </c>
      <c r="G84"/>
      <c r="H84"/>
    </row>
    <row r="85" spans="1:1024" ht="24">
      <c r="A85" s="345" t="s">
        <v>371</v>
      </c>
      <c r="B85" s="346" t="s">
        <v>119</v>
      </c>
      <c r="C85" s="346" t="s">
        <v>422</v>
      </c>
      <c r="D85" s="347" t="s">
        <v>345</v>
      </c>
      <c r="E85" s="347" t="s">
        <v>353</v>
      </c>
      <c r="F85" s="348" t="s">
        <v>411</v>
      </c>
      <c r="G85"/>
      <c r="H85"/>
    </row>
    <row r="86" spans="1:1024" ht="24">
      <c r="A86" s="345" t="s">
        <v>371</v>
      </c>
      <c r="B86" s="346" t="s">
        <v>119</v>
      </c>
      <c r="C86" s="346" t="s">
        <v>375</v>
      </c>
      <c r="D86" s="347" t="s">
        <v>345</v>
      </c>
      <c r="E86" s="347" t="s">
        <v>349</v>
      </c>
      <c r="F86" s="348" t="s">
        <v>411</v>
      </c>
      <c r="G86"/>
      <c r="H86"/>
    </row>
    <row r="87" spans="1:1024" ht="24">
      <c r="A87" s="345" t="s">
        <v>371</v>
      </c>
      <c r="B87" s="346" t="s">
        <v>423</v>
      </c>
      <c r="C87" s="346" t="s">
        <v>424</v>
      </c>
      <c r="D87" s="347" t="s">
        <v>345</v>
      </c>
      <c r="E87" s="347" t="s">
        <v>349</v>
      </c>
      <c r="F87" s="348" t="s">
        <v>411</v>
      </c>
      <c r="G87"/>
      <c r="H87"/>
    </row>
    <row r="88" spans="1:1024" ht="24">
      <c r="A88" s="351" t="s">
        <v>376</v>
      </c>
      <c r="B88" s="352" t="s">
        <v>112</v>
      </c>
      <c r="C88" s="352" t="s">
        <v>377</v>
      </c>
      <c r="D88" s="353" t="s">
        <v>345</v>
      </c>
      <c r="E88" s="353" t="s">
        <v>353</v>
      </c>
      <c r="F88" s="354" t="s">
        <v>411</v>
      </c>
      <c r="G88"/>
      <c r="H88"/>
    </row>
    <row r="89" spans="1:1024" ht="24">
      <c r="A89" s="351" t="s">
        <v>376</v>
      </c>
      <c r="B89" s="352" t="s">
        <v>425</v>
      </c>
      <c r="C89" s="352" t="s">
        <v>426</v>
      </c>
      <c r="D89" s="353" t="s">
        <v>345</v>
      </c>
      <c r="E89" s="353" t="s">
        <v>353</v>
      </c>
      <c r="F89" s="354" t="s">
        <v>411</v>
      </c>
      <c r="G89"/>
      <c r="H89"/>
    </row>
    <row r="90" spans="1:1024" ht="24">
      <c r="A90" s="351" t="s">
        <v>376</v>
      </c>
      <c r="B90" s="352" t="s">
        <v>381</v>
      </c>
      <c r="C90" s="352" t="s">
        <v>427</v>
      </c>
      <c r="D90" s="353" t="s">
        <v>345</v>
      </c>
      <c r="E90" s="353" t="s">
        <v>349</v>
      </c>
      <c r="F90" s="354" t="s">
        <v>411</v>
      </c>
      <c r="G90"/>
      <c r="H90"/>
    </row>
    <row r="91" spans="1:1024" ht="24">
      <c r="A91" s="351" t="s">
        <v>376</v>
      </c>
      <c r="B91" s="352" t="s">
        <v>116</v>
      </c>
      <c r="C91" s="352" t="s">
        <v>201</v>
      </c>
      <c r="D91" s="353" t="s">
        <v>345</v>
      </c>
      <c r="E91" s="353" t="s">
        <v>353</v>
      </c>
      <c r="F91" s="354" t="s">
        <v>411</v>
      </c>
      <c r="G91"/>
      <c r="H91"/>
    </row>
    <row r="92" spans="1:1024" ht="24">
      <c r="A92" s="351" t="s">
        <v>376</v>
      </c>
      <c r="B92" s="352" t="s">
        <v>116</v>
      </c>
      <c r="C92" s="352" t="s">
        <v>428</v>
      </c>
      <c r="D92" s="353" t="s">
        <v>345</v>
      </c>
      <c r="E92" s="353" t="s">
        <v>349</v>
      </c>
      <c r="F92" s="354" t="s">
        <v>411</v>
      </c>
      <c r="G92"/>
      <c r="H92"/>
    </row>
    <row r="93" spans="1:1024" ht="24">
      <c r="A93" s="351" t="s">
        <v>376</v>
      </c>
      <c r="B93" s="352" t="s">
        <v>116</v>
      </c>
      <c r="C93" s="352" t="s">
        <v>429</v>
      </c>
      <c r="D93" s="353" t="s">
        <v>345</v>
      </c>
      <c r="E93" s="353" t="s">
        <v>349</v>
      </c>
      <c r="F93" s="354" t="s">
        <v>411</v>
      </c>
      <c r="G93"/>
      <c r="H93"/>
    </row>
    <row r="94" spans="1:1024" ht="24">
      <c r="A94" s="351" t="s">
        <v>376</v>
      </c>
      <c r="B94" s="352" t="s">
        <v>116</v>
      </c>
      <c r="C94" s="352" t="s">
        <v>430</v>
      </c>
      <c r="D94" s="353" t="s">
        <v>345</v>
      </c>
      <c r="E94" s="353" t="s">
        <v>349</v>
      </c>
      <c r="F94" s="354" t="s">
        <v>411</v>
      </c>
      <c r="G94"/>
      <c r="H94"/>
    </row>
    <row r="95" spans="1:1024" ht="24">
      <c r="A95" s="351" t="s">
        <v>376</v>
      </c>
      <c r="B95" s="352" t="s">
        <v>116</v>
      </c>
      <c r="C95" s="352" t="s">
        <v>431</v>
      </c>
      <c r="D95" s="353" t="s">
        <v>345</v>
      </c>
      <c r="E95" s="353" t="s">
        <v>353</v>
      </c>
      <c r="F95" s="354" t="s">
        <v>411</v>
      </c>
      <c r="G95"/>
      <c r="H95"/>
    </row>
    <row r="96" spans="1:1024" ht="24">
      <c r="A96" s="351" t="s">
        <v>376</v>
      </c>
      <c r="B96" s="352" t="s">
        <v>116</v>
      </c>
      <c r="C96" s="352" t="s">
        <v>432</v>
      </c>
      <c r="D96" s="353" t="s">
        <v>345</v>
      </c>
      <c r="E96" s="353" t="s">
        <v>353</v>
      </c>
      <c r="F96" s="354" t="s">
        <v>411</v>
      </c>
      <c r="G96"/>
      <c r="H96"/>
    </row>
    <row r="97" spans="1:8" ht="24">
      <c r="A97" s="351" t="s">
        <v>376</v>
      </c>
      <c r="B97" s="352" t="s">
        <v>119</v>
      </c>
      <c r="C97" s="352" t="s">
        <v>433</v>
      </c>
      <c r="D97" s="353" t="s">
        <v>345</v>
      </c>
      <c r="E97" s="353" t="s">
        <v>353</v>
      </c>
      <c r="F97" s="354" t="s">
        <v>411</v>
      </c>
      <c r="G97"/>
      <c r="H97"/>
    </row>
    <row r="98" spans="1:8" ht="24">
      <c r="A98" s="351" t="s">
        <v>376</v>
      </c>
      <c r="B98" s="352" t="s">
        <v>122</v>
      </c>
      <c r="C98" s="352" t="s">
        <v>434</v>
      </c>
      <c r="D98" s="353" t="s">
        <v>345</v>
      </c>
      <c r="E98" s="353" t="s">
        <v>349</v>
      </c>
      <c r="F98" s="354" t="s">
        <v>411</v>
      </c>
      <c r="G98"/>
      <c r="H98"/>
    </row>
    <row r="99" spans="1:8" ht="24">
      <c r="A99" s="351" t="s">
        <v>376</v>
      </c>
      <c r="B99" s="352" t="s">
        <v>388</v>
      </c>
      <c r="C99" s="352" t="s">
        <v>435</v>
      </c>
      <c r="D99" s="353" t="s">
        <v>345</v>
      </c>
      <c r="E99" s="353" t="s">
        <v>349</v>
      </c>
      <c r="F99" s="354" t="s">
        <v>411</v>
      </c>
      <c r="G99"/>
      <c r="H99"/>
    </row>
    <row r="100" spans="1:8">
      <c r="A100" s="358" t="s">
        <v>302</v>
      </c>
      <c r="B100" s="359" t="s">
        <v>110</v>
      </c>
      <c r="C100" s="359" t="s">
        <v>436</v>
      </c>
      <c r="D100" s="360" t="s">
        <v>345</v>
      </c>
      <c r="E100" s="360" t="s">
        <v>349</v>
      </c>
      <c r="F100" s="361" t="s">
        <v>437</v>
      </c>
      <c r="G100"/>
      <c r="H100"/>
    </row>
    <row r="101" spans="1:8">
      <c r="A101" s="358" t="s">
        <v>302</v>
      </c>
      <c r="B101" s="359" t="s">
        <v>110</v>
      </c>
      <c r="C101" s="359" t="s">
        <v>438</v>
      </c>
      <c r="D101" s="360" t="s">
        <v>345</v>
      </c>
      <c r="E101" s="360" t="s">
        <v>346</v>
      </c>
      <c r="F101" s="361" t="s">
        <v>437</v>
      </c>
      <c r="G101"/>
      <c r="H101"/>
    </row>
    <row r="102" spans="1:8">
      <c r="A102" s="358" t="s">
        <v>302</v>
      </c>
      <c r="B102" s="359" t="s">
        <v>126</v>
      </c>
      <c r="C102" s="359" t="s">
        <v>250</v>
      </c>
      <c r="D102" s="360" t="s">
        <v>345</v>
      </c>
      <c r="E102" s="360" t="s">
        <v>346</v>
      </c>
      <c r="F102" s="361" t="s">
        <v>439</v>
      </c>
      <c r="G102"/>
      <c r="H102"/>
    </row>
    <row r="103" spans="1:8">
      <c r="A103" s="362" t="s">
        <v>392</v>
      </c>
      <c r="B103" s="366" t="s">
        <v>111</v>
      </c>
      <c r="C103" s="366" t="s">
        <v>393</v>
      </c>
      <c r="D103" s="367" t="s">
        <v>345</v>
      </c>
      <c r="E103" s="367" t="s">
        <v>346</v>
      </c>
      <c r="F103" s="382" t="s">
        <v>411</v>
      </c>
      <c r="G103"/>
      <c r="H103"/>
    </row>
    <row r="104" spans="1:8" ht="24">
      <c r="A104" s="362" t="s">
        <v>392</v>
      </c>
      <c r="B104" s="366" t="s">
        <v>119</v>
      </c>
      <c r="C104" s="366" t="s">
        <v>440</v>
      </c>
      <c r="D104" s="367" t="s">
        <v>345</v>
      </c>
      <c r="E104" s="367" t="s">
        <v>346</v>
      </c>
      <c r="F104" s="382" t="s">
        <v>411</v>
      </c>
      <c r="G104"/>
      <c r="H104"/>
    </row>
    <row r="105" spans="1:8">
      <c r="A105" s="362" t="s">
        <v>392</v>
      </c>
      <c r="B105" s="383" t="s">
        <v>125</v>
      </c>
      <c r="C105" s="366" t="s">
        <v>441</v>
      </c>
      <c r="D105" s="367" t="s">
        <v>345</v>
      </c>
      <c r="E105" s="367" t="s">
        <v>346</v>
      </c>
      <c r="F105" s="382" t="s">
        <v>411</v>
      </c>
      <c r="G105"/>
      <c r="H105"/>
    </row>
    <row r="106" spans="1:8">
      <c r="A106" s="362" t="s">
        <v>392</v>
      </c>
      <c r="B106" s="383" t="s">
        <v>125</v>
      </c>
      <c r="C106" s="366" t="s">
        <v>442</v>
      </c>
      <c r="D106" s="367" t="s">
        <v>345</v>
      </c>
      <c r="E106" s="367" t="s">
        <v>346</v>
      </c>
      <c r="F106" s="382" t="s">
        <v>411</v>
      </c>
      <c r="G106"/>
      <c r="H106"/>
    </row>
    <row r="107" spans="1:8">
      <c r="A107" s="362" t="s">
        <v>392</v>
      </c>
      <c r="B107" s="383" t="s">
        <v>125</v>
      </c>
      <c r="C107" s="366" t="s">
        <v>443</v>
      </c>
      <c r="D107" s="367" t="s">
        <v>345</v>
      </c>
      <c r="E107" s="367" t="s">
        <v>346</v>
      </c>
      <c r="F107" s="382" t="s">
        <v>411</v>
      </c>
      <c r="G107"/>
      <c r="H107"/>
    </row>
    <row r="108" spans="1:8">
      <c r="A108" s="362" t="s">
        <v>392</v>
      </c>
      <c r="B108" s="383" t="s">
        <v>125</v>
      </c>
      <c r="C108" s="366" t="s">
        <v>444</v>
      </c>
      <c r="D108" s="367" t="s">
        <v>345</v>
      </c>
      <c r="E108" s="367" t="s">
        <v>346</v>
      </c>
      <c r="F108" s="382" t="s">
        <v>411</v>
      </c>
      <c r="G108"/>
      <c r="H108"/>
    </row>
    <row r="109" spans="1:8">
      <c r="A109" s="362" t="s">
        <v>392</v>
      </c>
      <c r="B109" s="383" t="s">
        <v>125</v>
      </c>
      <c r="C109" s="366" t="s">
        <v>402</v>
      </c>
      <c r="D109" s="367" t="s">
        <v>345</v>
      </c>
      <c r="E109" s="367" t="s">
        <v>346</v>
      </c>
      <c r="F109" s="382" t="s">
        <v>411</v>
      </c>
      <c r="G109"/>
      <c r="H109"/>
    </row>
    <row r="110" spans="1:8">
      <c r="A110" s="362" t="s">
        <v>392</v>
      </c>
      <c r="B110" s="383" t="s">
        <v>125</v>
      </c>
      <c r="C110" s="366" t="s">
        <v>404</v>
      </c>
      <c r="D110" s="367" t="s">
        <v>345</v>
      </c>
      <c r="E110" s="367" t="s">
        <v>346</v>
      </c>
      <c r="F110" s="382" t="s">
        <v>411</v>
      </c>
      <c r="G110"/>
      <c r="H110"/>
    </row>
    <row r="111" spans="1:8">
      <c r="A111" s="362" t="s">
        <v>392</v>
      </c>
      <c r="B111" s="383" t="s">
        <v>125</v>
      </c>
      <c r="C111" s="366" t="s">
        <v>405</v>
      </c>
      <c r="D111" s="367" t="s">
        <v>345</v>
      </c>
      <c r="E111" s="367" t="s">
        <v>346</v>
      </c>
      <c r="F111" s="382" t="s">
        <v>411</v>
      </c>
      <c r="G111"/>
      <c r="H111"/>
    </row>
    <row r="112" spans="1:8">
      <c r="A112" s="362" t="s">
        <v>392</v>
      </c>
      <c r="B112" s="383" t="s">
        <v>125</v>
      </c>
      <c r="C112" s="366" t="s">
        <v>445</v>
      </c>
      <c r="D112" s="367" t="s">
        <v>345</v>
      </c>
      <c r="E112" s="367" t="s">
        <v>346</v>
      </c>
      <c r="F112" s="382" t="s">
        <v>411</v>
      </c>
      <c r="G112"/>
      <c r="H112"/>
    </row>
    <row r="113" spans="1:8" ht="24">
      <c r="A113" s="384" t="s">
        <v>406</v>
      </c>
      <c r="B113" s="385" t="s">
        <v>118</v>
      </c>
      <c r="C113" s="385" t="s">
        <v>446</v>
      </c>
      <c r="D113" s="386" t="s">
        <v>345</v>
      </c>
      <c r="E113" s="386" t="s">
        <v>346</v>
      </c>
      <c r="F113" s="387" t="s">
        <v>411</v>
      </c>
      <c r="G113"/>
      <c r="H113"/>
    </row>
    <row r="114" spans="1:8" ht="24">
      <c r="A114" s="384" t="s">
        <v>406</v>
      </c>
      <c r="B114" s="385" t="s">
        <v>118</v>
      </c>
      <c r="C114" s="385" t="s">
        <v>447</v>
      </c>
      <c r="D114" s="386" t="s">
        <v>345</v>
      </c>
      <c r="E114" s="386" t="s">
        <v>346</v>
      </c>
      <c r="F114" s="387" t="s">
        <v>411</v>
      </c>
      <c r="G114"/>
      <c r="H114"/>
    </row>
    <row r="115" spans="1:8" ht="24">
      <c r="A115" s="384" t="s">
        <v>406</v>
      </c>
      <c r="B115" s="385" t="s">
        <v>118</v>
      </c>
      <c r="C115" s="385" t="s">
        <v>448</v>
      </c>
      <c r="D115" s="386" t="s">
        <v>345</v>
      </c>
      <c r="E115" s="386" t="s">
        <v>346</v>
      </c>
      <c r="F115" s="387" t="s">
        <v>411</v>
      </c>
      <c r="G115"/>
      <c r="H115"/>
    </row>
    <row r="116" spans="1:8" ht="24">
      <c r="A116" s="384" t="s">
        <v>406</v>
      </c>
      <c r="B116" s="385" t="s">
        <v>118</v>
      </c>
      <c r="C116" s="385" t="s">
        <v>449</v>
      </c>
      <c r="D116" s="386" t="s">
        <v>345</v>
      </c>
      <c r="E116" s="386" t="s">
        <v>346</v>
      </c>
      <c r="F116" s="387" t="s">
        <v>411</v>
      </c>
      <c r="G116"/>
      <c r="H116"/>
    </row>
    <row r="117" spans="1:8" ht="24">
      <c r="A117" s="377" t="s">
        <v>408</v>
      </c>
      <c r="B117" s="378" t="s">
        <v>123</v>
      </c>
      <c r="C117" s="378" t="s">
        <v>123</v>
      </c>
      <c r="D117" s="379" t="s">
        <v>345</v>
      </c>
      <c r="E117" s="378" t="s">
        <v>349</v>
      </c>
      <c r="F117" s="380" t="s">
        <v>411</v>
      </c>
      <c r="G117"/>
      <c r="H117"/>
    </row>
    <row r="118" spans="1:8">
      <c r="A118" s="381"/>
      <c r="B118" s="381"/>
      <c r="C118" s="381"/>
      <c r="D118" s="381"/>
      <c r="E118" s="381"/>
      <c r="F118" s="381"/>
      <c r="G118"/>
      <c r="H118"/>
    </row>
    <row r="119" spans="1:8">
      <c r="A119" s="334" t="s">
        <v>450</v>
      </c>
      <c r="B119"/>
      <c r="C119"/>
      <c r="D119"/>
      <c r="E119"/>
      <c r="F119"/>
      <c r="G119"/>
      <c r="H119"/>
    </row>
    <row r="120" spans="1:8" ht="31.5">
      <c r="A120" s="62" t="s">
        <v>169</v>
      </c>
      <c r="B120" s="22" t="s">
        <v>100</v>
      </c>
      <c r="C120" s="22" t="s">
        <v>339</v>
      </c>
      <c r="D120" s="22" t="s">
        <v>340</v>
      </c>
      <c r="E120" s="22" t="s">
        <v>341</v>
      </c>
      <c r="F120" s="99" t="s">
        <v>342</v>
      </c>
      <c r="G120"/>
      <c r="H120"/>
    </row>
    <row r="121" spans="1:8">
      <c r="A121" s="335" t="s">
        <v>343</v>
      </c>
      <c r="B121" s="336" t="s">
        <v>120</v>
      </c>
      <c r="C121" s="336" t="s">
        <v>238</v>
      </c>
      <c r="D121" s="337" t="s">
        <v>345</v>
      </c>
      <c r="E121" s="337" t="s">
        <v>349</v>
      </c>
      <c r="F121" s="338" t="s">
        <v>451</v>
      </c>
      <c r="G121"/>
      <c r="H121"/>
    </row>
    <row r="122" spans="1:8">
      <c r="A122" s="335" t="s">
        <v>343</v>
      </c>
      <c r="B122" s="336" t="s">
        <v>125</v>
      </c>
      <c r="C122" s="336" t="s">
        <v>452</v>
      </c>
      <c r="D122" s="337" t="s">
        <v>345</v>
      </c>
      <c r="E122" s="337" t="s">
        <v>349</v>
      </c>
      <c r="F122" s="338" t="s">
        <v>451</v>
      </c>
      <c r="G122"/>
      <c r="H122"/>
    </row>
    <row r="123" spans="1:8">
      <c r="A123" s="335" t="s">
        <v>343</v>
      </c>
      <c r="B123" s="336" t="s">
        <v>115</v>
      </c>
      <c r="C123" s="336" t="s">
        <v>115</v>
      </c>
      <c r="D123" s="337" t="s">
        <v>345</v>
      </c>
      <c r="E123" s="337" t="s">
        <v>349</v>
      </c>
      <c r="F123" s="338" t="s">
        <v>451</v>
      </c>
      <c r="G123"/>
      <c r="H123"/>
    </row>
    <row r="124" spans="1:8">
      <c r="A124" s="335" t="s">
        <v>343</v>
      </c>
      <c r="B124" s="336" t="s">
        <v>115</v>
      </c>
      <c r="C124" s="336" t="s">
        <v>115</v>
      </c>
      <c r="D124" s="337" t="s">
        <v>453</v>
      </c>
      <c r="E124" s="337" t="s">
        <v>349</v>
      </c>
      <c r="F124" s="338" t="s">
        <v>451</v>
      </c>
      <c r="G124"/>
      <c r="H124"/>
    </row>
    <row r="125" spans="1:8">
      <c r="A125" s="335" t="s">
        <v>343</v>
      </c>
      <c r="B125" s="336" t="s">
        <v>121</v>
      </c>
      <c r="C125" s="336" t="s">
        <v>231</v>
      </c>
      <c r="D125" s="337" t="s">
        <v>345</v>
      </c>
      <c r="E125" s="337" t="s">
        <v>349</v>
      </c>
      <c r="F125" s="338" t="s">
        <v>451</v>
      </c>
      <c r="G125"/>
      <c r="H125"/>
    </row>
    <row r="126" spans="1:8" ht="16.899999999999999" customHeight="1">
      <c r="A126" s="335" t="s">
        <v>343</v>
      </c>
      <c r="B126" s="336" t="s">
        <v>124</v>
      </c>
      <c r="C126" s="336" t="s">
        <v>454</v>
      </c>
      <c r="D126" s="337" t="s">
        <v>345</v>
      </c>
      <c r="E126" s="337" t="s">
        <v>353</v>
      </c>
      <c r="F126" s="338" t="s">
        <v>451</v>
      </c>
      <c r="G126"/>
      <c r="H126"/>
    </row>
    <row r="127" spans="1:8" ht="18" customHeight="1">
      <c r="A127" s="335" t="s">
        <v>343</v>
      </c>
      <c r="B127" s="336" t="s">
        <v>124</v>
      </c>
      <c r="C127" s="336" t="s">
        <v>454</v>
      </c>
      <c r="D127" s="337" t="s">
        <v>345</v>
      </c>
      <c r="E127" s="337" t="s">
        <v>349</v>
      </c>
      <c r="F127" s="338" t="s">
        <v>451</v>
      </c>
      <c r="G127"/>
      <c r="H127"/>
    </row>
    <row r="128" spans="1:8">
      <c r="A128" s="335" t="s">
        <v>343</v>
      </c>
      <c r="B128" s="336" t="s">
        <v>124</v>
      </c>
      <c r="C128" s="336" t="s">
        <v>455</v>
      </c>
      <c r="D128" s="337" t="s">
        <v>345</v>
      </c>
      <c r="E128" s="337" t="s">
        <v>353</v>
      </c>
      <c r="F128" s="338" t="s">
        <v>451</v>
      </c>
      <c r="G128"/>
      <c r="H128"/>
    </row>
    <row r="129" spans="1:8">
      <c r="A129" s="335" t="s">
        <v>343</v>
      </c>
      <c r="B129" s="336" t="s">
        <v>124</v>
      </c>
      <c r="C129" s="336" t="s">
        <v>415</v>
      </c>
      <c r="D129" s="337" t="s">
        <v>345</v>
      </c>
      <c r="E129" s="337" t="s">
        <v>349</v>
      </c>
      <c r="F129" s="338" t="s">
        <v>451</v>
      </c>
      <c r="G129"/>
      <c r="H129"/>
    </row>
    <row r="130" spans="1:8">
      <c r="A130" s="335" t="s">
        <v>343</v>
      </c>
      <c r="B130" s="336" t="s">
        <v>124</v>
      </c>
      <c r="C130" s="336" t="s">
        <v>415</v>
      </c>
      <c r="D130" s="337" t="s">
        <v>453</v>
      </c>
      <c r="E130" s="337" t="s">
        <v>349</v>
      </c>
      <c r="F130" s="338" t="s">
        <v>451</v>
      </c>
      <c r="G130"/>
      <c r="H130"/>
    </row>
    <row r="131" spans="1:8">
      <c r="A131" s="335" t="s">
        <v>343</v>
      </c>
      <c r="B131" s="336" t="s">
        <v>124</v>
      </c>
      <c r="C131" s="336" t="s">
        <v>456</v>
      </c>
      <c r="D131" s="337" t="s">
        <v>345</v>
      </c>
      <c r="E131" s="337" t="s">
        <v>349</v>
      </c>
      <c r="F131" s="338" t="s">
        <v>451</v>
      </c>
      <c r="G131"/>
      <c r="H131"/>
    </row>
    <row r="132" spans="1:8">
      <c r="A132" s="335" t="s">
        <v>343</v>
      </c>
      <c r="B132" s="336" t="s">
        <v>124</v>
      </c>
      <c r="C132" s="336" t="s">
        <v>457</v>
      </c>
      <c r="D132" s="337" t="s">
        <v>345</v>
      </c>
      <c r="E132" s="337" t="s">
        <v>349</v>
      </c>
      <c r="F132" s="338" t="s">
        <v>451</v>
      </c>
      <c r="G132"/>
      <c r="H132"/>
    </row>
    <row r="133" spans="1:8">
      <c r="A133" s="335" t="s">
        <v>343</v>
      </c>
      <c r="B133" s="336" t="s">
        <v>124</v>
      </c>
      <c r="C133" s="336" t="s">
        <v>457</v>
      </c>
      <c r="D133" s="337" t="s">
        <v>453</v>
      </c>
      <c r="E133" s="337" t="s">
        <v>353</v>
      </c>
      <c r="F133" s="338" t="s">
        <v>451</v>
      </c>
      <c r="G133"/>
      <c r="H133"/>
    </row>
    <row r="134" spans="1:8" ht="24">
      <c r="A134" s="340" t="s">
        <v>359</v>
      </c>
      <c r="B134" s="341" t="s">
        <v>119</v>
      </c>
      <c r="C134" s="341" t="s">
        <v>416</v>
      </c>
      <c r="D134" s="342" t="s">
        <v>345</v>
      </c>
      <c r="E134" s="342" t="s">
        <v>346</v>
      </c>
      <c r="F134" s="343" t="s">
        <v>451</v>
      </c>
      <c r="G134"/>
      <c r="H134"/>
    </row>
    <row r="135" spans="1:8" ht="24">
      <c r="A135" s="340" t="s">
        <v>359</v>
      </c>
      <c r="B135" s="341" t="s">
        <v>119</v>
      </c>
      <c r="C135" s="341" t="s">
        <v>416</v>
      </c>
      <c r="D135" s="342" t="s">
        <v>453</v>
      </c>
      <c r="E135" s="342" t="s">
        <v>346</v>
      </c>
      <c r="F135" s="343" t="s">
        <v>451</v>
      </c>
      <c r="G135"/>
      <c r="H135"/>
    </row>
    <row r="136" spans="1:8">
      <c r="A136" s="340" t="s">
        <v>359</v>
      </c>
      <c r="B136" s="341" t="s">
        <v>125</v>
      </c>
      <c r="C136" s="341" t="s">
        <v>452</v>
      </c>
      <c r="D136" s="342" t="s">
        <v>453</v>
      </c>
      <c r="E136" s="342" t="s">
        <v>349</v>
      </c>
      <c r="F136" s="343" t="s">
        <v>451</v>
      </c>
      <c r="G136"/>
      <c r="H136"/>
    </row>
    <row r="137" spans="1:8">
      <c r="A137" s="340" t="s">
        <v>359</v>
      </c>
      <c r="B137" s="341" t="s">
        <v>125</v>
      </c>
      <c r="C137" s="341" t="s">
        <v>458</v>
      </c>
      <c r="D137" s="342" t="s">
        <v>345</v>
      </c>
      <c r="E137" s="342" t="s">
        <v>346</v>
      </c>
      <c r="F137" s="343" t="s">
        <v>451</v>
      </c>
      <c r="G137"/>
      <c r="H137"/>
    </row>
    <row r="138" spans="1:8">
      <c r="A138" s="340" t="s">
        <v>359</v>
      </c>
      <c r="B138" s="341" t="s">
        <v>125</v>
      </c>
      <c r="C138" s="341" t="s">
        <v>362</v>
      </c>
      <c r="D138" s="342" t="s">
        <v>345</v>
      </c>
      <c r="E138" s="342" t="s">
        <v>346</v>
      </c>
      <c r="F138" s="343" t="s">
        <v>451</v>
      </c>
      <c r="G138"/>
      <c r="H138"/>
    </row>
    <row r="139" spans="1:8">
      <c r="A139" s="340" t="s">
        <v>359</v>
      </c>
      <c r="B139" s="341" t="s">
        <v>125</v>
      </c>
      <c r="C139" s="341" t="s">
        <v>362</v>
      </c>
      <c r="D139" s="342" t="s">
        <v>453</v>
      </c>
      <c r="E139" s="342" t="s">
        <v>346</v>
      </c>
      <c r="F139" s="343" t="s">
        <v>451</v>
      </c>
      <c r="G139"/>
      <c r="H139"/>
    </row>
    <row r="140" spans="1:8">
      <c r="A140" s="340" t="s">
        <v>359</v>
      </c>
      <c r="B140" s="341" t="s">
        <v>125</v>
      </c>
      <c r="C140" s="341" t="s">
        <v>459</v>
      </c>
      <c r="D140" s="342" t="s">
        <v>345</v>
      </c>
      <c r="E140" s="342" t="s">
        <v>349</v>
      </c>
      <c r="F140" s="343" t="s">
        <v>451</v>
      </c>
      <c r="G140"/>
      <c r="H140"/>
    </row>
    <row r="141" spans="1:8">
      <c r="A141" s="340" t="s">
        <v>359</v>
      </c>
      <c r="B141" s="341" t="s">
        <v>125</v>
      </c>
      <c r="C141" s="341" t="s">
        <v>459</v>
      </c>
      <c r="D141" s="342" t="s">
        <v>453</v>
      </c>
      <c r="E141" s="342" t="s">
        <v>349</v>
      </c>
      <c r="F141" s="343" t="s">
        <v>451</v>
      </c>
      <c r="G141"/>
      <c r="H141"/>
    </row>
    <row r="142" spans="1:8">
      <c r="A142" s="340" t="s">
        <v>359</v>
      </c>
      <c r="B142" s="341" t="s">
        <v>125</v>
      </c>
      <c r="C142" s="341" t="s">
        <v>199</v>
      </c>
      <c r="D142" s="342" t="s">
        <v>345</v>
      </c>
      <c r="E142" s="342" t="s">
        <v>346</v>
      </c>
      <c r="F142" s="343" t="s">
        <v>451</v>
      </c>
      <c r="G142"/>
      <c r="H142"/>
    </row>
    <row r="143" spans="1:8">
      <c r="A143" s="340" t="s">
        <v>359</v>
      </c>
      <c r="B143" s="341" t="s">
        <v>125</v>
      </c>
      <c r="C143" s="341" t="s">
        <v>460</v>
      </c>
      <c r="D143" s="342" t="s">
        <v>345</v>
      </c>
      <c r="E143" s="342" t="s">
        <v>461</v>
      </c>
      <c r="F143" s="343" t="s">
        <v>451</v>
      </c>
      <c r="G143"/>
      <c r="H143"/>
    </row>
    <row r="144" spans="1:8">
      <c r="A144" s="340" t="s">
        <v>359</v>
      </c>
      <c r="B144" s="341" t="s">
        <v>125</v>
      </c>
      <c r="C144" s="341" t="s">
        <v>460</v>
      </c>
      <c r="D144" s="342" t="s">
        <v>453</v>
      </c>
      <c r="E144" s="342" t="s">
        <v>349</v>
      </c>
      <c r="F144" s="343" t="s">
        <v>451</v>
      </c>
      <c r="G144"/>
      <c r="H144"/>
    </row>
    <row r="145" spans="1:8" ht="24">
      <c r="A145" s="345" t="s">
        <v>371</v>
      </c>
      <c r="B145" s="346" t="s">
        <v>118</v>
      </c>
      <c r="C145" s="346" t="s">
        <v>221</v>
      </c>
      <c r="D145" s="347" t="s">
        <v>345</v>
      </c>
      <c r="E145" s="347" t="s">
        <v>349</v>
      </c>
      <c r="F145" s="348" t="s">
        <v>451</v>
      </c>
      <c r="G145"/>
      <c r="H145"/>
    </row>
    <row r="146" spans="1:8" ht="24">
      <c r="A146" s="345" t="s">
        <v>371</v>
      </c>
      <c r="B146" s="346" t="s">
        <v>114</v>
      </c>
      <c r="C146" s="346" t="s">
        <v>420</v>
      </c>
      <c r="D146" s="347" t="s">
        <v>345</v>
      </c>
      <c r="E146" s="347" t="s">
        <v>349</v>
      </c>
      <c r="F146" s="348" t="s">
        <v>451</v>
      </c>
      <c r="G146"/>
      <c r="H146"/>
    </row>
    <row r="147" spans="1:8" ht="24">
      <c r="A147" s="345" t="s">
        <v>371</v>
      </c>
      <c r="B147" s="346" t="s">
        <v>114</v>
      </c>
      <c r="C147" s="346" t="s">
        <v>420</v>
      </c>
      <c r="D147" s="347" t="s">
        <v>453</v>
      </c>
      <c r="E147" s="347" t="s">
        <v>349</v>
      </c>
      <c r="F147" s="348" t="s">
        <v>451</v>
      </c>
      <c r="G147"/>
      <c r="H147"/>
    </row>
    <row r="148" spans="1:8" ht="24">
      <c r="A148" s="345" t="s">
        <v>371</v>
      </c>
      <c r="B148" s="346" t="s">
        <v>114</v>
      </c>
      <c r="C148" s="346" t="s">
        <v>197</v>
      </c>
      <c r="D148" s="347" t="s">
        <v>453</v>
      </c>
      <c r="E148" s="347" t="s">
        <v>349</v>
      </c>
      <c r="F148" s="348" t="s">
        <v>451</v>
      </c>
      <c r="G148"/>
      <c r="H148"/>
    </row>
    <row r="149" spans="1:8" ht="24">
      <c r="A149" s="345" t="s">
        <v>371</v>
      </c>
      <c r="B149" s="346" t="s">
        <v>114</v>
      </c>
      <c r="C149" s="346" t="s">
        <v>462</v>
      </c>
      <c r="D149" s="347" t="s">
        <v>345</v>
      </c>
      <c r="E149" s="347" t="s">
        <v>349</v>
      </c>
      <c r="F149" s="348" t="s">
        <v>451</v>
      </c>
      <c r="G149"/>
      <c r="H149"/>
    </row>
    <row r="150" spans="1:8" ht="24">
      <c r="A150" s="345" t="s">
        <v>371</v>
      </c>
      <c r="B150" s="346" t="s">
        <v>114</v>
      </c>
      <c r="C150" s="346" t="s">
        <v>463</v>
      </c>
      <c r="D150" s="347" t="s">
        <v>345</v>
      </c>
      <c r="E150" s="347" t="s">
        <v>349</v>
      </c>
      <c r="F150" s="348" t="s">
        <v>451</v>
      </c>
      <c r="G150"/>
      <c r="H150"/>
    </row>
    <row r="151" spans="1:8" ht="24">
      <c r="A151" s="345" t="s">
        <v>371</v>
      </c>
      <c r="B151" s="346" t="s">
        <v>114</v>
      </c>
      <c r="C151" s="346" t="s">
        <v>463</v>
      </c>
      <c r="D151" s="347" t="s">
        <v>345</v>
      </c>
      <c r="E151" s="347" t="s">
        <v>349</v>
      </c>
      <c r="F151" s="348" t="s">
        <v>451</v>
      </c>
      <c r="G151"/>
      <c r="H151"/>
    </row>
    <row r="152" spans="1:8" ht="24">
      <c r="A152" s="345" t="s">
        <v>371</v>
      </c>
      <c r="B152" s="346" t="s">
        <v>119</v>
      </c>
      <c r="C152" s="346" t="s">
        <v>464</v>
      </c>
      <c r="D152" s="347" t="s">
        <v>345</v>
      </c>
      <c r="E152" s="347" t="s">
        <v>349</v>
      </c>
      <c r="F152" s="348" t="s">
        <v>451</v>
      </c>
      <c r="G152"/>
      <c r="H152"/>
    </row>
    <row r="153" spans="1:8" ht="24">
      <c r="A153" s="345" t="s">
        <v>371</v>
      </c>
      <c r="B153" s="346" t="s">
        <v>119</v>
      </c>
      <c r="C153" s="346" t="s">
        <v>464</v>
      </c>
      <c r="D153" s="347" t="s">
        <v>453</v>
      </c>
      <c r="E153" s="347" t="s">
        <v>349</v>
      </c>
      <c r="F153" s="348" t="s">
        <v>451</v>
      </c>
      <c r="G153"/>
      <c r="H153"/>
    </row>
    <row r="154" spans="1:8" ht="24">
      <c r="A154" s="345" t="s">
        <v>371</v>
      </c>
      <c r="B154" s="346" t="s">
        <v>114</v>
      </c>
      <c r="C154" s="346" t="s">
        <v>465</v>
      </c>
      <c r="D154" s="347" t="s">
        <v>345</v>
      </c>
      <c r="E154" s="347" t="s">
        <v>349</v>
      </c>
      <c r="F154" s="348" t="s">
        <v>451</v>
      </c>
      <c r="G154"/>
      <c r="H154"/>
    </row>
    <row r="155" spans="1:8" ht="24">
      <c r="A155" s="345" t="s">
        <v>371</v>
      </c>
      <c r="B155" s="346" t="s">
        <v>119</v>
      </c>
      <c r="C155" s="346" t="s">
        <v>375</v>
      </c>
      <c r="D155" s="347" t="s">
        <v>345</v>
      </c>
      <c r="E155" s="347" t="s">
        <v>349</v>
      </c>
      <c r="F155" s="348" t="s">
        <v>451</v>
      </c>
      <c r="G155"/>
      <c r="H155"/>
    </row>
    <row r="156" spans="1:8" ht="24">
      <c r="A156" s="345" t="s">
        <v>371</v>
      </c>
      <c r="B156" s="346" t="s">
        <v>119</v>
      </c>
      <c r="C156" s="346" t="s">
        <v>375</v>
      </c>
      <c r="D156" s="347" t="s">
        <v>453</v>
      </c>
      <c r="E156" s="347" t="s">
        <v>349</v>
      </c>
      <c r="F156" s="348" t="s">
        <v>451</v>
      </c>
      <c r="G156"/>
      <c r="H156"/>
    </row>
    <row r="157" spans="1:8" ht="24">
      <c r="A157" s="345" t="s">
        <v>371</v>
      </c>
      <c r="B157" s="346" t="s">
        <v>118</v>
      </c>
      <c r="C157" s="346" t="s">
        <v>373</v>
      </c>
      <c r="D157" s="347" t="s">
        <v>345</v>
      </c>
      <c r="E157" s="347" t="s">
        <v>349</v>
      </c>
      <c r="F157" s="348" t="s">
        <v>451</v>
      </c>
      <c r="G157"/>
      <c r="H157"/>
    </row>
    <row r="158" spans="1:8" ht="24">
      <c r="A158" s="345" t="s">
        <v>371</v>
      </c>
      <c r="B158" s="346" t="s">
        <v>118</v>
      </c>
      <c r="C158" s="346" t="s">
        <v>373</v>
      </c>
      <c r="D158" s="347" t="s">
        <v>345</v>
      </c>
      <c r="E158" s="347" t="s">
        <v>349</v>
      </c>
      <c r="F158" s="348" t="s">
        <v>451</v>
      </c>
      <c r="G158"/>
      <c r="H158"/>
    </row>
    <row r="159" spans="1:8" ht="24">
      <c r="A159" s="351" t="s">
        <v>376</v>
      </c>
      <c r="B159" s="352" t="s">
        <v>117</v>
      </c>
      <c r="C159" s="353" t="s">
        <v>466</v>
      </c>
      <c r="D159" s="353" t="s">
        <v>345</v>
      </c>
      <c r="E159" s="353" t="s">
        <v>349</v>
      </c>
      <c r="F159" s="354" t="s">
        <v>451</v>
      </c>
      <c r="G159"/>
      <c r="H159"/>
    </row>
    <row r="160" spans="1:8" ht="24">
      <c r="A160" s="351" t="s">
        <v>376</v>
      </c>
      <c r="B160" s="352" t="s">
        <v>117</v>
      </c>
      <c r="C160" s="353" t="s">
        <v>466</v>
      </c>
      <c r="D160" s="353" t="s">
        <v>453</v>
      </c>
      <c r="E160" s="353" t="s">
        <v>349</v>
      </c>
      <c r="F160" s="354" t="s">
        <v>451</v>
      </c>
      <c r="G160"/>
      <c r="H160"/>
    </row>
    <row r="161" spans="1:8" ht="24">
      <c r="A161" s="351" t="s">
        <v>376</v>
      </c>
      <c r="B161" s="352" t="s">
        <v>117</v>
      </c>
      <c r="C161" s="353" t="s">
        <v>467</v>
      </c>
      <c r="D161" s="353" t="s">
        <v>345</v>
      </c>
      <c r="E161" s="353" t="s">
        <v>349</v>
      </c>
      <c r="F161" s="354" t="s">
        <v>451</v>
      </c>
      <c r="G161"/>
      <c r="H161"/>
    </row>
    <row r="162" spans="1:8" ht="24">
      <c r="A162" s="351" t="s">
        <v>376</v>
      </c>
      <c r="B162" s="352" t="s">
        <v>116</v>
      </c>
      <c r="C162" s="352" t="s">
        <v>468</v>
      </c>
      <c r="D162" s="353" t="s">
        <v>345</v>
      </c>
      <c r="E162" s="353" t="s">
        <v>349</v>
      </c>
      <c r="F162" s="354" t="s">
        <v>451</v>
      </c>
      <c r="G162"/>
      <c r="H162"/>
    </row>
    <row r="163" spans="1:8" ht="24">
      <c r="A163" s="351" t="s">
        <v>376</v>
      </c>
      <c r="B163" s="352" t="s">
        <v>116</v>
      </c>
      <c r="C163" s="352" t="s">
        <v>468</v>
      </c>
      <c r="D163" s="353" t="s">
        <v>453</v>
      </c>
      <c r="E163" s="353" t="s">
        <v>349</v>
      </c>
      <c r="F163" s="354" t="s">
        <v>451</v>
      </c>
      <c r="G163"/>
      <c r="H163"/>
    </row>
    <row r="164" spans="1:8" ht="24">
      <c r="A164" s="351" t="s">
        <v>376</v>
      </c>
      <c r="B164" s="352" t="s">
        <v>117</v>
      </c>
      <c r="C164" s="352" t="s">
        <v>469</v>
      </c>
      <c r="D164" s="353" t="s">
        <v>345</v>
      </c>
      <c r="E164" s="353" t="s">
        <v>349</v>
      </c>
      <c r="F164" s="354" t="s">
        <v>451</v>
      </c>
      <c r="G164"/>
      <c r="H164"/>
    </row>
    <row r="165" spans="1:8" ht="24">
      <c r="A165" s="351" t="s">
        <v>376</v>
      </c>
      <c r="B165" s="352" t="s">
        <v>112</v>
      </c>
      <c r="C165" s="352" t="s">
        <v>377</v>
      </c>
      <c r="D165" s="353" t="s">
        <v>345</v>
      </c>
      <c r="E165" s="353" t="s">
        <v>353</v>
      </c>
      <c r="F165" s="354" t="s">
        <v>451</v>
      </c>
      <c r="G165"/>
      <c r="H165"/>
    </row>
    <row r="166" spans="1:8" ht="24">
      <c r="A166" s="351" t="s">
        <v>376</v>
      </c>
      <c r="B166" s="352" t="s">
        <v>122</v>
      </c>
      <c r="C166" s="352" t="s">
        <v>241</v>
      </c>
      <c r="D166" s="353" t="s">
        <v>345</v>
      </c>
      <c r="E166" s="353" t="s">
        <v>353</v>
      </c>
      <c r="F166" s="354" t="s">
        <v>451</v>
      </c>
      <c r="G166"/>
      <c r="H166"/>
    </row>
    <row r="167" spans="1:8" ht="24">
      <c r="A167" s="351" t="s">
        <v>376</v>
      </c>
      <c r="B167" s="352" t="s">
        <v>122</v>
      </c>
      <c r="C167" s="352" t="s">
        <v>241</v>
      </c>
      <c r="D167" s="353" t="s">
        <v>453</v>
      </c>
      <c r="E167" s="353" t="s">
        <v>349</v>
      </c>
      <c r="F167" s="354" t="s">
        <v>451</v>
      </c>
      <c r="G167"/>
      <c r="H167"/>
    </row>
    <row r="168" spans="1:8" ht="24">
      <c r="A168" s="351" t="s">
        <v>376</v>
      </c>
      <c r="B168" s="352" t="s">
        <v>116</v>
      </c>
      <c r="C168" s="352" t="s">
        <v>201</v>
      </c>
      <c r="D168" s="353" t="s">
        <v>345</v>
      </c>
      <c r="E168" s="353" t="s">
        <v>349</v>
      </c>
      <c r="F168" s="354" t="s">
        <v>451</v>
      </c>
      <c r="G168"/>
      <c r="H168"/>
    </row>
    <row r="169" spans="1:8" ht="24">
      <c r="A169" s="351" t="s">
        <v>376</v>
      </c>
      <c r="B169" s="352" t="s">
        <v>136</v>
      </c>
      <c r="C169" s="352" t="s">
        <v>470</v>
      </c>
      <c r="D169" s="353" t="s">
        <v>345</v>
      </c>
      <c r="E169" s="353" t="s">
        <v>349</v>
      </c>
      <c r="F169" s="354" t="s">
        <v>451</v>
      </c>
      <c r="G169"/>
      <c r="H169"/>
    </row>
    <row r="170" spans="1:8" ht="24">
      <c r="A170" s="351" t="s">
        <v>376</v>
      </c>
      <c r="B170" s="352" t="s">
        <v>116</v>
      </c>
      <c r="C170" s="352" t="s">
        <v>471</v>
      </c>
      <c r="D170" s="353" t="s">
        <v>453</v>
      </c>
      <c r="E170" s="353" t="s">
        <v>349</v>
      </c>
      <c r="F170" s="354" t="s">
        <v>451</v>
      </c>
      <c r="G170"/>
      <c r="H170"/>
    </row>
    <row r="171" spans="1:8" ht="24">
      <c r="A171" s="351" t="s">
        <v>376</v>
      </c>
      <c r="B171" s="352" t="s">
        <v>117</v>
      </c>
      <c r="C171" s="352" t="s">
        <v>472</v>
      </c>
      <c r="D171" s="353" t="s">
        <v>345</v>
      </c>
      <c r="E171" s="353" t="s">
        <v>353</v>
      </c>
      <c r="F171" s="354" t="s">
        <v>451</v>
      </c>
      <c r="G171"/>
      <c r="H171"/>
    </row>
    <row r="172" spans="1:8" ht="24">
      <c r="A172" s="351" t="s">
        <v>376</v>
      </c>
      <c r="B172" s="352" t="s">
        <v>117</v>
      </c>
      <c r="C172" s="352" t="s">
        <v>472</v>
      </c>
      <c r="D172" s="353" t="s">
        <v>453</v>
      </c>
      <c r="E172" s="353" t="s">
        <v>349</v>
      </c>
      <c r="F172" s="354" t="s">
        <v>451</v>
      </c>
      <c r="G172"/>
      <c r="H172"/>
    </row>
    <row r="173" spans="1:8" ht="24">
      <c r="A173" s="351" t="s">
        <v>376</v>
      </c>
      <c r="B173" s="352" t="s">
        <v>116</v>
      </c>
      <c r="C173" s="352" t="s">
        <v>473</v>
      </c>
      <c r="D173" s="353" t="s">
        <v>345</v>
      </c>
      <c r="E173" s="353" t="s">
        <v>349</v>
      </c>
      <c r="F173" s="354" t="s">
        <v>451</v>
      </c>
      <c r="G173"/>
      <c r="H173"/>
    </row>
    <row r="174" spans="1:8" ht="24">
      <c r="A174" s="351" t="s">
        <v>376</v>
      </c>
      <c r="B174" s="352" t="s">
        <v>117</v>
      </c>
      <c r="C174" s="352" t="s">
        <v>245</v>
      </c>
      <c r="D174" s="353" t="s">
        <v>345</v>
      </c>
      <c r="E174" s="353" t="s">
        <v>349</v>
      </c>
      <c r="F174" s="354" t="s">
        <v>451</v>
      </c>
      <c r="G174"/>
      <c r="H174"/>
    </row>
    <row r="175" spans="1:8" ht="24">
      <c r="A175" s="351" t="s">
        <v>376</v>
      </c>
      <c r="B175" s="352" t="s">
        <v>116</v>
      </c>
      <c r="C175" s="352" t="s">
        <v>474</v>
      </c>
      <c r="D175" s="353" t="s">
        <v>345</v>
      </c>
      <c r="E175" s="353" t="s">
        <v>349</v>
      </c>
      <c r="F175" s="354" t="s">
        <v>451</v>
      </c>
      <c r="G175"/>
      <c r="H175"/>
    </row>
    <row r="176" spans="1:8" ht="24">
      <c r="A176" s="351" t="s">
        <v>376</v>
      </c>
      <c r="B176" s="352" t="s">
        <v>119</v>
      </c>
      <c r="C176" s="352" t="s">
        <v>475</v>
      </c>
      <c r="D176" s="353" t="s">
        <v>345</v>
      </c>
      <c r="E176" s="353" t="s">
        <v>349</v>
      </c>
      <c r="F176" s="354" t="s">
        <v>451</v>
      </c>
      <c r="G176"/>
      <c r="H176"/>
    </row>
    <row r="177" spans="1:8" ht="24">
      <c r="A177" s="351" t="s">
        <v>376</v>
      </c>
      <c r="B177" s="352" t="s">
        <v>116</v>
      </c>
      <c r="C177" s="352" t="s">
        <v>476</v>
      </c>
      <c r="D177" s="353" t="s">
        <v>345</v>
      </c>
      <c r="E177" s="353" t="s">
        <v>349</v>
      </c>
      <c r="F177" s="354" t="s">
        <v>451</v>
      </c>
      <c r="G177"/>
      <c r="H177"/>
    </row>
    <row r="178" spans="1:8" ht="24">
      <c r="A178" s="351" t="s">
        <v>376</v>
      </c>
      <c r="B178" s="352" t="s">
        <v>116</v>
      </c>
      <c r="C178" s="352" t="s">
        <v>476</v>
      </c>
      <c r="D178" s="353" t="s">
        <v>453</v>
      </c>
      <c r="E178" s="353" t="s">
        <v>349</v>
      </c>
      <c r="F178" s="354" t="s">
        <v>451</v>
      </c>
      <c r="G178"/>
      <c r="H178"/>
    </row>
    <row r="179" spans="1:8" ht="24">
      <c r="A179" s="351" t="s">
        <v>376</v>
      </c>
      <c r="B179" s="352" t="s">
        <v>116</v>
      </c>
      <c r="C179" s="352" t="s">
        <v>477</v>
      </c>
      <c r="D179" s="353" t="s">
        <v>345</v>
      </c>
      <c r="E179" s="353" t="s">
        <v>346</v>
      </c>
      <c r="F179" s="354" t="s">
        <v>451</v>
      </c>
      <c r="G179"/>
      <c r="H179"/>
    </row>
    <row r="180" spans="1:8">
      <c r="A180" s="358" t="s">
        <v>302</v>
      </c>
      <c r="B180" s="359" t="s">
        <v>391</v>
      </c>
      <c r="C180" s="359" t="s">
        <v>436</v>
      </c>
      <c r="D180" s="360" t="s">
        <v>453</v>
      </c>
      <c r="E180" s="360" t="s">
        <v>349</v>
      </c>
      <c r="F180" s="361" t="s">
        <v>451</v>
      </c>
      <c r="G180"/>
      <c r="H180"/>
    </row>
    <row r="181" spans="1:8">
      <c r="A181" s="358" t="s">
        <v>302</v>
      </c>
      <c r="B181" s="359" t="s">
        <v>110</v>
      </c>
      <c r="C181" s="359" t="s">
        <v>436</v>
      </c>
      <c r="D181" s="360" t="s">
        <v>345</v>
      </c>
      <c r="E181" s="360" t="s">
        <v>349</v>
      </c>
      <c r="F181" s="361" t="s">
        <v>451</v>
      </c>
      <c r="G181"/>
      <c r="H181"/>
    </row>
    <row r="182" spans="1:8">
      <c r="A182" s="358" t="s">
        <v>302</v>
      </c>
      <c r="B182" s="359" t="s">
        <v>126</v>
      </c>
      <c r="C182" s="359" t="s">
        <v>250</v>
      </c>
      <c r="D182" s="360" t="s">
        <v>453</v>
      </c>
      <c r="E182" s="360" t="s">
        <v>346</v>
      </c>
      <c r="F182" s="361" t="s">
        <v>478</v>
      </c>
      <c r="G182"/>
      <c r="H182"/>
    </row>
    <row r="183" spans="1:8">
      <c r="A183" s="358" t="s">
        <v>302</v>
      </c>
      <c r="B183" s="359" t="s">
        <v>126</v>
      </c>
      <c r="C183" s="359" t="s">
        <v>250</v>
      </c>
      <c r="D183" s="360" t="s">
        <v>345</v>
      </c>
      <c r="E183" s="360" t="s">
        <v>346</v>
      </c>
      <c r="F183" s="361" t="s">
        <v>478</v>
      </c>
      <c r="G183"/>
      <c r="H183"/>
    </row>
    <row r="184" spans="1:8">
      <c r="A184" s="358" t="s">
        <v>302</v>
      </c>
      <c r="B184" s="359" t="s">
        <v>391</v>
      </c>
      <c r="C184" s="359" t="s">
        <v>438</v>
      </c>
      <c r="D184" s="360" t="s">
        <v>345</v>
      </c>
      <c r="E184" s="360" t="s">
        <v>349</v>
      </c>
      <c r="F184" s="361" t="s">
        <v>451</v>
      </c>
      <c r="G184"/>
      <c r="H184"/>
    </row>
    <row r="185" spans="1:8">
      <c r="A185" s="362" t="s">
        <v>392</v>
      </c>
      <c r="B185" s="388" t="s">
        <v>119</v>
      </c>
      <c r="C185" s="363" t="s">
        <v>479</v>
      </c>
      <c r="D185" s="364" t="s">
        <v>345</v>
      </c>
      <c r="E185" s="364" t="s">
        <v>349</v>
      </c>
      <c r="F185" s="389" t="s">
        <v>451</v>
      </c>
      <c r="G185"/>
      <c r="H185"/>
    </row>
    <row r="186" spans="1:8">
      <c r="A186" s="362" t="s">
        <v>392</v>
      </c>
      <c r="B186" s="388" t="s">
        <v>119</v>
      </c>
      <c r="C186" s="363" t="s">
        <v>479</v>
      </c>
      <c r="D186" s="364" t="s">
        <v>453</v>
      </c>
      <c r="E186" s="364" t="s">
        <v>349</v>
      </c>
      <c r="F186" s="389" t="s">
        <v>451</v>
      </c>
      <c r="G186"/>
      <c r="H186"/>
    </row>
    <row r="187" spans="1:8">
      <c r="A187" s="362" t="s">
        <v>392</v>
      </c>
      <c r="B187" s="390" t="s">
        <v>111</v>
      </c>
      <c r="C187" s="366" t="s">
        <v>393</v>
      </c>
      <c r="D187" s="367" t="s">
        <v>345</v>
      </c>
      <c r="E187" s="364" t="s">
        <v>349</v>
      </c>
      <c r="F187" s="382" t="s">
        <v>451</v>
      </c>
      <c r="G187"/>
      <c r="H187"/>
    </row>
    <row r="188" spans="1:8">
      <c r="A188" s="362" t="s">
        <v>392</v>
      </c>
      <c r="B188" s="390" t="s">
        <v>111</v>
      </c>
      <c r="C188" s="366" t="s">
        <v>393</v>
      </c>
      <c r="D188" s="367" t="s">
        <v>453</v>
      </c>
      <c r="E188" s="364" t="s">
        <v>349</v>
      </c>
      <c r="F188" s="382" t="s">
        <v>451</v>
      </c>
      <c r="G188"/>
      <c r="H188"/>
    </row>
    <row r="189" spans="1:8">
      <c r="A189" s="362" t="s">
        <v>392</v>
      </c>
      <c r="B189" s="390" t="s">
        <v>125</v>
      </c>
      <c r="C189" s="366" t="s">
        <v>402</v>
      </c>
      <c r="D189" s="367" t="s">
        <v>345</v>
      </c>
      <c r="E189" s="364" t="s">
        <v>349</v>
      </c>
      <c r="F189" s="382" t="s">
        <v>451</v>
      </c>
      <c r="G189"/>
      <c r="H189"/>
    </row>
    <row r="190" spans="1:8">
      <c r="A190" s="362" t="s">
        <v>392</v>
      </c>
      <c r="B190" s="390" t="s">
        <v>125</v>
      </c>
      <c r="C190" s="366" t="s">
        <v>402</v>
      </c>
      <c r="D190" s="367" t="s">
        <v>453</v>
      </c>
      <c r="E190" s="364" t="s">
        <v>353</v>
      </c>
      <c r="F190" s="382" t="s">
        <v>451</v>
      </c>
      <c r="G190"/>
      <c r="H190"/>
    </row>
    <row r="191" spans="1:8">
      <c r="A191" s="362" t="s">
        <v>392</v>
      </c>
      <c r="B191" s="390" t="s">
        <v>125</v>
      </c>
      <c r="C191" s="366" t="s">
        <v>480</v>
      </c>
      <c r="D191" s="367" t="s">
        <v>345</v>
      </c>
      <c r="E191" s="364" t="s">
        <v>349</v>
      </c>
      <c r="F191" s="382" t="s">
        <v>451</v>
      </c>
      <c r="G191"/>
      <c r="H191"/>
    </row>
    <row r="192" spans="1:8">
      <c r="A192" s="362" t="s">
        <v>392</v>
      </c>
      <c r="B192" s="390" t="s">
        <v>125</v>
      </c>
      <c r="C192" s="366" t="s">
        <v>480</v>
      </c>
      <c r="D192" s="367" t="s">
        <v>453</v>
      </c>
      <c r="E192" s="364" t="s">
        <v>349</v>
      </c>
      <c r="F192" s="382" t="s">
        <v>451</v>
      </c>
      <c r="G192"/>
      <c r="H192"/>
    </row>
    <row r="193" spans="1:8">
      <c r="A193" s="362" t="s">
        <v>392</v>
      </c>
      <c r="B193" s="390" t="s">
        <v>125</v>
      </c>
      <c r="C193" s="366" t="s">
        <v>217</v>
      </c>
      <c r="D193" s="367" t="s">
        <v>345</v>
      </c>
      <c r="E193" s="364" t="s">
        <v>346</v>
      </c>
      <c r="F193" s="382" t="s">
        <v>451</v>
      </c>
      <c r="G193"/>
      <c r="H193"/>
    </row>
    <row r="194" spans="1:8">
      <c r="A194" s="362" t="s">
        <v>392</v>
      </c>
      <c r="B194" s="390" t="s">
        <v>125</v>
      </c>
      <c r="C194" s="366" t="s">
        <v>217</v>
      </c>
      <c r="D194" s="367" t="s">
        <v>453</v>
      </c>
      <c r="E194" s="364" t="s">
        <v>346</v>
      </c>
      <c r="F194" s="382" t="s">
        <v>451</v>
      </c>
      <c r="G194"/>
      <c r="H194"/>
    </row>
    <row r="195" spans="1:8">
      <c r="A195" s="362" t="s">
        <v>392</v>
      </c>
      <c r="B195" s="390" t="s">
        <v>125</v>
      </c>
      <c r="C195" s="366" t="s">
        <v>405</v>
      </c>
      <c r="D195" s="367" t="s">
        <v>345</v>
      </c>
      <c r="E195" s="364" t="s">
        <v>349</v>
      </c>
      <c r="F195" s="382" t="s">
        <v>451</v>
      </c>
      <c r="G195"/>
      <c r="H195"/>
    </row>
    <row r="196" spans="1:8" ht="24">
      <c r="A196" s="384" t="s">
        <v>406</v>
      </c>
      <c r="B196" s="385" t="s">
        <v>118</v>
      </c>
      <c r="C196" s="385" t="s">
        <v>221</v>
      </c>
      <c r="D196" s="386" t="s">
        <v>345</v>
      </c>
      <c r="E196" s="386" t="s">
        <v>353</v>
      </c>
      <c r="F196" s="387" t="s">
        <v>451</v>
      </c>
      <c r="G196"/>
      <c r="H196"/>
    </row>
    <row r="197" spans="1:8" ht="24">
      <c r="A197" s="384" t="s">
        <v>406</v>
      </c>
      <c r="B197" s="385" t="s">
        <v>118</v>
      </c>
      <c r="C197" s="385" t="s">
        <v>221</v>
      </c>
      <c r="D197" s="386" t="s">
        <v>453</v>
      </c>
      <c r="E197" s="386" t="s">
        <v>353</v>
      </c>
      <c r="F197" s="387" t="s">
        <v>451</v>
      </c>
      <c r="G197"/>
      <c r="H197"/>
    </row>
    <row r="198" spans="1:8" ht="24">
      <c r="A198" s="384" t="s">
        <v>406</v>
      </c>
      <c r="B198" s="385" t="s">
        <v>118</v>
      </c>
      <c r="C198" s="385" t="s">
        <v>481</v>
      </c>
      <c r="D198" s="386" t="s">
        <v>345</v>
      </c>
      <c r="E198" s="386" t="s">
        <v>349</v>
      </c>
      <c r="F198" s="387" t="s">
        <v>451</v>
      </c>
      <c r="G198"/>
      <c r="H198"/>
    </row>
    <row r="199" spans="1:8" ht="24">
      <c r="A199" s="377" t="s">
        <v>408</v>
      </c>
      <c r="B199" s="378" t="s">
        <v>123</v>
      </c>
      <c r="C199" s="378" t="s">
        <v>123</v>
      </c>
      <c r="D199" s="379" t="s">
        <v>345</v>
      </c>
      <c r="E199" s="379" t="s">
        <v>349</v>
      </c>
      <c r="F199" s="391" t="s">
        <v>451</v>
      </c>
      <c r="G199"/>
      <c r="H199"/>
    </row>
    <row r="200" spans="1:8">
      <c r="A200"/>
      <c r="B200"/>
      <c r="C200"/>
      <c r="D200"/>
      <c r="E200"/>
      <c r="F200"/>
      <c r="G200" s="79"/>
      <c r="H200" s="79"/>
    </row>
    <row r="201" spans="1:8" ht="19.5" customHeight="1">
      <c r="A201" s="79" t="s">
        <v>482</v>
      </c>
      <c r="B201" s="79"/>
      <c r="C201" s="79"/>
      <c r="D201" s="79"/>
      <c r="E201" s="79"/>
      <c r="F201" s="79"/>
      <c r="G201" s="79"/>
      <c r="H201" s="79"/>
    </row>
    <row r="202" spans="1:8">
      <c r="A202" s="79" t="s">
        <v>483</v>
      </c>
      <c r="B202" s="79"/>
      <c r="C202" s="79"/>
      <c r="D202" s="79"/>
      <c r="E202" s="79"/>
      <c r="F202" s="79"/>
      <c r="G202" s="79"/>
      <c r="H202" s="79"/>
    </row>
    <row r="203" spans="1:8" ht="15.6" customHeight="1">
      <c r="A203" s="634" t="s">
        <v>484</v>
      </c>
      <c r="B203" s="634"/>
      <c r="C203" s="634"/>
      <c r="D203" s="634"/>
      <c r="E203" s="634"/>
      <c r="F203" s="634"/>
      <c r="G203" s="79"/>
      <c r="H203" s="79"/>
    </row>
    <row r="204" spans="1:8">
      <c r="A204" s="392" t="s">
        <v>485</v>
      </c>
      <c r="B204" s="393"/>
      <c r="C204" s="393"/>
      <c r="D204" s="393"/>
      <c r="E204" s="393"/>
      <c r="F204" s="393"/>
      <c r="G204" s="79"/>
      <c r="H204" s="79"/>
    </row>
    <row r="205" spans="1:8">
      <c r="A205" s="394" t="s">
        <v>486</v>
      </c>
      <c r="B205" s="394"/>
      <c r="C205" s="394"/>
      <c r="D205" s="394"/>
      <c r="E205" s="394"/>
      <c r="F205" s="394"/>
    </row>
    <row r="206" spans="1:8" ht="26.25" customHeight="1">
      <c r="A206" s="635" t="s">
        <v>487</v>
      </c>
      <c r="B206" s="635"/>
      <c r="C206" s="635"/>
      <c r="D206" s="635"/>
      <c r="E206" s="635"/>
      <c r="F206" s="635"/>
    </row>
    <row r="207" spans="1:8" ht="27.75" customHeight="1">
      <c r="A207" s="635" t="s">
        <v>488</v>
      </c>
      <c r="B207" s="635"/>
      <c r="C207" s="635"/>
      <c r="D207" s="635"/>
      <c r="E207" s="635"/>
      <c r="F207" s="635"/>
    </row>
  </sheetData>
  <autoFilter ref="A120:F199"/>
  <mergeCells count="4">
    <mergeCell ref="A1:F1"/>
    <mergeCell ref="A203:F203"/>
    <mergeCell ref="A206:F206"/>
    <mergeCell ref="A207:F207"/>
  </mergeCells>
  <pageMargins left="0.75" right="0.75" top="1" bottom="1.0006944444444399" header="0.51180555555555496" footer="0.49236111111111103"/>
  <pageSetup paperSize="9" scale="54" firstPageNumber="0" fitToHeight="0" orientation="portrait" horizontalDpi="4294967295" verticalDpi="4294967295"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K38"/>
  <sheetViews>
    <sheetView view="pageBreakPreview" zoomScaleNormal="100" workbookViewId="0">
      <selection activeCell="E18" sqref="E18"/>
    </sheetView>
  </sheetViews>
  <sheetFormatPr defaultRowHeight="15.75"/>
  <cols>
    <col min="1" max="1" width="22" style="79"/>
    <col min="2" max="2" width="10.75" style="79"/>
    <col min="3" max="3" width="28.5" style="79"/>
    <col min="4" max="4" width="21.75" style="79"/>
    <col min="5" max="5" width="8" style="79"/>
    <col min="6" max="6" width="8.875" style="79"/>
    <col min="7" max="7" width="13.5" style="79"/>
    <col min="8" max="8" width="23.375" style="79"/>
    <col min="9" max="9" width="15" style="395"/>
    <col min="10" max="10" width="10.625" style="79"/>
    <col min="11" max="1025" width="9.875" style="79"/>
  </cols>
  <sheetData>
    <row r="1" spans="1:1024" ht="45" customHeight="1">
      <c r="A1" s="609" t="s">
        <v>489</v>
      </c>
      <c r="B1" s="609"/>
      <c r="C1" s="609"/>
      <c r="D1" s="609"/>
      <c r="E1" s="609"/>
      <c r="F1" s="609"/>
      <c r="G1" s="609"/>
      <c r="H1" s="609"/>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9.25" customHeight="1">
      <c r="A2" s="396" t="s">
        <v>490</v>
      </c>
      <c r="B2" s="397"/>
      <c r="C2" s="397"/>
      <c r="D2" s="397"/>
      <c r="E2" s="397"/>
      <c r="F2" s="397"/>
      <c r="G2" s="397"/>
      <c r="H2" s="39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c r="A3" s="62" t="s">
        <v>169</v>
      </c>
      <c r="B3" s="22" t="s">
        <v>82</v>
      </c>
      <c r="C3" s="22" t="s">
        <v>100</v>
      </c>
      <c r="D3" s="22" t="s">
        <v>339</v>
      </c>
      <c r="E3" s="22" t="s">
        <v>340</v>
      </c>
      <c r="F3" s="22" t="s">
        <v>491</v>
      </c>
      <c r="G3" s="22" t="s">
        <v>342</v>
      </c>
      <c r="H3" s="99" t="s">
        <v>492</v>
      </c>
      <c r="I3" s="398" t="s">
        <v>493</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404" customFormat="1" ht="24.95" customHeight="1">
      <c r="A4" s="399" t="s">
        <v>359</v>
      </c>
      <c r="B4" s="400">
        <v>3</v>
      </c>
      <c r="C4" s="401" t="s">
        <v>125</v>
      </c>
      <c r="D4" s="401" t="s">
        <v>452</v>
      </c>
      <c r="E4" s="401" t="s">
        <v>453</v>
      </c>
      <c r="F4" s="401" t="s">
        <v>346</v>
      </c>
      <c r="G4" s="401" t="s">
        <v>451</v>
      </c>
      <c r="H4" s="402">
        <v>42614</v>
      </c>
      <c r="I4" s="403" t="s">
        <v>494</v>
      </c>
    </row>
    <row r="5" spans="1:1024" s="404" customFormat="1" ht="24.95" customHeight="1">
      <c r="A5" s="399" t="s">
        <v>359</v>
      </c>
      <c r="B5" s="400">
        <v>3</v>
      </c>
      <c r="C5" s="401" t="s">
        <v>125</v>
      </c>
      <c r="D5" s="401" t="s">
        <v>495</v>
      </c>
      <c r="E5" s="401" t="s">
        <v>453</v>
      </c>
      <c r="F5" s="401" t="s">
        <v>346</v>
      </c>
      <c r="G5" s="401" t="s">
        <v>451</v>
      </c>
      <c r="H5" s="402">
        <v>42614</v>
      </c>
      <c r="I5" s="403" t="s">
        <v>494</v>
      </c>
    </row>
    <row r="6" spans="1:1024" s="404" customFormat="1" ht="24.95" customHeight="1">
      <c r="A6" s="399" t="s">
        <v>359</v>
      </c>
      <c r="B6" s="400">
        <v>3</v>
      </c>
      <c r="C6" s="401" t="s">
        <v>125</v>
      </c>
      <c r="D6" s="401" t="s">
        <v>459</v>
      </c>
      <c r="E6" s="401" t="s">
        <v>453</v>
      </c>
      <c r="F6" s="401" t="s">
        <v>346</v>
      </c>
      <c r="G6" s="401" t="s">
        <v>451</v>
      </c>
      <c r="H6" s="402">
        <v>42614</v>
      </c>
      <c r="I6" s="403" t="s">
        <v>494</v>
      </c>
    </row>
    <row r="7" spans="1:1024" s="404" customFormat="1" ht="24.95" customHeight="1">
      <c r="A7" s="399" t="s">
        <v>359</v>
      </c>
      <c r="B7" s="400">
        <v>3</v>
      </c>
      <c r="C7" s="401" t="s">
        <v>125</v>
      </c>
      <c r="D7" s="401" t="s">
        <v>217</v>
      </c>
      <c r="E7" s="401" t="s">
        <v>453</v>
      </c>
      <c r="F7" s="401" t="s">
        <v>346</v>
      </c>
      <c r="G7" s="401" t="s">
        <v>451</v>
      </c>
      <c r="H7" s="402">
        <v>42614</v>
      </c>
      <c r="I7" s="403" t="s">
        <v>494</v>
      </c>
    </row>
    <row r="8" spans="1:1024" s="404" customFormat="1" ht="24.95" customHeight="1">
      <c r="A8" s="399" t="s">
        <v>359</v>
      </c>
      <c r="B8" s="400">
        <v>3</v>
      </c>
      <c r="C8" s="401" t="s">
        <v>125</v>
      </c>
      <c r="D8" s="401" t="s">
        <v>460</v>
      </c>
      <c r="E8" s="401" t="s">
        <v>453</v>
      </c>
      <c r="F8" s="401" t="s">
        <v>346</v>
      </c>
      <c r="G8" s="401" t="s">
        <v>451</v>
      </c>
      <c r="H8" s="402">
        <v>42614</v>
      </c>
      <c r="I8" s="403" t="s">
        <v>494</v>
      </c>
    </row>
    <row r="9" spans="1:1024" ht="24.95" customHeight="1">
      <c r="A9" s="405" t="s">
        <v>371</v>
      </c>
      <c r="B9" s="406">
        <v>3</v>
      </c>
      <c r="C9" s="346" t="s">
        <v>118</v>
      </c>
      <c r="D9" s="346" t="s">
        <v>221</v>
      </c>
      <c r="E9" s="346" t="s">
        <v>453</v>
      </c>
      <c r="F9" s="346" t="s">
        <v>346</v>
      </c>
      <c r="G9" s="346" t="s">
        <v>451</v>
      </c>
      <c r="H9" s="407">
        <v>42614</v>
      </c>
      <c r="I9" s="403" t="s">
        <v>494</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4.95" customHeight="1">
      <c r="A10" s="405" t="s">
        <v>371</v>
      </c>
      <c r="B10" s="406">
        <v>3</v>
      </c>
      <c r="C10" s="346" t="s">
        <v>119</v>
      </c>
      <c r="D10" s="346" t="s">
        <v>496</v>
      </c>
      <c r="E10" s="346" t="s">
        <v>453</v>
      </c>
      <c r="F10" s="346" t="s">
        <v>346</v>
      </c>
      <c r="G10" s="346" t="s">
        <v>451</v>
      </c>
      <c r="H10" s="407">
        <v>42614</v>
      </c>
      <c r="I10" s="403" t="s">
        <v>494</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24.95" customHeight="1">
      <c r="A11" s="405" t="s">
        <v>371</v>
      </c>
      <c r="B11" s="406">
        <v>3</v>
      </c>
      <c r="C11" s="346" t="s">
        <v>114</v>
      </c>
      <c r="D11" s="346" t="s">
        <v>197</v>
      </c>
      <c r="E11" s="346" t="s">
        <v>453</v>
      </c>
      <c r="F11" s="346" t="s">
        <v>346</v>
      </c>
      <c r="G11" s="346" t="s">
        <v>451</v>
      </c>
      <c r="H11" s="407">
        <v>42614</v>
      </c>
      <c r="I11" s="403" t="s">
        <v>494</v>
      </c>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4.95" customHeight="1">
      <c r="A12" s="405" t="s">
        <v>371</v>
      </c>
      <c r="B12" s="406">
        <v>3</v>
      </c>
      <c r="C12" s="346" t="s">
        <v>114</v>
      </c>
      <c r="D12" s="346" t="s">
        <v>462</v>
      </c>
      <c r="E12" s="346" t="s">
        <v>453</v>
      </c>
      <c r="F12" s="346" t="s">
        <v>346</v>
      </c>
      <c r="G12" s="346" t="s">
        <v>451</v>
      </c>
      <c r="H12" s="407">
        <v>42614</v>
      </c>
      <c r="I12" s="403" t="s">
        <v>494</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4.95" customHeight="1">
      <c r="A13" s="405" t="s">
        <v>371</v>
      </c>
      <c r="B13" s="406">
        <v>3</v>
      </c>
      <c r="C13" s="346" t="s">
        <v>114</v>
      </c>
      <c r="D13" s="346" t="s">
        <v>463</v>
      </c>
      <c r="E13" s="346" t="s">
        <v>453</v>
      </c>
      <c r="F13" s="346" t="s">
        <v>346</v>
      </c>
      <c r="G13" s="346" t="s">
        <v>451</v>
      </c>
      <c r="H13" s="407">
        <v>42614</v>
      </c>
      <c r="I13" s="403" t="s">
        <v>494</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4.95" customHeight="1">
      <c r="A14" s="405" t="s">
        <v>371</v>
      </c>
      <c r="B14" s="406">
        <v>3</v>
      </c>
      <c r="C14" s="346" t="s">
        <v>119</v>
      </c>
      <c r="D14" s="346" t="s">
        <v>119</v>
      </c>
      <c r="E14" s="346" t="s">
        <v>453</v>
      </c>
      <c r="F14" s="346" t="s">
        <v>346</v>
      </c>
      <c r="G14" s="346" t="s">
        <v>451</v>
      </c>
      <c r="H14" s="407">
        <v>42614</v>
      </c>
      <c r="I14" s="403" t="s">
        <v>494</v>
      </c>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4.95" customHeight="1">
      <c r="A15" s="405" t="s">
        <v>371</v>
      </c>
      <c r="B15" s="406">
        <v>3</v>
      </c>
      <c r="C15" s="346" t="s">
        <v>114</v>
      </c>
      <c r="D15" s="346" t="s">
        <v>497</v>
      </c>
      <c r="E15" s="346" t="s">
        <v>453</v>
      </c>
      <c r="F15" s="346" t="s">
        <v>346</v>
      </c>
      <c r="G15" s="346" t="s">
        <v>451</v>
      </c>
      <c r="H15" s="407">
        <v>42614</v>
      </c>
      <c r="I15" s="403" t="s">
        <v>494</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4.95" customHeight="1">
      <c r="A16" s="405" t="s">
        <v>371</v>
      </c>
      <c r="B16" s="406">
        <v>3</v>
      </c>
      <c r="C16" s="346" t="s">
        <v>114</v>
      </c>
      <c r="D16" s="346" t="s">
        <v>498</v>
      </c>
      <c r="E16" s="346" t="s">
        <v>453</v>
      </c>
      <c r="F16" s="346" t="s">
        <v>346</v>
      </c>
      <c r="G16" s="346" t="s">
        <v>451</v>
      </c>
      <c r="H16" s="407">
        <v>42614</v>
      </c>
      <c r="I16" s="403" t="s">
        <v>494</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4.95" customHeight="1">
      <c r="A17" s="405" t="s">
        <v>371</v>
      </c>
      <c r="B17" s="406">
        <v>3</v>
      </c>
      <c r="C17" s="346" t="s">
        <v>118</v>
      </c>
      <c r="D17" s="346" t="s">
        <v>373</v>
      </c>
      <c r="E17" s="346" t="s">
        <v>453</v>
      </c>
      <c r="F17" s="346" t="s">
        <v>346</v>
      </c>
      <c r="G17" s="346" t="s">
        <v>451</v>
      </c>
      <c r="H17" s="407">
        <v>42614</v>
      </c>
      <c r="I17" s="403" t="s">
        <v>494</v>
      </c>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4.95" customHeight="1">
      <c r="A18" s="408" t="s">
        <v>302</v>
      </c>
      <c r="B18" s="409">
        <v>3</v>
      </c>
      <c r="C18" s="359" t="s">
        <v>391</v>
      </c>
      <c r="D18" s="359" t="s">
        <v>436</v>
      </c>
      <c r="E18" s="359" t="s">
        <v>453</v>
      </c>
      <c r="F18" s="359" t="s">
        <v>346</v>
      </c>
      <c r="G18" s="359" t="s">
        <v>451</v>
      </c>
      <c r="H18" s="410">
        <v>42614</v>
      </c>
      <c r="I18" s="403" t="s">
        <v>494</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24.95" customHeight="1">
      <c r="A19" s="408" t="s">
        <v>302</v>
      </c>
      <c r="B19" s="409">
        <v>3</v>
      </c>
      <c r="C19" s="359" t="s">
        <v>126</v>
      </c>
      <c r="D19" s="359" t="s">
        <v>250</v>
      </c>
      <c r="E19" s="359" t="s">
        <v>453</v>
      </c>
      <c r="F19" s="359" t="s">
        <v>346</v>
      </c>
      <c r="G19" s="359" t="s">
        <v>478</v>
      </c>
      <c r="H19" s="410">
        <v>42614</v>
      </c>
      <c r="I19" s="403" t="s">
        <v>494</v>
      </c>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4.95" customHeight="1">
      <c r="A20" s="408" t="s">
        <v>302</v>
      </c>
      <c r="B20" s="409">
        <v>3</v>
      </c>
      <c r="C20" s="359" t="s">
        <v>391</v>
      </c>
      <c r="D20" s="359" t="s">
        <v>438</v>
      </c>
      <c r="E20" s="359" t="s">
        <v>453</v>
      </c>
      <c r="F20" s="359" t="s">
        <v>346</v>
      </c>
      <c r="G20" s="359" t="s">
        <v>451</v>
      </c>
      <c r="H20" s="410">
        <v>42614</v>
      </c>
      <c r="I20" s="403" t="s">
        <v>494</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4.95" customHeight="1">
      <c r="A21" s="411" t="s">
        <v>392</v>
      </c>
      <c r="B21" s="412">
        <v>3</v>
      </c>
      <c r="C21" s="413" t="s">
        <v>119</v>
      </c>
      <c r="D21" s="413" t="s">
        <v>479</v>
      </c>
      <c r="E21" s="414" t="s">
        <v>453</v>
      </c>
      <c r="F21" s="414" t="s">
        <v>346</v>
      </c>
      <c r="G21" s="414" t="s">
        <v>451</v>
      </c>
      <c r="H21" s="415">
        <v>42614</v>
      </c>
      <c r="I21" s="403" t="s">
        <v>494</v>
      </c>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4.95" customHeight="1">
      <c r="A22" s="411" t="s">
        <v>392</v>
      </c>
      <c r="B22" s="412">
        <v>3</v>
      </c>
      <c r="C22" s="413" t="s">
        <v>111</v>
      </c>
      <c r="D22" s="413" t="s">
        <v>393</v>
      </c>
      <c r="E22" s="414" t="s">
        <v>453</v>
      </c>
      <c r="F22" s="414" t="s">
        <v>346</v>
      </c>
      <c r="G22" s="414" t="s">
        <v>451</v>
      </c>
      <c r="H22" s="415">
        <v>42614</v>
      </c>
      <c r="I22" s="403" t="s">
        <v>494</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4.95" customHeight="1">
      <c r="A23" s="411" t="s">
        <v>392</v>
      </c>
      <c r="B23" s="412">
        <v>3</v>
      </c>
      <c r="C23" s="413" t="s">
        <v>125</v>
      </c>
      <c r="D23" s="413" t="s">
        <v>399</v>
      </c>
      <c r="E23" s="414" t="s">
        <v>453</v>
      </c>
      <c r="F23" s="414" t="s">
        <v>346</v>
      </c>
      <c r="G23" s="414" t="s">
        <v>451</v>
      </c>
      <c r="H23" s="415">
        <v>42614</v>
      </c>
      <c r="I23" s="403" t="s">
        <v>494</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4.95" customHeight="1">
      <c r="A24" s="411" t="s">
        <v>392</v>
      </c>
      <c r="B24" s="412">
        <v>3</v>
      </c>
      <c r="C24" s="413" t="s">
        <v>125</v>
      </c>
      <c r="D24" s="413" t="s">
        <v>402</v>
      </c>
      <c r="E24" s="414" t="s">
        <v>453</v>
      </c>
      <c r="F24" s="414" t="s">
        <v>346</v>
      </c>
      <c r="G24" s="414" t="s">
        <v>451</v>
      </c>
      <c r="H24" s="415">
        <v>42614</v>
      </c>
      <c r="I24" s="403" t="s">
        <v>494</v>
      </c>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4.95" customHeight="1">
      <c r="A25" s="411" t="s">
        <v>392</v>
      </c>
      <c r="B25" s="412">
        <v>3</v>
      </c>
      <c r="C25" s="413" t="s">
        <v>125</v>
      </c>
      <c r="D25" s="413" t="s">
        <v>217</v>
      </c>
      <c r="E25" s="414" t="s">
        <v>453</v>
      </c>
      <c r="F25" s="414" t="s">
        <v>346</v>
      </c>
      <c r="G25" s="414" t="s">
        <v>451</v>
      </c>
      <c r="H25" s="415">
        <v>42614</v>
      </c>
      <c r="I25" s="403" t="s">
        <v>494</v>
      </c>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4.95" customHeight="1">
      <c r="A26" s="416" t="s">
        <v>406</v>
      </c>
      <c r="B26" s="417">
        <v>3</v>
      </c>
      <c r="C26" s="370" t="s">
        <v>118</v>
      </c>
      <c r="D26" s="370" t="s">
        <v>221</v>
      </c>
      <c r="E26" s="370" t="s">
        <v>453</v>
      </c>
      <c r="F26" s="370" t="s">
        <v>346</v>
      </c>
      <c r="G26" s="370" t="s">
        <v>451</v>
      </c>
      <c r="H26" s="418">
        <v>42614</v>
      </c>
      <c r="I26" s="403" t="s">
        <v>494</v>
      </c>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4.95" customHeight="1">
      <c r="A27" s="416" t="s">
        <v>406</v>
      </c>
      <c r="B27" s="417">
        <v>3</v>
      </c>
      <c r="C27" s="370" t="s">
        <v>118</v>
      </c>
      <c r="D27" s="370" t="s">
        <v>499</v>
      </c>
      <c r="E27" s="370" t="s">
        <v>453</v>
      </c>
      <c r="F27" s="370" t="s">
        <v>346</v>
      </c>
      <c r="G27" s="370" t="s">
        <v>451</v>
      </c>
      <c r="H27" s="418">
        <v>42614</v>
      </c>
      <c r="I27" s="403" t="s">
        <v>494</v>
      </c>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4.95" customHeight="1">
      <c r="A28" s="419" t="s">
        <v>408</v>
      </c>
      <c r="B28" s="420">
        <v>3</v>
      </c>
      <c r="C28" s="375" t="s">
        <v>123</v>
      </c>
      <c r="D28" s="375" t="s">
        <v>123</v>
      </c>
      <c r="E28" s="375" t="s">
        <v>453</v>
      </c>
      <c r="F28" s="375" t="s">
        <v>346</v>
      </c>
      <c r="G28" s="375" t="s">
        <v>451</v>
      </c>
      <c r="H28" s="421">
        <v>42614</v>
      </c>
      <c r="I28" s="403" t="s">
        <v>494</v>
      </c>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4.95" customHeight="1">
      <c r="A29" s="419" t="s">
        <v>408</v>
      </c>
      <c r="B29" s="420">
        <v>3</v>
      </c>
      <c r="C29" s="375" t="s">
        <v>113</v>
      </c>
      <c r="D29" s="375" t="s">
        <v>500</v>
      </c>
      <c r="E29" s="375" t="s">
        <v>453</v>
      </c>
      <c r="F29" s="375" t="s">
        <v>346</v>
      </c>
      <c r="G29" s="375" t="s">
        <v>451</v>
      </c>
      <c r="H29" s="421">
        <v>42614</v>
      </c>
      <c r="I29" s="403" t="s">
        <v>494</v>
      </c>
      <c r="J29" s="404"/>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s="404" customFormat="1">
      <c r="A30" s="422"/>
      <c r="B30" s="422"/>
      <c r="C30" s="422"/>
      <c r="D30" s="423"/>
      <c r="E30" s="423"/>
      <c r="F30" s="423"/>
      <c r="G30" s="423"/>
      <c r="H30" s="423"/>
      <c r="I30" s="403"/>
    </row>
    <row r="31" spans="1:1024">
      <c r="A31" s="424" t="s">
        <v>501</v>
      </c>
      <c r="B31"/>
      <c r="C31"/>
      <c r="D31"/>
      <c r="E31"/>
      <c r="F31"/>
      <c r="G31"/>
      <c r="H31"/>
      <c r="I31" s="403"/>
    </row>
    <row r="32" spans="1:1024" ht="31.5">
      <c r="A32" s="425" t="s">
        <v>169</v>
      </c>
      <c r="B32" s="126" t="s">
        <v>82</v>
      </c>
      <c r="C32" s="126" t="s">
        <v>100</v>
      </c>
      <c r="D32" s="126" t="s">
        <v>339</v>
      </c>
      <c r="E32" s="126" t="s">
        <v>340</v>
      </c>
      <c r="F32" s="126" t="s">
        <v>491</v>
      </c>
      <c r="G32" s="126" t="s">
        <v>342</v>
      </c>
      <c r="H32" s="127" t="s">
        <v>502</v>
      </c>
      <c r="I32" s="398" t="s">
        <v>493</v>
      </c>
    </row>
    <row r="33" spans="1:9">
      <c r="A33" s="426" t="s">
        <v>359</v>
      </c>
      <c r="B33" s="401">
        <v>3</v>
      </c>
      <c r="C33" s="401" t="s">
        <v>119</v>
      </c>
      <c r="D33" s="401" t="s">
        <v>503</v>
      </c>
      <c r="E33" s="401" t="s">
        <v>345</v>
      </c>
      <c r="F33" s="401" t="s">
        <v>353</v>
      </c>
      <c r="G33" s="401" t="s">
        <v>451</v>
      </c>
      <c r="H33" s="427">
        <v>43817</v>
      </c>
      <c r="I33" s="428" t="s">
        <v>504</v>
      </c>
    </row>
    <row r="34" spans="1:9">
      <c r="A34" s="426" t="s">
        <v>359</v>
      </c>
      <c r="B34" s="401">
        <v>3</v>
      </c>
      <c r="C34" s="401" t="s">
        <v>119</v>
      </c>
      <c r="D34" s="401" t="s">
        <v>503</v>
      </c>
      <c r="E34" s="401" t="s">
        <v>453</v>
      </c>
      <c r="F34" s="401" t="s">
        <v>353</v>
      </c>
      <c r="G34" s="401" t="s">
        <v>451</v>
      </c>
      <c r="H34" s="427">
        <v>43817</v>
      </c>
      <c r="I34" s="428" t="s">
        <v>505</v>
      </c>
    </row>
    <row r="35" spans="1:9">
      <c r="A35"/>
      <c r="B35"/>
      <c r="C35"/>
      <c r="D35"/>
      <c r="E35"/>
      <c r="F35"/>
      <c r="G35"/>
      <c r="H35"/>
    </row>
    <row r="36" spans="1:9">
      <c r="A36" s="79" t="s">
        <v>482</v>
      </c>
      <c r="B36"/>
      <c r="C36"/>
      <c r="D36"/>
      <c r="E36"/>
      <c r="F36"/>
      <c r="G36"/>
      <c r="H36"/>
    </row>
    <row r="37" spans="1:9">
      <c r="A37" s="79" t="s">
        <v>483</v>
      </c>
      <c r="B37"/>
      <c r="C37"/>
      <c r="D37"/>
      <c r="E37"/>
      <c r="F37"/>
      <c r="G37"/>
      <c r="H37"/>
    </row>
    <row r="38" spans="1:9" ht="32.25" customHeight="1">
      <c r="A38" s="636" t="s">
        <v>506</v>
      </c>
      <c r="B38" s="636"/>
      <c r="C38" s="636"/>
      <c r="D38" s="636"/>
      <c r="E38" s="636"/>
      <c r="F38" s="636"/>
      <c r="G38" s="636"/>
      <c r="H38" s="636"/>
    </row>
  </sheetData>
  <autoFilter ref="A32:H32"/>
  <mergeCells count="2">
    <mergeCell ref="A1:H1"/>
    <mergeCell ref="A38:H38"/>
  </mergeCells>
  <pageMargins left="0.70833333333333304" right="0.70833333333333304" top="0.59027777777777801" bottom="0.78819444444444398" header="0.51180555555555496" footer="0.31527777777777799"/>
  <pageSetup paperSize="9" scale="54" firstPageNumber="0" fitToHeight="0" orientation="portrait" horizontalDpi="4294967295" verticalDpi="4294967295"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4"/>
  <sheetViews>
    <sheetView view="pageBreakPreview" zoomScaleNormal="100" workbookViewId="0">
      <selection activeCell="E57" sqref="E57"/>
    </sheetView>
  </sheetViews>
  <sheetFormatPr defaultRowHeight="15.75"/>
  <cols>
    <col min="1" max="1" width="35.875"/>
    <col min="2" max="2" width="54.625"/>
    <col min="3" max="1025" width="9.75"/>
  </cols>
  <sheetData>
    <row r="1" spans="1:1024" ht="50.25" customHeight="1">
      <c r="A1" s="621" t="s">
        <v>507</v>
      </c>
      <c r="B1" s="621"/>
    </row>
    <row r="2" spans="1:1024" s="224" customFormat="1">
      <c r="A2" s="56" t="s">
        <v>169</v>
      </c>
      <c r="B2" s="106" t="s">
        <v>508</v>
      </c>
      <c r="AMG2"/>
      <c r="AMH2"/>
      <c r="AMI2"/>
      <c r="AMJ2"/>
    </row>
    <row r="3" spans="1:1024">
      <c r="A3" s="58" t="s">
        <v>169</v>
      </c>
      <c r="B3" s="58"/>
    </row>
    <row r="4" spans="1:1024">
      <c r="A4" s="35" t="s">
        <v>343</v>
      </c>
      <c r="B4" s="35" t="s">
        <v>115</v>
      </c>
    </row>
    <row r="5" spans="1:1024">
      <c r="A5" s="35"/>
      <c r="B5" s="35" t="s">
        <v>509</v>
      </c>
    </row>
    <row r="6" spans="1:1024">
      <c r="A6" s="35"/>
      <c r="B6" s="35" t="s">
        <v>354</v>
      </c>
    </row>
    <row r="7" spans="1:1024">
      <c r="A7" s="35"/>
      <c r="B7" s="35" t="s">
        <v>510</v>
      </c>
    </row>
    <row r="8" spans="1:1024">
      <c r="A8" s="35"/>
      <c r="B8" s="35" t="s">
        <v>452</v>
      </c>
    </row>
    <row r="9" spans="1:1024">
      <c r="A9" s="35"/>
      <c r="B9" s="35" t="s">
        <v>124</v>
      </c>
    </row>
    <row r="10" spans="1:1024">
      <c r="A10" s="35"/>
      <c r="B10" s="35" t="s">
        <v>231</v>
      </c>
    </row>
    <row r="11" spans="1:1024">
      <c r="A11" s="35"/>
      <c r="B11" s="429" t="s">
        <v>238</v>
      </c>
    </row>
    <row r="12" spans="1:1024">
      <c r="A12" s="35" t="s">
        <v>359</v>
      </c>
      <c r="B12" s="35" t="s">
        <v>452</v>
      </c>
    </row>
    <row r="13" spans="1:1024">
      <c r="A13" s="35"/>
      <c r="B13" s="35" t="s">
        <v>458</v>
      </c>
    </row>
    <row r="14" spans="1:1024">
      <c r="A14" s="35"/>
      <c r="B14" s="35" t="s">
        <v>362</v>
      </c>
    </row>
    <row r="15" spans="1:1024">
      <c r="A15" s="35"/>
      <c r="B15" s="35" t="s">
        <v>217</v>
      </c>
    </row>
    <row r="16" spans="1:1024">
      <c r="A16" s="35"/>
      <c r="B16" s="35" t="s">
        <v>193</v>
      </c>
    </row>
    <row r="17" spans="1:2">
      <c r="A17" s="35"/>
      <c r="B17" s="35" t="s">
        <v>511</v>
      </c>
    </row>
    <row r="18" spans="1:2">
      <c r="A18" s="35"/>
      <c r="B18" s="35" t="s">
        <v>223</v>
      </c>
    </row>
    <row r="19" spans="1:2">
      <c r="A19" s="35"/>
      <c r="B19" s="35" t="s">
        <v>199</v>
      </c>
    </row>
    <row r="20" spans="1:2">
      <c r="A20" s="35"/>
      <c r="B20" s="35" t="s">
        <v>459</v>
      </c>
    </row>
    <row r="21" spans="1:2">
      <c r="A21" s="35" t="s">
        <v>371</v>
      </c>
      <c r="B21" s="35" t="s">
        <v>197</v>
      </c>
    </row>
    <row r="22" spans="1:2">
      <c r="A22" s="35"/>
      <c r="B22" s="35" t="s">
        <v>225</v>
      </c>
    </row>
    <row r="23" spans="1:2">
      <c r="A23" s="35"/>
      <c r="B23" s="35" t="s">
        <v>503</v>
      </c>
    </row>
    <row r="24" spans="1:2">
      <c r="A24" s="35"/>
      <c r="B24" s="35" t="s">
        <v>463</v>
      </c>
    </row>
    <row r="25" spans="1:2">
      <c r="A25" s="35"/>
      <c r="B25" s="35" t="s">
        <v>119</v>
      </c>
    </row>
    <row r="26" spans="1:2">
      <c r="A26" s="35"/>
      <c r="B26" s="35" t="s">
        <v>465</v>
      </c>
    </row>
    <row r="27" spans="1:2">
      <c r="A27" s="35"/>
      <c r="B27" s="35" t="s">
        <v>373</v>
      </c>
    </row>
    <row r="28" spans="1:2">
      <c r="A28" s="35"/>
      <c r="B28" s="35" t="s">
        <v>512</v>
      </c>
    </row>
    <row r="29" spans="1:2">
      <c r="A29" s="35"/>
      <c r="B29" s="35" t="s">
        <v>221</v>
      </c>
    </row>
    <row r="30" spans="1:2">
      <c r="A30" s="35"/>
      <c r="B30" s="35" t="s">
        <v>462</v>
      </c>
    </row>
    <row r="31" spans="1:2">
      <c r="A31" s="35" t="s">
        <v>376</v>
      </c>
      <c r="B31" s="430" t="s">
        <v>470</v>
      </c>
    </row>
    <row r="32" spans="1:2">
      <c r="A32" s="35"/>
      <c r="B32" s="430" t="s">
        <v>467</v>
      </c>
    </row>
    <row r="33" spans="1:2">
      <c r="A33" s="35"/>
      <c r="B33" s="430" t="s">
        <v>245</v>
      </c>
    </row>
    <row r="34" spans="1:2">
      <c r="A34" s="35"/>
      <c r="B34" s="430" t="s">
        <v>466</v>
      </c>
    </row>
    <row r="35" spans="1:2">
      <c r="A35" s="35"/>
      <c r="B35" s="430" t="s">
        <v>513</v>
      </c>
    </row>
    <row r="36" spans="1:2">
      <c r="A36" s="35"/>
      <c r="B36" s="430" t="s">
        <v>514</v>
      </c>
    </row>
    <row r="37" spans="1:2">
      <c r="A37" s="35"/>
      <c r="B37" s="430" t="s">
        <v>469</v>
      </c>
    </row>
    <row r="38" spans="1:2">
      <c r="A38" s="35"/>
      <c r="B38" s="430" t="s">
        <v>193</v>
      </c>
    </row>
    <row r="39" spans="1:2">
      <c r="A39" s="35"/>
      <c r="B39" s="430" t="s">
        <v>201</v>
      </c>
    </row>
    <row r="40" spans="1:2">
      <c r="A40" s="35"/>
      <c r="B40" s="430" t="s">
        <v>428</v>
      </c>
    </row>
    <row r="41" spans="1:2">
      <c r="A41" s="35"/>
      <c r="B41" s="430" t="s">
        <v>515</v>
      </c>
    </row>
    <row r="42" spans="1:2">
      <c r="A42" s="35"/>
      <c r="B42" s="430" t="s">
        <v>516</v>
      </c>
    </row>
    <row r="43" spans="1:2">
      <c r="A43" s="35"/>
      <c r="B43" s="210" t="s">
        <v>241</v>
      </c>
    </row>
    <row r="44" spans="1:2">
      <c r="A44" s="35"/>
      <c r="B44" s="210" t="s">
        <v>112</v>
      </c>
    </row>
    <row r="45" spans="1:2">
      <c r="A45" s="35" t="s">
        <v>302</v>
      </c>
      <c r="B45" s="431" t="s">
        <v>250</v>
      </c>
    </row>
    <row r="46" spans="1:2">
      <c r="A46" s="35"/>
      <c r="B46" s="431" t="s">
        <v>110</v>
      </c>
    </row>
    <row r="47" spans="1:2">
      <c r="A47" s="35" t="s">
        <v>392</v>
      </c>
      <c r="B47" s="430" t="s">
        <v>193</v>
      </c>
    </row>
    <row r="48" spans="1:2">
      <c r="A48" s="35"/>
      <c r="B48" s="35" t="s">
        <v>235</v>
      </c>
    </row>
    <row r="49" spans="1:2">
      <c r="A49" s="35"/>
      <c r="B49" s="35" t="s">
        <v>223</v>
      </c>
    </row>
    <row r="50" spans="1:2">
      <c r="A50" s="35"/>
      <c r="B50" s="208" t="s">
        <v>233</v>
      </c>
    </row>
    <row r="51" spans="1:2">
      <c r="A51" s="35"/>
      <c r="B51" s="35" t="s">
        <v>517</v>
      </c>
    </row>
    <row r="52" spans="1:2">
      <c r="A52" s="35"/>
      <c r="B52" s="35" t="s">
        <v>217</v>
      </c>
    </row>
    <row r="53" spans="1:2">
      <c r="A53" s="35" t="s">
        <v>406</v>
      </c>
      <c r="B53" s="35" t="s">
        <v>229</v>
      </c>
    </row>
    <row r="54" spans="1:2">
      <c r="A54" s="35"/>
      <c r="B54" s="35" t="s">
        <v>221</v>
      </c>
    </row>
  </sheetData>
  <mergeCells count="1">
    <mergeCell ref="A1:B1"/>
  </mergeCells>
  <pageMargins left="0.7" right="0.7" top="0.75" bottom="0.75" header="0.51180555555555496" footer="0.51180555555555496"/>
  <pageSetup paperSize="9" firstPageNumber="0"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view="pageBreakPreview" topLeftCell="A25" zoomScaleNormal="100" workbookViewId="0">
      <selection activeCell="E8" sqref="E8"/>
    </sheetView>
  </sheetViews>
  <sheetFormatPr defaultRowHeight="15.75"/>
  <cols>
    <col min="1" max="1" width="28.875"/>
    <col min="2" max="2" width="30"/>
    <col min="3" max="3" width="39.625"/>
    <col min="4" max="1025" width="9.75"/>
  </cols>
  <sheetData>
    <row r="1" spans="1:3" ht="78.75" customHeight="1">
      <c r="A1" s="621" t="s">
        <v>518</v>
      </c>
      <c r="B1" s="621"/>
      <c r="C1" s="621"/>
    </row>
    <row r="2" spans="1:3" ht="24" customHeight="1">
      <c r="A2" s="637" t="s">
        <v>519</v>
      </c>
      <c r="B2" s="637"/>
      <c r="C2" s="432"/>
    </row>
    <row r="3" spans="1:3" ht="31.5">
      <c r="A3" s="105" t="s">
        <v>169</v>
      </c>
      <c r="B3" s="106" t="s">
        <v>508</v>
      </c>
      <c r="C3" s="107" t="s">
        <v>492</v>
      </c>
    </row>
    <row r="4" spans="1:3">
      <c r="A4" s="58"/>
      <c r="B4" s="58"/>
      <c r="C4" s="58"/>
    </row>
    <row r="5" spans="1:3">
      <c r="A5" s="58"/>
      <c r="B5" s="58"/>
      <c r="C5" s="58"/>
    </row>
    <row r="6" spans="1:3">
      <c r="A6" s="58"/>
      <c r="B6" s="58"/>
      <c r="C6" s="58"/>
    </row>
    <row r="7" spans="1:3">
      <c r="A7" s="35"/>
      <c r="B7" s="35"/>
      <c r="C7" s="35"/>
    </row>
    <row r="8" spans="1:3">
      <c r="A8" s="35"/>
      <c r="B8" s="35"/>
      <c r="C8" s="35"/>
    </row>
    <row r="9" spans="1:3">
      <c r="A9" s="35"/>
      <c r="B9" s="35"/>
      <c r="C9" s="35"/>
    </row>
    <row r="10" spans="1:3">
      <c r="C10" s="79"/>
    </row>
    <row r="11" spans="1:3">
      <c r="A11" s="424" t="s">
        <v>520</v>
      </c>
    </row>
    <row r="12" spans="1:3" ht="31.5">
      <c r="A12" s="105" t="s">
        <v>169</v>
      </c>
      <c r="B12" s="106" t="s">
        <v>508</v>
      </c>
      <c r="C12" s="107" t="s">
        <v>521</v>
      </c>
    </row>
    <row r="13" spans="1:3">
      <c r="A13" s="58"/>
      <c r="B13" s="58"/>
      <c r="C13" s="206"/>
    </row>
    <row r="14" spans="1:3">
      <c r="A14" s="35"/>
      <c r="B14" s="35"/>
      <c r="C14" s="35"/>
    </row>
    <row r="15" spans="1:3">
      <c r="A15" s="35"/>
      <c r="B15" s="35"/>
      <c r="C15" s="35"/>
    </row>
    <row r="16" spans="1:3">
      <c r="A16" s="35"/>
      <c r="B16" s="35"/>
      <c r="C16" s="35"/>
    </row>
    <row r="17" spans="1:3">
      <c r="A17" s="35"/>
      <c r="B17" s="35"/>
      <c r="C17" s="35"/>
    </row>
  </sheetData>
  <mergeCells count="2">
    <mergeCell ref="A1:C1"/>
    <mergeCell ref="A2:B2"/>
  </mergeCells>
  <pageMargins left="0.7" right="0.7" top="0.75" bottom="0.75" header="0.51180555555555496" footer="0.51180555555555496"/>
  <pageSetup paperSize="9" firstPageNumber="0"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8"/>
  <sheetViews>
    <sheetView view="pageBreakPreview" topLeftCell="A906" zoomScaleNormal="100" workbookViewId="0">
      <selection activeCell="O2" sqref="O2"/>
    </sheetView>
  </sheetViews>
  <sheetFormatPr defaultRowHeight="15.75"/>
  <cols>
    <col min="1" max="1" width="4.125"/>
    <col min="2" max="2" width="7.375"/>
    <col min="3" max="3" width="14.375"/>
    <col min="4" max="4" width="6.75"/>
    <col min="5" max="5" width="5.875"/>
    <col min="6" max="6" width="13.625"/>
    <col min="7" max="7" width="16.75"/>
    <col min="8" max="8" width="13.125"/>
    <col min="9" max="9" width="11.375"/>
    <col min="10" max="10" width="12.75"/>
    <col min="11" max="11" width="16.75"/>
    <col min="12" max="12" width="11.875"/>
    <col min="13" max="1025" width="9.75"/>
  </cols>
  <sheetData>
    <row r="1" spans="1:12" ht="21" customHeight="1">
      <c r="A1" s="609" t="s">
        <v>522</v>
      </c>
      <c r="B1" s="609"/>
      <c r="C1" s="609"/>
      <c r="D1" s="609"/>
      <c r="E1" s="609"/>
      <c r="F1" s="609"/>
      <c r="G1" s="609"/>
      <c r="H1" s="609"/>
      <c r="I1" s="609"/>
      <c r="J1" s="609"/>
      <c r="K1" s="609"/>
      <c r="L1" s="609"/>
    </row>
    <row r="2" spans="1:12" ht="114.75">
      <c r="A2" s="433" t="s">
        <v>523</v>
      </c>
      <c r="B2" s="434" t="s">
        <v>169</v>
      </c>
      <c r="C2" s="434" t="s">
        <v>524</v>
      </c>
      <c r="D2" s="434" t="s">
        <v>525</v>
      </c>
      <c r="E2" s="434" t="s">
        <v>526</v>
      </c>
      <c r="F2" s="434" t="s">
        <v>527</v>
      </c>
      <c r="G2" s="434" t="s">
        <v>528</v>
      </c>
      <c r="H2" s="434" t="s">
        <v>529</v>
      </c>
      <c r="I2" s="434" t="s">
        <v>530</v>
      </c>
      <c r="J2" s="434" t="s">
        <v>531</v>
      </c>
      <c r="K2" s="434" t="s">
        <v>532</v>
      </c>
      <c r="L2" s="435" t="s">
        <v>533</v>
      </c>
    </row>
    <row r="3" spans="1:12" ht="76.5">
      <c r="A3" s="436">
        <v>1</v>
      </c>
      <c r="B3" s="436" t="s">
        <v>61</v>
      </c>
      <c r="C3" s="437" t="s">
        <v>534</v>
      </c>
      <c r="D3" s="436" t="s">
        <v>535</v>
      </c>
      <c r="E3" s="436" t="s">
        <v>345</v>
      </c>
      <c r="F3" s="437" t="s">
        <v>536</v>
      </c>
      <c r="G3" s="437" t="s">
        <v>537</v>
      </c>
      <c r="H3" s="437" t="s">
        <v>538</v>
      </c>
      <c r="I3" s="438" t="s">
        <v>539</v>
      </c>
      <c r="J3" s="439">
        <v>9219</v>
      </c>
      <c r="K3" s="437"/>
      <c r="L3" s="437"/>
    </row>
    <row r="4" spans="1:12" ht="153">
      <c r="A4" s="436">
        <v>2</v>
      </c>
      <c r="B4" s="436" t="s">
        <v>61</v>
      </c>
      <c r="C4" s="437" t="s">
        <v>534</v>
      </c>
      <c r="D4" s="436" t="s">
        <v>535</v>
      </c>
      <c r="E4" s="436" t="s">
        <v>345</v>
      </c>
      <c r="F4" s="437" t="s">
        <v>540</v>
      </c>
      <c r="G4" s="437" t="s">
        <v>541</v>
      </c>
      <c r="H4" s="437" t="s">
        <v>542</v>
      </c>
      <c r="I4" s="440" t="s">
        <v>539</v>
      </c>
      <c r="J4" s="439">
        <v>9671</v>
      </c>
      <c r="K4" s="436"/>
      <c r="L4" s="437"/>
    </row>
    <row r="5" spans="1:12" ht="114.75">
      <c r="A5" s="436">
        <v>3</v>
      </c>
      <c r="B5" s="436" t="s">
        <v>61</v>
      </c>
      <c r="C5" s="437" t="s">
        <v>534</v>
      </c>
      <c r="D5" s="436" t="s">
        <v>535</v>
      </c>
      <c r="E5" s="436" t="s">
        <v>345</v>
      </c>
      <c r="F5" s="437" t="s">
        <v>543</v>
      </c>
      <c r="G5" s="437" t="s">
        <v>544</v>
      </c>
      <c r="H5" s="437" t="s">
        <v>545</v>
      </c>
      <c r="I5" s="440" t="s">
        <v>539</v>
      </c>
      <c r="J5" s="439">
        <v>5476</v>
      </c>
      <c r="K5" s="436"/>
      <c r="L5" s="437"/>
    </row>
    <row r="6" spans="1:12" ht="76.5">
      <c r="A6" s="436">
        <v>4</v>
      </c>
      <c r="B6" s="436" t="s">
        <v>61</v>
      </c>
      <c r="C6" s="437" t="s">
        <v>534</v>
      </c>
      <c r="D6" s="436" t="s">
        <v>535</v>
      </c>
      <c r="E6" s="436" t="s">
        <v>345</v>
      </c>
      <c r="F6" s="437" t="s">
        <v>546</v>
      </c>
      <c r="G6" s="437" t="s">
        <v>547</v>
      </c>
      <c r="H6" s="437" t="s">
        <v>548</v>
      </c>
      <c r="I6" s="440" t="s">
        <v>549</v>
      </c>
      <c r="J6" s="439">
        <v>13669</v>
      </c>
      <c r="K6" s="436"/>
      <c r="L6" s="437"/>
    </row>
    <row r="7" spans="1:12" ht="102">
      <c r="A7" s="436">
        <v>5</v>
      </c>
      <c r="B7" s="436" t="s">
        <v>61</v>
      </c>
      <c r="C7" s="437" t="s">
        <v>534</v>
      </c>
      <c r="D7" s="436" t="s">
        <v>535</v>
      </c>
      <c r="E7" s="436" t="s">
        <v>345</v>
      </c>
      <c r="F7" s="437" t="s">
        <v>550</v>
      </c>
      <c r="G7" s="437" t="s">
        <v>551</v>
      </c>
      <c r="H7" s="437" t="s">
        <v>552</v>
      </c>
      <c r="I7" s="440" t="s">
        <v>553</v>
      </c>
      <c r="J7" s="439">
        <v>16000</v>
      </c>
      <c r="K7" s="436"/>
      <c r="L7" s="437"/>
    </row>
    <row r="8" spans="1:12" ht="63.75">
      <c r="A8" s="436">
        <v>6</v>
      </c>
      <c r="B8" s="436" t="s">
        <v>61</v>
      </c>
      <c r="C8" s="437" t="s">
        <v>534</v>
      </c>
      <c r="D8" s="436" t="s">
        <v>535</v>
      </c>
      <c r="E8" s="436" t="s">
        <v>345</v>
      </c>
      <c r="F8" s="437" t="s">
        <v>554</v>
      </c>
      <c r="G8" s="437" t="s">
        <v>555</v>
      </c>
      <c r="H8" s="437" t="s">
        <v>556</v>
      </c>
      <c r="I8" s="440" t="s">
        <v>553</v>
      </c>
      <c r="J8" s="439">
        <v>10392</v>
      </c>
      <c r="K8" s="436"/>
      <c r="L8" s="437"/>
    </row>
    <row r="9" spans="1:12" ht="102">
      <c r="A9" s="436">
        <v>7</v>
      </c>
      <c r="B9" s="436" t="s">
        <v>61</v>
      </c>
      <c r="C9" s="437" t="s">
        <v>534</v>
      </c>
      <c r="D9" s="436" t="s">
        <v>535</v>
      </c>
      <c r="E9" s="436" t="s">
        <v>345</v>
      </c>
      <c r="F9" s="437" t="s">
        <v>557</v>
      </c>
      <c r="G9" s="437" t="s">
        <v>558</v>
      </c>
      <c r="H9" s="437" t="s">
        <v>559</v>
      </c>
      <c r="I9" s="440" t="s">
        <v>549</v>
      </c>
      <c r="J9" s="439">
        <v>13320</v>
      </c>
      <c r="K9" s="436"/>
      <c r="L9" s="437"/>
    </row>
    <row r="10" spans="1:12" ht="114.75">
      <c r="A10" s="436">
        <v>8</v>
      </c>
      <c r="B10" s="436" t="s">
        <v>61</v>
      </c>
      <c r="C10" s="437" t="s">
        <v>534</v>
      </c>
      <c r="D10" s="436" t="s">
        <v>535</v>
      </c>
      <c r="E10" s="436" t="s">
        <v>345</v>
      </c>
      <c r="F10" s="437" t="s">
        <v>560</v>
      </c>
      <c r="G10" s="437" t="s">
        <v>561</v>
      </c>
      <c r="H10" s="437" t="s">
        <v>562</v>
      </c>
      <c r="I10" s="440" t="s">
        <v>553</v>
      </c>
      <c r="J10" s="439">
        <v>5158</v>
      </c>
      <c r="K10" s="436"/>
      <c r="L10" s="437"/>
    </row>
    <row r="11" spans="1:12" ht="140.25">
      <c r="A11" s="436">
        <v>9</v>
      </c>
      <c r="B11" s="436" t="s">
        <v>61</v>
      </c>
      <c r="C11" s="437" t="s">
        <v>534</v>
      </c>
      <c r="D11" s="436" t="s">
        <v>535</v>
      </c>
      <c r="E11" s="436" t="s">
        <v>345</v>
      </c>
      <c r="F11" s="437" t="s">
        <v>563</v>
      </c>
      <c r="G11" s="437" t="s">
        <v>564</v>
      </c>
      <c r="H11" s="437" t="s">
        <v>565</v>
      </c>
      <c r="I11" s="440" t="s">
        <v>549</v>
      </c>
      <c r="J11" s="439">
        <v>8461</v>
      </c>
      <c r="K11" s="436"/>
      <c r="L11" s="437"/>
    </row>
    <row r="12" spans="1:12" ht="63.75">
      <c r="A12" s="436">
        <v>10</v>
      </c>
      <c r="B12" s="436" t="s">
        <v>61</v>
      </c>
      <c r="C12" s="437" t="s">
        <v>534</v>
      </c>
      <c r="D12" s="436" t="s">
        <v>535</v>
      </c>
      <c r="E12" s="436" t="s">
        <v>345</v>
      </c>
      <c r="F12" s="437" t="s">
        <v>566</v>
      </c>
      <c r="G12" s="437" t="s">
        <v>567</v>
      </c>
      <c r="H12" s="437" t="s">
        <v>568</v>
      </c>
      <c r="I12" s="440" t="s">
        <v>549</v>
      </c>
      <c r="J12" s="439">
        <v>10470</v>
      </c>
      <c r="K12" s="436"/>
      <c r="L12" s="437"/>
    </row>
    <row r="13" spans="1:12" ht="89.25">
      <c r="A13" s="436">
        <v>11</v>
      </c>
      <c r="B13" s="436" t="s">
        <v>61</v>
      </c>
      <c r="C13" s="437" t="s">
        <v>534</v>
      </c>
      <c r="D13" s="436" t="s">
        <v>535</v>
      </c>
      <c r="E13" s="436" t="s">
        <v>345</v>
      </c>
      <c r="F13" s="437" t="s">
        <v>569</v>
      </c>
      <c r="G13" s="437" t="s">
        <v>570</v>
      </c>
      <c r="H13" s="437" t="s">
        <v>571</v>
      </c>
      <c r="I13" s="440" t="s">
        <v>549</v>
      </c>
      <c r="J13" s="439">
        <v>7706</v>
      </c>
      <c r="K13" s="436"/>
      <c r="L13" s="437"/>
    </row>
    <row r="14" spans="1:12" ht="102">
      <c r="A14" s="436">
        <v>12</v>
      </c>
      <c r="B14" s="436" t="s">
        <v>61</v>
      </c>
      <c r="C14" s="437" t="s">
        <v>534</v>
      </c>
      <c r="D14" s="436" t="s">
        <v>535</v>
      </c>
      <c r="E14" s="436" t="s">
        <v>345</v>
      </c>
      <c r="F14" s="437" t="s">
        <v>572</v>
      </c>
      <c r="G14" s="437" t="s">
        <v>573</v>
      </c>
      <c r="H14" s="437" t="s">
        <v>574</v>
      </c>
      <c r="I14" s="440" t="s">
        <v>549</v>
      </c>
      <c r="J14" s="439">
        <v>9466</v>
      </c>
      <c r="K14" s="436"/>
      <c r="L14" s="437"/>
    </row>
    <row r="15" spans="1:12" ht="114.75">
      <c r="A15" s="436">
        <v>13</v>
      </c>
      <c r="B15" s="436" t="s">
        <v>61</v>
      </c>
      <c r="C15" s="437" t="s">
        <v>534</v>
      </c>
      <c r="D15" s="436" t="s">
        <v>535</v>
      </c>
      <c r="E15" s="436" t="s">
        <v>345</v>
      </c>
      <c r="F15" s="437" t="s">
        <v>575</v>
      </c>
      <c r="G15" s="437" t="s">
        <v>576</v>
      </c>
      <c r="H15" s="437" t="s">
        <v>577</v>
      </c>
      <c r="I15" s="440" t="s">
        <v>578</v>
      </c>
      <c r="J15" s="439">
        <v>10183</v>
      </c>
      <c r="K15" s="436"/>
      <c r="L15" s="437"/>
    </row>
    <row r="16" spans="1:12" ht="102">
      <c r="A16" s="436">
        <v>14</v>
      </c>
      <c r="B16" s="436" t="s">
        <v>61</v>
      </c>
      <c r="C16" s="437" t="s">
        <v>534</v>
      </c>
      <c r="D16" s="436" t="s">
        <v>535</v>
      </c>
      <c r="E16" s="436" t="s">
        <v>345</v>
      </c>
      <c r="F16" s="437" t="s">
        <v>579</v>
      </c>
      <c r="G16" s="437" t="s">
        <v>580</v>
      </c>
      <c r="H16" s="437" t="s">
        <v>581</v>
      </c>
      <c r="I16" s="440" t="s">
        <v>578</v>
      </c>
      <c r="J16" s="439">
        <v>13178</v>
      </c>
      <c r="K16" s="436"/>
      <c r="L16" s="437"/>
    </row>
    <row r="17" spans="1:12" ht="76.5">
      <c r="A17" s="436">
        <v>15</v>
      </c>
      <c r="B17" s="436" t="s">
        <v>61</v>
      </c>
      <c r="C17" s="437" t="s">
        <v>534</v>
      </c>
      <c r="D17" s="436" t="s">
        <v>535</v>
      </c>
      <c r="E17" s="436" t="s">
        <v>345</v>
      </c>
      <c r="F17" s="437" t="s">
        <v>582</v>
      </c>
      <c r="G17" s="437" t="s">
        <v>583</v>
      </c>
      <c r="H17" s="437" t="s">
        <v>584</v>
      </c>
      <c r="I17" s="440" t="s">
        <v>578</v>
      </c>
      <c r="J17" s="439">
        <v>11712</v>
      </c>
      <c r="K17" s="436"/>
      <c r="L17" s="437"/>
    </row>
    <row r="18" spans="1:12" ht="127.5">
      <c r="A18" s="436">
        <v>16</v>
      </c>
      <c r="B18" s="436" t="s">
        <v>61</v>
      </c>
      <c r="C18" s="437" t="s">
        <v>534</v>
      </c>
      <c r="D18" s="436" t="s">
        <v>535</v>
      </c>
      <c r="E18" s="436" t="s">
        <v>345</v>
      </c>
      <c r="F18" s="437" t="s">
        <v>585</v>
      </c>
      <c r="G18" s="437" t="s">
        <v>586</v>
      </c>
      <c r="H18" s="437" t="s">
        <v>587</v>
      </c>
      <c r="I18" s="440" t="s">
        <v>588</v>
      </c>
      <c r="J18" s="439">
        <v>10527</v>
      </c>
      <c r="K18" s="436"/>
      <c r="L18" s="437"/>
    </row>
    <row r="19" spans="1:12" ht="76.5">
      <c r="A19" s="436">
        <v>17</v>
      </c>
      <c r="B19" s="436" t="s">
        <v>61</v>
      </c>
      <c r="C19" s="437" t="s">
        <v>534</v>
      </c>
      <c r="D19" s="436" t="s">
        <v>535</v>
      </c>
      <c r="E19" s="436" t="s">
        <v>345</v>
      </c>
      <c r="F19" s="437" t="s">
        <v>589</v>
      </c>
      <c r="G19" s="437" t="s">
        <v>590</v>
      </c>
      <c r="H19" s="437" t="s">
        <v>591</v>
      </c>
      <c r="I19" s="440" t="s">
        <v>578</v>
      </c>
      <c r="J19" s="439">
        <v>12742</v>
      </c>
      <c r="K19" s="436"/>
      <c r="L19" s="437"/>
    </row>
    <row r="20" spans="1:12" ht="114.75">
      <c r="A20" s="436">
        <v>18</v>
      </c>
      <c r="B20" s="436" t="s">
        <v>61</v>
      </c>
      <c r="C20" s="437" t="s">
        <v>534</v>
      </c>
      <c r="D20" s="436" t="s">
        <v>535</v>
      </c>
      <c r="E20" s="436" t="s">
        <v>345</v>
      </c>
      <c r="F20" s="437" t="s">
        <v>592</v>
      </c>
      <c r="G20" s="437" t="s">
        <v>593</v>
      </c>
      <c r="H20" s="437" t="s">
        <v>594</v>
      </c>
      <c r="I20" s="440" t="s">
        <v>578</v>
      </c>
      <c r="J20" s="439">
        <v>10665</v>
      </c>
      <c r="K20" s="436"/>
      <c r="L20" s="437"/>
    </row>
    <row r="21" spans="1:12" ht="51">
      <c r="A21" s="436">
        <v>19</v>
      </c>
      <c r="B21" s="436" t="s">
        <v>61</v>
      </c>
      <c r="C21" s="437" t="s">
        <v>534</v>
      </c>
      <c r="D21" s="436" t="s">
        <v>535</v>
      </c>
      <c r="E21" s="436" t="s">
        <v>345</v>
      </c>
      <c r="F21" s="437" t="s">
        <v>595</v>
      </c>
      <c r="G21" s="437" t="s">
        <v>596</v>
      </c>
      <c r="H21" s="437" t="s">
        <v>597</v>
      </c>
      <c r="I21" s="440" t="s">
        <v>578</v>
      </c>
      <c r="J21" s="439">
        <v>10737</v>
      </c>
      <c r="K21" s="436"/>
      <c r="L21" s="437"/>
    </row>
    <row r="22" spans="1:12" ht="89.25">
      <c r="A22" s="436">
        <v>20</v>
      </c>
      <c r="B22" s="436" t="s">
        <v>61</v>
      </c>
      <c r="C22" s="437" t="s">
        <v>534</v>
      </c>
      <c r="D22" s="436" t="s">
        <v>535</v>
      </c>
      <c r="E22" s="436" t="s">
        <v>345</v>
      </c>
      <c r="F22" s="437" t="s">
        <v>598</v>
      </c>
      <c r="G22" s="437" t="s">
        <v>599</v>
      </c>
      <c r="H22" s="437" t="s">
        <v>600</v>
      </c>
      <c r="I22" s="440" t="s">
        <v>539</v>
      </c>
      <c r="J22" s="439">
        <v>6142</v>
      </c>
      <c r="K22" s="436"/>
      <c r="L22" s="437"/>
    </row>
    <row r="23" spans="1:12" ht="76.5">
      <c r="A23" s="436">
        <v>21</v>
      </c>
      <c r="B23" s="436" t="s">
        <v>61</v>
      </c>
      <c r="C23" s="437" t="s">
        <v>534</v>
      </c>
      <c r="D23" s="436" t="s">
        <v>535</v>
      </c>
      <c r="E23" s="436" t="s">
        <v>345</v>
      </c>
      <c r="F23" s="437" t="s">
        <v>601</v>
      </c>
      <c r="G23" s="437" t="s">
        <v>602</v>
      </c>
      <c r="H23" s="437" t="s">
        <v>603</v>
      </c>
      <c r="I23" s="440" t="s">
        <v>604</v>
      </c>
      <c r="J23" s="439">
        <v>12198</v>
      </c>
      <c r="K23" s="436"/>
      <c r="L23" s="437"/>
    </row>
    <row r="24" spans="1:12" ht="38.25">
      <c r="A24" s="436">
        <v>22</v>
      </c>
      <c r="B24" s="436" t="s">
        <v>61</v>
      </c>
      <c r="C24" s="437" t="s">
        <v>534</v>
      </c>
      <c r="D24" s="436" t="s">
        <v>535</v>
      </c>
      <c r="E24" s="436" t="s">
        <v>345</v>
      </c>
      <c r="F24" s="437" t="s">
        <v>605</v>
      </c>
      <c r="G24" s="437" t="s">
        <v>606</v>
      </c>
      <c r="H24" s="437" t="s">
        <v>607</v>
      </c>
      <c r="I24" s="440" t="s">
        <v>604</v>
      </c>
      <c r="J24" s="439">
        <v>16201</v>
      </c>
      <c r="K24" s="436"/>
      <c r="L24" s="437"/>
    </row>
    <row r="25" spans="1:12" ht="63.75">
      <c r="A25" s="436">
        <v>23</v>
      </c>
      <c r="B25" s="436" t="s">
        <v>61</v>
      </c>
      <c r="C25" s="437" t="s">
        <v>534</v>
      </c>
      <c r="D25" s="436" t="s">
        <v>535</v>
      </c>
      <c r="E25" s="436" t="s">
        <v>345</v>
      </c>
      <c r="F25" s="437" t="s">
        <v>608</v>
      </c>
      <c r="G25" s="437" t="s">
        <v>609</v>
      </c>
      <c r="H25" s="437" t="s">
        <v>610</v>
      </c>
      <c r="I25" s="440" t="s">
        <v>611</v>
      </c>
      <c r="J25" s="439">
        <v>9325</v>
      </c>
      <c r="K25" s="436"/>
      <c r="L25" s="437"/>
    </row>
    <row r="26" spans="1:12" ht="114.75">
      <c r="A26" s="436">
        <v>24</v>
      </c>
      <c r="B26" s="436" t="s">
        <v>61</v>
      </c>
      <c r="C26" s="437" t="s">
        <v>534</v>
      </c>
      <c r="D26" s="436" t="s">
        <v>535</v>
      </c>
      <c r="E26" s="436" t="s">
        <v>345</v>
      </c>
      <c r="F26" s="437" t="s">
        <v>612</v>
      </c>
      <c r="G26" s="437" t="s">
        <v>613</v>
      </c>
      <c r="H26" s="437" t="s">
        <v>614</v>
      </c>
      <c r="I26" s="440" t="s">
        <v>604</v>
      </c>
      <c r="J26" s="439">
        <v>14022</v>
      </c>
      <c r="K26" s="436"/>
      <c r="L26" s="437"/>
    </row>
    <row r="27" spans="1:12" ht="89.25">
      <c r="A27" s="436">
        <v>25</v>
      </c>
      <c r="B27" s="436" t="s">
        <v>61</v>
      </c>
      <c r="C27" s="437" t="s">
        <v>534</v>
      </c>
      <c r="D27" s="436" t="s">
        <v>535</v>
      </c>
      <c r="E27" s="436" t="s">
        <v>345</v>
      </c>
      <c r="F27" s="437" t="s">
        <v>615</v>
      </c>
      <c r="G27" s="437" t="s">
        <v>616</v>
      </c>
      <c r="H27" s="437" t="s">
        <v>617</v>
      </c>
      <c r="I27" s="440" t="s">
        <v>604</v>
      </c>
      <c r="J27" s="439">
        <v>17734</v>
      </c>
      <c r="K27" s="436"/>
      <c r="L27" s="437"/>
    </row>
    <row r="28" spans="1:12" ht="89.25">
      <c r="A28" s="436">
        <v>26</v>
      </c>
      <c r="B28" s="436" t="s">
        <v>61</v>
      </c>
      <c r="C28" s="437" t="s">
        <v>534</v>
      </c>
      <c r="D28" s="436" t="s">
        <v>535</v>
      </c>
      <c r="E28" s="436" t="s">
        <v>345</v>
      </c>
      <c r="F28" s="437" t="s">
        <v>618</v>
      </c>
      <c r="G28" s="437" t="s">
        <v>619</v>
      </c>
      <c r="H28" s="437" t="s">
        <v>620</v>
      </c>
      <c r="I28" s="440" t="s">
        <v>611</v>
      </c>
      <c r="J28" s="439">
        <v>18620</v>
      </c>
      <c r="K28" s="436"/>
      <c r="L28" s="437"/>
    </row>
    <row r="29" spans="1:12" ht="76.5">
      <c r="A29" s="436">
        <v>27</v>
      </c>
      <c r="B29" s="436" t="s">
        <v>61</v>
      </c>
      <c r="C29" s="437" t="s">
        <v>534</v>
      </c>
      <c r="D29" s="436" t="s">
        <v>535</v>
      </c>
      <c r="E29" s="436" t="s">
        <v>345</v>
      </c>
      <c r="F29" s="437" t="s">
        <v>621</v>
      </c>
      <c r="G29" s="437" t="s">
        <v>622</v>
      </c>
      <c r="H29" s="437" t="s">
        <v>623</v>
      </c>
      <c r="I29" s="440" t="s">
        <v>604</v>
      </c>
      <c r="J29" s="439">
        <v>15763</v>
      </c>
      <c r="K29" s="436"/>
      <c r="L29" s="437"/>
    </row>
    <row r="30" spans="1:12" ht="51">
      <c r="A30" s="436">
        <v>28</v>
      </c>
      <c r="B30" s="436" t="s">
        <v>61</v>
      </c>
      <c r="C30" s="437" t="s">
        <v>534</v>
      </c>
      <c r="D30" s="436" t="s">
        <v>535</v>
      </c>
      <c r="E30" s="436" t="s">
        <v>345</v>
      </c>
      <c r="F30" s="437" t="s">
        <v>624</v>
      </c>
      <c r="G30" s="437" t="s">
        <v>625</v>
      </c>
      <c r="H30" s="437" t="s">
        <v>626</v>
      </c>
      <c r="I30" s="440" t="s">
        <v>611</v>
      </c>
      <c r="J30" s="439">
        <v>13611</v>
      </c>
      <c r="K30" s="436"/>
      <c r="L30" s="437"/>
    </row>
    <row r="31" spans="1:12" ht="102">
      <c r="A31" s="436">
        <v>29</v>
      </c>
      <c r="B31" s="436" t="s">
        <v>61</v>
      </c>
      <c r="C31" s="437" t="s">
        <v>534</v>
      </c>
      <c r="D31" s="436" t="s">
        <v>535</v>
      </c>
      <c r="E31" s="436" t="s">
        <v>345</v>
      </c>
      <c r="F31" s="437" t="s">
        <v>627</v>
      </c>
      <c r="G31" s="437" t="s">
        <v>628</v>
      </c>
      <c r="H31" s="437" t="s">
        <v>629</v>
      </c>
      <c r="I31" s="440" t="s">
        <v>604</v>
      </c>
      <c r="J31" s="439">
        <v>15918</v>
      </c>
      <c r="K31" s="436"/>
      <c r="L31" s="437"/>
    </row>
    <row r="32" spans="1:12" ht="76.5">
      <c r="A32" s="436">
        <v>30</v>
      </c>
      <c r="B32" s="436" t="s">
        <v>61</v>
      </c>
      <c r="C32" s="437" t="s">
        <v>534</v>
      </c>
      <c r="D32" s="436" t="s">
        <v>535</v>
      </c>
      <c r="E32" s="436" t="s">
        <v>345</v>
      </c>
      <c r="F32" s="437" t="s">
        <v>630</v>
      </c>
      <c r="G32" s="437" t="s">
        <v>631</v>
      </c>
      <c r="H32" s="437" t="s">
        <v>632</v>
      </c>
      <c r="I32" s="440" t="s">
        <v>604</v>
      </c>
      <c r="J32" s="439">
        <v>15446</v>
      </c>
      <c r="K32" s="436"/>
      <c r="L32" s="437"/>
    </row>
    <row r="33" spans="1:12" ht="76.5">
      <c r="A33" s="436">
        <v>31</v>
      </c>
      <c r="B33" s="436" t="s">
        <v>61</v>
      </c>
      <c r="C33" s="437" t="s">
        <v>534</v>
      </c>
      <c r="D33" s="436" t="s">
        <v>535</v>
      </c>
      <c r="E33" s="436" t="s">
        <v>345</v>
      </c>
      <c r="F33" s="437" t="s">
        <v>633</v>
      </c>
      <c r="G33" s="437" t="s">
        <v>634</v>
      </c>
      <c r="H33" s="437" t="s">
        <v>635</v>
      </c>
      <c r="I33" s="440" t="s">
        <v>611</v>
      </c>
      <c r="J33" s="439">
        <v>8964</v>
      </c>
      <c r="K33" s="436"/>
      <c r="L33" s="437"/>
    </row>
    <row r="34" spans="1:12" ht="127.5">
      <c r="A34" s="436">
        <v>32</v>
      </c>
      <c r="B34" s="436" t="s">
        <v>61</v>
      </c>
      <c r="C34" s="437" t="s">
        <v>534</v>
      </c>
      <c r="D34" s="436" t="s">
        <v>535</v>
      </c>
      <c r="E34" s="436" t="s">
        <v>345</v>
      </c>
      <c r="F34" s="437" t="s">
        <v>636</v>
      </c>
      <c r="G34" s="437" t="s">
        <v>637</v>
      </c>
      <c r="H34" s="437" t="s">
        <v>638</v>
      </c>
      <c r="I34" s="440" t="s">
        <v>611</v>
      </c>
      <c r="J34" s="439">
        <v>14705</v>
      </c>
      <c r="K34" s="436"/>
      <c r="L34" s="437"/>
    </row>
    <row r="35" spans="1:12" ht="89.25">
      <c r="A35" s="436">
        <v>33</v>
      </c>
      <c r="B35" s="436" t="s">
        <v>61</v>
      </c>
      <c r="C35" s="437" t="s">
        <v>534</v>
      </c>
      <c r="D35" s="436" t="s">
        <v>535</v>
      </c>
      <c r="E35" s="436" t="s">
        <v>345</v>
      </c>
      <c r="F35" s="437" t="s">
        <v>639</v>
      </c>
      <c r="G35" s="437" t="s">
        <v>640</v>
      </c>
      <c r="H35" s="437" t="s">
        <v>641</v>
      </c>
      <c r="I35" s="440" t="s">
        <v>611</v>
      </c>
      <c r="J35" s="439">
        <v>15521</v>
      </c>
      <c r="K35" s="436"/>
      <c r="L35" s="437"/>
    </row>
    <row r="36" spans="1:12" ht="63.75">
      <c r="A36" s="436">
        <v>34</v>
      </c>
      <c r="B36" s="436" t="s">
        <v>61</v>
      </c>
      <c r="C36" s="437" t="s">
        <v>534</v>
      </c>
      <c r="D36" s="436" t="s">
        <v>535</v>
      </c>
      <c r="E36" s="436" t="s">
        <v>345</v>
      </c>
      <c r="F36" s="437" t="s">
        <v>642</v>
      </c>
      <c r="G36" s="437" t="s">
        <v>643</v>
      </c>
      <c r="H36" s="437" t="s">
        <v>644</v>
      </c>
      <c r="I36" s="440" t="s">
        <v>611</v>
      </c>
      <c r="J36" s="439">
        <v>12848</v>
      </c>
      <c r="K36" s="436"/>
      <c r="L36" s="437"/>
    </row>
    <row r="37" spans="1:12" ht="63.75">
      <c r="A37" s="436">
        <v>35</v>
      </c>
      <c r="B37" s="436" t="s">
        <v>61</v>
      </c>
      <c r="C37" s="437" t="s">
        <v>534</v>
      </c>
      <c r="D37" s="436" t="s">
        <v>535</v>
      </c>
      <c r="E37" s="436" t="s">
        <v>345</v>
      </c>
      <c r="F37" s="437" t="s">
        <v>645</v>
      </c>
      <c r="G37" s="437" t="s">
        <v>646</v>
      </c>
      <c r="H37" s="437" t="s">
        <v>647</v>
      </c>
      <c r="I37" s="440" t="s">
        <v>611</v>
      </c>
      <c r="J37" s="439">
        <v>10868</v>
      </c>
      <c r="K37" s="436"/>
      <c r="L37" s="437"/>
    </row>
    <row r="38" spans="1:12" ht="89.25">
      <c r="A38" s="436">
        <v>36</v>
      </c>
      <c r="B38" s="436" t="s">
        <v>61</v>
      </c>
      <c r="C38" s="437" t="s">
        <v>534</v>
      </c>
      <c r="D38" s="436" t="s">
        <v>535</v>
      </c>
      <c r="E38" s="436" t="s">
        <v>345</v>
      </c>
      <c r="F38" s="437" t="s">
        <v>648</v>
      </c>
      <c r="G38" s="437" t="s">
        <v>649</v>
      </c>
      <c r="H38" s="437" t="s">
        <v>650</v>
      </c>
      <c r="I38" s="440" t="s">
        <v>611</v>
      </c>
      <c r="J38" s="439">
        <v>10274</v>
      </c>
      <c r="K38" s="436"/>
      <c r="L38" s="437"/>
    </row>
    <row r="39" spans="1:12" ht="127.5">
      <c r="A39" s="436">
        <v>37</v>
      </c>
      <c r="B39" s="436" t="s">
        <v>61</v>
      </c>
      <c r="C39" s="437" t="s">
        <v>534</v>
      </c>
      <c r="D39" s="436" t="s">
        <v>535</v>
      </c>
      <c r="E39" s="436" t="s">
        <v>345</v>
      </c>
      <c r="F39" s="437" t="s">
        <v>651</v>
      </c>
      <c r="G39" s="437" t="s">
        <v>652</v>
      </c>
      <c r="H39" s="437" t="s">
        <v>653</v>
      </c>
      <c r="I39" s="440" t="s">
        <v>654</v>
      </c>
      <c r="J39" s="439">
        <v>2000</v>
      </c>
      <c r="K39" s="436"/>
      <c r="L39" s="437" t="s">
        <v>655</v>
      </c>
    </row>
    <row r="40" spans="1:12" ht="114.75">
      <c r="A40" s="436">
        <v>38</v>
      </c>
      <c r="B40" s="436" t="s">
        <v>61</v>
      </c>
      <c r="C40" s="437" t="s">
        <v>534</v>
      </c>
      <c r="D40" s="436" t="s">
        <v>535</v>
      </c>
      <c r="E40" s="436" t="s">
        <v>345</v>
      </c>
      <c r="F40" s="437" t="s">
        <v>656</v>
      </c>
      <c r="G40" s="437" t="s">
        <v>657</v>
      </c>
      <c r="H40" s="437" t="s">
        <v>658</v>
      </c>
      <c r="I40" s="440" t="s">
        <v>659</v>
      </c>
      <c r="J40" s="439">
        <v>6251</v>
      </c>
      <c r="K40" s="436"/>
      <c r="L40" s="437" t="s">
        <v>660</v>
      </c>
    </row>
    <row r="41" spans="1:12" ht="89.25">
      <c r="A41" s="436">
        <v>39</v>
      </c>
      <c r="B41" s="436" t="s">
        <v>61</v>
      </c>
      <c r="C41" s="437" t="s">
        <v>661</v>
      </c>
      <c r="D41" s="436" t="s">
        <v>535</v>
      </c>
      <c r="E41" s="436" t="s">
        <v>345</v>
      </c>
      <c r="F41" s="437" t="s">
        <v>662</v>
      </c>
      <c r="G41" s="437" t="s">
        <v>663</v>
      </c>
      <c r="H41" s="437" t="s">
        <v>664</v>
      </c>
      <c r="I41" s="440" t="s">
        <v>665</v>
      </c>
      <c r="J41" s="439">
        <v>6018</v>
      </c>
      <c r="K41" s="436"/>
      <c r="L41" s="437"/>
    </row>
    <row r="42" spans="1:12" ht="51">
      <c r="A42" s="436">
        <v>40</v>
      </c>
      <c r="B42" s="436" t="s">
        <v>61</v>
      </c>
      <c r="C42" s="437" t="s">
        <v>661</v>
      </c>
      <c r="D42" s="436" t="s">
        <v>535</v>
      </c>
      <c r="E42" s="436" t="s">
        <v>345</v>
      </c>
      <c r="F42" s="437" t="s">
        <v>666</v>
      </c>
      <c r="G42" s="437" t="s">
        <v>667</v>
      </c>
      <c r="H42" s="437" t="s">
        <v>668</v>
      </c>
      <c r="I42" s="440" t="s">
        <v>669</v>
      </c>
      <c r="J42" s="439">
        <v>8615</v>
      </c>
      <c r="K42" s="436"/>
      <c r="L42" s="437"/>
    </row>
    <row r="43" spans="1:12" ht="127.5">
      <c r="A43" s="436">
        <v>41</v>
      </c>
      <c r="B43" s="436" t="s">
        <v>61</v>
      </c>
      <c r="C43" s="437" t="s">
        <v>661</v>
      </c>
      <c r="D43" s="436" t="s">
        <v>535</v>
      </c>
      <c r="E43" s="436" t="s">
        <v>345</v>
      </c>
      <c r="F43" s="437" t="s">
        <v>670</v>
      </c>
      <c r="G43" s="437" t="s">
        <v>671</v>
      </c>
      <c r="H43" s="437" t="s">
        <v>672</v>
      </c>
      <c r="I43" s="440" t="s">
        <v>673</v>
      </c>
      <c r="J43" s="439">
        <v>8950</v>
      </c>
      <c r="K43" s="436"/>
      <c r="L43" s="437"/>
    </row>
    <row r="44" spans="1:12" ht="114.75">
      <c r="A44" s="436">
        <v>42</v>
      </c>
      <c r="B44" s="436" t="s">
        <v>61</v>
      </c>
      <c r="C44" s="437" t="s">
        <v>661</v>
      </c>
      <c r="D44" s="436" t="s">
        <v>535</v>
      </c>
      <c r="E44" s="436" t="s">
        <v>345</v>
      </c>
      <c r="F44" s="437" t="s">
        <v>674</v>
      </c>
      <c r="G44" s="437" t="s">
        <v>625</v>
      </c>
      <c r="H44" s="437" t="s">
        <v>675</v>
      </c>
      <c r="I44" s="440" t="s">
        <v>673</v>
      </c>
      <c r="J44" s="439">
        <v>2930</v>
      </c>
      <c r="K44" s="436"/>
      <c r="L44" s="437"/>
    </row>
    <row r="45" spans="1:12" ht="76.5">
      <c r="A45" s="436">
        <v>43</v>
      </c>
      <c r="B45" s="436" t="s">
        <v>61</v>
      </c>
      <c r="C45" s="437" t="s">
        <v>661</v>
      </c>
      <c r="D45" s="436" t="s">
        <v>535</v>
      </c>
      <c r="E45" s="436" t="s">
        <v>345</v>
      </c>
      <c r="F45" s="437" t="s">
        <v>676</v>
      </c>
      <c r="G45" s="437" t="s">
        <v>677</v>
      </c>
      <c r="H45" s="437" t="s">
        <v>678</v>
      </c>
      <c r="I45" s="440" t="s">
        <v>679</v>
      </c>
      <c r="J45" s="439">
        <v>1247</v>
      </c>
      <c r="K45" s="436"/>
      <c r="L45" s="437" t="s">
        <v>680</v>
      </c>
    </row>
    <row r="46" spans="1:12" ht="76.5">
      <c r="A46" s="436">
        <v>44</v>
      </c>
      <c r="B46" s="436" t="s">
        <v>61</v>
      </c>
      <c r="C46" s="437" t="s">
        <v>681</v>
      </c>
      <c r="D46" s="436" t="s">
        <v>535</v>
      </c>
      <c r="E46" s="436" t="s">
        <v>345</v>
      </c>
      <c r="F46" s="437" t="s">
        <v>682</v>
      </c>
      <c r="G46" s="437" t="s">
        <v>606</v>
      </c>
      <c r="H46" s="437" t="s">
        <v>683</v>
      </c>
      <c r="I46" s="440" t="s">
        <v>684</v>
      </c>
      <c r="J46" s="439">
        <v>35650</v>
      </c>
      <c r="K46" s="436"/>
      <c r="L46" s="437"/>
    </row>
    <row r="47" spans="1:12" ht="102">
      <c r="A47" s="436">
        <v>45</v>
      </c>
      <c r="B47" s="436" t="s">
        <v>61</v>
      </c>
      <c r="C47" s="437" t="s">
        <v>681</v>
      </c>
      <c r="D47" s="436" t="s">
        <v>535</v>
      </c>
      <c r="E47" s="436" t="s">
        <v>345</v>
      </c>
      <c r="F47" s="437" t="s">
        <v>685</v>
      </c>
      <c r="G47" s="437" t="s">
        <v>686</v>
      </c>
      <c r="H47" s="437" t="s">
        <v>687</v>
      </c>
      <c r="I47" s="440" t="s">
        <v>688</v>
      </c>
      <c r="J47" s="439">
        <v>35000</v>
      </c>
      <c r="K47" s="436"/>
      <c r="L47" s="437"/>
    </row>
    <row r="48" spans="1:12" ht="89.25">
      <c r="A48" s="436">
        <v>46</v>
      </c>
      <c r="B48" s="436" t="s">
        <v>61</v>
      </c>
      <c r="C48" s="437" t="s">
        <v>681</v>
      </c>
      <c r="D48" s="436" t="s">
        <v>535</v>
      </c>
      <c r="E48" s="436" t="s">
        <v>345</v>
      </c>
      <c r="F48" s="437" t="s">
        <v>689</v>
      </c>
      <c r="G48" s="437" t="s">
        <v>634</v>
      </c>
      <c r="H48" s="437" t="s">
        <v>690</v>
      </c>
      <c r="I48" s="440" t="s">
        <v>691</v>
      </c>
      <c r="J48" s="439">
        <v>18600</v>
      </c>
      <c r="K48" s="436"/>
      <c r="L48" s="437"/>
    </row>
    <row r="49" spans="1:12" ht="51">
      <c r="A49" s="436">
        <v>47</v>
      </c>
      <c r="B49" s="436" t="s">
        <v>61</v>
      </c>
      <c r="C49" s="437" t="s">
        <v>681</v>
      </c>
      <c r="D49" s="436" t="s">
        <v>535</v>
      </c>
      <c r="E49" s="436" t="s">
        <v>345</v>
      </c>
      <c r="F49" s="437" t="s">
        <v>692</v>
      </c>
      <c r="G49" s="437" t="s">
        <v>693</v>
      </c>
      <c r="H49" s="437" t="s">
        <v>694</v>
      </c>
      <c r="I49" s="440" t="s">
        <v>688</v>
      </c>
      <c r="J49" s="439">
        <v>40000</v>
      </c>
      <c r="K49" s="436"/>
      <c r="L49" s="437"/>
    </row>
    <row r="50" spans="1:12" ht="102">
      <c r="A50" s="436">
        <v>48</v>
      </c>
      <c r="B50" s="436" t="s">
        <v>61</v>
      </c>
      <c r="C50" s="437" t="s">
        <v>681</v>
      </c>
      <c r="D50" s="436" t="s">
        <v>535</v>
      </c>
      <c r="E50" s="436" t="s">
        <v>345</v>
      </c>
      <c r="F50" s="437" t="s">
        <v>695</v>
      </c>
      <c r="G50" s="437" t="s">
        <v>696</v>
      </c>
      <c r="H50" s="437" t="s">
        <v>697</v>
      </c>
      <c r="I50" s="440" t="s">
        <v>688</v>
      </c>
      <c r="J50" s="439">
        <v>41829</v>
      </c>
      <c r="K50" s="436"/>
      <c r="L50" s="437"/>
    </row>
    <row r="51" spans="1:12" ht="127.5">
      <c r="A51" s="436">
        <v>49</v>
      </c>
      <c r="B51" s="436" t="s">
        <v>61</v>
      </c>
      <c r="C51" s="437" t="s">
        <v>681</v>
      </c>
      <c r="D51" s="436" t="s">
        <v>535</v>
      </c>
      <c r="E51" s="436" t="s">
        <v>345</v>
      </c>
      <c r="F51" s="437" t="s">
        <v>698</v>
      </c>
      <c r="G51" s="437" t="s">
        <v>699</v>
      </c>
      <c r="H51" s="437" t="s">
        <v>700</v>
      </c>
      <c r="I51" s="440" t="s">
        <v>688</v>
      </c>
      <c r="J51" s="439">
        <v>64058</v>
      </c>
      <c r="K51" s="436"/>
      <c r="L51" s="437"/>
    </row>
    <row r="52" spans="1:12" ht="153">
      <c r="A52" s="436">
        <v>50</v>
      </c>
      <c r="B52" s="436" t="s">
        <v>61</v>
      </c>
      <c r="C52" s="437" t="s">
        <v>681</v>
      </c>
      <c r="D52" s="436" t="s">
        <v>535</v>
      </c>
      <c r="E52" s="436" t="s">
        <v>345</v>
      </c>
      <c r="F52" s="437" t="s">
        <v>701</v>
      </c>
      <c r="G52" s="437" t="s">
        <v>702</v>
      </c>
      <c r="H52" s="437" t="s">
        <v>703</v>
      </c>
      <c r="I52" s="440" t="s">
        <v>688</v>
      </c>
      <c r="J52" s="439">
        <v>61856</v>
      </c>
      <c r="K52" s="436"/>
      <c r="L52" s="437"/>
    </row>
    <row r="53" spans="1:12" ht="102">
      <c r="A53" s="436">
        <v>51</v>
      </c>
      <c r="B53" s="436" t="s">
        <v>61</v>
      </c>
      <c r="C53" s="437" t="s">
        <v>681</v>
      </c>
      <c r="D53" s="436" t="s">
        <v>535</v>
      </c>
      <c r="E53" s="436" t="s">
        <v>345</v>
      </c>
      <c r="F53" s="437" t="s">
        <v>704</v>
      </c>
      <c r="G53" s="437" t="s">
        <v>616</v>
      </c>
      <c r="H53" s="437" t="s">
        <v>705</v>
      </c>
      <c r="I53" s="440" t="s">
        <v>706</v>
      </c>
      <c r="J53" s="439">
        <v>62500</v>
      </c>
      <c r="K53" s="436"/>
      <c r="L53" s="437"/>
    </row>
    <row r="54" spans="1:12" ht="89.25">
      <c r="A54" s="436">
        <v>52</v>
      </c>
      <c r="B54" s="436" t="s">
        <v>61</v>
      </c>
      <c r="C54" s="437" t="s">
        <v>681</v>
      </c>
      <c r="D54" s="436" t="s">
        <v>535</v>
      </c>
      <c r="E54" s="436" t="s">
        <v>345</v>
      </c>
      <c r="F54" s="437" t="s">
        <v>707</v>
      </c>
      <c r="G54" s="437" t="s">
        <v>708</v>
      </c>
      <c r="H54" s="437" t="s">
        <v>709</v>
      </c>
      <c r="I54" s="440" t="s">
        <v>710</v>
      </c>
      <c r="J54" s="439">
        <v>20510</v>
      </c>
      <c r="K54" s="436"/>
      <c r="L54" s="437"/>
    </row>
    <row r="55" spans="1:12" ht="51">
      <c r="A55" s="436">
        <v>53</v>
      </c>
      <c r="B55" s="436" t="s">
        <v>61</v>
      </c>
      <c r="C55" s="437" t="s">
        <v>681</v>
      </c>
      <c r="D55" s="436" t="s">
        <v>535</v>
      </c>
      <c r="E55" s="436" t="s">
        <v>345</v>
      </c>
      <c r="F55" s="437" t="s">
        <v>711</v>
      </c>
      <c r="G55" s="437" t="s">
        <v>712</v>
      </c>
      <c r="H55" s="437" t="s">
        <v>713</v>
      </c>
      <c r="I55" s="440" t="s">
        <v>710</v>
      </c>
      <c r="J55" s="439">
        <v>37220</v>
      </c>
      <c r="K55" s="436"/>
      <c r="L55" s="437"/>
    </row>
    <row r="56" spans="1:12" ht="127.5">
      <c r="A56" s="436">
        <v>54</v>
      </c>
      <c r="B56" s="436" t="s">
        <v>61</v>
      </c>
      <c r="C56" s="437" t="s">
        <v>681</v>
      </c>
      <c r="D56" s="436" t="s">
        <v>535</v>
      </c>
      <c r="E56" s="436" t="s">
        <v>345</v>
      </c>
      <c r="F56" s="437" t="s">
        <v>714</v>
      </c>
      <c r="G56" s="437" t="s">
        <v>715</v>
      </c>
      <c r="H56" s="437" t="s">
        <v>716</v>
      </c>
      <c r="I56" s="438" t="s">
        <v>717</v>
      </c>
      <c r="J56" s="439">
        <v>28060</v>
      </c>
      <c r="K56" s="436"/>
      <c r="L56" s="437"/>
    </row>
    <row r="57" spans="1:12" ht="63.75">
      <c r="A57" s="436">
        <v>55</v>
      </c>
      <c r="B57" s="436" t="s">
        <v>61</v>
      </c>
      <c r="C57" s="437" t="s">
        <v>681</v>
      </c>
      <c r="D57" s="436" t="s">
        <v>535</v>
      </c>
      <c r="E57" s="436" t="s">
        <v>345</v>
      </c>
      <c r="F57" s="437" t="s">
        <v>718</v>
      </c>
      <c r="G57" s="437" t="s">
        <v>719</v>
      </c>
      <c r="H57" s="437" t="s">
        <v>720</v>
      </c>
      <c r="I57" s="440" t="s">
        <v>717</v>
      </c>
      <c r="J57" s="439">
        <v>23748</v>
      </c>
      <c r="K57" s="436"/>
      <c r="L57" s="437"/>
    </row>
    <row r="58" spans="1:12" ht="102">
      <c r="A58" s="436">
        <v>56</v>
      </c>
      <c r="B58" s="436" t="s">
        <v>61</v>
      </c>
      <c r="C58" s="437" t="s">
        <v>681</v>
      </c>
      <c r="D58" s="436" t="s">
        <v>535</v>
      </c>
      <c r="E58" s="436" t="s">
        <v>345</v>
      </c>
      <c r="F58" s="437" t="s">
        <v>721</v>
      </c>
      <c r="G58" s="437" t="s">
        <v>606</v>
      </c>
      <c r="H58" s="437" t="s">
        <v>722</v>
      </c>
      <c r="I58" s="440" t="s">
        <v>717</v>
      </c>
      <c r="J58" s="439">
        <v>20616</v>
      </c>
      <c r="K58" s="436"/>
      <c r="L58" s="437"/>
    </row>
    <row r="59" spans="1:12" ht="76.5">
      <c r="A59" s="436">
        <v>57</v>
      </c>
      <c r="B59" s="436" t="s">
        <v>61</v>
      </c>
      <c r="C59" s="437" t="s">
        <v>681</v>
      </c>
      <c r="D59" s="436" t="s">
        <v>535</v>
      </c>
      <c r="E59" s="436" t="s">
        <v>345</v>
      </c>
      <c r="F59" s="437" t="s">
        <v>723</v>
      </c>
      <c r="G59" s="437" t="s">
        <v>724</v>
      </c>
      <c r="H59" s="437" t="s">
        <v>725</v>
      </c>
      <c r="I59" s="440" t="s">
        <v>726</v>
      </c>
      <c r="J59" s="439">
        <v>12000</v>
      </c>
      <c r="K59" s="436"/>
      <c r="L59" s="437"/>
    </row>
    <row r="60" spans="1:12" ht="76.5">
      <c r="A60" s="436">
        <v>58</v>
      </c>
      <c r="B60" s="436" t="s">
        <v>61</v>
      </c>
      <c r="C60" s="437" t="s">
        <v>681</v>
      </c>
      <c r="D60" s="436" t="s">
        <v>535</v>
      </c>
      <c r="E60" s="436" t="s">
        <v>345</v>
      </c>
      <c r="F60" s="437" t="s">
        <v>727</v>
      </c>
      <c r="G60" s="437" t="s">
        <v>728</v>
      </c>
      <c r="H60" s="437" t="s">
        <v>729</v>
      </c>
      <c r="I60" s="440" t="s">
        <v>717</v>
      </c>
      <c r="J60" s="439">
        <v>26219</v>
      </c>
      <c r="K60" s="436"/>
      <c r="L60" s="437"/>
    </row>
    <row r="61" spans="1:12" ht="102">
      <c r="A61" s="436">
        <v>59</v>
      </c>
      <c r="B61" s="436" t="s">
        <v>61</v>
      </c>
      <c r="C61" s="437" t="s">
        <v>681</v>
      </c>
      <c r="D61" s="436" t="s">
        <v>535</v>
      </c>
      <c r="E61" s="436" t="s">
        <v>345</v>
      </c>
      <c r="F61" s="437" t="s">
        <v>730</v>
      </c>
      <c r="G61" s="437" t="s">
        <v>731</v>
      </c>
      <c r="H61" s="437" t="s">
        <v>687</v>
      </c>
      <c r="I61" s="440" t="s">
        <v>717</v>
      </c>
      <c r="J61" s="439">
        <v>51613</v>
      </c>
      <c r="K61" s="436"/>
      <c r="L61" s="437"/>
    </row>
    <row r="62" spans="1:12" ht="89.25">
      <c r="A62" s="436">
        <v>60</v>
      </c>
      <c r="B62" s="436" t="s">
        <v>61</v>
      </c>
      <c r="C62" s="437" t="s">
        <v>681</v>
      </c>
      <c r="D62" s="436" t="s">
        <v>535</v>
      </c>
      <c r="E62" s="436" t="s">
        <v>345</v>
      </c>
      <c r="F62" s="437" t="s">
        <v>732</v>
      </c>
      <c r="G62" s="437" t="s">
        <v>555</v>
      </c>
      <c r="H62" s="437" t="s">
        <v>733</v>
      </c>
      <c r="I62" s="440" t="s">
        <v>734</v>
      </c>
      <c r="J62" s="439">
        <v>6820</v>
      </c>
      <c r="K62" s="436"/>
      <c r="L62" s="437" t="s">
        <v>735</v>
      </c>
    </row>
    <row r="63" spans="1:12" ht="76.5">
      <c r="A63" s="436">
        <v>61</v>
      </c>
      <c r="B63" s="436" t="s">
        <v>61</v>
      </c>
      <c r="C63" s="437" t="s">
        <v>681</v>
      </c>
      <c r="D63" s="436" t="s">
        <v>535</v>
      </c>
      <c r="E63" s="436" t="s">
        <v>345</v>
      </c>
      <c r="F63" s="437" t="s">
        <v>736</v>
      </c>
      <c r="G63" s="437" t="s">
        <v>547</v>
      </c>
      <c r="H63" s="437" t="s">
        <v>737</v>
      </c>
      <c r="I63" s="440" t="s">
        <v>738</v>
      </c>
      <c r="J63" s="439">
        <v>25000</v>
      </c>
      <c r="K63" s="436"/>
      <c r="L63" s="437" t="s">
        <v>735</v>
      </c>
    </row>
    <row r="64" spans="1:12" ht="102">
      <c r="A64" s="436">
        <v>62</v>
      </c>
      <c r="B64" s="436" t="s">
        <v>61</v>
      </c>
      <c r="C64" s="437" t="s">
        <v>681</v>
      </c>
      <c r="D64" s="436" t="s">
        <v>535</v>
      </c>
      <c r="E64" s="436" t="s">
        <v>345</v>
      </c>
      <c r="F64" s="437" t="s">
        <v>739</v>
      </c>
      <c r="G64" s="437" t="s">
        <v>613</v>
      </c>
      <c r="H64" s="437" t="s">
        <v>740</v>
      </c>
      <c r="I64" s="440" t="s">
        <v>741</v>
      </c>
      <c r="J64" s="439">
        <v>7638</v>
      </c>
      <c r="K64" s="436"/>
      <c r="L64" s="437" t="s">
        <v>735</v>
      </c>
    </row>
    <row r="65" spans="1:12" ht="127.5">
      <c r="A65" s="436">
        <v>63</v>
      </c>
      <c r="B65" s="436" t="s">
        <v>61</v>
      </c>
      <c r="C65" s="437" t="s">
        <v>681</v>
      </c>
      <c r="D65" s="436" t="s">
        <v>535</v>
      </c>
      <c r="E65" s="436" t="s">
        <v>345</v>
      </c>
      <c r="F65" s="437" t="s">
        <v>742</v>
      </c>
      <c r="G65" s="437" t="s">
        <v>743</v>
      </c>
      <c r="H65" s="437" t="s">
        <v>744</v>
      </c>
      <c r="I65" s="440" t="s">
        <v>745</v>
      </c>
      <c r="J65" s="439">
        <v>12574</v>
      </c>
      <c r="K65" s="436"/>
      <c r="L65" s="437" t="s">
        <v>735</v>
      </c>
    </row>
    <row r="66" spans="1:12" ht="76.5">
      <c r="A66" s="436">
        <v>64</v>
      </c>
      <c r="B66" s="436" t="s">
        <v>61</v>
      </c>
      <c r="C66" s="437" t="s">
        <v>681</v>
      </c>
      <c r="D66" s="436" t="s">
        <v>535</v>
      </c>
      <c r="E66" s="436" t="s">
        <v>345</v>
      </c>
      <c r="F66" s="437" t="s">
        <v>746</v>
      </c>
      <c r="G66" s="437" t="s">
        <v>747</v>
      </c>
      <c r="H66" s="437" t="s">
        <v>748</v>
      </c>
      <c r="I66" s="440" t="s">
        <v>745</v>
      </c>
      <c r="J66" s="439">
        <v>6152</v>
      </c>
      <c r="K66" s="436"/>
      <c r="L66" s="437" t="s">
        <v>735</v>
      </c>
    </row>
    <row r="67" spans="1:12" ht="89.25">
      <c r="A67" s="436">
        <v>65</v>
      </c>
      <c r="B67" s="436" t="s">
        <v>61</v>
      </c>
      <c r="C67" s="437" t="s">
        <v>681</v>
      </c>
      <c r="D67" s="436" t="s">
        <v>535</v>
      </c>
      <c r="E67" s="436" t="s">
        <v>345</v>
      </c>
      <c r="F67" s="437" t="s">
        <v>749</v>
      </c>
      <c r="G67" s="437" t="s">
        <v>693</v>
      </c>
      <c r="H67" s="437" t="s">
        <v>750</v>
      </c>
      <c r="I67" s="440" t="s">
        <v>745</v>
      </c>
      <c r="J67" s="439">
        <v>12000</v>
      </c>
      <c r="K67" s="436"/>
      <c r="L67" s="437" t="s">
        <v>735</v>
      </c>
    </row>
    <row r="68" spans="1:12" ht="178.5">
      <c r="A68" s="436">
        <v>66</v>
      </c>
      <c r="B68" s="436" t="s">
        <v>61</v>
      </c>
      <c r="C68" s="437" t="s">
        <v>681</v>
      </c>
      <c r="D68" s="436" t="s">
        <v>535</v>
      </c>
      <c r="E68" s="436" t="s">
        <v>345</v>
      </c>
      <c r="F68" s="437" t="s">
        <v>751</v>
      </c>
      <c r="G68" s="437" t="s">
        <v>752</v>
      </c>
      <c r="H68" s="437" t="s">
        <v>753</v>
      </c>
      <c r="I68" s="440" t="s">
        <v>745</v>
      </c>
      <c r="J68" s="439">
        <v>11185</v>
      </c>
      <c r="K68" s="436"/>
      <c r="L68" s="437" t="s">
        <v>735</v>
      </c>
    </row>
    <row r="69" spans="1:12" ht="102">
      <c r="A69" s="436">
        <v>67</v>
      </c>
      <c r="B69" s="436" t="s">
        <v>61</v>
      </c>
      <c r="C69" s="437" t="s">
        <v>681</v>
      </c>
      <c r="D69" s="436" t="s">
        <v>535</v>
      </c>
      <c r="E69" s="436" t="s">
        <v>345</v>
      </c>
      <c r="F69" s="437" t="s">
        <v>754</v>
      </c>
      <c r="G69" s="437" t="s">
        <v>755</v>
      </c>
      <c r="H69" s="437" t="s">
        <v>756</v>
      </c>
      <c r="I69" s="440" t="s">
        <v>757</v>
      </c>
      <c r="J69" s="439">
        <v>27000</v>
      </c>
      <c r="K69" s="436"/>
      <c r="L69" s="437" t="s">
        <v>735</v>
      </c>
    </row>
    <row r="70" spans="1:12" ht="63.75">
      <c r="A70" s="436">
        <v>68</v>
      </c>
      <c r="B70" s="436" t="s">
        <v>61</v>
      </c>
      <c r="C70" s="437" t="s">
        <v>681</v>
      </c>
      <c r="D70" s="436" t="s">
        <v>535</v>
      </c>
      <c r="E70" s="436" t="s">
        <v>345</v>
      </c>
      <c r="F70" s="437" t="s">
        <v>758</v>
      </c>
      <c r="G70" s="437" t="s">
        <v>759</v>
      </c>
      <c r="H70" s="437" t="s">
        <v>760</v>
      </c>
      <c r="I70" s="440" t="s">
        <v>761</v>
      </c>
      <c r="J70" s="439">
        <v>25805</v>
      </c>
      <c r="K70" s="436"/>
      <c r="L70" s="437" t="s">
        <v>735</v>
      </c>
    </row>
    <row r="71" spans="1:12" ht="102">
      <c r="A71" s="436">
        <v>69</v>
      </c>
      <c r="B71" s="436" t="s">
        <v>61</v>
      </c>
      <c r="C71" s="437" t="s">
        <v>681</v>
      </c>
      <c r="D71" s="436" t="s">
        <v>535</v>
      </c>
      <c r="E71" s="436" t="s">
        <v>345</v>
      </c>
      <c r="F71" s="437" t="s">
        <v>762</v>
      </c>
      <c r="G71" s="437" t="s">
        <v>686</v>
      </c>
      <c r="H71" s="437" t="s">
        <v>763</v>
      </c>
      <c r="I71" s="440" t="s">
        <v>764</v>
      </c>
      <c r="J71" s="439">
        <v>7590</v>
      </c>
      <c r="K71" s="436"/>
      <c r="L71" s="437" t="s">
        <v>735</v>
      </c>
    </row>
    <row r="72" spans="1:12" ht="51">
      <c r="A72" s="436">
        <v>70</v>
      </c>
      <c r="B72" s="436" t="s">
        <v>61</v>
      </c>
      <c r="C72" s="437" t="s">
        <v>765</v>
      </c>
      <c r="D72" s="436" t="s">
        <v>535</v>
      </c>
      <c r="E72" s="436" t="s">
        <v>766</v>
      </c>
      <c r="F72" s="437" t="s">
        <v>767</v>
      </c>
      <c r="G72" s="437" t="s">
        <v>693</v>
      </c>
      <c r="H72" s="437" t="s">
        <v>768</v>
      </c>
      <c r="I72" s="440" t="s">
        <v>769</v>
      </c>
      <c r="J72" s="439">
        <v>0</v>
      </c>
      <c r="K72" s="436"/>
      <c r="L72" s="437"/>
    </row>
    <row r="73" spans="1:12" ht="76.5">
      <c r="A73" s="436">
        <v>71</v>
      </c>
      <c r="B73" s="436" t="s">
        <v>61</v>
      </c>
      <c r="C73" s="437" t="s">
        <v>765</v>
      </c>
      <c r="D73" s="436" t="s">
        <v>535</v>
      </c>
      <c r="E73" s="436" t="s">
        <v>766</v>
      </c>
      <c r="F73" s="437" t="s">
        <v>770</v>
      </c>
      <c r="G73" s="437" t="s">
        <v>693</v>
      </c>
      <c r="H73" s="437" t="s">
        <v>771</v>
      </c>
      <c r="I73" s="440" t="s">
        <v>772</v>
      </c>
      <c r="J73" s="439">
        <v>0</v>
      </c>
      <c r="K73" s="436"/>
      <c r="L73" s="437"/>
    </row>
    <row r="74" spans="1:12" ht="76.5">
      <c r="A74" s="436">
        <v>72</v>
      </c>
      <c r="B74" s="436" t="s">
        <v>61</v>
      </c>
      <c r="C74" s="437" t="s">
        <v>765</v>
      </c>
      <c r="D74" s="436" t="s">
        <v>535</v>
      </c>
      <c r="E74" s="436" t="s">
        <v>766</v>
      </c>
      <c r="F74" s="437" t="s">
        <v>773</v>
      </c>
      <c r="G74" s="437" t="s">
        <v>774</v>
      </c>
      <c r="H74" s="437" t="s">
        <v>775</v>
      </c>
      <c r="I74" s="440" t="s">
        <v>776</v>
      </c>
      <c r="J74" s="439">
        <v>0</v>
      </c>
      <c r="K74" s="436"/>
      <c r="L74" s="437"/>
    </row>
    <row r="75" spans="1:12" ht="89.25">
      <c r="A75" s="436">
        <v>73</v>
      </c>
      <c r="B75" s="436" t="s">
        <v>61</v>
      </c>
      <c r="C75" s="437" t="s">
        <v>765</v>
      </c>
      <c r="D75" s="436" t="s">
        <v>535</v>
      </c>
      <c r="E75" s="436" t="s">
        <v>766</v>
      </c>
      <c r="F75" s="437" t="s">
        <v>777</v>
      </c>
      <c r="G75" s="437" t="s">
        <v>778</v>
      </c>
      <c r="H75" s="437" t="s">
        <v>779</v>
      </c>
      <c r="I75" s="440" t="s">
        <v>780</v>
      </c>
      <c r="J75" s="439">
        <v>0</v>
      </c>
      <c r="K75" s="436"/>
      <c r="L75" s="437"/>
    </row>
    <row r="76" spans="1:12" ht="38.25">
      <c r="A76" s="436">
        <v>74</v>
      </c>
      <c r="B76" s="436" t="s">
        <v>61</v>
      </c>
      <c r="C76" s="437" t="s">
        <v>765</v>
      </c>
      <c r="D76" s="436" t="s">
        <v>535</v>
      </c>
      <c r="E76" s="436" t="s">
        <v>766</v>
      </c>
      <c r="F76" s="437" t="s">
        <v>781</v>
      </c>
      <c r="G76" s="437" t="s">
        <v>782</v>
      </c>
      <c r="H76" s="437" t="s">
        <v>783</v>
      </c>
      <c r="I76" s="440" t="s">
        <v>784</v>
      </c>
      <c r="J76" s="439">
        <v>0</v>
      </c>
      <c r="K76" s="436"/>
      <c r="L76" s="437"/>
    </row>
    <row r="77" spans="1:12" ht="127.5">
      <c r="A77" s="436">
        <v>75</v>
      </c>
      <c r="B77" s="436" t="s">
        <v>61</v>
      </c>
      <c r="C77" s="437" t="s">
        <v>785</v>
      </c>
      <c r="D77" s="436" t="s">
        <v>535</v>
      </c>
      <c r="E77" s="436" t="s">
        <v>766</v>
      </c>
      <c r="F77" s="437" t="s">
        <v>786</v>
      </c>
      <c r="G77" s="437" t="s">
        <v>787</v>
      </c>
      <c r="H77" s="437" t="s">
        <v>788</v>
      </c>
      <c r="I77" s="440" t="s">
        <v>789</v>
      </c>
      <c r="J77" s="439">
        <v>0</v>
      </c>
      <c r="K77" s="436"/>
      <c r="L77" s="437"/>
    </row>
    <row r="78" spans="1:12" ht="127.5">
      <c r="A78" s="436">
        <v>76</v>
      </c>
      <c r="B78" s="436" t="s">
        <v>61</v>
      </c>
      <c r="C78" s="437" t="s">
        <v>790</v>
      </c>
      <c r="D78" s="436" t="s">
        <v>535</v>
      </c>
      <c r="E78" s="436" t="s">
        <v>766</v>
      </c>
      <c r="F78" s="437" t="s">
        <v>791</v>
      </c>
      <c r="G78" s="437" t="s">
        <v>693</v>
      </c>
      <c r="H78" s="437" t="s">
        <v>792</v>
      </c>
      <c r="I78" s="440" t="s">
        <v>793</v>
      </c>
      <c r="J78" s="439">
        <v>25838.61</v>
      </c>
      <c r="K78" s="436"/>
      <c r="L78" s="437"/>
    </row>
    <row r="79" spans="1:12" ht="51">
      <c r="A79" s="436">
        <v>77</v>
      </c>
      <c r="B79" s="436" t="s">
        <v>61</v>
      </c>
      <c r="C79" s="437" t="s">
        <v>794</v>
      </c>
      <c r="D79" s="436" t="s">
        <v>535</v>
      </c>
      <c r="E79" s="436" t="s">
        <v>766</v>
      </c>
      <c r="F79" s="437">
        <v>21810098</v>
      </c>
      <c r="G79" s="437" t="s">
        <v>795</v>
      </c>
      <c r="H79" s="437" t="s">
        <v>796</v>
      </c>
      <c r="I79" s="440" t="s">
        <v>797</v>
      </c>
      <c r="J79" s="439">
        <v>0</v>
      </c>
      <c r="K79" s="436"/>
      <c r="L79" s="437"/>
    </row>
    <row r="80" spans="1:12" ht="51">
      <c r="A80" s="436">
        <v>78</v>
      </c>
      <c r="B80" s="436" t="s">
        <v>61</v>
      </c>
      <c r="C80" s="437" t="s">
        <v>798</v>
      </c>
      <c r="D80" s="436" t="s">
        <v>535</v>
      </c>
      <c r="E80" s="436" t="s">
        <v>766</v>
      </c>
      <c r="F80" s="437" t="s">
        <v>799</v>
      </c>
      <c r="G80" s="437" t="s">
        <v>800</v>
      </c>
      <c r="H80" s="437" t="s">
        <v>801</v>
      </c>
      <c r="I80" s="440" t="s">
        <v>802</v>
      </c>
      <c r="J80" s="439">
        <v>30000</v>
      </c>
      <c r="K80" s="436"/>
      <c r="L80" s="437"/>
    </row>
    <row r="81" spans="1:12" ht="51">
      <c r="A81" s="436">
        <v>79</v>
      </c>
      <c r="B81" s="436" t="s">
        <v>61</v>
      </c>
      <c r="C81" s="437" t="s">
        <v>803</v>
      </c>
      <c r="D81" s="436" t="s">
        <v>804</v>
      </c>
      <c r="E81" s="436" t="s">
        <v>345</v>
      </c>
      <c r="F81" s="437" t="s">
        <v>805</v>
      </c>
      <c r="G81" s="437" t="s">
        <v>806</v>
      </c>
      <c r="H81" s="437" t="s">
        <v>807</v>
      </c>
      <c r="I81" s="441">
        <v>43600</v>
      </c>
      <c r="J81" s="439">
        <v>18800</v>
      </c>
      <c r="K81" s="436"/>
      <c r="L81" s="437"/>
    </row>
    <row r="82" spans="1:12" ht="89.25">
      <c r="A82" s="436">
        <v>80</v>
      </c>
      <c r="B82" s="436" t="s">
        <v>61</v>
      </c>
      <c r="C82" s="437" t="s">
        <v>808</v>
      </c>
      <c r="D82" s="436" t="s">
        <v>804</v>
      </c>
      <c r="E82" s="436" t="s">
        <v>345</v>
      </c>
      <c r="F82" s="437" t="s">
        <v>809</v>
      </c>
      <c r="G82" s="437" t="s">
        <v>810</v>
      </c>
      <c r="H82" s="437" t="s">
        <v>811</v>
      </c>
      <c r="I82" s="442">
        <v>43570</v>
      </c>
      <c r="J82" s="439">
        <v>12200</v>
      </c>
      <c r="K82" s="436"/>
      <c r="L82" s="437"/>
    </row>
    <row r="83" spans="1:12" ht="76.5">
      <c r="A83" s="436">
        <v>81</v>
      </c>
      <c r="B83" s="436" t="s">
        <v>61</v>
      </c>
      <c r="C83" s="437" t="s">
        <v>803</v>
      </c>
      <c r="D83" s="436" t="s">
        <v>804</v>
      </c>
      <c r="E83" s="436" t="s">
        <v>345</v>
      </c>
      <c r="F83" s="437" t="s">
        <v>812</v>
      </c>
      <c r="G83" s="437" t="s">
        <v>810</v>
      </c>
      <c r="H83" s="437" t="s">
        <v>813</v>
      </c>
      <c r="I83" s="442">
        <v>43600</v>
      </c>
      <c r="J83" s="439">
        <v>13800</v>
      </c>
      <c r="K83" s="436"/>
      <c r="L83" s="437"/>
    </row>
    <row r="84" spans="1:12" ht="76.5">
      <c r="A84" s="436">
        <v>82</v>
      </c>
      <c r="B84" s="436" t="s">
        <v>61</v>
      </c>
      <c r="C84" s="437" t="s">
        <v>803</v>
      </c>
      <c r="D84" s="436" t="s">
        <v>804</v>
      </c>
      <c r="E84" s="436" t="s">
        <v>345</v>
      </c>
      <c r="F84" s="437" t="s">
        <v>814</v>
      </c>
      <c r="G84" s="437" t="s">
        <v>815</v>
      </c>
      <c r="H84" s="437" t="s">
        <v>816</v>
      </c>
      <c r="I84" s="442">
        <v>43600</v>
      </c>
      <c r="J84" s="439">
        <v>13800</v>
      </c>
      <c r="K84" s="436"/>
      <c r="L84" s="437"/>
    </row>
    <row r="85" spans="1:12" ht="76.5">
      <c r="A85" s="436">
        <v>83</v>
      </c>
      <c r="B85" s="436" t="s">
        <v>61</v>
      </c>
      <c r="C85" s="437" t="s">
        <v>817</v>
      </c>
      <c r="D85" s="436" t="s">
        <v>804</v>
      </c>
      <c r="E85" s="436" t="s">
        <v>345</v>
      </c>
      <c r="F85" s="437" t="s">
        <v>818</v>
      </c>
      <c r="G85" s="437" t="s">
        <v>815</v>
      </c>
      <c r="H85" s="437" t="s">
        <v>819</v>
      </c>
      <c r="I85" s="442">
        <v>43623</v>
      </c>
      <c r="J85" s="439">
        <v>1000</v>
      </c>
      <c r="K85" s="436"/>
      <c r="L85" s="437"/>
    </row>
    <row r="86" spans="1:12" ht="76.5">
      <c r="A86" s="436">
        <v>84</v>
      </c>
      <c r="B86" s="436" t="s">
        <v>61</v>
      </c>
      <c r="C86" s="437" t="s">
        <v>817</v>
      </c>
      <c r="D86" s="436" t="s">
        <v>804</v>
      </c>
      <c r="E86" s="436" t="s">
        <v>345</v>
      </c>
      <c r="F86" s="437" t="s">
        <v>820</v>
      </c>
      <c r="G86" s="437" t="s">
        <v>815</v>
      </c>
      <c r="H86" s="437" t="s">
        <v>821</v>
      </c>
      <c r="I86" s="442">
        <v>43535</v>
      </c>
      <c r="J86" s="439">
        <v>1000</v>
      </c>
      <c r="K86" s="436"/>
      <c r="L86" s="437"/>
    </row>
    <row r="87" spans="1:12" ht="76.5">
      <c r="A87" s="436">
        <v>85</v>
      </c>
      <c r="B87" s="436" t="s">
        <v>61</v>
      </c>
      <c r="C87" s="437" t="s">
        <v>822</v>
      </c>
      <c r="D87" s="436" t="s">
        <v>804</v>
      </c>
      <c r="E87" s="436" t="s">
        <v>345</v>
      </c>
      <c r="F87" s="437" t="s">
        <v>823</v>
      </c>
      <c r="G87" s="437" t="s">
        <v>824</v>
      </c>
      <c r="H87" s="437" t="s">
        <v>825</v>
      </c>
      <c r="I87" s="442">
        <v>43776</v>
      </c>
      <c r="J87" s="439">
        <v>7083.33</v>
      </c>
      <c r="K87" s="436"/>
      <c r="L87" s="437"/>
    </row>
    <row r="88" spans="1:12" ht="38.25">
      <c r="A88" s="436">
        <v>86</v>
      </c>
      <c r="B88" s="436" t="s">
        <v>61</v>
      </c>
      <c r="C88" s="437" t="s">
        <v>826</v>
      </c>
      <c r="D88" s="436" t="s">
        <v>804</v>
      </c>
      <c r="E88" s="436" t="s">
        <v>345</v>
      </c>
      <c r="F88" s="437" t="s">
        <v>827</v>
      </c>
      <c r="G88" s="437" t="s">
        <v>828</v>
      </c>
      <c r="H88" s="437" t="s">
        <v>829</v>
      </c>
      <c r="I88" s="442">
        <v>43742</v>
      </c>
      <c r="J88" s="439">
        <v>3200</v>
      </c>
      <c r="K88" s="436"/>
      <c r="L88" s="437"/>
    </row>
    <row r="89" spans="1:12" ht="76.5">
      <c r="A89" s="436">
        <v>87</v>
      </c>
      <c r="B89" s="436" t="s">
        <v>61</v>
      </c>
      <c r="C89" s="437" t="s">
        <v>830</v>
      </c>
      <c r="D89" s="436" t="s">
        <v>804</v>
      </c>
      <c r="E89" s="436" t="s">
        <v>345</v>
      </c>
      <c r="F89" s="437" t="s">
        <v>831</v>
      </c>
      <c r="G89" s="437" t="s">
        <v>824</v>
      </c>
      <c r="H89" s="437" t="s">
        <v>832</v>
      </c>
      <c r="I89" s="442">
        <v>43689</v>
      </c>
      <c r="J89" s="439">
        <v>4980</v>
      </c>
      <c r="K89" s="436"/>
      <c r="L89" s="437"/>
    </row>
    <row r="90" spans="1:12" ht="63.75">
      <c r="A90" s="436">
        <v>88</v>
      </c>
      <c r="B90" s="436" t="s">
        <v>61</v>
      </c>
      <c r="C90" s="437" t="s">
        <v>833</v>
      </c>
      <c r="D90" s="436" t="s">
        <v>804</v>
      </c>
      <c r="E90" s="436" t="s">
        <v>345</v>
      </c>
      <c r="F90" s="437" t="s">
        <v>834</v>
      </c>
      <c r="G90" s="437" t="s">
        <v>824</v>
      </c>
      <c r="H90" s="437" t="s">
        <v>835</v>
      </c>
      <c r="I90" s="442">
        <v>43788</v>
      </c>
      <c r="J90" s="439">
        <v>18480</v>
      </c>
      <c r="K90" s="436"/>
      <c r="L90" s="437"/>
    </row>
    <row r="91" spans="1:12" ht="102">
      <c r="A91" s="436">
        <v>89</v>
      </c>
      <c r="B91" s="436" t="s">
        <v>61</v>
      </c>
      <c r="C91" s="437" t="s">
        <v>836</v>
      </c>
      <c r="D91" s="436" t="s">
        <v>804</v>
      </c>
      <c r="E91" s="436" t="s">
        <v>345</v>
      </c>
      <c r="F91" s="437" t="s">
        <v>837</v>
      </c>
      <c r="G91" s="437" t="s">
        <v>838</v>
      </c>
      <c r="H91" s="437" t="s">
        <v>839</v>
      </c>
      <c r="I91" s="442">
        <v>43619</v>
      </c>
      <c r="J91" s="439">
        <v>6535</v>
      </c>
      <c r="K91" s="436"/>
      <c r="L91" s="437"/>
    </row>
    <row r="92" spans="1:12" ht="76.5">
      <c r="A92" s="436">
        <v>90</v>
      </c>
      <c r="B92" s="436" t="s">
        <v>61</v>
      </c>
      <c r="C92" s="437" t="s">
        <v>840</v>
      </c>
      <c r="D92" s="436" t="s">
        <v>804</v>
      </c>
      <c r="E92" s="436" t="s">
        <v>345</v>
      </c>
      <c r="F92" s="437" t="s">
        <v>841</v>
      </c>
      <c r="G92" s="437" t="s">
        <v>838</v>
      </c>
      <c r="H92" s="437" t="s">
        <v>842</v>
      </c>
      <c r="I92" s="442">
        <v>43514</v>
      </c>
      <c r="J92" s="439">
        <v>5000</v>
      </c>
      <c r="K92" s="436"/>
      <c r="L92" s="437"/>
    </row>
    <row r="93" spans="1:12" ht="63.75">
      <c r="A93" s="436">
        <v>91</v>
      </c>
      <c r="B93" s="436" t="s">
        <v>61</v>
      </c>
      <c r="C93" s="437" t="s">
        <v>843</v>
      </c>
      <c r="D93" s="436" t="s">
        <v>804</v>
      </c>
      <c r="E93" s="436" t="s">
        <v>345</v>
      </c>
      <c r="F93" s="437" t="s">
        <v>844</v>
      </c>
      <c r="G93" s="437" t="s">
        <v>838</v>
      </c>
      <c r="H93" s="437" t="s">
        <v>845</v>
      </c>
      <c r="I93" s="442">
        <v>43549</v>
      </c>
      <c r="J93" s="439">
        <v>4800</v>
      </c>
      <c r="K93" s="436"/>
      <c r="L93" s="437"/>
    </row>
    <row r="94" spans="1:12" ht="63.75">
      <c r="A94" s="436">
        <v>92</v>
      </c>
      <c r="B94" s="436" t="s">
        <v>61</v>
      </c>
      <c r="C94" s="437" t="s">
        <v>846</v>
      </c>
      <c r="D94" s="436" t="s">
        <v>804</v>
      </c>
      <c r="E94" s="436" t="s">
        <v>345</v>
      </c>
      <c r="F94" s="437" t="s">
        <v>847</v>
      </c>
      <c r="G94" s="437" t="s">
        <v>838</v>
      </c>
      <c r="H94" s="437" t="s">
        <v>848</v>
      </c>
      <c r="I94" s="442">
        <v>43781</v>
      </c>
      <c r="J94" s="439">
        <v>5385.05</v>
      </c>
      <c r="K94" s="436"/>
      <c r="L94" s="437"/>
    </row>
    <row r="95" spans="1:12" ht="102">
      <c r="A95" s="436">
        <v>93</v>
      </c>
      <c r="B95" s="436" t="s">
        <v>61</v>
      </c>
      <c r="C95" s="437" t="s">
        <v>849</v>
      </c>
      <c r="D95" s="436" t="s">
        <v>804</v>
      </c>
      <c r="E95" s="436" t="s">
        <v>345</v>
      </c>
      <c r="F95" s="437" t="s">
        <v>850</v>
      </c>
      <c r="G95" s="437" t="s">
        <v>838</v>
      </c>
      <c r="H95" s="437" t="s">
        <v>851</v>
      </c>
      <c r="I95" s="442">
        <v>42908</v>
      </c>
      <c r="J95" s="439">
        <v>4100</v>
      </c>
      <c r="K95" s="436"/>
      <c r="L95" s="437"/>
    </row>
    <row r="96" spans="1:12" ht="114.75">
      <c r="A96" s="436">
        <v>94</v>
      </c>
      <c r="B96" s="436" t="s">
        <v>61</v>
      </c>
      <c r="C96" s="437" t="s">
        <v>852</v>
      </c>
      <c r="D96" s="436" t="s">
        <v>804</v>
      </c>
      <c r="E96" s="436" t="s">
        <v>345</v>
      </c>
      <c r="F96" s="437" t="s">
        <v>853</v>
      </c>
      <c r="G96" s="437" t="s">
        <v>555</v>
      </c>
      <c r="H96" s="437" t="s">
        <v>854</v>
      </c>
      <c r="I96" s="442">
        <v>43734</v>
      </c>
      <c r="J96" s="439">
        <v>13500</v>
      </c>
      <c r="K96" s="436"/>
      <c r="L96" s="437"/>
    </row>
    <row r="97" spans="1:12" ht="51">
      <c r="A97" s="436">
        <v>95</v>
      </c>
      <c r="B97" s="436" t="s">
        <v>61</v>
      </c>
      <c r="C97" s="437" t="s">
        <v>852</v>
      </c>
      <c r="D97" s="436" t="s">
        <v>804</v>
      </c>
      <c r="E97" s="436" t="s">
        <v>345</v>
      </c>
      <c r="F97" s="437" t="s">
        <v>855</v>
      </c>
      <c r="G97" s="437" t="s">
        <v>856</v>
      </c>
      <c r="H97" s="437" t="s">
        <v>857</v>
      </c>
      <c r="I97" s="442">
        <v>43768</v>
      </c>
      <c r="J97" s="439">
        <v>60000</v>
      </c>
      <c r="K97" s="436"/>
      <c r="L97" s="437"/>
    </row>
    <row r="98" spans="1:12" ht="89.25">
      <c r="A98" s="436">
        <v>96</v>
      </c>
      <c r="B98" s="436" t="s">
        <v>61</v>
      </c>
      <c r="C98" s="437" t="s">
        <v>849</v>
      </c>
      <c r="D98" s="436" t="s">
        <v>804</v>
      </c>
      <c r="E98" s="436" t="s">
        <v>345</v>
      </c>
      <c r="F98" s="437" t="s">
        <v>858</v>
      </c>
      <c r="G98" s="437" t="s">
        <v>859</v>
      </c>
      <c r="H98" s="437" t="s">
        <v>860</v>
      </c>
      <c r="I98" s="442">
        <v>43367</v>
      </c>
      <c r="J98" s="439">
        <v>120000</v>
      </c>
      <c r="K98" s="436"/>
      <c r="L98" s="437"/>
    </row>
    <row r="99" spans="1:12" ht="51">
      <c r="A99" s="436">
        <v>97</v>
      </c>
      <c r="B99" s="436" t="s">
        <v>61</v>
      </c>
      <c r="C99" s="437" t="s">
        <v>861</v>
      </c>
      <c r="D99" s="436" t="s">
        <v>804</v>
      </c>
      <c r="E99" s="436" t="s">
        <v>345</v>
      </c>
      <c r="F99" s="437" t="s">
        <v>862</v>
      </c>
      <c r="G99" s="437" t="s">
        <v>856</v>
      </c>
      <c r="H99" s="437" t="s">
        <v>863</v>
      </c>
      <c r="I99" s="442">
        <v>43560</v>
      </c>
      <c r="J99" s="439">
        <v>4845</v>
      </c>
      <c r="K99" s="436"/>
      <c r="L99" s="437"/>
    </row>
    <row r="100" spans="1:12" ht="76.5">
      <c r="A100" s="436">
        <v>98</v>
      </c>
      <c r="B100" s="436" t="s">
        <v>61</v>
      </c>
      <c r="C100" s="437" t="s">
        <v>864</v>
      </c>
      <c r="D100" s="436" t="s">
        <v>804</v>
      </c>
      <c r="E100" s="436" t="s">
        <v>345</v>
      </c>
      <c r="F100" s="437" t="s">
        <v>865</v>
      </c>
      <c r="G100" s="437" t="s">
        <v>856</v>
      </c>
      <c r="H100" s="437" t="s">
        <v>866</v>
      </c>
      <c r="I100" s="442">
        <v>43490</v>
      </c>
      <c r="J100" s="439">
        <v>7650</v>
      </c>
      <c r="K100" s="436"/>
      <c r="L100" s="437"/>
    </row>
    <row r="101" spans="1:12" ht="102">
      <c r="A101" s="436">
        <v>99</v>
      </c>
      <c r="B101" s="436" t="s">
        <v>61</v>
      </c>
      <c r="C101" s="437" t="s">
        <v>849</v>
      </c>
      <c r="D101" s="436" t="s">
        <v>804</v>
      </c>
      <c r="E101" s="436" t="s">
        <v>345</v>
      </c>
      <c r="F101" s="437" t="s">
        <v>867</v>
      </c>
      <c r="G101" s="437" t="s">
        <v>856</v>
      </c>
      <c r="H101" s="437" t="s">
        <v>868</v>
      </c>
      <c r="I101" s="442">
        <v>43452</v>
      </c>
      <c r="J101" s="439">
        <v>19460</v>
      </c>
      <c r="K101" s="436"/>
      <c r="L101" s="437"/>
    </row>
    <row r="102" spans="1:12" ht="51">
      <c r="A102" s="436">
        <v>100</v>
      </c>
      <c r="B102" s="436" t="s">
        <v>61</v>
      </c>
      <c r="C102" s="437" t="s">
        <v>849</v>
      </c>
      <c r="D102" s="436" t="s">
        <v>804</v>
      </c>
      <c r="E102" s="436" t="s">
        <v>345</v>
      </c>
      <c r="F102" s="437" t="s">
        <v>869</v>
      </c>
      <c r="G102" s="437" t="s">
        <v>856</v>
      </c>
      <c r="H102" s="437" t="s">
        <v>870</v>
      </c>
      <c r="I102" s="442">
        <v>43500</v>
      </c>
      <c r="J102" s="439">
        <v>40000</v>
      </c>
      <c r="K102" s="436"/>
      <c r="L102" s="437"/>
    </row>
    <row r="103" spans="1:12" ht="114.75">
      <c r="A103" s="436">
        <v>101</v>
      </c>
      <c r="B103" s="436" t="s">
        <v>61</v>
      </c>
      <c r="C103" s="437" t="s">
        <v>849</v>
      </c>
      <c r="D103" s="436" t="s">
        <v>804</v>
      </c>
      <c r="E103" s="436" t="s">
        <v>345</v>
      </c>
      <c r="F103" s="437" t="s">
        <v>871</v>
      </c>
      <c r="G103" s="437" t="s">
        <v>856</v>
      </c>
      <c r="H103" s="437" t="s">
        <v>872</v>
      </c>
      <c r="I103" s="442">
        <v>43452</v>
      </c>
      <c r="J103" s="439">
        <v>25700</v>
      </c>
      <c r="K103" s="436"/>
      <c r="L103" s="437"/>
    </row>
    <row r="104" spans="1:12" ht="51">
      <c r="A104" s="436">
        <v>102</v>
      </c>
      <c r="B104" s="436" t="s">
        <v>61</v>
      </c>
      <c r="C104" s="437" t="s">
        <v>873</v>
      </c>
      <c r="D104" s="436" t="s">
        <v>804</v>
      </c>
      <c r="E104" s="436" t="s">
        <v>345</v>
      </c>
      <c r="F104" s="437" t="s">
        <v>874</v>
      </c>
      <c r="G104" s="437" t="s">
        <v>875</v>
      </c>
      <c r="H104" s="437" t="s">
        <v>876</v>
      </c>
      <c r="I104" s="442">
        <v>43802</v>
      </c>
      <c r="J104" s="439">
        <v>50000</v>
      </c>
      <c r="K104" s="436"/>
      <c r="L104" s="437"/>
    </row>
    <row r="105" spans="1:12" ht="102">
      <c r="A105" s="436">
        <v>103</v>
      </c>
      <c r="B105" s="436" t="s">
        <v>61</v>
      </c>
      <c r="C105" s="437" t="s">
        <v>852</v>
      </c>
      <c r="D105" s="436" t="s">
        <v>804</v>
      </c>
      <c r="E105" s="436" t="s">
        <v>345</v>
      </c>
      <c r="F105" s="437" t="s">
        <v>877</v>
      </c>
      <c r="G105" s="437" t="s">
        <v>856</v>
      </c>
      <c r="H105" s="437" t="s">
        <v>878</v>
      </c>
      <c r="I105" s="442">
        <v>43454</v>
      </c>
      <c r="J105" s="439">
        <v>50000</v>
      </c>
      <c r="K105" s="436"/>
      <c r="L105" s="437"/>
    </row>
    <row r="106" spans="1:12" ht="38.25">
      <c r="A106" s="436">
        <v>104</v>
      </c>
      <c r="B106" s="436" t="s">
        <v>61</v>
      </c>
      <c r="C106" s="437" t="s">
        <v>879</v>
      </c>
      <c r="D106" s="436" t="s">
        <v>804</v>
      </c>
      <c r="E106" s="436" t="s">
        <v>345</v>
      </c>
      <c r="F106" s="437" t="s">
        <v>880</v>
      </c>
      <c r="G106" s="437" t="s">
        <v>856</v>
      </c>
      <c r="H106" s="437" t="s">
        <v>881</v>
      </c>
      <c r="I106" s="442">
        <v>43802</v>
      </c>
      <c r="J106" s="439">
        <v>8500</v>
      </c>
      <c r="K106" s="436"/>
      <c r="L106" s="437"/>
    </row>
    <row r="107" spans="1:12" ht="76.5">
      <c r="A107" s="436">
        <v>105</v>
      </c>
      <c r="B107" s="436" t="s">
        <v>61</v>
      </c>
      <c r="C107" s="437" t="s">
        <v>882</v>
      </c>
      <c r="D107" s="436" t="s">
        <v>804</v>
      </c>
      <c r="E107" s="436" t="s">
        <v>345</v>
      </c>
      <c r="F107" s="437" t="s">
        <v>883</v>
      </c>
      <c r="G107" s="437" t="s">
        <v>616</v>
      </c>
      <c r="H107" s="437" t="s">
        <v>884</v>
      </c>
      <c r="I107" s="442">
        <v>43558</v>
      </c>
      <c r="J107" s="439">
        <v>29000</v>
      </c>
      <c r="K107" s="436"/>
      <c r="L107" s="437"/>
    </row>
    <row r="108" spans="1:12" ht="89.25">
      <c r="A108" s="436">
        <v>106</v>
      </c>
      <c r="B108" s="436" t="s">
        <v>61</v>
      </c>
      <c r="C108" s="437" t="s">
        <v>885</v>
      </c>
      <c r="D108" s="436" t="s">
        <v>804</v>
      </c>
      <c r="E108" s="436" t="s">
        <v>345</v>
      </c>
      <c r="F108" s="437" t="s">
        <v>886</v>
      </c>
      <c r="G108" s="437" t="s">
        <v>887</v>
      </c>
      <c r="H108" s="437" t="s">
        <v>888</v>
      </c>
      <c r="I108" s="442">
        <v>43804</v>
      </c>
      <c r="J108" s="439">
        <v>1750</v>
      </c>
      <c r="K108" s="436"/>
      <c r="L108" s="437"/>
    </row>
    <row r="109" spans="1:12" ht="89.25">
      <c r="A109" s="436">
        <v>107</v>
      </c>
      <c r="B109" s="436" t="s">
        <v>61</v>
      </c>
      <c r="C109" s="437" t="s">
        <v>889</v>
      </c>
      <c r="D109" s="436" t="s">
        <v>804</v>
      </c>
      <c r="E109" s="436" t="s">
        <v>345</v>
      </c>
      <c r="F109" s="437" t="s">
        <v>890</v>
      </c>
      <c r="G109" s="437" t="s">
        <v>616</v>
      </c>
      <c r="H109" s="437" t="s">
        <v>891</v>
      </c>
      <c r="I109" s="442">
        <v>43727</v>
      </c>
      <c r="J109" s="439">
        <v>13500</v>
      </c>
      <c r="K109" s="436"/>
      <c r="L109" s="437"/>
    </row>
    <row r="110" spans="1:12" ht="76.5">
      <c r="A110" s="436">
        <v>108</v>
      </c>
      <c r="B110" s="436" t="s">
        <v>61</v>
      </c>
      <c r="C110" s="437" t="s">
        <v>892</v>
      </c>
      <c r="D110" s="436" t="s">
        <v>804</v>
      </c>
      <c r="E110" s="436" t="s">
        <v>345</v>
      </c>
      <c r="F110" s="437" t="s">
        <v>893</v>
      </c>
      <c r="G110" s="437" t="s">
        <v>894</v>
      </c>
      <c r="H110" s="437" t="s">
        <v>895</v>
      </c>
      <c r="I110" s="443">
        <v>43493</v>
      </c>
      <c r="J110" s="439">
        <v>11100</v>
      </c>
      <c r="K110" s="436"/>
      <c r="L110" s="437"/>
    </row>
    <row r="111" spans="1:12" ht="76.5">
      <c r="A111" s="436">
        <v>109</v>
      </c>
      <c r="B111" s="436" t="s">
        <v>61</v>
      </c>
      <c r="C111" s="437" t="s">
        <v>896</v>
      </c>
      <c r="D111" s="436" t="s">
        <v>804</v>
      </c>
      <c r="E111" s="436" t="s">
        <v>766</v>
      </c>
      <c r="F111" s="437" t="s">
        <v>897</v>
      </c>
      <c r="G111" s="437" t="s">
        <v>898</v>
      </c>
      <c r="H111" s="437" t="s">
        <v>899</v>
      </c>
      <c r="I111" s="442">
        <v>43528</v>
      </c>
      <c r="J111" s="439">
        <v>3000</v>
      </c>
      <c r="K111" s="436"/>
      <c r="L111" s="437"/>
    </row>
    <row r="112" spans="1:12" ht="76.5">
      <c r="A112" s="436">
        <v>110</v>
      </c>
      <c r="B112" s="436" t="s">
        <v>61</v>
      </c>
      <c r="C112" s="437" t="s">
        <v>900</v>
      </c>
      <c r="D112" s="436" t="s">
        <v>804</v>
      </c>
      <c r="E112" s="436" t="s">
        <v>766</v>
      </c>
      <c r="F112" s="437" t="s">
        <v>901</v>
      </c>
      <c r="G112" s="437" t="s">
        <v>898</v>
      </c>
      <c r="H112" s="437" t="s">
        <v>902</v>
      </c>
      <c r="I112" s="442">
        <v>43630</v>
      </c>
      <c r="J112" s="439">
        <v>7800</v>
      </c>
      <c r="K112" s="436"/>
      <c r="L112" s="437"/>
    </row>
    <row r="113" spans="1:12" ht="127.5">
      <c r="A113" s="436">
        <v>111</v>
      </c>
      <c r="B113" s="436" t="s">
        <v>61</v>
      </c>
      <c r="C113" s="437" t="s">
        <v>903</v>
      </c>
      <c r="D113" s="436" t="s">
        <v>804</v>
      </c>
      <c r="E113" s="436" t="s">
        <v>345</v>
      </c>
      <c r="F113" s="437" t="s">
        <v>904</v>
      </c>
      <c r="G113" s="437" t="s">
        <v>905</v>
      </c>
      <c r="H113" s="437" t="s">
        <v>906</v>
      </c>
      <c r="I113" s="442">
        <v>43616</v>
      </c>
      <c r="J113" s="439">
        <v>70000</v>
      </c>
      <c r="K113" s="436"/>
      <c r="L113" s="437"/>
    </row>
    <row r="114" spans="1:12" ht="114.75">
      <c r="A114" s="436">
        <v>112</v>
      </c>
      <c r="B114" s="436" t="s">
        <v>61</v>
      </c>
      <c r="C114" s="437" t="s">
        <v>907</v>
      </c>
      <c r="D114" s="436" t="s">
        <v>804</v>
      </c>
      <c r="E114" s="436" t="s">
        <v>345</v>
      </c>
      <c r="F114" s="437" t="s">
        <v>908</v>
      </c>
      <c r="G114" s="437" t="s">
        <v>909</v>
      </c>
      <c r="H114" s="437" t="s">
        <v>910</v>
      </c>
      <c r="I114" s="442">
        <v>43678</v>
      </c>
      <c r="J114" s="439">
        <v>71995</v>
      </c>
      <c r="K114" s="436"/>
      <c r="L114" s="437"/>
    </row>
    <row r="115" spans="1:12" ht="76.5">
      <c r="A115" s="436">
        <v>113</v>
      </c>
      <c r="B115" s="436" t="s">
        <v>61</v>
      </c>
      <c r="C115" s="437" t="s">
        <v>911</v>
      </c>
      <c r="D115" s="436" t="s">
        <v>804</v>
      </c>
      <c r="E115" s="436" t="s">
        <v>345</v>
      </c>
      <c r="F115" s="437" t="s">
        <v>912</v>
      </c>
      <c r="G115" s="437" t="s">
        <v>583</v>
      </c>
      <c r="H115" s="437" t="s">
        <v>913</v>
      </c>
      <c r="I115" s="442">
        <v>43355</v>
      </c>
      <c r="J115" s="439">
        <v>33000</v>
      </c>
      <c r="K115" s="436"/>
      <c r="L115" s="437"/>
    </row>
    <row r="116" spans="1:12" ht="38.25">
      <c r="A116" s="436">
        <v>114</v>
      </c>
      <c r="B116" s="436" t="s">
        <v>61</v>
      </c>
      <c r="C116" s="437" t="s">
        <v>892</v>
      </c>
      <c r="D116" s="436" t="s">
        <v>804</v>
      </c>
      <c r="E116" s="436" t="s">
        <v>345</v>
      </c>
      <c r="F116" s="437" t="s">
        <v>914</v>
      </c>
      <c r="G116" s="437" t="s">
        <v>894</v>
      </c>
      <c r="H116" s="437" t="s">
        <v>915</v>
      </c>
      <c r="I116" s="442">
        <v>43538</v>
      </c>
      <c r="J116" s="439">
        <v>5990</v>
      </c>
      <c r="K116" s="436"/>
      <c r="L116" s="437"/>
    </row>
    <row r="117" spans="1:12" ht="102">
      <c r="A117" s="436">
        <v>115</v>
      </c>
      <c r="B117" s="436" t="s">
        <v>61</v>
      </c>
      <c r="C117" s="437" t="s">
        <v>892</v>
      </c>
      <c r="D117" s="436" t="s">
        <v>804</v>
      </c>
      <c r="E117" s="436" t="s">
        <v>345</v>
      </c>
      <c r="F117" s="437" t="s">
        <v>916</v>
      </c>
      <c r="G117" s="437" t="s">
        <v>894</v>
      </c>
      <c r="H117" s="437" t="s">
        <v>917</v>
      </c>
      <c r="I117" s="442">
        <v>43581</v>
      </c>
      <c r="J117" s="439">
        <v>2990</v>
      </c>
      <c r="K117" s="436"/>
      <c r="L117" s="437"/>
    </row>
    <row r="118" spans="1:12" ht="76.5">
      <c r="A118" s="436">
        <v>116</v>
      </c>
      <c r="B118" s="436" t="s">
        <v>61</v>
      </c>
      <c r="C118" s="437" t="s">
        <v>892</v>
      </c>
      <c r="D118" s="436" t="s">
        <v>804</v>
      </c>
      <c r="E118" s="436" t="s">
        <v>345</v>
      </c>
      <c r="F118" s="437" t="s">
        <v>918</v>
      </c>
      <c r="G118" s="437" t="s">
        <v>894</v>
      </c>
      <c r="H118" s="437" t="s">
        <v>919</v>
      </c>
      <c r="I118" s="442">
        <v>43655</v>
      </c>
      <c r="J118" s="439">
        <v>5549</v>
      </c>
      <c r="K118" s="436"/>
      <c r="L118" s="437"/>
    </row>
    <row r="119" spans="1:12" ht="114.75">
      <c r="A119" s="436">
        <v>117</v>
      </c>
      <c r="B119" s="436" t="s">
        <v>61</v>
      </c>
      <c r="C119" s="437" t="s">
        <v>920</v>
      </c>
      <c r="D119" s="436" t="s">
        <v>804</v>
      </c>
      <c r="E119" s="436" t="s">
        <v>345</v>
      </c>
      <c r="F119" s="437" t="s">
        <v>921</v>
      </c>
      <c r="G119" s="437" t="s">
        <v>583</v>
      </c>
      <c r="H119" s="437" t="s">
        <v>922</v>
      </c>
      <c r="I119" s="442">
        <v>43643</v>
      </c>
      <c r="J119" s="439">
        <v>114900</v>
      </c>
      <c r="K119" s="436"/>
      <c r="L119" s="437"/>
    </row>
    <row r="120" spans="1:12" ht="76.5">
      <c r="A120" s="436">
        <v>118</v>
      </c>
      <c r="B120" s="436" t="s">
        <v>61</v>
      </c>
      <c r="C120" s="437" t="s">
        <v>923</v>
      </c>
      <c r="D120" s="436" t="s">
        <v>804</v>
      </c>
      <c r="E120" s="436" t="s">
        <v>345</v>
      </c>
      <c r="F120" s="437" t="s">
        <v>924</v>
      </c>
      <c r="G120" s="437" t="s">
        <v>646</v>
      </c>
      <c r="H120" s="437" t="s">
        <v>925</v>
      </c>
      <c r="I120" s="442">
        <v>43482</v>
      </c>
      <c r="J120" s="439">
        <v>5840</v>
      </c>
      <c r="K120" s="436"/>
      <c r="L120" s="437"/>
    </row>
    <row r="121" spans="1:12" ht="102">
      <c r="A121" s="436">
        <v>119</v>
      </c>
      <c r="B121" s="436" t="s">
        <v>61</v>
      </c>
      <c r="C121" s="437" t="s">
        <v>926</v>
      </c>
      <c r="D121" s="436" t="s">
        <v>804</v>
      </c>
      <c r="E121" s="436" t="s">
        <v>345</v>
      </c>
      <c r="F121" s="437" t="s">
        <v>927</v>
      </c>
      <c r="G121" s="437" t="s">
        <v>646</v>
      </c>
      <c r="H121" s="437" t="s">
        <v>928</v>
      </c>
      <c r="I121" s="442">
        <v>43647</v>
      </c>
      <c r="J121" s="439">
        <v>4960</v>
      </c>
      <c r="K121" s="436"/>
      <c r="L121" s="437"/>
    </row>
    <row r="122" spans="1:12" ht="63.75">
      <c r="A122" s="436">
        <v>120</v>
      </c>
      <c r="B122" s="436" t="s">
        <v>61</v>
      </c>
      <c r="C122" s="437" t="s">
        <v>929</v>
      </c>
      <c r="D122" s="436" t="s">
        <v>804</v>
      </c>
      <c r="E122" s="436" t="s">
        <v>345</v>
      </c>
      <c r="F122" s="437" t="s">
        <v>930</v>
      </c>
      <c r="G122" s="437" t="s">
        <v>646</v>
      </c>
      <c r="H122" s="437" t="s">
        <v>931</v>
      </c>
      <c r="I122" s="442">
        <v>43683</v>
      </c>
      <c r="J122" s="439">
        <v>9900</v>
      </c>
      <c r="K122" s="436"/>
      <c r="L122" s="437"/>
    </row>
    <row r="123" spans="1:12" ht="51">
      <c r="A123" s="436">
        <v>121</v>
      </c>
      <c r="B123" s="436" t="s">
        <v>61</v>
      </c>
      <c r="C123" s="437" t="s">
        <v>932</v>
      </c>
      <c r="D123" s="436" t="s">
        <v>804</v>
      </c>
      <c r="E123" s="436" t="s">
        <v>345</v>
      </c>
      <c r="F123" s="437" t="s">
        <v>933</v>
      </c>
      <c r="G123" s="437" t="s">
        <v>561</v>
      </c>
      <c r="H123" s="437" t="s">
        <v>934</v>
      </c>
      <c r="I123" s="442">
        <v>43580</v>
      </c>
      <c r="J123" s="439">
        <v>59240</v>
      </c>
      <c r="K123" s="436"/>
      <c r="L123" s="437"/>
    </row>
    <row r="124" spans="1:12" ht="51">
      <c r="A124" s="436">
        <v>122</v>
      </c>
      <c r="B124" s="436" t="s">
        <v>61</v>
      </c>
      <c r="C124" s="437" t="s">
        <v>935</v>
      </c>
      <c r="D124" s="436" t="s">
        <v>804</v>
      </c>
      <c r="E124" s="436" t="s">
        <v>345</v>
      </c>
      <c r="F124" s="437" t="s">
        <v>936</v>
      </c>
      <c r="G124" s="437" t="s">
        <v>561</v>
      </c>
      <c r="H124" s="437" t="s">
        <v>937</v>
      </c>
      <c r="I124" s="442">
        <v>43609</v>
      </c>
      <c r="J124" s="439">
        <v>15000</v>
      </c>
      <c r="K124" s="436"/>
      <c r="L124" s="437"/>
    </row>
    <row r="125" spans="1:12" ht="102">
      <c r="A125" s="436">
        <v>123</v>
      </c>
      <c r="B125" s="436" t="s">
        <v>61</v>
      </c>
      <c r="C125" s="437" t="s">
        <v>849</v>
      </c>
      <c r="D125" s="436" t="s">
        <v>804</v>
      </c>
      <c r="E125" s="436" t="s">
        <v>345</v>
      </c>
      <c r="F125" s="437" t="s">
        <v>938</v>
      </c>
      <c r="G125" s="437" t="s">
        <v>561</v>
      </c>
      <c r="H125" s="437" t="s">
        <v>939</v>
      </c>
      <c r="I125" s="442">
        <v>43517</v>
      </c>
      <c r="J125" s="439">
        <v>29952</v>
      </c>
      <c r="K125" s="436"/>
      <c r="L125" s="437"/>
    </row>
    <row r="126" spans="1:12" ht="76.5">
      <c r="A126" s="436">
        <v>124</v>
      </c>
      <c r="B126" s="436" t="s">
        <v>61</v>
      </c>
      <c r="C126" s="437" t="s">
        <v>940</v>
      </c>
      <c r="D126" s="436" t="s">
        <v>804</v>
      </c>
      <c r="E126" s="436" t="s">
        <v>345</v>
      </c>
      <c r="F126" s="437" t="s">
        <v>941</v>
      </c>
      <c r="G126" s="437" t="s">
        <v>942</v>
      </c>
      <c r="H126" s="437" t="s">
        <v>943</v>
      </c>
      <c r="I126" s="442">
        <v>43779</v>
      </c>
      <c r="J126" s="439">
        <v>2500</v>
      </c>
      <c r="K126" s="436"/>
      <c r="L126" s="437"/>
    </row>
    <row r="127" spans="1:12" ht="38.25">
      <c r="A127" s="436">
        <v>125</v>
      </c>
      <c r="B127" s="436" t="s">
        <v>61</v>
      </c>
      <c r="C127" s="437" t="s">
        <v>944</v>
      </c>
      <c r="D127" s="436" t="s">
        <v>804</v>
      </c>
      <c r="E127" s="436" t="s">
        <v>345</v>
      </c>
      <c r="F127" s="437" t="s">
        <v>945</v>
      </c>
      <c r="G127" s="437" t="s">
        <v>946</v>
      </c>
      <c r="H127" s="437" t="s">
        <v>947</v>
      </c>
      <c r="I127" s="440">
        <v>43619</v>
      </c>
      <c r="J127" s="439">
        <v>4000</v>
      </c>
      <c r="K127" s="436"/>
      <c r="L127" s="437"/>
    </row>
    <row r="128" spans="1:12" ht="89.25">
      <c r="A128" s="444">
        <v>126</v>
      </c>
      <c r="B128" s="444" t="s">
        <v>64</v>
      </c>
      <c r="C128" s="445" t="s">
        <v>948</v>
      </c>
      <c r="D128" s="444" t="s">
        <v>535</v>
      </c>
      <c r="E128" s="444" t="s">
        <v>766</v>
      </c>
      <c r="F128" s="445" t="s">
        <v>949</v>
      </c>
      <c r="G128" s="445" t="s">
        <v>950</v>
      </c>
      <c r="H128" s="445" t="s">
        <v>951</v>
      </c>
      <c r="I128" s="446" t="s">
        <v>952</v>
      </c>
      <c r="J128" s="447">
        <v>6848.38</v>
      </c>
      <c r="K128" s="444"/>
      <c r="L128" s="448"/>
    </row>
    <row r="129" spans="1:12" ht="76.5">
      <c r="A129" s="444">
        <v>127</v>
      </c>
      <c r="B129" s="444" t="s">
        <v>64</v>
      </c>
      <c r="C129" s="445" t="s">
        <v>681</v>
      </c>
      <c r="D129" s="444" t="s">
        <v>535</v>
      </c>
      <c r="E129" s="444" t="s">
        <v>345</v>
      </c>
      <c r="F129" s="445" t="s">
        <v>953</v>
      </c>
      <c r="G129" s="445" t="s">
        <v>954</v>
      </c>
      <c r="H129" s="445" t="s">
        <v>955</v>
      </c>
      <c r="I129" s="446" t="s">
        <v>956</v>
      </c>
      <c r="J129" s="447">
        <v>22500</v>
      </c>
      <c r="K129" s="447"/>
      <c r="L129" s="448"/>
    </row>
    <row r="130" spans="1:12" ht="114.75">
      <c r="A130" s="444">
        <v>128</v>
      </c>
      <c r="B130" s="444" t="s">
        <v>64</v>
      </c>
      <c r="C130" s="445" t="s">
        <v>681</v>
      </c>
      <c r="D130" s="444" t="s">
        <v>535</v>
      </c>
      <c r="E130" s="444" t="s">
        <v>345</v>
      </c>
      <c r="F130" s="445" t="s">
        <v>957</v>
      </c>
      <c r="G130" s="445" t="s">
        <v>958</v>
      </c>
      <c r="H130" s="445" t="s">
        <v>959</v>
      </c>
      <c r="I130" s="446" t="s">
        <v>960</v>
      </c>
      <c r="J130" s="447">
        <v>19220</v>
      </c>
      <c r="K130" s="447"/>
      <c r="L130" s="448"/>
    </row>
    <row r="131" spans="1:12" ht="76.5">
      <c r="A131" s="444">
        <v>129</v>
      </c>
      <c r="B131" s="444" t="s">
        <v>64</v>
      </c>
      <c r="C131" s="445" t="s">
        <v>681</v>
      </c>
      <c r="D131" s="444" t="s">
        <v>535</v>
      </c>
      <c r="E131" s="444" t="s">
        <v>345</v>
      </c>
      <c r="F131" s="445" t="s">
        <v>961</v>
      </c>
      <c r="G131" s="445" t="s">
        <v>962</v>
      </c>
      <c r="H131" s="445" t="s">
        <v>963</v>
      </c>
      <c r="I131" s="446" t="s">
        <v>960</v>
      </c>
      <c r="J131" s="447">
        <v>6165</v>
      </c>
      <c r="K131" s="447"/>
      <c r="L131" s="448"/>
    </row>
    <row r="132" spans="1:12" ht="178.5">
      <c r="A132" s="444">
        <v>130</v>
      </c>
      <c r="B132" s="444" t="s">
        <v>64</v>
      </c>
      <c r="C132" s="445" t="s">
        <v>681</v>
      </c>
      <c r="D132" s="444" t="s">
        <v>535</v>
      </c>
      <c r="E132" s="444" t="s">
        <v>345</v>
      </c>
      <c r="F132" s="445" t="s">
        <v>964</v>
      </c>
      <c r="G132" s="445" t="s">
        <v>962</v>
      </c>
      <c r="H132" s="445" t="s">
        <v>965</v>
      </c>
      <c r="I132" s="446" t="s">
        <v>966</v>
      </c>
      <c r="J132" s="447">
        <v>28000</v>
      </c>
      <c r="K132" s="447"/>
      <c r="L132" s="448"/>
    </row>
    <row r="133" spans="1:12" ht="102">
      <c r="A133" s="444">
        <v>131</v>
      </c>
      <c r="B133" s="444" t="s">
        <v>64</v>
      </c>
      <c r="C133" s="445" t="s">
        <v>681</v>
      </c>
      <c r="D133" s="444" t="s">
        <v>535</v>
      </c>
      <c r="E133" s="444" t="s">
        <v>345</v>
      </c>
      <c r="F133" s="445" t="s">
        <v>967</v>
      </c>
      <c r="G133" s="445" t="s">
        <v>968</v>
      </c>
      <c r="H133" s="445" t="s">
        <v>969</v>
      </c>
      <c r="I133" s="446" t="s">
        <v>966</v>
      </c>
      <c r="J133" s="447">
        <v>24480</v>
      </c>
      <c r="K133" s="447"/>
      <c r="L133" s="448"/>
    </row>
    <row r="134" spans="1:12" ht="127.5">
      <c r="A134" s="444">
        <v>132</v>
      </c>
      <c r="B134" s="444" t="s">
        <v>64</v>
      </c>
      <c r="C134" s="445" t="s">
        <v>681</v>
      </c>
      <c r="D134" s="444" t="s">
        <v>535</v>
      </c>
      <c r="E134" s="444" t="s">
        <v>345</v>
      </c>
      <c r="F134" s="445" t="s">
        <v>970</v>
      </c>
      <c r="G134" s="445" t="s">
        <v>971</v>
      </c>
      <c r="H134" s="445" t="s">
        <v>972</v>
      </c>
      <c r="I134" s="446" t="s">
        <v>956</v>
      </c>
      <c r="J134" s="447">
        <v>59475</v>
      </c>
      <c r="K134" s="447"/>
      <c r="L134" s="448"/>
    </row>
    <row r="135" spans="1:12" ht="38.25">
      <c r="A135" s="444">
        <v>133</v>
      </c>
      <c r="B135" s="444" t="s">
        <v>64</v>
      </c>
      <c r="C135" s="445" t="s">
        <v>681</v>
      </c>
      <c r="D135" s="444" t="s">
        <v>535</v>
      </c>
      <c r="E135" s="444" t="s">
        <v>345</v>
      </c>
      <c r="F135" s="445" t="s">
        <v>973</v>
      </c>
      <c r="G135" s="445" t="s">
        <v>974</v>
      </c>
      <c r="H135" s="445" t="s">
        <v>975</v>
      </c>
      <c r="I135" s="446" t="s">
        <v>960</v>
      </c>
      <c r="J135" s="447">
        <v>13510</v>
      </c>
      <c r="K135" s="447"/>
      <c r="L135" s="448"/>
    </row>
    <row r="136" spans="1:12" ht="89.25">
      <c r="A136" s="444">
        <v>134</v>
      </c>
      <c r="B136" s="444" t="s">
        <v>64</v>
      </c>
      <c r="C136" s="445" t="s">
        <v>681</v>
      </c>
      <c r="D136" s="444" t="s">
        <v>535</v>
      </c>
      <c r="E136" s="444" t="s">
        <v>345</v>
      </c>
      <c r="F136" s="445" t="s">
        <v>976</v>
      </c>
      <c r="G136" s="445" t="s">
        <v>977</v>
      </c>
      <c r="H136" s="445" t="s">
        <v>978</v>
      </c>
      <c r="I136" s="446" t="s">
        <v>979</v>
      </c>
      <c r="J136" s="447">
        <v>89684</v>
      </c>
      <c r="K136" s="447"/>
      <c r="L136" s="448"/>
    </row>
    <row r="137" spans="1:12" ht="127.5">
      <c r="A137" s="444">
        <v>135</v>
      </c>
      <c r="B137" s="444" t="s">
        <v>64</v>
      </c>
      <c r="C137" s="445" t="s">
        <v>681</v>
      </c>
      <c r="D137" s="444" t="s">
        <v>535</v>
      </c>
      <c r="E137" s="444" t="s">
        <v>345</v>
      </c>
      <c r="F137" s="445" t="s">
        <v>980</v>
      </c>
      <c r="G137" s="445" t="s">
        <v>958</v>
      </c>
      <c r="H137" s="445" t="s">
        <v>981</v>
      </c>
      <c r="I137" s="446" t="s">
        <v>979</v>
      </c>
      <c r="J137" s="447">
        <v>39376</v>
      </c>
      <c r="K137" s="447"/>
      <c r="L137" s="448"/>
    </row>
    <row r="138" spans="1:12" ht="114.75">
      <c r="A138" s="444">
        <v>136</v>
      </c>
      <c r="B138" s="444" t="s">
        <v>64</v>
      </c>
      <c r="C138" s="445" t="s">
        <v>681</v>
      </c>
      <c r="D138" s="444" t="s">
        <v>535</v>
      </c>
      <c r="E138" s="444" t="s">
        <v>345</v>
      </c>
      <c r="F138" s="445" t="s">
        <v>982</v>
      </c>
      <c r="G138" s="445" t="s">
        <v>983</v>
      </c>
      <c r="H138" s="445" t="s">
        <v>984</v>
      </c>
      <c r="I138" s="446" t="s">
        <v>985</v>
      </c>
      <c r="J138" s="447">
        <v>16349</v>
      </c>
      <c r="K138" s="447"/>
      <c r="L138" s="448"/>
    </row>
    <row r="139" spans="1:12" ht="102">
      <c r="A139" s="444">
        <v>137</v>
      </c>
      <c r="B139" s="444" t="s">
        <v>64</v>
      </c>
      <c r="C139" s="445" t="s">
        <v>681</v>
      </c>
      <c r="D139" s="444" t="s">
        <v>535</v>
      </c>
      <c r="E139" s="444" t="s">
        <v>345</v>
      </c>
      <c r="F139" s="445" t="s">
        <v>986</v>
      </c>
      <c r="G139" s="445" t="s">
        <v>987</v>
      </c>
      <c r="H139" s="445" t="s">
        <v>988</v>
      </c>
      <c r="I139" s="446" t="s">
        <v>989</v>
      </c>
      <c r="J139" s="447">
        <v>64320</v>
      </c>
      <c r="K139" s="447"/>
      <c r="L139" s="448"/>
    </row>
    <row r="140" spans="1:12" ht="76.5">
      <c r="A140" s="444">
        <v>138</v>
      </c>
      <c r="B140" s="444" t="s">
        <v>64</v>
      </c>
      <c r="C140" s="445" t="s">
        <v>681</v>
      </c>
      <c r="D140" s="444" t="s">
        <v>535</v>
      </c>
      <c r="E140" s="444" t="s">
        <v>345</v>
      </c>
      <c r="F140" s="445" t="s">
        <v>990</v>
      </c>
      <c r="G140" s="445" t="s">
        <v>991</v>
      </c>
      <c r="H140" s="445" t="s">
        <v>992</v>
      </c>
      <c r="I140" s="446" t="s">
        <v>993</v>
      </c>
      <c r="J140" s="447">
        <v>81224</v>
      </c>
      <c r="K140" s="447"/>
      <c r="L140" s="448"/>
    </row>
    <row r="141" spans="1:12" ht="38.25">
      <c r="A141" s="444">
        <v>139</v>
      </c>
      <c r="B141" s="444" t="s">
        <v>64</v>
      </c>
      <c r="C141" s="445" t="s">
        <v>681</v>
      </c>
      <c r="D141" s="444" t="s">
        <v>535</v>
      </c>
      <c r="E141" s="444" t="s">
        <v>345</v>
      </c>
      <c r="F141" s="445" t="s">
        <v>994</v>
      </c>
      <c r="G141" s="445" t="s">
        <v>995</v>
      </c>
      <c r="H141" s="445" t="s">
        <v>996</v>
      </c>
      <c r="I141" s="446" t="s">
        <v>997</v>
      </c>
      <c r="J141" s="447">
        <v>22645</v>
      </c>
      <c r="K141" s="447"/>
      <c r="L141" s="448"/>
    </row>
    <row r="142" spans="1:12" ht="127.5">
      <c r="A142" s="444">
        <v>140</v>
      </c>
      <c r="B142" s="444" t="s">
        <v>64</v>
      </c>
      <c r="C142" s="445" t="s">
        <v>681</v>
      </c>
      <c r="D142" s="444" t="s">
        <v>535</v>
      </c>
      <c r="E142" s="444" t="s">
        <v>345</v>
      </c>
      <c r="F142" s="445" t="s">
        <v>998</v>
      </c>
      <c r="G142" s="445" t="s">
        <v>971</v>
      </c>
      <c r="H142" s="445" t="s">
        <v>999</v>
      </c>
      <c r="I142" s="446" t="s">
        <v>989</v>
      </c>
      <c r="J142" s="447">
        <v>8900</v>
      </c>
      <c r="K142" s="447"/>
      <c r="L142" s="448"/>
    </row>
    <row r="143" spans="1:12" ht="63.75">
      <c r="A143" s="444">
        <v>141</v>
      </c>
      <c r="B143" s="444" t="s">
        <v>64</v>
      </c>
      <c r="C143" s="445" t="s">
        <v>681</v>
      </c>
      <c r="D143" s="444" t="s">
        <v>535</v>
      </c>
      <c r="E143" s="444" t="s">
        <v>345</v>
      </c>
      <c r="F143" s="445" t="s">
        <v>1000</v>
      </c>
      <c r="G143" s="445" t="s">
        <v>1001</v>
      </c>
      <c r="H143" s="445" t="s">
        <v>1002</v>
      </c>
      <c r="I143" s="446" t="s">
        <v>764</v>
      </c>
      <c r="J143" s="447">
        <v>38095</v>
      </c>
      <c r="K143" s="447"/>
      <c r="L143" s="448"/>
    </row>
    <row r="144" spans="1:12" ht="140.25">
      <c r="A144" s="444">
        <v>142</v>
      </c>
      <c r="B144" s="444" t="s">
        <v>64</v>
      </c>
      <c r="C144" s="445" t="s">
        <v>681</v>
      </c>
      <c r="D144" s="444" t="s">
        <v>535</v>
      </c>
      <c r="E144" s="444" t="s">
        <v>345</v>
      </c>
      <c r="F144" s="445" t="s">
        <v>1003</v>
      </c>
      <c r="G144" s="445" t="s">
        <v>1004</v>
      </c>
      <c r="H144" s="445" t="s">
        <v>1005</v>
      </c>
      <c r="I144" s="446" t="s">
        <v>764</v>
      </c>
      <c r="J144" s="447">
        <v>32000</v>
      </c>
      <c r="K144" s="447"/>
      <c r="L144" s="448"/>
    </row>
    <row r="145" spans="1:12" ht="76.5">
      <c r="A145" s="444">
        <v>143</v>
      </c>
      <c r="B145" s="444" t="s">
        <v>64</v>
      </c>
      <c r="C145" s="445" t="s">
        <v>681</v>
      </c>
      <c r="D145" s="444" t="s">
        <v>535</v>
      </c>
      <c r="E145" s="444" t="s">
        <v>345</v>
      </c>
      <c r="F145" s="445" t="s">
        <v>1006</v>
      </c>
      <c r="G145" s="445" t="s">
        <v>1007</v>
      </c>
      <c r="H145" s="445" t="s">
        <v>1008</v>
      </c>
      <c r="I145" s="446" t="s">
        <v>764</v>
      </c>
      <c r="J145" s="447">
        <v>18439</v>
      </c>
      <c r="K145" s="447"/>
      <c r="L145" s="448"/>
    </row>
    <row r="146" spans="1:12" ht="51">
      <c r="A146" s="444">
        <v>144</v>
      </c>
      <c r="B146" s="444" t="s">
        <v>64</v>
      </c>
      <c r="C146" s="445" t="s">
        <v>681</v>
      </c>
      <c r="D146" s="444" t="s">
        <v>535</v>
      </c>
      <c r="E146" s="444" t="s">
        <v>345</v>
      </c>
      <c r="F146" s="445" t="s">
        <v>1009</v>
      </c>
      <c r="G146" s="445" t="s">
        <v>1010</v>
      </c>
      <c r="H146" s="445" t="s">
        <v>1011</v>
      </c>
      <c r="I146" s="446" t="s">
        <v>717</v>
      </c>
      <c r="J146" s="447">
        <v>24085</v>
      </c>
      <c r="K146" s="447"/>
      <c r="L146" s="448"/>
    </row>
    <row r="147" spans="1:12" ht="127.5">
      <c r="A147" s="444">
        <v>145</v>
      </c>
      <c r="B147" s="444" t="s">
        <v>64</v>
      </c>
      <c r="C147" s="445" t="s">
        <v>681</v>
      </c>
      <c r="D147" s="444" t="s">
        <v>535</v>
      </c>
      <c r="E147" s="444" t="s">
        <v>345</v>
      </c>
      <c r="F147" s="445" t="s">
        <v>1012</v>
      </c>
      <c r="G147" s="445" t="s">
        <v>1013</v>
      </c>
      <c r="H147" s="445" t="s">
        <v>1014</v>
      </c>
      <c r="I147" s="446" t="s">
        <v>764</v>
      </c>
      <c r="J147" s="447">
        <v>7200</v>
      </c>
      <c r="K147" s="447"/>
      <c r="L147" s="448"/>
    </row>
    <row r="148" spans="1:12" ht="76.5">
      <c r="A148" s="444">
        <v>146</v>
      </c>
      <c r="B148" s="444" t="s">
        <v>64</v>
      </c>
      <c r="C148" s="445" t="s">
        <v>681</v>
      </c>
      <c r="D148" s="444" t="s">
        <v>535</v>
      </c>
      <c r="E148" s="444" t="s">
        <v>345</v>
      </c>
      <c r="F148" s="445" t="s">
        <v>1015</v>
      </c>
      <c r="G148" s="445" t="s">
        <v>215</v>
      </c>
      <c r="H148" s="445" t="s">
        <v>1016</v>
      </c>
      <c r="I148" s="446"/>
      <c r="J148" s="447">
        <v>4808.3599999999997</v>
      </c>
      <c r="K148" s="447"/>
      <c r="L148" s="448"/>
    </row>
    <row r="149" spans="1:12" ht="89.25">
      <c r="A149" s="444">
        <v>147</v>
      </c>
      <c r="B149" s="444" t="s">
        <v>64</v>
      </c>
      <c r="C149" s="445" t="s">
        <v>681</v>
      </c>
      <c r="D149" s="444" t="s">
        <v>535</v>
      </c>
      <c r="E149" s="444" t="s">
        <v>345</v>
      </c>
      <c r="F149" s="445" t="s">
        <v>1017</v>
      </c>
      <c r="G149" s="445" t="s">
        <v>1018</v>
      </c>
      <c r="H149" s="445" t="s">
        <v>1019</v>
      </c>
      <c r="I149" s="446" t="s">
        <v>1020</v>
      </c>
      <c r="J149" s="447">
        <v>2000</v>
      </c>
      <c r="K149" s="447"/>
      <c r="L149" s="448"/>
    </row>
    <row r="150" spans="1:12" ht="89.25">
      <c r="A150" s="444">
        <v>148</v>
      </c>
      <c r="B150" s="444" t="s">
        <v>64</v>
      </c>
      <c r="C150" s="445" t="s">
        <v>681</v>
      </c>
      <c r="D150" s="444" t="s">
        <v>535</v>
      </c>
      <c r="E150" s="444" t="s">
        <v>345</v>
      </c>
      <c r="F150" s="445" t="s">
        <v>1021</v>
      </c>
      <c r="G150" s="445" t="s">
        <v>1022</v>
      </c>
      <c r="H150" s="445" t="s">
        <v>1023</v>
      </c>
      <c r="I150" s="446" t="s">
        <v>1024</v>
      </c>
      <c r="J150" s="447">
        <v>2350</v>
      </c>
      <c r="K150" s="447"/>
      <c r="L150" s="448"/>
    </row>
    <row r="151" spans="1:12" ht="127.5">
      <c r="A151" s="444">
        <v>149</v>
      </c>
      <c r="B151" s="444" t="s">
        <v>64</v>
      </c>
      <c r="C151" s="445" t="s">
        <v>534</v>
      </c>
      <c r="D151" s="444" t="s">
        <v>535</v>
      </c>
      <c r="E151" s="444" t="s">
        <v>345</v>
      </c>
      <c r="F151" s="445" t="s">
        <v>1025</v>
      </c>
      <c r="G151" s="445" t="s">
        <v>1026</v>
      </c>
      <c r="H151" s="445" t="s">
        <v>1027</v>
      </c>
      <c r="I151" s="446" t="s">
        <v>1028</v>
      </c>
      <c r="J151" s="447">
        <v>13953</v>
      </c>
      <c r="K151" s="447"/>
      <c r="L151" s="448"/>
    </row>
    <row r="152" spans="1:12" ht="89.25">
      <c r="A152" s="444">
        <v>150</v>
      </c>
      <c r="B152" s="444" t="s">
        <v>64</v>
      </c>
      <c r="C152" s="445" t="s">
        <v>534</v>
      </c>
      <c r="D152" s="444" t="s">
        <v>535</v>
      </c>
      <c r="E152" s="444" t="s">
        <v>345</v>
      </c>
      <c r="F152" s="445" t="s">
        <v>1029</v>
      </c>
      <c r="G152" s="445" t="s">
        <v>1030</v>
      </c>
      <c r="H152" s="445" t="s">
        <v>1031</v>
      </c>
      <c r="I152" s="446" t="s">
        <v>1028</v>
      </c>
      <c r="J152" s="447">
        <v>4304</v>
      </c>
      <c r="K152" s="447"/>
      <c r="L152" s="448"/>
    </row>
    <row r="153" spans="1:12" ht="140.25">
      <c r="A153" s="444">
        <v>151</v>
      </c>
      <c r="B153" s="444" t="s">
        <v>64</v>
      </c>
      <c r="C153" s="445" t="s">
        <v>534</v>
      </c>
      <c r="D153" s="444" t="s">
        <v>535</v>
      </c>
      <c r="E153" s="444" t="s">
        <v>345</v>
      </c>
      <c r="F153" s="445" t="s">
        <v>1032</v>
      </c>
      <c r="G153" s="445" t="s">
        <v>1033</v>
      </c>
      <c r="H153" s="445" t="s">
        <v>1034</v>
      </c>
      <c r="I153" s="446" t="s">
        <v>1028</v>
      </c>
      <c r="J153" s="447">
        <v>7527</v>
      </c>
      <c r="K153" s="447"/>
      <c r="L153" s="448"/>
    </row>
    <row r="154" spans="1:12" ht="114.75">
      <c r="A154" s="444">
        <v>152</v>
      </c>
      <c r="B154" s="444" t="s">
        <v>64</v>
      </c>
      <c r="C154" s="445" t="s">
        <v>534</v>
      </c>
      <c r="D154" s="444" t="s">
        <v>535</v>
      </c>
      <c r="E154" s="444" t="s">
        <v>345</v>
      </c>
      <c r="F154" s="445" t="s">
        <v>1035</v>
      </c>
      <c r="G154" s="445" t="s">
        <v>1036</v>
      </c>
      <c r="H154" s="445" t="s">
        <v>1037</v>
      </c>
      <c r="I154" s="446" t="s">
        <v>1038</v>
      </c>
      <c r="J154" s="447">
        <v>4951</v>
      </c>
      <c r="K154" s="447"/>
      <c r="L154" s="448"/>
    </row>
    <row r="155" spans="1:12" ht="51">
      <c r="A155" s="444">
        <v>153</v>
      </c>
      <c r="B155" s="444" t="s">
        <v>64</v>
      </c>
      <c r="C155" s="445" t="s">
        <v>534</v>
      </c>
      <c r="D155" s="444" t="s">
        <v>535</v>
      </c>
      <c r="E155" s="444" t="s">
        <v>345</v>
      </c>
      <c r="F155" s="445" t="s">
        <v>1039</v>
      </c>
      <c r="G155" s="445" t="s">
        <v>954</v>
      </c>
      <c r="H155" s="445" t="s">
        <v>1040</v>
      </c>
      <c r="I155" s="446" t="s">
        <v>1041</v>
      </c>
      <c r="J155" s="447">
        <v>17179</v>
      </c>
      <c r="K155" s="447"/>
      <c r="L155" s="448"/>
    </row>
    <row r="156" spans="1:12" ht="63.75">
      <c r="A156" s="444">
        <v>154</v>
      </c>
      <c r="B156" s="444" t="s">
        <v>64</v>
      </c>
      <c r="C156" s="445" t="s">
        <v>534</v>
      </c>
      <c r="D156" s="444" t="s">
        <v>535</v>
      </c>
      <c r="E156" s="444" t="s">
        <v>345</v>
      </c>
      <c r="F156" s="445" t="s">
        <v>1042</v>
      </c>
      <c r="G156" s="445" t="s">
        <v>1043</v>
      </c>
      <c r="H156" s="445" t="s">
        <v>1044</v>
      </c>
      <c r="I156" s="446" t="s">
        <v>1041</v>
      </c>
      <c r="J156" s="447">
        <v>12327</v>
      </c>
      <c r="K156" s="447"/>
      <c r="L156" s="448"/>
    </row>
    <row r="157" spans="1:12" ht="89.25">
      <c r="A157" s="444">
        <v>155</v>
      </c>
      <c r="B157" s="444" t="s">
        <v>64</v>
      </c>
      <c r="C157" s="445" t="s">
        <v>534</v>
      </c>
      <c r="D157" s="444" t="s">
        <v>535</v>
      </c>
      <c r="E157" s="444" t="s">
        <v>345</v>
      </c>
      <c r="F157" s="445" t="s">
        <v>1045</v>
      </c>
      <c r="G157" s="445" t="s">
        <v>1046</v>
      </c>
      <c r="H157" s="445" t="s">
        <v>1047</v>
      </c>
      <c r="I157" s="446" t="s">
        <v>1048</v>
      </c>
      <c r="J157" s="447">
        <v>6157</v>
      </c>
      <c r="K157" s="447"/>
      <c r="L157" s="448"/>
    </row>
    <row r="158" spans="1:12" ht="89.25">
      <c r="A158" s="444">
        <v>156</v>
      </c>
      <c r="B158" s="444" t="s">
        <v>64</v>
      </c>
      <c r="C158" s="445" t="s">
        <v>534</v>
      </c>
      <c r="D158" s="444" t="s">
        <v>535</v>
      </c>
      <c r="E158" s="444" t="s">
        <v>345</v>
      </c>
      <c r="F158" s="445" t="s">
        <v>1049</v>
      </c>
      <c r="G158" s="445" t="s">
        <v>1050</v>
      </c>
      <c r="H158" s="445" t="s">
        <v>1051</v>
      </c>
      <c r="I158" s="446" t="s">
        <v>1041</v>
      </c>
      <c r="J158" s="447">
        <v>7923</v>
      </c>
      <c r="K158" s="447"/>
      <c r="L158" s="448"/>
    </row>
    <row r="159" spans="1:12" ht="76.5">
      <c r="A159" s="444">
        <v>157</v>
      </c>
      <c r="B159" s="444" t="s">
        <v>64</v>
      </c>
      <c r="C159" s="445" t="s">
        <v>534</v>
      </c>
      <c r="D159" s="444" t="s">
        <v>535</v>
      </c>
      <c r="E159" s="444" t="s">
        <v>345</v>
      </c>
      <c r="F159" s="445" t="s">
        <v>1052</v>
      </c>
      <c r="G159" s="445" t="s">
        <v>1053</v>
      </c>
      <c r="H159" s="445" t="s">
        <v>1054</v>
      </c>
      <c r="I159" s="446" t="s">
        <v>1055</v>
      </c>
      <c r="J159" s="447">
        <v>4890</v>
      </c>
      <c r="K159" s="447"/>
      <c r="L159" s="448"/>
    </row>
    <row r="160" spans="1:12" ht="63.75">
      <c r="A160" s="444">
        <v>158</v>
      </c>
      <c r="B160" s="444" t="s">
        <v>64</v>
      </c>
      <c r="C160" s="445" t="s">
        <v>534</v>
      </c>
      <c r="D160" s="444" t="s">
        <v>535</v>
      </c>
      <c r="E160" s="444" t="s">
        <v>345</v>
      </c>
      <c r="F160" s="445" t="s">
        <v>1056</v>
      </c>
      <c r="G160" s="445" t="s">
        <v>1057</v>
      </c>
      <c r="H160" s="445" t="s">
        <v>1058</v>
      </c>
      <c r="I160" s="446" t="s">
        <v>1055</v>
      </c>
      <c r="J160" s="447">
        <v>8100</v>
      </c>
      <c r="K160" s="447"/>
      <c r="L160" s="448"/>
    </row>
    <row r="161" spans="1:12" ht="102">
      <c r="A161" s="444">
        <v>159</v>
      </c>
      <c r="B161" s="444" t="s">
        <v>64</v>
      </c>
      <c r="C161" s="445" t="s">
        <v>534</v>
      </c>
      <c r="D161" s="444" t="s">
        <v>535</v>
      </c>
      <c r="E161" s="444" t="s">
        <v>345</v>
      </c>
      <c r="F161" s="445" t="s">
        <v>1059</v>
      </c>
      <c r="G161" s="445" t="s">
        <v>991</v>
      </c>
      <c r="H161" s="445" t="s">
        <v>1060</v>
      </c>
      <c r="I161" s="446" t="s">
        <v>1055</v>
      </c>
      <c r="J161" s="447">
        <v>13578</v>
      </c>
      <c r="K161" s="447"/>
      <c r="L161" s="448"/>
    </row>
    <row r="162" spans="1:12" ht="114.75">
      <c r="A162" s="444">
        <v>160</v>
      </c>
      <c r="B162" s="444" t="s">
        <v>64</v>
      </c>
      <c r="C162" s="445" t="s">
        <v>534</v>
      </c>
      <c r="D162" s="444" t="s">
        <v>535</v>
      </c>
      <c r="E162" s="444" t="s">
        <v>345</v>
      </c>
      <c r="F162" s="445" t="s">
        <v>1061</v>
      </c>
      <c r="G162" s="445" t="s">
        <v>995</v>
      </c>
      <c r="H162" s="445" t="s">
        <v>1062</v>
      </c>
      <c r="I162" s="446" t="s">
        <v>1055</v>
      </c>
      <c r="J162" s="447">
        <v>7186</v>
      </c>
      <c r="K162" s="447"/>
      <c r="L162" s="448"/>
    </row>
    <row r="163" spans="1:12" ht="140.25">
      <c r="A163" s="444">
        <v>161</v>
      </c>
      <c r="B163" s="444" t="s">
        <v>64</v>
      </c>
      <c r="C163" s="445" t="s">
        <v>534</v>
      </c>
      <c r="D163" s="444" t="s">
        <v>535</v>
      </c>
      <c r="E163" s="444" t="s">
        <v>345</v>
      </c>
      <c r="F163" s="445" t="s">
        <v>1063</v>
      </c>
      <c r="G163" s="445" t="s">
        <v>1064</v>
      </c>
      <c r="H163" s="445" t="s">
        <v>1065</v>
      </c>
      <c r="I163" s="446" t="s">
        <v>1055</v>
      </c>
      <c r="J163" s="447">
        <v>4688</v>
      </c>
      <c r="K163" s="447"/>
      <c r="L163" s="448"/>
    </row>
    <row r="164" spans="1:12" ht="51">
      <c r="A164" s="444">
        <v>162</v>
      </c>
      <c r="B164" s="444" t="s">
        <v>64</v>
      </c>
      <c r="C164" s="445" t="s">
        <v>661</v>
      </c>
      <c r="D164" s="444" t="s">
        <v>535</v>
      </c>
      <c r="E164" s="444" t="s">
        <v>345</v>
      </c>
      <c r="F164" s="445" t="s">
        <v>1066</v>
      </c>
      <c r="G164" s="445" t="s">
        <v>1067</v>
      </c>
      <c r="H164" s="445" t="s">
        <v>1068</v>
      </c>
      <c r="I164" s="446" t="s">
        <v>1028</v>
      </c>
      <c r="J164" s="447">
        <v>14790</v>
      </c>
      <c r="K164" s="447"/>
      <c r="L164" s="448"/>
    </row>
    <row r="165" spans="1:12" ht="114.75">
      <c r="A165" s="444">
        <v>163</v>
      </c>
      <c r="B165" s="444" t="s">
        <v>64</v>
      </c>
      <c r="C165" s="445" t="s">
        <v>661</v>
      </c>
      <c r="D165" s="444" t="s">
        <v>535</v>
      </c>
      <c r="E165" s="444" t="s">
        <v>345</v>
      </c>
      <c r="F165" s="445" t="s">
        <v>1069</v>
      </c>
      <c r="G165" s="445" t="s">
        <v>1070</v>
      </c>
      <c r="H165" s="445" t="s">
        <v>1071</v>
      </c>
      <c r="I165" s="446" t="s">
        <v>1028</v>
      </c>
      <c r="J165" s="447">
        <v>9755</v>
      </c>
      <c r="K165" s="447"/>
      <c r="L165" s="448"/>
    </row>
    <row r="166" spans="1:12" ht="191.25">
      <c r="A166" s="444">
        <v>164</v>
      </c>
      <c r="B166" s="444" t="s">
        <v>64</v>
      </c>
      <c r="C166" s="445" t="s">
        <v>661</v>
      </c>
      <c r="D166" s="444" t="s">
        <v>535</v>
      </c>
      <c r="E166" s="444" t="s">
        <v>345</v>
      </c>
      <c r="F166" s="445" t="s">
        <v>1072</v>
      </c>
      <c r="G166" s="445" t="s">
        <v>1073</v>
      </c>
      <c r="H166" s="445" t="s">
        <v>1074</v>
      </c>
      <c r="I166" s="446" t="s">
        <v>1028</v>
      </c>
      <c r="J166" s="447">
        <v>7865</v>
      </c>
      <c r="K166" s="447"/>
      <c r="L166" s="448"/>
    </row>
    <row r="167" spans="1:12" ht="89.25">
      <c r="A167" s="444">
        <v>165</v>
      </c>
      <c r="B167" s="444" t="s">
        <v>64</v>
      </c>
      <c r="C167" s="445" t="s">
        <v>661</v>
      </c>
      <c r="D167" s="444" t="s">
        <v>535</v>
      </c>
      <c r="E167" s="444" t="s">
        <v>345</v>
      </c>
      <c r="F167" s="445" t="s">
        <v>1075</v>
      </c>
      <c r="G167" s="445" t="s">
        <v>1076</v>
      </c>
      <c r="H167" s="445" t="s">
        <v>1077</v>
      </c>
      <c r="I167" s="446" t="s">
        <v>1041</v>
      </c>
      <c r="J167" s="447">
        <v>9026</v>
      </c>
      <c r="K167" s="447"/>
      <c r="L167" s="448"/>
    </row>
    <row r="168" spans="1:12" ht="102">
      <c r="A168" s="444">
        <v>166</v>
      </c>
      <c r="B168" s="444" t="s">
        <v>64</v>
      </c>
      <c r="C168" s="445" t="s">
        <v>661</v>
      </c>
      <c r="D168" s="444" t="s">
        <v>535</v>
      </c>
      <c r="E168" s="444" t="s">
        <v>345</v>
      </c>
      <c r="F168" s="445" t="s">
        <v>1078</v>
      </c>
      <c r="G168" s="445" t="s">
        <v>1079</v>
      </c>
      <c r="H168" s="445" t="s">
        <v>1080</v>
      </c>
      <c r="I168" s="446" t="s">
        <v>1055</v>
      </c>
      <c r="J168" s="447">
        <v>10440</v>
      </c>
      <c r="K168" s="447"/>
      <c r="L168" s="448"/>
    </row>
    <row r="169" spans="1:12" ht="63.75">
      <c r="A169" s="444">
        <v>167</v>
      </c>
      <c r="B169" s="444" t="s">
        <v>64</v>
      </c>
      <c r="C169" s="445" t="s">
        <v>661</v>
      </c>
      <c r="D169" s="444" t="s">
        <v>535</v>
      </c>
      <c r="E169" s="444" t="s">
        <v>345</v>
      </c>
      <c r="F169" s="445" t="s">
        <v>1081</v>
      </c>
      <c r="G169" s="445" t="s">
        <v>1082</v>
      </c>
      <c r="H169" s="445" t="s">
        <v>1083</v>
      </c>
      <c r="I169" s="446" t="s">
        <v>1041</v>
      </c>
      <c r="J169" s="447">
        <v>7093</v>
      </c>
      <c r="K169" s="447"/>
      <c r="L169" s="448"/>
    </row>
    <row r="170" spans="1:12" ht="76.5">
      <c r="A170" s="444">
        <v>168</v>
      </c>
      <c r="B170" s="444" t="s">
        <v>64</v>
      </c>
      <c r="C170" s="445" t="s">
        <v>661</v>
      </c>
      <c r="D170" s="444" t="s">
        <v>535</v>
      </c>
      <c r="E170" s="444" t="s">
        <v>345</v>
      </c>
      <c r="F170" s="445" t="s">
        <v>1084</v>
      </c>
      <c r="G170" s="445" t="s">
        <v>1085</v>
      </c>
      <c r="H170" s="445" t="s">
        <v>1086</v>
      </c>
      <c r="I170" s="446" t="s">
        <v>1041</v>
      </c>
      <c r="J170" s="447">
        <v>17979</v>
      </c>
      <c r="K170" s="447"/>
      <c r="L170" s="448"/>
    </row>
    <row r="171" spans="1:12" ht="127.5">
      <c r="A171" s="444">
        <v>169</v>
      </c>
      <c r="B171" s="444" t="s">
        <v>64</v>
      </c>
      <c r="C171" s="445" t="s">
        <v>661</v>
      </c>
      <c r="D171" s="444" t="s">
        <v>535</v>
      </c>
      <c r="E171" s="444" t="s">
        <v>345</v>
      </c>
      <c r="F171" s="445" t="s">
        <v>1087</v>
      </c>
      <c r="G171" s="445" t="s">
        <v>1088</v>
      </c>
      <c r="H171" s="445" t="s">
        <v>1089</v>
      </c>
      <c r="I171" s="446" t="s">
        <v>1041</v>
      </c>
      <c r="J171" s="447">
        <v>12575</v>
      </c>
      <c r="K171" s="447"/>
      <c r="L171" s="448"/>
    </row>
    <row r="172" spans="1:12" ht="102">
      <c r="A172" s="444">
        <v>170</v>
      </c>
      <c r="B172" s="444" t="s">
        <v>64</v>
      </c>
      <c r="C172" s="445" t="s">
        <v>661</v>
      </c>
      <c r="D172" s="444" t="s">
        <v>535</v>
      </c>
      <c r="E172" s="444" t="s">
        <v>345</v>
      </c>
      <c r="F172" s="445" t="s">
        <v>1090</v>
      </c>
      <c r="G172" s="445" t="s">
        <v>1091</v>
      </c>
      <c r="H172" s="445" t="s">
        <v>1092</v>
      </c>
      <c r="I172" s="446" t="s">
        <v>1041</v>
      </c>
      <c r="J172" s="447">
        <v>16180</v>
      </c>
      <c r="K172" s="447"/>
      <c r="L172" s="448"/>
    </row>
    <row r="173" spans="1:12" ht="114.75">
      <c r="A173" s="444">
        <v>171</v>
      </c>
      <c r="B173" s="444" t="s">
        <v>64</v>
      </c>
      <c r="C173" s="445" t="s">
        <v>661</v>
      </c>
      <c r="D173" s="444" t="s">
        <v>535</v>
      </c>
      <c r="E173" s="444" t="s">
        <v>345</v>
      </c>
      <c r="F173" s="445" t="s">
        <v>1093</v>
      </c>
      <c r="G173" s="445" t="s">
        <v>1094</v>
      </c>
      <c r="H173" s="445" t="s">
        <v>1095</v>
      </c>
      <c r="I173" s="446" t="s">
        <v>1055</v>
      </c>
      <c r="J173" s="447">
        <v>9512</v>
      </c>
      <c r="K173" s="447"/>
      <c r="L173" s="448"/>
    </row>
    <row r="174" spans="1:12" ht="114.75">
      <c r="A174" s="444">
        <v>172</v>
      </c>
      <c r="B174" s="444" t="s">
        <v>64</v>
      </c>
      <c r="C174" s="445" t="s">
        <v>661</v>
      </c>
      <c r="D174" s="444" t="s">
        <v>535</v>
      </c>
      <c r="E174" s="444" t="s">
        <v>345</v>
      </c>
      <c r="F174" s="445" t="s">
        <v>1096</v>
      </c>
      <c r="G174" s="445" t="s">
        <v>1097</v>
      </c>
      <c r="H174" s="445" t="s">
        <v>1098</v>
      </c>
      <c r="I174" s="446" t="s">
        <v>1055</v>
      </c>
      <c r="J174" s="447">
        <v>8979</v>
      </c>
      <c r="K174" s="447"/>
      <c r="L174" s="448"/>
    </row>
    <row r="175" spans="1:12" ht="89.25">
      <c r="A175" s="444">
        <v>173</v>
      </c>
      <c r="B175" s="444" t="s">
        <v>64</v>
      </c>
      <c r="C175" s="445" t="s">
        <v>661</v>
      </c>
      <c r="D175" s="444" t="s">
        <v>535</v>
      </c>
      <c r="E175" s="444" t="s">
        <v>345</v>
      </c>
      <c r="F175" s="445" t="s">
        <v>1099</v>
      </c>
      <c r="G175" s="445" t="s">
        <v>1100</v>
      </c>
      <c r="H175" s="445" t="s">
        <v>1101</v>
      </c>
      <c r="I175" s="446" t="s">
        <v>1041</v>
      </c>
      <c r="J175" s="447">
        <v>4902</v>
      </c>
      <c r="K175" s="447"/>
      <c r="L175" s="448"/>
    </row>
    <row r="176" spans="1:12" ht="114.75">
      <c r="A176" s="444">
        <v>174</v>
      </c>
      <c r="B176" s="444" t="s">
        <v>64</v>
      </c>
      <c r="C176" s="445" t="s">
        <v>1102</v>
      </c>
      <c r="D176" s="444" t="s">
        <v>535</v>
      </c>
      <c r="E176" s="444" t="s">
        <v>345</v>
      </c>
      <c r="F176" s="445" t="s">
        <v>1103</v>
      </c>
      <c r="G176" s="445" t="s">
        <v>1104</v>
      </c>
      <c r="H176" s="445" t="s">
        <v>1105</v>
      </c>
      <c r="I176" s="446" t="s">
        <v>1106</v>
      </c>
      <c r="J176" s="447">
        <v>36688</v>
      </c>
      <c r="K176" s="447">
        <v>43000</v>
      </c>
      <c r="L176" s="448"/>
    </row>
    <row r="177" spans="1:12" ht="102">
      <c r="A177" s="444">
        <v>175</v>
      </c>
      <c r="B177" s="444" t="s">
        <v>64</v>
      </c>
      <c r="C177" s="445" t="s">
        <v>1107</v>
      </c>
      <c r="D177" s="444" t="s">
        <v>535</v>
      </c>
      <c r="E177" s="444" t="s">
        <v>345</v>
      </c>
      <c r="F177" s="445" t="s">
        <v>1108</v>
      </c>
      <c r="G177" s="445" t="s">
        <v>1001</v>
      </c>
      <c r="H177" s="445" t="s">
        <v>1109</v>
      </c>
      <c r="I177" s="446" t="s">
        <v>1110</v>
      </c>
      <c r="J177" s="447">
        <v>119240</v>
      </c>
      <c r="K177" s="447">
        <v>25760</v>
      </c>
      <c r="L177" s="448"/>
    </row>
    <row r="178" spans="1:12" ht="409.5">
      <c r="A178" s="444">
        <v>176</v>
      </c>
      <c r="B178" s="444" t="s">
        <v>64</v>
      </c>
      <c r="C178" s="445" t="s">
        <v>1111</v>
      </c>
      <c r="D178" s="444" t="s">
        <v>535</v>
      </c>
      <c r="E178" s="444" t="s">
        <v>766</v>
      </c>
      <c r="F178" s="445" t="s">
        <v>1112</v>
      </c>
      <c r="G178" s="445" t="s">
        <v>1113</v>
      </c>
      <c r="H178" s="445" t="s">
        <v>1114</v>
      </c>
      <c r="I178" s="446" t="s">
        <v>1115</v>
      </c>
      <c r="J178" s="447">
        <v>22000</v>
      </c>
      <c r="K178" s="447"/>
      <c r="L178" s="448" t="s">
        <v>1116</v>
      </c>
    </row>
    <row r="179" spans="1:12" ht="102">
      <c r="A179" s="444">
        <v>177</v>
      </c>
      <c r="B179" s="444" t="s">
        <v>64</v>
      </c>
      <c r="C179" s="445" t="s">
        <v>1117</v>
      </c>
      <c r="D179" s="444" t="s">
        <v>804</v>
      </c>
      <c r="E179" s="444" t="s">
        <v>345</v>
      </c>
      <c r="F179" s="445" t="s">
        <v>1118</v>
      </c>
      <c r="G179" s="445" t="s">
        <v>1119</v>
      </c>
      <c r="H179" s="445" t="s">
        <v>1120</v>
      </c>
      <c r="I179" s="446" t="s">
        <v>1121</v>
      </c>
      <c r="J179" s="447">
        <v>2280</v>
      </c>
      <c r="K179" s="447"/>
      <c r="L179" s="448"/>
    </row>
    <row r="180" spans="1:12" ht="102">
      <c r="A180" s="444">
        <v>178</v>
      </c>
      <c r="B180" s="444" t="s">
        <v>64</v>
      </c>
      <c r="C180" s="445" t="s">
        <v>1122</v>
      </c>
      <c r="D180" s="444" t="s">
        <v>804</v>
      </c>
      <c r="E180" s="444" t="s">
        <v>766</v>
      </c>
      <c r="F180" s="445" t="s">
        <v>1123</v>
      </c>
      <c r="G180" s="445" t="s">
        <v>1124</v>
      </c>
      <c r="H180" s="445" t="s">
        <v>1125</v>
      </c>
      <c r="I180" s="446" t="s">
        <v>1126</v>
      </c>
      <c r="J180" s="447">
        <v>1950</v>
      </c>
      <c r="K180" s="447"/>
      <c r="L180" s="448"/>
    </row>
    <row r="181" spans="1:12" ht="102">
      <c r="A181" s="444">
        <v>179</v>
      </c>
      <c r="B181" s="444" t="s">
        <v>64</v>
      </c>
      <c r="C181" s="445" t="s">
        <v>1127</v>
      </c>
      <c r="D181" s="444" t="s">
        <v>804</v>
      </c>
      <c r="E181" s="444" t="s">
        <v>766</v>
      </c>
      <c r="F181" s="445" t="s">
        <v>1128</v>
      </c>
      <c r="G181" s="445" t="s">
        <v>1129</v>
      </c>
      <c r="H181" s="445" t="s">
        <v>1130</v>
      </c>
      <c r="I181" s="446" t="s">
        <v>1131</v>
      </c>
      <c r="J181" s="447">
        <v>9570</v>
      </c>
      <c r="K181" s="447"/>
      <c r="L181" s="448"/>
    </row>
    <row r="182" spans="1:12" ht="165.75">
      <c r="A182" s="444">
        <v>180</v>
      </c>
      <c r="B182" s="444" t="s">
        <v>64</v>
      </c>
      <c r="C182" s="445" t="s">
        <v>1132</v>
      </c>
      <c r="D182" s="444" t="s">
        <v>804</v>
      </c>
      <c r="E182" s="444" t="s">
        <v>345</v>
      </c>
      <c r="F182" s="445" t="s">
        <v>1133</v>
      </c>
      <c r="G182" s="445" t="s">
        <v>1134</v>
      </c>
      <c r="H182" s="445" t="s">
        <v>1135</v>
      </c>
      <c r="I182" s="446" t="s">
        <v>1136</v>
      </c>
      <c r="J182" s="447">
        <v>4176</v>
      </c>
      <c r="K182" s="447"/>
      <c r="L182" s="448"/>
    </row>
    <row r="183" spans="1:12" ht="51">
      <c r="A183" s="444">
        <v>181</v>
      </c>
      <c r="B183" s="444" t="s">
        <v>64</v>
      </c>
      <c r="C183" s="445" t="s">
        <v>1127</v>
      </c>
      <c r="D183" s="444" t="s">
        <v>804</v>
      </c>
      <c r="E183" s="444" t="s">
        <v>766</v>
      </c>
      <c r="F183" s="445" t="s">
        <v>1137</v>
      </c>
      <c r="G183" s="445" t="s">
        <v>1067</v>
      </c>
      <c r="H183" s="445" t="s">
        <v>1138</v>
      </c>
      <c r="I183" s="446" t="s">
        <v>1139</v>
      </c>
      <c r="J183" s="447">
        <v>4018.4</v>
      </c>
      <c r="K183" s="447"/>
      <c r="L183" s="448"/>
    </row>
    <row r="184" spans="1:12" ht="114.75">
      <c r="A184" s="444">
        <v>182</v>
      </c>
      <c r="B184" s="444" t="s">
        <v>64</v>
      </c>
      <c r="C184" s="445" t="s">
        <v>1140</v>
      </c>
      <c r="D184" s="444" t="s">
        <v>804</v>
      </c>
      <c r="E184" s="444" t="s">
        <v>345</v>
      </c>
      <c r="F184" s="445" t="s">
        <v>1141</v>
      </c>
      <c r="G184" s="445" t="s">
        <v>1142</v>
      </c>
      <c r="H184" s="445" t="s">
        <v>1143</v>
      </c>
      <c r="I184" s="446" t="s">
        <v>1144</v>
      </c>
      <c r="J184" s="447">
        <v>12152.5</v>
      </c>
      <c r="K184" s="447"/>
      <c r="L184" s="448"/>
    </row>
    <row r="185" spans="1:12" ht="51">
      <c r="A185" s="444">
        <v>183</v>
      </c>
      <c r="B185" s="444" t="s">
        <v>64</v>
      </c>
      <c r="C185" s="445" t="s">
        <v>1145</v>
      </c>
      <c r="D185" s="444" t="s">
        <v>804</v>
      </c>
      <c r="E185" s="444" t="s">
        <v>345</v>
      </c>
      <c r="F185" s="445" t="s">
        <v>1146</v>
      </c>
      <c r="G185" s="445" t="s">
        <v>1147</v>
      </c>
      <c r="H185" s="445" t="s">
        <v>1148</v>
      </c>
      <c r="I185" s="446" t="s">
        <v>1149</v>
      </c>
      <c r="J185" s="447">
        <v>1128</v>
      </c>
      <c r="K185" s="447"/>
      <c r="L185" s="448"/>
    </row>
    <row r="186" spans="1:12" ht="76.5">
      <c r="A186" s="444">
        <v>184</v>
      </c>
      <c r="B186" s="444" t="s">
        <v>64</v>
      </c>
      <c r="C186" s="445" t="s">
        <v>1127</v>
      </c>
      <c r="D186" s="444" t="s">
        <v>804</v>
      </c>
      <c r="E186" s="444" t="s">
        <v>766</v>
      </c>
      <c r="F186" s="445" t="s">
        <v>1150</v>
      </c>
      <c r="G186" s="445" t="s">
        <v>1067</v>
      </c>
      <c r="H186" s="445" t="s">
        <v>1151</v>
      </c>
      <c r="I186" s="446" t="s">
        <v>1152</v>
      </c>
      <c r="J186" s="447">
        <v>30310</v>
      </c>
      <c r="K186" s="447"/>
      <c r="L186" s="448"/>
    </row>
    <row r="187" spans="1:12" ht="89.25">
      <c r="A187" s="444">
        <v>185</v>
      </c>
      <c r="B187" s="444" t="s">
        <v>64</v>
      </c>
      <c r="C187" s="445" t="s">
        <v>1153</v>
      </c>
      <c r="D187" s="444" t="s">
        <v>804</v>
      </c>
      <c r="E187" s="444" t="s">
        <v>345</v>
      </c>
      <c r="F187" s="445" t="s">
        <v>1154</v>
      </c>
      <c r="G187" s="445" t="s">
        <v>1119</v>
      </c>
      <c r="H187" s="445" t="s">
        <v>1155</v>
      </c>
      <c r="I187" s="446" t="s">
        <v>1156</v>
      </c>
      <c r="J187" s="447">
        <v>600</v>
      </c>
      <c r="K187" s="447"/>
      <c r="L187" s="448"/>
    </row>
    <row r="188" spans="1:12" ht="51">
      <c r="A188" s="444">
        <v>186</v>
      </c>
      <c r="B188" s="444" t="s">
        <v>64</v>
      </c>
      <c r="C188" s="445" t="s">
        <v>1157</v>
      </c>
      <c r="D188" s="444" t="s">
        <v>804</v>
      </c>
      <c r="E188" s="444" t="s">
        <v>766</v>
      </c>
      <c r="F188" s="445" t="s">
        <v>1158</v>
      </c>
      <c r="G188" s="445" t="s">
        <v>1067</v>
      </c>
      <c r="H188" s="445" t="s">
        <v>1159</v>
      </c>
      <c r="I188" s="446" t="s">
        <v>1160</v>
      </c>
      <c r="J188" s="447">
        <v>1610</v>
      </c>
      <c r="K188" s="447"/>
      <c r="L188" s="448"/>
    </row>
    <row r="189" spans="1:12" ht="89.25">
      <c r="A189" s="444">
        <v>187</v>
      </c>
      <c r="B189" s="444" t="s">
        <v>64</v>
      </c>
      <c r="C189" s="445" t="s">
        <v>1161</v>
      </c>
      <c r="D189" s="444" t="s">
        <v>804</v>
      </c>
      <c r="E189" s="444" t="s">
        <v>766</v>
      </c>
      <c r="F189" s="445" t="s">
        <v>1162</v>
      </c>
      <c r="G189" s="445" t="s">
        <v>1129</v>
      </c>
      <c r="H189" s="445" t="s">
        <v>1163</v>
      </c>
      <c r="I189" s="446" t="s">
        <v>1164</v>
      </c>
      <c r="J189" s="447">
        <v>92</v>
      </c>
      <c r="K189" s="447"/>
      <c r="L189" s="448"/>
    </row>
    <row r="190" spans="1:12" ht="63.75">
      <c r="A190" s="444">
        <v>188</v>
      </c>
      <c r="B190" s="444" t="s">
        <v>64</v>
      </c>
      <c r="C190" s="445" t="s">
        <v>1161</v>
      </c>
      <c r="D190" s="444" t="s">
        <v>804</v>
      </c>
      <c r="E190" s="444" t="s">
        <v>766</v>
      </c>
      <c r="F190" s="445" t="s">
        <v>1165</v>
      </c>
      <c r="G190" s="445" t="s">
        <v>1124</v>
      </c>
      <c r="H190" s="445" t="s">
        <v>1166</v>
      </c>
      <c r="I190" s="446" t="s">
        <v>1164</v>
      </c>
      <c r="J190" s="447">
        <v>92</v>
      </c>
      <c r="K190" s="447"/>
      <c r="L190" s="448"/>
    </row>
    <row r="191" spans="1:12" ht="51">
      <c r="A191" s="444">
        <v>189</v>
      </c>
      <c r="B191" s="444" t="s">
        <v>64</v>
      </c>
      <c r="C191" s="445" t="s">
        <v>1167</v>
      </c>
      <c r="D191" s="444" t="s">
        <v>804</v>
      </c>
      <c r="E191" s="444" t="s">
        <v>345</v>
      </c>
      <c r="F191" s="445" t="s">
        <v>1168</v>
      </c>
      <c r="G191" s="445" t="s">
        <v>1124</v>
      </c>
      <c r="H191" s="445" t="s">
        <v>1169</v>
      </c>
      <c r="I191" s="446" t="s">
        <v>1170</v>
      </c>
      <c r="J191" s="447">
        <v>180</v>
      </c>
      <c r="K191" s="447"/>
      <c r="L191" s="448"/>
    </row>
    <row r="192" spans="1:12" ht="51">
      <c r="A192" s="444">
        <v>190</v>
      </c>
      <c r="B192" s="444" t="s">
        <v>64</v>
      </c>
      <c r="C192" s="445" t="s">
        <v>1117</v>
      </c>
      <c r="D192" s="444" t="s">
        <v>804</v>
      </c>
      <c r="E192" s="444" t="s">
        <v>345</v>
      </c>
      <c r="F192" s="445" t="s">
        <v>1171</v>
      </c>
      <c r="G192" s="445" t="s">
        <v>1119</v>
      </c>
      <c r="H192" s="445" t="s">
        <v>1172</v>
      </c>
      <c r="I192" s="446" t="s">
        <v>1173</v>
      </c>
      <c r="J192" s="447">
        <v>2280</v>
      </c>
      <c r="K192" s="447"/>
      <c r="L192" s="448"/>
    </row>
    <row r="193" spans="1:12" ht="25.5">
      <c r="A193" s="444">
        <v>191</v>
      </c>
      <c r="B193" s="444" t="s">
        <v>64</v>
      </c>
      <c r="C193" s="445" t="s">
        <v>1174</v>
      </c>
      <c r="D193" s="444" t="s">
        <v>804</v>
      </c>
      <c r="E193" s="444" t="s">
        <v>345</v>
      </c>
      <c r="F193" s="445" t="s">
        <v>1175</v>
      </c>
      <c r="G193" s="445" t="s">
        <v>1176</v>
      </c>
      <c r="H193" s="445" t="s">
        <v>1177</v>
      </c>
      <c r="I193" s="446" t="s">
        <v>1178</v>
      </c>
      <c r="J193" s="447">
        <v>2400</v>
      </c>
      <c r="K193" s="447"/>
      <c r="L193" s="448"/>
    </row>
    <row r="194" spans="1:12" ht="89.25">
      <c r="A194" s="444">
        <v>192</v>
      </c>
      <c r="B194" s="444" t="s">
        <v>64</v>
      </c>
      <c r="C194" s="445" t="s">
        <v>1179</v>
      </c>
      <c r="D194" s="444" t="s">
        <v>804</v>
      </c>
      <c r="E194" s="444" t="s">
        <v>345</v>
      </c>
      <c r="F194" s="445" t="s">
        <v>1180</v>
      </c>
      <c r="G194" s="445" t="s">
        <v>1097</v>
      </c>
      <c r="H194" s="445" t="s">
        <v>1181</v>
      </c>
      <c r="I194" s="446" t="s">
        <v>1182</v>
      </c>
      <c r="J194" s="447">
        <v>4200</v>
      </c>
      <c r="K194" s="447"/>
      <c r="L194" s="448"/>
    </row>
    <row r="195" spans="1:12" ht="38.25">
      <c r="A195" s="444">
        <v>193</v>
      </c>
      <c r="B195" s="444" t="s">
        <v>64</v>
      </c>
      <c r="C195" s="445" t="s">
        <v>1183</v>
      </c>
      <c r="D195" s="444" t="s">
        <v>535</v>
      </c>
      <c r="E195" s="444" t="s">
        <v>1184</v>
      </c>
      <c r="F195" s="445" t="s">
        <v>1185</v>
      </c>
      <c r="G195" s="445" t="s">
        <v>1186</v>
      </c>
      <c r="H195" s="445" t="s">
        <v>1187</v>
      </c>
      <c r="I195" s="446" t="s">
        <v>1188</v>
      </c>
      <c r="J195" s="447">
        <v>6589.74</v>
      </c>
      <c r="K195" s="447"/>
      <c r="L195" s="448"/>
    </row>
    <row r="196" spans="1:12" ht="89.25">
      <c r="A196" s="444">
        <v>194</v>
      </c>
      <c r="B196" s="444" t="s">
        <v>64</v>
      </c>
      <c r="C196" s="445" t="s">
        <v>1189</v>
      </c>
      <c r="D196" s="444" t="s">
        <v>535</v>
      </c>
      <c r="E196" s="444" t="s">
        <v>345</v>
      </c>
      <c r="F196" s="445" t="s">
        <v>1190</v>
      </c>
      <c r="G196" s="445" t="s">
        <v>1085</v>
      </c>
      <c r="H196" s="445" t="s">
        <v>1191</v>
      </c>
      <c r="I196" s="446" t="s">
        <v>1192</v>
      </c>
      <c r="J196" s="447">
        <v>250000</v>
      </c>
      <c r="K196" s="447"/>
      <c r="L196" s="448"/>
    </row>
    <row r="197" spans="1:12" ht="409.5">
      <c r="A197" s="444">
        <v>195</v>
      </c>
      <c r="B197" s="444" t="s">
        <v>64</v>
      </c>
      <c r="C197" s="445" t="s">
        <v>1193</v>
      </c>
      <c r="D197" s="444" t="s">
        <v>804</v>
      </c>
      <c r="E197" s="444" t="s">
        <v>345</v>
      </c>
      <c r="F197" s="445" t="s">
        <v>1194</v>
      </c>
      <c r="G197" s="445" t="s">
        <v>1129</v>
      </c>
      <c r="H197" s="445" t="s">
        <v>1195</v>
      </c>
      <c r="I197" s="446" t="s">
        <v>1196</v>
      </c>
      <c r="J197" s="447">
        <v>8400</v>
      </c>
      <c r="K197" s="447"/>
      <c r="L197" s="448" t="s">
        <v>1197</v>
      </c>
    </row>
    <row r="198" spans="1:12" ht="409.5">
      <c r="A198" s="444">
        <v>196</v>
      </c>
      <c r="B198" s="444" t="s">
        <v>64</v>
      </c>
      <c r="C198" s="445" t="s">
        <v>1198</v>
      </c>
      <c r="D198" s="444" t="s">
        <v>804</v>
      </c>
      <c r="E198" s="444" t="s">
        <v>345</v>
      </c>
      <c r="F198" s="445" t="s">
        <v>1199</v>
      </c>
      <c r="G198" s="445" t="s">
        <v>1200</v>
      </c>
      <c r="H198" s="445" t="s">
        <v>1201</v>
      </c>
      <c r="I198" s="446" t="s">
        <v>1202</v>
      </c>
      <c r="J198" s="447">
        <v>26100</v>
      </c>
      <c r="K198" s="447"/>
      <c r="L198" s="448" t="s">
        <v>1203</v>
      </c>
    </row>
    <row r="199" spans="1:12" ht="357">
      <c r="A199" s="444">
        <v>197</v>
      </c>
      <c r="B199" s="444" t="s">
        <v>64</v>
      </c>
      <c r="C199" s="445" t="s">
        <v>1204</v>
      </c>
      <c r="D199" s="444" t="s">
        <v>804</v>
      </c>
      <c r="E199" s="444" t="s">
        <v>345</v>
      </c>
      <c r="F199" s="445" t="s">
        <v>1205</v>
      </c>
      <c r="G199" s="445" t="s">
        <v>1113</v>
      </c>
      <c r="H199" s="445" t="s">
        <v>1206</v>
      </c>
      <c r="I199" s="446" t="s">
        <v>1207</v>
      </c>
      <c r="J199" s="447">
        <v>3000</v>
      </c>
      <c r="K199" s="447"/>
      <c r="L199" s="448" t="s">
        <v>1208</v>
      </c>
    </row>
    <row r="200" spans="1:12" ht="409.5">
      <c r="A200" s="444">
        <v>198</v>
      </c>
      <c r="B200" s="444" t="s">
        <v>64</v>
      </c>
      <c r="C200" s="445" t="s">
        <v>892</v>
      </c>
      <c r="D200" s="444" t="s">
        <v>804</v>
      </c>
      <c r="E200" s="444" t="s">
        <v>345</v>
      </c>
      <c r="F200" s="445" t="s">
        <v>1209</v>
      </c>
      <c r="G200" s="445" t="s">
        <v>1210</v>
      </c>
      <c r="H200" s="445" t="s">
        <v>1211</v>
      </c>
      <c r="I200" s="446" t="s">
        <v>1212</v>
      </c>
      <c r="J200" s="447">
        <v>12000</v>
      </c>
      <c r="K200" s="447"/>
      <c r="L200" s="448" t="s">
        <v>1213</v>
      </c>
    </row>
    <row r="201" spans="1:12" ht="63.75">
      <c r="A201" s="444">
        <v>199</v>
      </c>
      <c r="B201" s="444" t="s">
        <v>64</v>
      </c>
      <c r="C201" s="445" t="s">
        <v>1214</v>
      </c>
      <c r="D201" s="444" t="s">
        <v>535</v>
      </c>
      <c r="E201" s="444" t="s">
        <v>345</v>
      </c>
      <c r="F201" s="445" t="s">
        <v>1215</v>
      </c>
      <c r="G201" s="445" t="s">
        <v>1088</v>
      </c>
      <c r="H201" s="445" t="s">
        <v>1216</v>
      </c>
      <c r="I201" s="446" t="s">
        <v>1217</v>
      </c>
      <c r="J201" s="447">
        <v>22259.17</v>
      </c>
      <c r="K201" s="447"/>
      <c r="L201" s="448"/>
    </row>
    <row r="202" spans="1:12" ht="51">
      <c r="A202" s="444">
        <v>200</v>
      </c>
      <c r="B202" s="444" t="s">
        <v>64</v>
      </c>
      <c r="C202" s="445" t="s">
        <v>1214</v>
      </c>
      <c r="D202" s="444" t="s">
        <v>535</v>
      </c>
      <c r="E202" s="444" t="s">
        <v>345</v>
      </c>
      <c r="F202" s="445" t="s">
        <v>1218</v>
      </c>
      <c r="G202" s="445" t="s">
        <v>1085</v>
      </c>
      <c r="H202" s="445" t="s">
        <v>1219</v>
      </c>
      <c r="I202" s="446" t="s">
        <v>1217</v>
      </c>
      <c r="J202" s="447">
        <v>9142.7800000000007</v>
      </c>
      <c r="K202" s="447"/>
      <c r="L202" s="448"/>
    </row>
    <row r="203" spans="1:12" ht="25.5">
      <c r="A203" s="444">
        <v>201</v>
      </c>
      <c r="B203" s="444" t="s">
        <v>64</v>
      </c>
      <c r="C203" s="445" t="s">
        <v>1189</v>
      </c>
      <c r="D203" s="444" t="s">
        <v>535</v>
      </c>
      <c r="E203" s="444" t="s">
        <v>345</v>
      </c>
      <c r="F203" s="445" t="s">
        <v>1220</v>
      </c>
      <c r="G203" s="445" t="s">
        <v>1079</v>
      </c>
      <c r="H203" s="445" t="s">
        <v>1221</v>
      </c>
      <c r="I203" s="446" t="s">
        <v>1222</v>
      </c>
      <c r="J203" s="447">
        <v>24324</v>
      </c>
      <c r="K203" s="447"/>
      <c r="L203" s="448"/>
    </row>
    <row r="204" spans="1:12" ht="102">
      <c r="A204" s="449">
        <v>202</v>
      </c>
      <c r="B204" s="449" t="s">
        <v>66</v>
      </c>
      <c r="C204" s="450" t="s">
        <v>534</v>
      </c>
      <c r="D204" s="449" t="s">
        <v>535</v>
      </c>
      <c r="E204" s="449" t="s">
        <v>345</v>
      </c>
      <c r="F204" s="450" t="s">
        <v>1223</v>
      </c>
      <c r="G204" s="450" t="s">
        <v>1224</v>
      </c>
      <c r="H204" s="450" t="s">
        <v>1225</v>
      </c>
      <c r="I204" s="451" t="s">
        <v>1226</v>
      </c>
      <c r="J204" s="452">
        <v>12941</v>
      </c>
      <c r="K204" s="452"/>
      <c r="L204" s="453"/>
    </row>
    <row r="205" spans="1:12" ht="204">
      <c r="A205" s="449">
        <v>203</v>
      </c>
      <c r="B205" s="449" t="s">
        <v>66</v>
      </c>
      <c r="C205" s="450" t="s">
        <v>534</v>
      </c>
      <c r="D205" s="449" t="s">
        <v>535</v>
      </c>
      <c r="E205" s="449" t="s">
        <v>345</v>
      </c>
      <c r="F205" s="450" t="s">
        <v>1227</v>
      </c>
      <c r="G205" s="450" t="s">
        <v>1228</v>
      </c>
      <c r="H205" s="450" t="s">
        <v>1229</v>
      </c>
      <c r="I205" s="451" t="s">
        <v>1226</v>
      </c>
      <c r="J205" s="452">
        <v>11646</v>
      </c>
      <c r="K205" s="452"/>
      <c r="L205" s="453"/>
    </row>
    <row r="206" spans="1:12" ht="63.75">
      <c r="A206" s="449">
        <v>204</v>
      </c>
      <c r="B206" s="449" t="s">
        <v>66</v>
      </c>
      <c r="C206" s="450" t="s">
        <v>534</v>
      </c>
      <c r="D206" s="449" t="s">
        <v>535</v>
      </c>
      <c r="E206" s="449" t="s">
        <v>345</v>
      </c>
      <c r="F206" s="450" t="s">
        <v>1230</v>
      </c>
      <c r="G206" s="450" t="s">
        <v>1231</v>
      </c>
      <c r="H206" s="450" t="s">
        <v>1232</v>
      </c>
      <c r="I206" s="451" t="s">
        <v>1226</v>
      </c>
      <c r="J206" s="452">
        <v>14826</v>
      </c>
      <c r="K206" s="452"/>
      <c r="L206" s="453"/>
    </row>
    <row r="207" spans="1:12" ht="51">
      <c r="A207" s="449">
        <v>205</v>
      </c>
      <c r="B207" s="449" t="s">
        <v>66</v>
      </c>
      <c r="C207" s="450" t="s">
        <v>534</v>
      </c>
      <c r="D207" s="449" t="s">
        <v>535</v>
      </c>
      <c r="E207" s="449" t="s">
        <v>345</v>
      </c>
      <c r="F207" s="450" t="s">
        <v>1233</v>
      </c>
      <c r="G207" s="450" t="s">
        <v>1234</v>
      </c>
      <c r="H207" s="450" t="s">
        <v>1235</v>
      </c>
      <c r="I207" s="451" t="s">
        <v>1226</v>
      </c>
      <c r="J207" s="452">
        <v>17196</v>
      </c>
      <c r="K207" s="452"/>
      <c r="L207" s="453"/>
    </row>
    <row r="208" spans="1:12" ht="76.5">
      <c r="A208" s="449">
        <v>206</v>
      </c>
      <c r="B208" s="449" t="s">
        <v>66</v>
      </c>
      <c r="C208" s="450" t="s">
        <v>534</v>
      </c>
      <c r="D208" s="449" t="s">
        <v>535</v>
      </c>
      <c r="E208" s="449" t="s">
        <v>345</v>
      </c>
      <c r="F208" s="450" t="s">
        <v>1236</v>
      </c>
      <c r="G208" s="450" t="s">
        <v>1237</v>
      </c>
      <c r="H208" s="450" t="s">
        <v>1238</v>
      </c>
      <c r="I208" s="451" t="s">
        <v>1226</v>
      </c>
      <c r="J208" s="452">
        <v>13299</v>
      </c>
      <c r="K208" s="452"/>
      <c r="L208" s="453"/>
    </row>
    <row r="209" spans="1:12" ht="63.75">
      <c r="A209" s="449">
        <v>207</v>
      </c>
      <c r="B209" s="449" t="s">
        <v>66</v>
      </c>
      <c r="C209" s="450" t="s">
        <v>534</v>
      </c>
      <c r="D209" s="449" t="s">
        <v>535</v>
      </c>
      <c r="E209" s="449" t="s">
        <v>345</v>
      </c>
      <c r="F209" s="450" t="s">
        <v>1239</v>
      </c>
      <c r="G209" s="450" t="s">
        <v>1240</v>
      </c>
      <c r="H209" s="450" t="s">
        <v>1241</v>
      </c>
      <c r="I209" s="451" t="s">
        <v>1226</v>
      </c>
      <c r="J209" s="452">
        <v>7904</v>
      </c>
      <c r="K209" s="452"/>
      <c r="L209" s="453"/>
    </row>
    <row r="210" spans="1:12" ht="89.25">
      <c r="A210" s="449">
        <v>208</v>
      </c>
      <c r="B210" s="449" t="s">
        <v>66</v>
      </c>
      <c r="C210" s="450" t="s">
        <v>534</v>
      </c>
      <c r="D210" s="449" t="s">
        <v>535</v>
      </c>
      <c r="E210" s="449" t="s">
        <v>345</v>
      </c>
      <c r="F210" s="450" t="s">
        <v>1242</v>
      </c>
      <c r="G210" s="450" t="s">
        <v>1243</v>
      </c>
      <c r="H210" s="450" t="s">
        <v>1244</v>
      </c>
      <c r="I210" s="451" t="s">
        <v>1226</v>
      </c>
      <c r="J210" s="452">
        <v>17649</v>
      </c>
      <c r="K210" s="452"/>
      <c r="L210" s="453"/>
    </row>
    <row r="211" spans="1:12" ht="114.75">
      <c r="A211" s="449">
        <v>209</v>
      </c>
      <c r="B211" s="449" t="s">
        <v>66</v>
      </c>
      <c r="C211" s="450" t="s">
        <v>534</v>
      </c>
      <c r="D211" s="449" t="s">
        <v>535</v>
      </c>
      <c r="E211" s="449" t="s">
        <v>345</v>
      </c>
      <c r="F211" s="450" t="s">
        <v>1245</v>
      </c>
      <c r="G211" s="450" t="s">
        <v>1246</v>
      </c>
      <c r="H211" s="450" t="s">
        <v>1247</v>
      </c>
      <c r="I211" s="451" t="s">
        <v>1226</v>
      </c>
      <c r="J211" s="452">
        <v>16766</v>
      </c>
      <c r="K211" s="452"/>
      <c r="L211" s="453"/>
    </row>
    <row r="212" spans="1:12" ht="102">
      <c r="A212" s="449">
        <v>210</v>
      </c>
      <c r="B212" s="449" t="s">
        <v>66</v>
      </c>
      <c r="C212" s="450" t="s">
        <v>534</v>
      </c>
      <c r="D212" s="449" t="s">
        <v>535</v>
      </c>
      <c r="E212" s="449" t="s">
        <v>345</v>
      </c>
      <c r="F212" s="450" t="s">
        <v>1248</v>
      </c>
      <c r="G212" s="450" t="s">
        <v>1249</v>
      </c>
      <c r="H212" s="450" t="s">
        <v>1250</v>
      </c>
      <c r="I212" s="451" t="s">
        <v>1226</v>
      </c>
      <c r="J212" s="452">
        <v>19450</v>
      </c>
      <c r="K212" s="452"/>
      <c r="L212" s="453"/>
    </row>
    <row r="213" spans="1:12" ht="127.5">
      <c r="A213" s="449">
        <v>211</v>
      </c>
      <c r="B213" s="449" t="s">
        <v>66</v>
      </c>
      <c r="C213" s="450" t="s">
        <v>534</v>
      </c>
      <c r="D213" s="449" t="s">
        <v>535</v>
      </c>
      <c r="E213" s="449" t="s">
        <v>345</v>
      </c>
      <c r="F213" s="450" t="s">
        <v>1251</v>
      </c>
      <c r="G213" s="450" t="s">
        <v>1252</v>
      </c>
      <c r="H213" s="450" t="s">
        <v>1253</v>
      </c>
      <c r="I213" s="451" t="s">
        <v>1226</v>
      </c>
      <c r="J213" s="452">
        <v>14250</v>
      </c>
      <c r="K213" s="452"/>
      <c r="L213" s="453"/>
    </row>
    <row r="214" spans="1:12" ht="102">
      <c r="A214" s="449">
        <v>212</v>
      </c>
      <c r="B214" s="449" t="s">
        <v>66</v>
      </c>
      <c r="C214" s="450" t="s">
        <v>534</v>
      </c>
      <c r="D214" s="449" t="s">
        <v>535</v>
      </c>
      <c r="E214" s="449" t="s">
        <v>345</v>
      </c>
      <c r="F214" s="450" t="s">
        <v>1254</v>
      </c>
      <c r="G214" s="450" t="s">
        <v>1255</v>
      </c>
      <c r="H214" s="450" t="s">
        <v>1256</v>
      </c>
      <c r="I214" s="451" t="s">
        <v>1226</v>
      </c>
      <c r="J214" s="452">
        <v>6022</v>
      </c>
      <c r="K214" s="452"/>
      <c r="L214" s="453" t="s">
        <v>1257</v>
      </c>
    </row>
    <row r="215" spans="1:12" ht="89.25">
      <c r="A215" s="449">
        <v>213</v>
      </c>
      <c r="B215" s="449" t="s">
        <v>66</v>
      </c>
      <c r="C215" s="450" t="s">
        <v>534</v>
      </c>
      <c r="D215" s="449" t="s">
        <v>535</v>
      </c>
      <c r="E215" s="449" t="s">
        <v>345</v>
      </c>
      <c r="F215" s="450" t="s">
        <v>1258</v>
      </c>
      <c r="G215" s="450" t="s">
        <v>1259</v>
      </c>
      <c r="H215" s="450" t="s">
        <v>1260</v>
      </c>
      <c r="I215" s="451" t="s">
        <v>793</v>
      </c>
      <c r="J215" s="452">
        <v>17503</v>
      </c>
      <c r="K215" s="452"/>
      <c r="L215" s="453"/>
    </row>
    <row r="216" spans="1:12" ht="38.25">
      <c r="A216" s="449">
        <v>214</v>
      </c>
      <c r="B216" s="449" t="s">
        <v>66</v>
      </c>
      <c r="C216" s="450" t="s">
        <v>534</v>
      </c>
      <c r="D216" s="449" t="s">
        <v>535</v>
      </c>
      <c r="E216" s="449" t="s">
        <v>345</v>
      </c>
      <c r="F216" s="450" t="s">
        <v>1261</v>
      </c>
      <c r="G216" s="450" t="s">
        <v>1262</v>
      </c>
      <c r="H216" s="450" t="s">
        <v>1263</v>
      </c>
      <c r="I216" s="451" t="s">
        <v>793</v>
      </c>
      <c r="J216" s="452">
        <v>13335</v>
      </c>
      <c r="K216" s="452"/>
      <c r="L216" s="453"/>
    </row>
    <row r="217" spans="1:12" ht="51">
      <c r="A217" s="449">
        <v>215</v>
      </c>
      <c r="B217" s="449" t="s">
        <v>66</v>
      </c>
      <c r="C217" s="450" t="s">
        <v>534</v>
      </c>
      <c r="D217" s="449" t="s">
        <v>535</v>
      </c>
      <c r="E217" s="449" t="s">
        <v>345</v>
      </c>
      <c r="F217" s="450" t="s">
        <v>1264</v>
      </c>
      <c r="G217" s="450" t="s">
        <v>1265</v>
      </c>
      <c r="H217" s="450" t="s">
        <v>1266</v>
      </c>
      <c r="I217" s="451" t="s">
        <v>802</v>
      </c>
      <c r="J217" s="452">
        <v>0</v>
      </c>
      <c r="K217" s="452"/>
      <c r="L217" s="453"/>
    </row>
    <row r="218" spans="1:12" ht="153">
      <c r="A218" s="449">
        <v>216</v>
      </c>
      <c r="B218" s="449" t="s">
        <v>66</v>
      </c>
      <c r="C218" s="450" t="s">
        <v>534</v>
      </c>
      <c r="D218" s="449" t="s">
        <v>535</v>
      </c>
      <c r="E218" s="449" t="s">
        <v>345</v>
      </c>
      <c r="F218" s="450" t="s">
        <v>1267</v>
      </c>
      <c r="G218" s="450" t="s">
        <v>1268</v>
      </c>
      <c r="H218" s="450" t="s">
        <v>1269</v>
      </c>
      <c r="I218" s="451" t="s">
        <v>793</v>
      </c>
      <c r="J218" s="452">
        <v>18150</v>
      </c>
      <c r="K218" s="452"/>
      <c r="L218" s="453"/>
    </row>
    <row r="219" spans="1:12" ht="76.5">
      <c r="A219" s="449">
        <v>217</v>
      </c>
      <c r="B219" s="449" t="s">
        <v>66</v>
      </c>
      <c r="C219" s="450" t="s">
        <v>534</v>
      </c>
      <c r="D219" s="449" t="s">
        <v>535</v>
      </c>
      <c r="E219" s="449" t="s">
        <v>345</v>
      </c>
      <c r="F219" s="450" t="s">
        <v>1270</v>
      </c>
      <c r="G219" s="450" t="s">
        <v>1271</v>
      </c>
      <c r="H219" s="450" t="s">
        <v>1272</v>
      </c>
      <c r="I219" s="451" t="s">
        <v>802</v>
      </c>
      <c r="J219" s="452">
        <v>2139</v>
      </c>
      <c r="K219" s="452"/>
      <c r="L219" s="453"/>
    </row>
    <row r="220" spans="1:12" ht="89.25">
      <c r="A220" s="449">
        <v>218</v>
      </c>
      <c r="B220" s="449" t="s">
        <v>66</v>
      </c>
      <c r="C220" s="450" t="s">
        <v>534</v>
      </c>
      <c r="D220" s="449" t="s">
        <v>535</v>
      </c>
      <c r="E220" s="449" t="s">
        <v>345</v>
      </c>
      <c r="F220" s="450" t="s">
        <v>1273</v>
      </c>
      <c r="G220" s="450" t="s">
        <v>1274</v>
      </c>
      <c r="H220" s="450" t="s">
        <v>1275</v>
      </c>
      <c r="I220" s="451" t="s">
        <v>793</v>
      </c>
      <c r="J220" s="452">
        <v>14727</v>
      </c>
      <c r="K220" s="452"/>
      <c r="L220" s="453"/>
    </row>
    <row r="221" spans="1:12" ht="102">
      <c r="A221" s="449">
        <v>219</v>
      </c>
      <c r="B221" s="449" t="s">
        <v>66</v>
      </c>
      <c r="C221" s="450" t="s">
        <v>534</v>
      </c>
      <c r="D221" s="449" t="s">
        <v>535</v>
      </c>
      <c r="E221" s="449" t="s">
        <v>345</v>
      </c>
      <c r="F221" s="450" t="s">
        <v>1276</v>
      </c>
      <c r="G221" s="450" t="s">
        <v>1277</v>
      </c>
      <c r="H221" s="450" t="s">
        <v>1278</v>
      </c>
      <c r="I221" s="451" t="s">
        <v>793</v>
      </c>
      <c r="J221" s="452">
        <v>13136</v>
      </c>
      <c r="K221" s="452"/>
      <c r="L221" s="453"/>
    </row>
    <row r="222" spans="1:12" ht="114.75">
      <c r="A222" s="449">
        <v>220</v>
      </c>
      <c r="B222" s="449" t="s">
        <v>66</v>
      </c>
      <c r="C222" s="450" t="s">
        <v>534</v>
      </c>
      <c r="D222" s="449" t="s">
        <v>535</v>
      </c>
      <c r="E222" s="449" t="s">
        <v>345</v>
      </c>
      <c r="F222" s="450" t="s">
        <v>1279</v>
      </c>
      <c r="G222" s="450" t="s">
        <v>1280</v>
      </c>
      <c r="H222" s="450" t="s">
        <v>1281</v>
      </c>
      <c r="I222" s="451" t="s">
        <v>802</v>
      </c>
      <c r="J222" s="452">
        <v>7517</v>
      </c>
      <c r="K222" s="452"/>
      <c r="L222" s="453"/>
    </row>
    <row r="223" spans="1:12" ht="38.25">
      <c r="A223" s="449">
        <v>221</v>
      </c>
      <c r="B223" s="449" t="s">
        <v>66</v>
      </c>
      <c r="C223" s="450" t="s">
        <v>534</v>
      </c>
      <c r="D223" s="449" t="s">
        <v>535</v>
      </c>
      <c r="E223" s="449" t="s">
        <v>345</v>
      </c>
      <c r="F223" s="450" t="s">
        <v>1282</v>
      </c>
      <c r="G223" s="450" t="s">
        <v>1283</v>
      </c>
      <c r="H223" s="450" t="s">
        <v>1284</v>
      </c>
      <c r="I223" s="451" t="s">
        <v>802</v>
      </c>
      <c r="J223" s="452">
        <v>13242</v>
      </c>
      <c r="K223" s="452"/>
      <c r="L223" s="453"/>
    </row>
    <row r="224" spans="1:12" ht="51">
      <c r="A224" s="449">
        <v>222</v>
      </c>
      <c r="B224" s="449" t="s">
        <v>66</v>
      </c>
      <c r="C224" s="450" t="s">
        <v>534</v>
      </c>
      <c r="D224" s="449" t="s">
        <v>535</v>
      </c>
      <c r="E224" s="449" t="s">
        <v>345</v>
      </c>
      <c r="F224" s="450" t="s">
        <v>1285</v>
      </c>
      <c r="G224" s="450" t="s">
        <v>1286</v>
      </c>
      <c r="H224" s="450" t="s">
        <v>1287</v>
      </c>
      <c r="I224" s="451" t="s">
        <v>793</v>
      </c>
      <c r="J224" s="452">
        <v>19941</v>
      </c>
      <c r="K224" s="452"/>
      <c r="L224" s="453"/>
    </row>
    <row r="225" spans="1:12" ht="89.25">
      <c r="A225" s="449">
        <v>223</v>
      </c>
      <c r="B225" s="449" t="s">
        <v>66</v>
      </c>
      <c r="C225" s="450" t="s">
        <v>534</v>
      </c>
      <c r="D225" s="449" t="s">
        <v>535</v>
      </c>
      <c r="E225" s="449" t="s">
        <v>345</v>
      </c>
      <c r="F225" s="450" t="s">
        <v>1288</v>
      </c>
      <c r="G225" s="450" t="s">
        <v>1289</v>
      </c>
      <c r="H225" s="450" t="s">
        <v>1290</v>
      </c>
      <c r="I225" s="451" t="s">
        <v>793</v>
      </c>
      <c r="J225" s="452">
        <v>9066</v>
      </c>
      <c r="K225" s="452"/>
      <c r="L225" s="453"/>
    </row>
    <row r="226" spans="1:12" ht="76.5">
      <c r="A226" s="449">
        <v>224</v>
      </c>
      <c r="B226" s="449" t="s">
        <v>66</v>
      </c>
      <c r="C226" s="450" t="s">
        <v>534</v>
      </c>
      <c r="D226" s="449" t="s">
        <v>535</v>
      </c>
      <c r="E226" s="449" t="s">
        <v>345</v>
      </c>
      <c r="F226" s="450" t="s">
        <v>1291</v>
      </c>
      <c r="G226" s="450" t="s">
        <v>1292</v>
      </c>
      <c r="H226" s="450" t="s">
        <v>1293</v>
      </c>
      <c r="I226" s="451" t="s">
        <v>793</v>
      </c>
      <c r="J226" s="452">
        <v>12173</v>
      </c>
      <c r="K226" s="452"/>
      <c r="L226" s="453"/>
    </row>
    <row r="227" spans="1:12" ht="63.75">
      <c r="A227" s="449">
        <v>225</v>
      </c>
      <c r="B227" s="449" t="s">
        <v>66</v>
      </c>
      <c r="C227" s="450" t="s">
        <v>534</v>
      </c>
      <c r="D227" s="449" t="s">
        <v>535</v>
      </c>
      <c r="E227" s="449" t="s">
        <v>345</v>
      </c>
      <c r="F227" s="450" t="s">
        <v>1294</v>
      </c>
      <c r="G227" s="450" t="s">
        <v>1295</v>
      </c>
      <c r="H227" s="450" t="s">
        <v>1296</v>
      </c>
      <c r="I227" s="451" t="s">
        <v>793</v>
      </c>
      <c r="J227" s="452">
        <v>19704</v>
      </c>
      <c r="K227" s="452"/>
      <c r="L227" s="453"/>
    </row>
    <row r="228" spans="1:12" ht="89.25">
      <c r="A228" s="449">
        <v>226</v>
      </c>
      <c r="B228" s="449" t="s">
        <v>66</v>
      </c>
      <c r="C228" s="450" t="s">
        <v>534</v>
      </c>
      <c r="D228" s="449" t="s">
        <v>535</v>
      </c>
      <c r="E228" s="449" t="s">
        <v>345</v>
      </c>
      <c r="F228" s="450" t="s">
        <v>1297</v>
      </c>
      <c r="G228" s="450" t="s">
        <v>1298</v>
      </c>
      <c r="H228" s="450" t="s">
        <v>1299</v>
      </c>
      <c r="I228" s="451" t="s">
        <v>802</v>
      </c>
      <c r="J228" s="452">
        <v>4844</v>
      </c>
      <c r="K228" s="452"/>
      <c r="L228" s="453" t="s">
        <v>1257</v>
      </c>
    </row>
    <row r="229" spans="1:12" ht="63.75">
      <c r="A229" s="449">
        <v>227</v>
      </c>
      <c r="B229" s="449" t="s">
        <v>66</v>
      </c>
      <c r="C229" s="450" t="s">
        <v>534</v>
      </c>
      <c r="D229" s="449" t="s">
        <v>535</v>
      </c>
      <c r="E229" s="449" t="s">
        <v>345</v>
      </c>
      <c r="F229" s="450" t="s">
        <v>1300</v>
      </c>
      <c r="G229" s="450" t="s">
        <v>1301</v>
      </c>
      <c r="H229" s="450" t="s">
        <v>1302</v>
      </c>
      <c r="I229" s="454" t="s">
        <v>1303</v>
      </c>
      <c r="J229" s="452">
        <v>15521</v>
      </c>
      <c r="K229" s="452"/>
      <c r="L229" s="453"/>
    </row>
    <row r="230" spans="1:12" ht="127.5">
      <c r="A230" s="449">
        <v>228</v>
      </c>
      <c r="B230" s="449" t="s">
        <v>66</v>
      </c>
      <c r="C230" s="450" t="s">
        <v>534</v>
      </c>
      <c r="D230" s="449" t="s">
        <v>535</v>
      </c>
      <c r="E230" s="449" t="s">
        <v>345</v>
      </c>
      <c r="F230" s="450" t="s">
        <v>1304</v>
      </c>
      <c r="G230" s="450" t="s">
        <v>1305</v>
      </c>
      <c r="H230" s="450" t="s">
        <v>1306</v>
      </c>
      <c r="I230" s="454" t="s">
        <v>669</v>
      </c>
      <c r="J230" s="452">
        <v>19947</v>
      </c>
      <c r="K230" s="452"/>
      <c r="L230" s="453"/>
    </row>
    <row r="231" spans="1:12" ht="51">
      <c r="A231" s="449">
        <v>229</v>
      </c>
      <c r="B231" s="449" t="s">
        <v>66</v>
      </c>
      <c r="C231" s="450" t="s">
        <v>534</v>
      </c>
      <c r="D231" s="449" t="s">
        <v>535</v>
      </c>
      <c r="E231" s="449" t="s">
        <v>345</v>
      </c>
      <c r="F231" s="450" t="s">
        <v>1307</v>
      </c>
      <c r="G231" s="450" t="s">
        <v>1308</v>
      </c>
      <c r="H231" s="450" t="s">
        <v>1309</v>
      </c>
      <c r="I231" s="454" t="s">
        <v>1303</v>
      </c>
      <c r="J231" s="452">
        <v>11566</v>
      </c>
      <c r="K231" s="452"/>
      <c r="L231" s="453"/>
    </row>
    <row r="232" spans="1:12" ht="165.75">
      <c r="A232" s="449">
        <v>230</v>
      </c>
      <c r="B232" s="449" t="s">
        <v>66</v>
      </c>
      <c r="C232" s="450" t="s">
        <v>534</v>
      </c>
      <c r="D232" s="449" t="s">
        <v>535</v>
      </c>
      <c r="E232" s="449" t="s">
        <v>345</v>
      </c>
      <c r="F232" s="450" t="s">
        <v>1310</v>
      </c>
      <c r="G232" s="450" t="s">
        <v>1311</v>
      </c>
      <c r="H232" s="450" t="s">
        <v>1312</v>
      </c>
      <c r="I232" s="454" t="s">
        <v>673</v>
      </c>
      <c r="J232" s="452">
        <v>4935</v>
      </c>
      <c r="K232" s="452"/>
      <c r="L232" s="453"/>
    </row>
    <row r="233" spans="1:12" ht="63.75">
      <c r="A233" s="449">
        <v>231</v>
      </c>
      <c r="B233" s="449" t="s">
        <v>66</v>
      </c>
      <c r="C233" s="450" t="s">
        <v>534</v>
      </c>
      <c r="D233" s="449" t="s">
        <v>535</v>
      </c>
      <c r="E233" s="449" t="s">
        <v>345</v>
      </c>
      <c r="F233" s="450" t="s">
        <v>1313</v>
      </c>
      <c r="G233" s="450" t="s">
        <v>1314</v>
      </c>
      <c r="H233" s="450" t="s">
        <v>1315</v>
      </c>
      <c r="I233" s="454" t="s">
        <v>673</v>
      </c>
      <c r="J233" s="452">
        <v>5088</v>
      </c>
      <c r="K233" s="452"/>
      <c r="L233" s="453"/>
    </row>
    <row r="234" spans="1:12" ht="76.5">
      <c r="A234" s="449">
        <v>232</v>
      </c>
      <c r="B234" s="449" t="s">
        <v>66</v>
      </c>
      <c r="C234" s="450" t="s">
        <v>534</v>
      </c>
      <c r="D234" s="449" t="s">
        <v>535</v>
      </c>
      <c r="E234" s="449" t="s">
        <v>345</v>
      </c>
      <c r="F234" s="450" t="s">
        <v>1316</v>
      </c>
      <c r="G234" s="450" t="s">
        <v>1317</v>
      </c>
      <c r="H234" s="450" t="s">
        <v>1318</v>
      </c>
      <c r="I234" s="454" t="s">
        <v>1319</v>
      </c>
      <c r="J234" s="452">
        <v>14904</v>
      </c>
      <c r="K234" s="452"/>
      <c r="L234" s="453"/>
    </row>
    <row r="235" spans="1:12" ht="89.25">
      <c r="A235" s="449">
        <v>233</v>
      </c>
      <c r="B235" s="449" t="s">
        <v>66</v>
      </c>
      <c r="C235" s="450" t="s">
        <v>534</v>
      </c>
      <c r="D235" s="449" t="s">
        <v>535</v>
      </c>
      <c r="E235" s="449" t="s">
        <v>345</v>
      </c>
      <c r="F235" s="450" t="s">
        <v>1320</v>
      </c>
      <c r="G235" s="450" t="s">
        <v>1321</v>
      </c>
      <c r="H235" s="450" t="s">
        <v>1322</v>
      </c>
      <c r="I235" s="454" t="s">
        <v>1319</v>
      </c>
      <c r="J235" s="452">
        <v>7196</v>
      </c>
      <c r="K235" s="452"/>
      <c r="L235" s="453"/>
    </row>
    <row r="236" spans="1:12" ht="140.25">
      <c r="A236" s="449">
        <v>234</v>
      </c>
      <c r="B236" s="449" t="s">
        <v>66</v>
      </c>
      <c r="C236" s="450" t="s">
        <v>534</v>
      </c>
      <c r="D236" s="449" t="s">
        <v>535</v>
      </c>
      <c r="E236" s="449" t="s">
        <v>345</v>
      </c>
      <c r="F236" s="450" t="s">
        <v>1323</v>
      </c>
      <c r="G236" s="450" t="s">
        <v>1324</v>
      </c>
      <c r="H236" s="450" t="s">
        <v>1325</v>
      </c>
      <c r="I236" s="454" t="s">
        <v>1319</v>
      </c>
      <c r="J236" s="452">
        <v>15951</v>
      </c>
      <c r="K236" s="452"/>
      <c r="L236" s="453"/>
    </row>
    <row r="237" spans="1:12" ht="63.75">
      <c r="A237" s="449">
        <v>235</v>
      </c>
      <c r="B237" s="449" t="s">
        <v>66</v>
      </c>
      <c r="C237" s="450" t="s">
        <v>534</v>
      </c>
      <c r="D237" s="449" t="s">
        <v>535</v>
      </c>
      <c r="E237" s="449" t="s">
        <v>345</v>
      </c>
      <c r="F237" s="450" t="s">
        <v>1326</v>
      </c>
      <c r="G237" s="450" t="s">
        <v>1327</v>
      </c>
      <c r="H237" s="450" t="s">
        <v>1328</v>
      </c>
      <c r="I237" s="454" t="s">
        <v>1319</v>
      </c>
      <c r="J237" s="452">
        <v>11598</v>
      </c>
      <c r="K237" s="452"/>
      <c r="L237" s="453"/>
    </row>
    <row r="238" spans="1:12" ht="76.5">
      <c r="A238" s="449">
        <v>236</v>
      </c>
      <c r="B238" s="449" t="s">
        <v>66</v>
      </c>
      <c r="C238" s="450" t="s">
        <v>534</v>
      </c>
      <c r="D238" s="449" t="s">
        <v>535</v>
      </c>
      <c r="E238" s="449" t="s">
        <v>345</v>
      </c>
      <c r="F238" s="450" t="s">
        <v>1329</v>
      </c>
      <c r="G238" s="450" t="s">
        <v>1330</v>
      </c>
      <c r="H238" s="450" t="s">
        <v>1331</v>
      </c>
      <c r="I238" s="454" t="s">
        <v>1319</v>
      </c>
      <c r="J238" s="452">
        <v>17718</v>
      </c>
      <c r="K238" s="452"/>
      <c r="L238" s="453"/>
    </row>
    <row r="239" spans="1:12" ht="63.75">
      <c r="A239" s="449">
        <v>237</v>
      </c>
      <c r="B239" s="449" t="s">
        <v>66</v>
      </c>
      <c r="C239" s="450" t="s">
        <v>534</v>
      </c>
      <c r="D239" s="449" t="s">
        <v>535</v>
      </c>
      <c r="E239" s="449" t="s">
        <v>345</v>
      </c>
      <c r="F239" s="450" t="s">
        <v>1332</v>
      </c>
      <c r="G239" s="450" t="s">
        <v>1333</v>
      </c>
      <c r="H239" s="450" t="s">
        <v>1334</v>
      </c>
      <c r="I239" s="454" t="s">
        <v>673</v>
      </c>
      <c r="J239" s="452">
        <v>6492</v>
      </c>
      <c r="K239" s="452"/>
      <c r="L239" s="453"/>
    </row>
    <row r="240" spans="1:12" ht="63.75">
      <c r="A240" s="449">
        <v>238</v>
      </c>
      <c r="B240" s="449" t="s">
        <v>66</v>
      </c>
      <c r="C240" s="450" t="s">
        <v>534</v>
      </c>
      <c r="D240" s="449" t="s">
        <v>535</v>
      </c>
      <c r="E240" s="449" t="s">
        <v>345</v>
      </c>
      <c r="F240" s="450" t="s">
        <v>1335</v>
      </c>
      <c r="G240" s="450" t="s">
        <v>1336</v>
      </c>
      <c r="H240" s="450" t="s">
        <v>1337</v>
      </c>
      <c r="I240" s="454" t="s">
        <v>1319</v>
      </c>
      <c r="J240" s="452">
        <v>12349</v>
      </c>
      <c r="K240" s="452"/>
      <c r="L240" s="453"/>
    </row>
    <row r="241" spans="1:12" ht="51">
      <c r="A241" s="449">
        <v>239</v>
      </c>
      <c r="B241" s="449" t="s">
        <v>66</v>
      </c>
      <c r="C241" s="450" t="s">
        <v>681</v>
      </c>
      <c r="D241" s="449" t="s">
        <v>535</v>
      </c>
      <c r="E241" s="449" t="s">
        <v>345</v>
      </c>
      <c r="F241" s="450" t="s">
        <v>1338</v>
      </c>
      <c r="G241" s="450" t="s">
        <v>1339</v>
      </c>
      <c r="H241" s="450" t="s">
        <v>1340</v>
      </c>
      <c r="I241" s="451" t="s">
        <v>1341</v>
      </c>
      <c r="J241" s="452">
        <v>50371</v>
      </c>
      <c r="K241" s="452"/>
      <c r="L241" s="453"/>
    </row>
    <row r="242" spans="1:12" ht="114.75">
      <c r="A242" s="449">
        <v>240</v>
      </c>
      <c r="B242" s="449" t="s">
        <v>66</v>
      </c>
      <c r="C242" s="450" t="s">
        <v>681</v>
      </c>
      <c r="D242" s="449" t="s">
        <v>535</v>
      </c>
      <c r="E242" s="449" t="s">
        <v>345</v>
      </c>
      <c r="F242" s="450" t="s">
        <v>1342</v>
      </c>
      <c r="G242" s="450" t="s">
        <v>1343</v>
      </c>
      <c r="H242" s="450" t="s">
        <v>1344</v>
      </c>
      <c r="I242" s="454" t="s">
        <v>956</v>
      </c>
      <c r="J242" s="452">
        <v>63518</v>
      </c>
      <c r="K242" s="452"/>
      <c r="L242" s="453"/>
    </row>
    <row r="243" spans="1:12" ht="102">
      <c r="A243" s="449">
        <v>241</v>
      </c>
      <c r="B243" s="449" t="s">
        <v>66</v>
      </c>
      <c r="C243" s="450" t="s">
        <v>681</v>
      </c>
      <c r="D243" s="449" t="s">
        <v>535</v>
      </c>
      <c r="E243" s="449" t="s">
        <v>345</v>
      </c>
      <c r="F243" s="450" t="s">
        <v>1345</v>
      </c>
      <c r="G243" s="450" t="s">
        <v>1295</v>
      </c>
      <c r="H243" s="450" t="s">
        <v>1346</v>
      </c>
      <c r="I243" s="454" t="s">
        <v>1347</v>
      </c>
      <c r="J243" s="452">
        <v>68128</v>
      </c>
      <c r="K243" s="452"/>
      <c r="L243" s="453"/>
    </row>
    <row r="244" spans="1:12" ht="165.75">
      <c r="A244" s="449">
        <v>242</v>
      </c>
      <c r="B244" s="449" t="s">
        <v>66</v>
      </c>
      <c r="C244" s="450" t="s">
        <v>681</v>
      </c>
      <c r="D244" s="449" t="s">
        <v>535</v>
      </c>
      <c r="E244" s="449" t="s">
        <v>345</v>
      </c>
      <c r="F244" s="450" t="s">
        <v>1348</v>
      </c>
      <c r="G244" s="450" t="s">
        <v>1349</v>
      </c>
      <c r="H244" s="450" t="s">
        <v>1350</v>
      </c>
      <c r="I244" s="454" t="s">
        <v>956</v>
      </c>
      <c r="J244" s="452">
        <v>52500</v>
      </c>
      <c r="K244" s="452"/>
      <c r="L244" s="453"/>
    </row>
    <row r="245" spans="1:12" ht="51">
      <c r="A245" s="449">
        <v>243</v>
      </c>
      <c r="B245" s="449" t="s">
        <v>66</v>
      </c>
      <c r="C245" s="450" t="s">
        <v>681</v>
      </c>
      <c r="D245" s="449" t="s">
        <v>535</v>
      </c>
      <c r="E245" s="449" t="s">
        <v>345</v>
      </c>
      <c r="F245" s="450" t="s">
        <v>1351</v>
      </c>
      <c r="G245" s="450" t="s">
        <v>1352</v>
      </c>
      <c r="H245" s="450" t="s">
        <v>1353</v>
      </c>
      <c r="I245" s="454" t="s">
        <v>1354</v>
      </c>
      <c r="J245" s="452">
        <v>52404</v>
      </c>
      <c r="K245" s="452"/>
      <c r="L245" s="453"/>
    </row>
    <row r="246" spans="1:12" ht="38.25">
      <c r="A246" s="449">
        <v>244</v>
      </c>
      <c r="B246" s="449" t="s">
        <v>66</v>
      </c>
      <c r="C246" s="450" t="s">
        <v>681</v>
      </c>
      <c r="D246" s="449" t="s">
        <v>535</v>
      </c>
      <c r="E246" s="449" t="s">
        <v>345</v>
      </c>
      <c r="F246" s="450" t="s">
        <v>1355</v>
      </c>
      <c r="G246" s="450" t="s">
        <v>1356</v>
      </c>
      <c r="H246" s="450" t="s">
        <v>1357</v>
      </c>
      <c r="I246" s="454" t="s">
        <v>960</v>
      </c>
      <c r="J246" s="452">
        <v>41700</v>
      </c>
      <c r="K246" s="452"/>
      <c r="L246" s="453"/>
    </row>
    <row r="247" spans="1:12" ht="89.25">
      <c r="A247" s="449">
        <v>245</v>
      </c>
      <c r="B247" s="449" t="s">
        <v>66</v>
      </c>
      <c r="C247" s="450" t="s">
        <v>681</v>
      </c>
      <c r="D247" s="449" t="s">
        <v>535</v>
      </c>
      <c r="E247" s="449" t="s">
        <v>345</v>
      </c>
      <c r="F247" s="450" t="s">
        <v>1358</v>
      </c>
      <c r="G247" s="450" t="s">
        <v>1359</v>
      </c>
      <c r="H247" s="450" t="s">
        <v>1360</v>
      </c>
      <c r="I247" s="454" t="s">
        <v>1361</v>
      </c>
      <c r="J247" s="452">
        <v>9480</v>
      </c>
      <c r="K247" s="452"/>
      <c r="L247" s="453" t="s">
        <v>1257</v>
      </c>
    </row>
    <row r="248" spans="1:12" ht="63.75">
      <c r="A248" s="449">
        <v>246</v>
      </c>
      <c r="B248" s="449" t="s">
        <v>66</v>
      </c>
      <c r="C248" s="450" t="s">
        <v>681</v>
      </c>
      <c r="D248" s="449" t="s">
        <v>535</v>
      </c>
      <c r="E248" s="449" t="s">
        <v>345</v>
      </c>
      <c r="F248" s="450" t="s">
        <v>1362</v>
      </c>
      <c r="G248" s="450" t="s">
        <v>1363</v>
      </c>
      <c r="H248" s="450" t="s">
        <v>1364</v>
      </c>
      <c r="I248" s="454" t="s">
        <v>1365</v>
      </c>
      <c r="J248" s="452">
        <v>5000</v>
      </c>
      <c r="K248" s="452"/>
      <c r="L248" s="453" t="s">
        <v>1257</v>
      </c>
    </row>
    <row r="249" spans="1:12" ht="114.75">
      <c r="A249" s="449">
        <v>247</v>
      </c>
      <c r="B249" s="449" t="s">
        <v>66</v>
      </c>
      <c r="C249" s="450" t="s">
        <v>681</v>
      </c>
      <c r="D249" s="449" t="s">
        <v>535</v>
      </c>
      <c r="E249" s="449" t="s">
        <v>345</v>
      </c>
      <c r="F249" s="450" t="s">
        <v>1366</v>
      </c>
      <c r="G249" s="450" t="s">
        <v>1367</v>
      </c>
      <c r="H249" s="450" t="s">
        <v>1368</v>
      </c>
      <c r="I249" s="454" t="s">
        <v>1365</v>
      </c>
      <c r="J249" s="452">
        <v>9000</v>
      </c>
      <c r="K249" s="452"/>
      <c r="L249" s="453" t="s">
        <v>1257</v>
      </c>
    </row>
    <row r="250" spans="1:12" ht="89.25">
      <c r="A250" s="449">
        <v>248</v>
      </c>
      <c r="B250" s="449" t="s">
        <v>66</v>
      </c>
      <c r="C250" s="450" t="s">
        <v>681</v>
      </c>
      <c r="D250" s="449" t="s">
        <v>535</v>
      </c>
      <c r="E250" s="449" t="s">
        <v>345</v>
      </c>
      <c r="F250" s="450" t="s">
        <v>1369</v>
      </c>
      <c r="G250" s="450" t="s">
        <v>1370</v>
      </c>
      <c r="H250" s="450" t="s">
        <v>1371</v>
      </c>
      <c r="I250" s="454" t="s">
        <v>1347</v>
      </c>
      <c r="J250" s="452">
        <v>6998</v>
      </c>
      <c r="K250" s="452"/>
      <c r="L250" s="453" t="s">
        <v>1257</v>
      </c>
    </row>
    <row r="251" spans="1:12" ht="51">
      <c r="A251" s="449">
        <v>249</v>
      </c>
      <c r="B251" s="449" t="s">
        <v>66</v>
      </c>
      <c r="C251" s="450" t="s">
        <v>681</v>
      </c>
      <c r="D251" s="449" t="s">
        <v>535</v>
      </c>
      <c r="E251" s="449" t="s">
        <v>345</v>
      </c>
      <c r="F251" s="450" t="s">
        <v>1372</v>
      </c>
      <c r="G251" s="450" t="s">
        <v>1373</v>
      </c>
      <c r="H251" s="450" t="s">
        <v>1374</v>
      </c>
      <c r="I251" s="454" t="s">
        <v>1347</v>
      </c>
      <c r="J251" s="452">
        <v>13000</v>
      </c>
      <c r="K251" s="452"/>
      <c r="L251" s="453" t="s">
        <v>1257</v>
      </c>
    </row>
    <row r="252" spans="1:12" ht="114.75">
      <c r="A252" s="449">
        <v>250</v>
      </c>
      <c r="B252" s="449" t="s">
        <v>66</v>
      </c>
      <c r="C252" s="450" t="s">
        <v>681</v>
      </c>
      <c r="D252" s="449" t="s">
        <v>535</v>
      </c>
      <c r="E252" s="449" t="s">
        <v>345</v>
      </c>
      <c r="F252" s="450" t="s">
        <v>1375</v>
      </c>
      <c r="G252" s="450" t="s">
        <v>1376</v>
      </c>
      <c r="H252" s="450" t="s">
        <v>1377</v>
      </c>
      <c r="I252" s="454" t="s">
        <v>960</v>
      </c>
      <c r="J252" s="452">
        <v>13968</v>
      </c>
      <c r="K252" s="452"/>
      <c r="L252" s="453" t="s">
        <v>1257</v>
      </c>
    </row>
    <row r="253" spans="1:12" ht="76.5">
      <c r="A253" s="449">
        <v>251</v>
      </c>
      <c r="B253" s="449" t="s">
        <v>66</v>
      </c>
      <c r="C253" s="450" t="s">
        <v>681</v>
      </c>
      <c r="D253" s="449" t="s">
        <v>535</v>
      </c>
      <c r="E253" s="449" t="s">
        <v>345</v>
      </c>
      <c r="F253" s="450" t="s">
        <v>1378</v>
      </c>
      <c r="G253" s="450" t="s">
        <v>1379</v>
      </c>
      <c r="H253" s="450" t="s">
        <v>1380</v>
      </c>
      <c r="I253" s="455" t="s">
        <v>979</v>
      </c>
      <c r="J253" s="452">
        <v>35905</v>
      </c>
      <c r="K253" s="452"/>
      <c r="L253" s="453"/>
    </row>
    <row r="254" spans="1:12" ht="76.5">
      <c r="A254" s="449">
        <v>252</v>
      </c>
      <c r="B254" s="449" t="s">
        <v>66</v>
      </c>
      <c r="C254" s="450" t="s">
        <v>681</v>
      </c>
      <c r="D254" s="449" t="s">
        <v>535</v>
      </c>
      <c r="E254" s="449" t="s">
        <v>345</v>
      </c>
      <c r="F254" s="450" t="s">
        <v>1381</v>
      </c>
      <c r="G254" s="450" t="s">
        <v>1382</v>
      </c>
      <c r="H254" s="450" t="s">
        <v>1383</v>
      </c>
      <c r="I254" s="455" t="s">
        <v>1384</v>
      </c>
      <c r="J254" s="452">
        <v>62500</v>
      </c>
      <c r="K254" s="452"/>
      <c r="L254" s="453"/>
    </row>
    <row r="255" spans="1:12" ht="140.25">
      <c r="A255" s="449">
        <v>253</v>
      </c>
      <c r="B255" s="449" t="s">
        <v>66</v>
      </c>
      <c r="C255" s="450" t="s">
        <v>681</v>
      </c>
      <c r="D255" s="449" t="s">
        <v>535</v>
      </c>
      <c r="E255" s="449" t="s">
        <v>345</v>
      </c>
      <c r="F255" s="450" t="s">
        <v>1385</v>
      </c>
      <c r="G255" s="450" t="s">
        <v>1386</v>
      </c>
      <c r="H255" s="450" t="s">
        <v>1387</v>
      </c>
      <c r="I255" s="455" t="s">
        <v>979</v>
      </c>
      <c r="J255" s="452">
        <v>79842</v>
      </c>
      <c r="K255" s="452"/>
      <c r="L255" s="453"/>
    </row>
    <row r="256" spans="1:12" ht="51">
      <c r="A256" s="449">
        <v>254</v>
      </c>
      <c r="B256" s="449" t="s">
        <v>66</v>
      </c>
      <c r="C256" s="450" t="s">
        <v>681</v>
      </c>
      <c r="D256" s="449" t="s">
        <v>535</v>
      </c>
      <c r="E256" s="449" t="s">
        <v>345</v>
      </c>
      <c r="F256" s="450" t="s">
        <v>1388</v>
      </c>
      <c r="G256" s="450" t="s">
        <v>1389</v>
      </c>
      <c r="H256" s="450" t="s">
        <v>1390</v>
      </c>
      <c r="I256" s="455" t="s">
        <v>1391</v>
      </c>
      <c r="J256" s="452">
        <v>71200</v>
      </c>
      <c r="K256" s="452"/>
      <c r="L256" s="453"/>
    </row>
    <row r="257" spans="1:12" ht="76.5">
      <c r="A257" s="449">
        <v>255</v>
      </c>
      <c r="B257" s="449" t="s">
        <v>66</v>
      </c>
      <c r="C257" s="450" t="s">
        <v>681</v>
      </c>
      <c r="D257" s="449" t="s">
        <v>535</v>
      </c>
      <c r="E257" s="449" t="s">
        <v>345</v>
      </c>
      <c r="F257" s="450" t="s">
        <v>1392</v>
      </c>
      <c r="G257" s="450" t="s">
        <v>1286</v>
      </c>
      <c r="H257" s="450" t="s">
        <v>1393</v>
      </c>
      <c r="I257" s="455" t="s">
        <v>1384</v>
      </c>
      <c r="J257" s="452">
        <v>60918</v>
      </c>
      <c r="K257" s="452"/>
      <c r="L257" s="453"/>
    </row>
    <row r="258" spans="1:12" ht="63.75">
      <c r="A258" s="449">
        <v>256</v>
      </c>
      <c r="B258" s="449" t="s">
        <v>66</v>
      </c>
      <c r="C258" s="450" t="s">
        <v>681</v>
      </c>
      <c r="D258" s="449" t="s">
        <v>535</v>
      </c>
      <c r="E258" s="449" t="s">
        <v>345</v>
      </c>
      <c r="F258" s="450" t="s">
        <v>1394</v>
      </c>
      <c r="G258" s="450" t="s">
        <v>1224</v>
      </c>
      <c r="H258" s="450" t="s">
        <v>1395</v>
      </c>
      <c r="I258" s="455" t="s">
        <v>1384</v>
      </c>
      <c r="J258" s="452">
        <v>10000</v>
      </c>
      <c r="K258" s="452"/>
      <c r="L258" s="453" t="s">
        <v>1257</v>
      </c>
    </row>
    <row r="259" spans="1:12" ht="89.25">
      <c r="A259" s="449">
        <v>257</v>
      </c>
      <c r="B259" s="449" t="s">
        <v>66</v>
      </c>
      <c r="C259" s="450" t="s">
        <v>681</v>
      </c>
      <c r="D259" s="449" t="s">
        <v>535</v>
      </c>
      <c r="E259" s="449" t="s">
        <v>345</v>
      </c>
      <c r="F259" s="450" t="s">
        <v>1396</v>
      </c>
      <c r="G259" s="450" t="s">
        <v>1397</v>
      </c>
      <c r="H259" s="450" t="s">
        <v>1398</v>
      </c>
      <c r="I259" s="455" t="s">
        <v>1391</v>
      </c>
      <c r="J259" s="452">
        <v>25050</v>
      </c>
      <c r="K259" s="452"/>
      <c r="L259" s="453" t="s">
        <v>1257</v>
      </c>
    </row>
    <row r="260" spans="1:12" ht="63.75">
      <c r="A260" s="449">
        <v>258</v>
      </c>
      <c r="B260" s="449" t="s">
        <v>66</v>
      </c>
      <c r="C260" s="450" t="s">
        <v>681</v>
      </c>
      <c r="D260" s="449" t="s">
        <v>535</v>
      </c>
      <c r="E260" s="449" t="s">
        <v>345</v>
      </c>
      <c r="F260" s="450" t="s">
        <v>1399</v>
      </c>
      <c r="G260" s="450" t="s">
        <v>1386</v>
      </c>
      <c r="H260" s="450" t="s">
        <v>1400</v>
      </c>
      <c r="I260" s="455" t="s">
        <v>1391</v>
      </c>
      <c r="J260" s="452">
        <v>19500</v>
      </c>
      <c r="K260" s="452"/>
      <c r="L260" s="453" t="s">
        <v>1257</v>
      </c>
    </row>
    <row r="261" spans="1:12" ht="89.25">
      <c r="A261" s="449">
        <v>259</v>
      </c>
      <c r="B261" s="449" t="s">
        <v>66</v>
      </c>
      <c r="C261" s="450" t="s">
        <v>681</v>
      </c>
      <c r="D261" s="449" t="s">
        <v>535</v>
      </c>
      <c r="E261" s="449" t="s">
        <v>345</v>
      </c>
      <c r="F261" s="450" t="s">
        <v>1401</v>
      </c>
      <c r="G261" s="450" t="s">
        <v>1376</v>
      </c>
      <c r="H261" s="450" t="s">
        <v>1402</v>
      </c>
      <c r="I261" s="455" t="s">
        <v>979</v>
      </c>
      <c r="J261" s="452">
        <v>24561</v>
      </c>
      <c r="K261" s="452"/>
      <c r="L261" s="453" t="s">
        <v>1257</v>
      </c>
    </row>
    <row r="262" spans="1:12" ht="89.25">
      <c r="A262" s="449">
        <v>260</v>
      </c>
      <c r="B262" s="449" t="s">
        <v>66</v>
      </c>
      <c r="C262" s="450" t="s">
        <v>681</v>
      </c>
      <c r="D262" s="449" t="s">
        <v>535</v>
      </c>
      <c r="E262" s="449" t="s">
        <v>345</v>
      </c>
      <c r="F262" s="450" t="s">
        <v>1403</v>
      </c>
      <c r="G262" s="450" t="s">
        <v>1237</v>
      </c>
      <c r="H262" s="450" t="s">
        <v>1404</v>
      </c>
      <c r="I262" s="451" t="s">
        <v>1405</v>
      </c>
      <c r="J262" s="452">
        <v>82722</v>
      </c>
      <c r="K262" s="452"/>
      <c r="L262" s="453"/>
    </row>
    <row r="263" spans="1:12" ht="76.5">
      <c r="A263" s="449">
        <v>261</v>
      </c>
      <c r="B263" s="449" t="s">
        <v>66</v>
      </c>
      <c r="C263" s="450" t="s">
        <v>681</v>
      </c>
      <c r="D263" s="449" t="s">
        <v>535</v>
      </c>
      <c r="E263" s="449" t="s">
        <v>345</v>
      </c>
      <c r="F263" s="450" t="s">
        <v>1406</v>
      </c>
      <c r="G263" s="450" t="s">
        <v>1283</v>
      </c>
      <c r="H263" s="450" t="s">
        <v>1407</v>
      </c>
      <c r="I263" s="451" t="s">
        <v>1408</v>
      </c>
      <c r="J263" s="452">
        <v>71165</v>
      </c>
      <c r="K263" s="452"/>
      <c r="L263" s="453"/>
    </row>
    <row r="264" spans="1:12" ht="38.25">
      <c r="A264" s="449">
        <v>262</v>
      </c>
      <c r="B264" s="449" t="s">
        <v>66</v>
      </c>
      <c r="C264" s="450" t="s">
        <v>681</v>
      </c>
      <c r="D264" s="449" t="s">
        <v>535</v>
      </c>
      <c r="E264" s="449" t="s">
        <v>345</v>
      </c>
      <c r="F264" s="450" t="s">
        <v>994</v>
      </c>
      <c r="G264" s="450" t="s">
        <v>1333</v>
      </c>
      <c r="H264" s="450" t="s">
        <v>996</v>
      </c>
      <c r="I264" s="451" t="s">
        <v>1409</v>
      </c>
      <c r="J264" s="452">
        <v>92320</v>
      </c>
      <c r="K264" s="452"/>
      <c r="L264" s="453"/>
    </row>
    <row r="265" spans="1:12" ht="63.75">
      <c r="A265" s="449">
        <v>263</v>
      </c>
      <c r="B265" s="449" t="s">
        <v>66</v>
      </c>
      <c r="C265" s="450" t="s">
        <v>681</v>
      </c>
      <c r="D265" s="449" t="s">
        <v>535</v>
      </c>
      <c r="E265" s="449" t="s">
        <v>345</v>
      </c>
      <c r="F265" s="450" t="s">
        <v>1410</v>
      </c>
      <c r="G265" s="450" t="s">
        <v>1376</v>
      </c>
      <c r="H265" s="450" t="s">
        <v>1411</v>
      </c>
      <c r="I265" s="451" t="s">
        <v>1405</v>
      </c>
      <c r="J265" s="452">
        <v>74654</v>
      </c>
      <c r="K265" s="452"/>
      <c r="L265" s="453"/>
    </row>
    <row r="266" spans="1:12" ht="102">
      <c r="A266" s="449">
        <v>264</v>
      </c>
      <c r="B266" s="449" t="s">
        <v>66</v>
      </c>
      <c r="C266" s="450" t="s">
        <v>681</v>
      </c>
      <c r="D266" s="449" t="s">
        <v>535</v>
      </c>
      <c r="E266" s="449" t="s">
        <v>345</v>
      </c>
      <c r="F266" s="450" t="s">
        <v>1412</v>
      </c>
      <c r="G266" s="450" t="s">
        <v>1333</v>
      </c>
      <c r="H266" s="450" t="s">
        <v>1413</v>
      </c>
      <c r="I266" s="451" t="s">
        <v>1408</v>
      </c>
      <c r="J266" s="452">
        <v>22929</v>
      </c>
      <c r="K266" s="452"/>
      <c r="L266" s="453" t="s">
        <v>1257</v>
      </c>
    </row>
    <row r="267" spans="1:12" ht="63.75">
      <c r="A267" s="449">
        <v>265</v>
      </c>
      <c r="B267" s="449" t="s">
        <v>66</v>
      </c>
      <c r="C267" s="450" t="s">
        <v>681</v>
      </c>
      <c r="D267" s="449" t="s">
        <v>535</v>
      </c>
      <c r="E267" s="449" t="s">
        <v>345</v>
      </c>
      <c r="F267" s="450" t="s">
        <v>1414</v>
      </c>
      <c r="G267" s="450" t="s">
        <v>1415</v>
      </c>
      <c r="H267" s="450" t="s">
        <v>1416</v>
      </c>
      <c r="I267" s="456" t="s">
        <v>1417</v>
      </c>
      <c r="J267" s="452">
        <v>15858</v>
      </c>
      <c r="K267" s="452"/>
      <c r="L267" s="453"/>
    </row>
    <row r="268" spans="1:12" ht="127.5">
      <c r="A268" s="449">
        <v>266</v>
      </c>
      <c r="B268" s="449" t="s">
        <v>66</v>
      </c>
      <c r="C268" s="450" t="s">
        <v>681</v>
      </c>
      <c r="D268" s="449" t="s">
        <v>535</v>
      </c>
      <c r="E268" s="449" t="s">
        <v>345</v>
      </c>
      <c r="F268" s="450" t="s">
        <v>1418</v>
      </c>
      <c r="G268" s="450" t="s">
        <v>1419</v>
      </c>
      <c r="H268" s="450" t="s">
        <v>1420</v>
      </c>
      <c r="I268" s="456" t="s">
        <v>1417</v>
      </c>
      <c r="J268" s="452">
        <v>5000</v>
      </c>
      <c r="K268" s="452"/>
      <c r="L268" s="453" t="s">
        <v>1257</v>
      </c>
    </row>
    <row r="269" spans="1:12" ht="114.75">
      <c r="A269" s="449">
        <v>267</v>
      </c>
      <c r="B269" s="449" t="s">
        <v>66</v>
      </c>
      <c r="C269" s="450" t="s">
        <v>681</v>
      </c>
      <c r="D269" s="449" t="s">
        <v>535</v>
      </c>
      <c r="E269" s="449" t="s">
        <v>345</v>
      </c>
      <c r="F269" s="450" t="s">
        <v>1421</v>
      </c>
      <c r="G269" s="450" t="s">
        <v>1422</v>
      </c>
      <c r="H269" s="450" t="s">
        <v>1423</v>
      </c>
      <c r="I269" s="456" t="s">
        <v>1417</v>
      </c>
      <c r="J269" s="452">
        <v>5000</v>
      </c>
      <c r="K269" s="452"/>
      <c r="L269" s="453" t="s">
        <v>1257</v>
      </c>
    </row>
    <row r="270" spans="1:12" ht="51">
      <c r="A270" s="449">
        <v>268</v>
      </c>
      <c r="B270" s="449" t="s">
        <v>66</v>
      </c>
      <c r="C270" s="450" t="s">
        <v>681</v>
      </c>
      <c r="D270" s="449" t="s">
        <v>535</v>
      </c>
      <c r="E270" s="449" t="s">
        <v>345</v>
      </c>
      <c r="F270" s="450" t="s">
        <v>1424</v>
      </c>
      <c r="G270" s="450" t="s">
        <v>1330</v>
      </c>
      <c r="H270" s="450" t="s">
        <v>1425</v>
      </c>
      <c r="I270" s="456" t="s">
        <v>1426</v>
      </c>
      <c r="J270" s="452">
        <v>12400</v>
      </c>
      <c r="K270" s="452"/>
      <c r="L270" s="453" t="s">
        <v>1257</v>
      </c>
    </row>
    <row r="271" spans="1:12" ht="63.75">
      <c r="A271" s="449">
        <v>269</v>
      </c>
      <c r="B271" s="449" t="s">
        <v>66</v>
      </c>
      <c r="C271" s="450" t="s">
        <v>681</v>
      </c>
      <c r="D271" s="449" t="s">
        <v>535</v>
      </c>
      <c r="E271" s="449" t="s">
        <v>345</v>
      </c>
      <c r="F271" s="450" t="s">
        <v>1427</v>
      </c>
      <c r="G271" s="450" t="s">
        <v>1428</v>
      </c>
      <c r="H271" s="450" t="s">
        <v>1429</v>
      </c>
      <c r="I271" s="456" t="s">
        <v>1426</v>
      </c>
      <c r="J271" s="452">
        <v>1470</v>
      </c>
      <c r="K271" s="452"/>
      <c r="L271" s="453" t="s">
        <v>1257</v>
      </c>
    </row>
    <row r="272" spans="1:12" ht="76.5">
      <c r="A272" s="449">
        <v>270</v>
      </c>
      <c r="B272" s="449" t="s">
        <v>66</v>
      </c>
      <c r="C272" s="450" t="s">
        <v>681</v>
      </c>
      <c r="D272" s="449" t="s">
        <v>535</v>
      </c>
      <c r="E272" s="449" t="s">
        <v>345</v>
      </c>
      <c r="F272" s="450" t="s">
        <v>1430</v>
      </c>
      <c r="G272" s="450" t="s">
        <v>1415</v>
      </c>
      <c r="H272" s="450" t="s">
        <v>1431</v>
      </c>
      <c r="I272" s="456" t="s">
        <v>1432</v>
      </c>
      <c r="J272" s="452">
        <v>12573</v>
      </c>
      <c r="K272" s="452"/>
      <c r="L272" s="453" t="s">
        <v>1257</v>
      </c>
    </row>
    <row r="273" spans="1:12" ht="76.5">
      <c r="A273" s="449">
        <v>271</v>
      </c>
      <c r="B273" s="449" t="s">
        <v>66</v>
      </c>
      <c r="C273" s="450" t="s">
        <v>681</v>
      </c>
      <c r="D273" s="449" t="s">
        <v>535</v>
      </c>
      <c r="E273" s="449" t="s">
        <v>345</v>
      </c>
      <c r="F273" s="450" t="s">
        <v>1433</v>
      </c>
      <c r="G273" s="450" t="s">
        <v>1376</v>
      </c>
      <c r="H273" s="450" t="s">
        <v>1434</v>
      </c>
      <c r="I273" s="456" t="s">
        <v>1426</v>
      </c>
      <c r="J273" s="452">
        <v>12030</v>
      </c>
      <c r="K273" s="452"/>
      <c r="L273" s="453" t="s">
        <v>1257</v>
      </c>
    </row>
    <row r="274" spans="1:12" ht="114.75">
      <c r="A274" s="449">
        <v>272</v>
      </c>
      <c r="B274" s="449" t="s">
        <v>66</v>
      </c>
      <c r="C274" s="450" t="s">
        <v>681</v>
      </c>
      <c r="D274" s="449" t="s">
        <v>535</v>
      </c>
      <c r="E274" s="449" t="s">
        <v>345</v>
      </c>
      <c r="F274" s="450" t="s">
        <v>1435</v>
      </c>
      <c r="G274" s="450" t="s">
        <v>1327</v>
      </c>
      <c r="H274" s="450" t="s">
        <v>1436</v>
      </c>
      <c r="I274" s="454" t="s">
        <v>1437</v>
      </c>
      <c r="J274" s="452">
        <v>88167</v>
      </c>
      <c r="K274" s="452"/>
      <c r="L274" s="453"/>
    </row>
    <row r="275" spans="1:12" ht="63.75">
      <c r="A275" s="449">
        <v>273</v>
      </c>
      <c r="B275" s="449" t="s">
        <v>66</v>
      </c>
      <c r="C275" s="450" t="s">
        <v>1438</v>
      </c>
      <c r="D275" s="449" t="s">
        <v>535</v>
      </c>
      <c r="E275" s="449" t="s">
        <v>345</v>
      </c>
      <c r="F275" s="450" t="s">
        <v>1438</v>
      </c>
      <c r="G275" s="450" t="s">
        <v>1439</v>
      </c>
      <c r="H275" s="450" t="s">
        <v>1440</v>
      </c>
      <c r="I275" s="451" t="s">
        <v>1441</v>
      </c>
      <c r="J275" s="452">
        <v>1000</v>
      </c>
      <c r="K275" s="452"/>
      <c r="L275" s="453"/>
    </row>
    <row r="276" spans="1:12" ht="114.75">
      <c r="A276" s="449">
        <v>274</v>
      </c>
      <c r="B276" s="449" t="s">
        <v>66</v>
      </c>
      <c r="C276" s="450" t="s">
        <v>1438</v>
      </c>
      <c r="D276" s="449" t="s">
        <v>535</v>
      </c>
      <c r="E276" s="449" t="s">
        <v>345</v>
      </c>
      <c r="F276" s="450" t="s">
        <v>1438</v>
      </c>
      <c r="G276" s="450" t="s">
        <v>1442</v>
      </c>
      <c r="H276" s="450" t="s">
        <v>1443</v>
      </c>
      <c r="I276" s="451" t="s">
        <v>1441</v>
      </c>
      <c r="J276" s="452">
        <v>1000</v>
      </c>
      <c r="K276" s="452"/>
      <c r="L276" s="453"/>
    </row>
    <row r="277" spans="1:12" ht="102">
      <c r="A277" s="449">
        <v>275</v>
      </c>
      <c r="B277" s="449" t="s">
        <v>66</v>
      </c>
      <c r="C277" s="450" t="s">
        <v>1438</v>
      </c>
      <c r="D277" s="449" t="s">
        <v>535</v>
      </c>
      <c r="E277" s="449" t="s">
        <v>345</v>
      </c>
      <c r="F277" s="450" t="s">
        <v>1438</v>
      </c>
      <c r="G277" s="450" t="s">
        <v>1444</v>
      </c>
      <c r="H277" s="450" t="s">
        <v>1445</v>
      </c>
      <c r="I277" s="451" t="s">
        <v>1441</v>
      </c>
      <c r="J277" s="452">
        <v>1000</v>
      </c>
      <c r="K277" s="452"/>
      <c r="L277" s="453"/>
    </row>
    <row r="278" spans="1:12" ht="140.25">
      <c r="A278" s="449">
        <v>276</v>
      </c>
      <c r="B278" s="449" t="s">
        <v>66</v>
      </c>
      <c r="C278" s="450" t="s">
        <v>1438</v>
      </c>
      <c r="D278" s="449" t="s">
        <v>535</v>
      </c>
      <c r="E278" s="449" t="s">
        <v>345</v>
      </c>
      <c r="F278" s="450" t="s">
        <v>1438</v>
      </c>
      <c r="G278" s="450" t="s">
        <v>1446</v>
      </c>
      <c r="H278" s="450" t="s">
        <v>1447</v>
      </c>
      <c r="I278" s="451" t="s">
        <v>1441</v>
      </c>
      <c r="J278" s="452">
        <v>1000</v>
      </c>
      <c r="K278" s="452"/>
      <c r="L278" s="453"/>
    </row>
    <row r="279" spans="1:12" ht="51">
      <c r="A279" s="449">
        <v>277</v>
      </c>
      <c r="B279" s="449" t="s">
        <v>66</v>
      </c>
      <c r="C279" s="450" t="s">
        <v>1438</v>
      </c>
      <c r="D279" s="449" t="s">
        <v>535</v>
      </c>
      <c r="E279" s="449" t="s">
        <v>345</v>
      </c>
      <c r="F279" s="450" t="s">
        <v>1438</v>
      </c>
      <c r="G279" s="450" t="s">
        <v>1448</v>
      </c>
      <c r="H279" s="450" t="s">
        <v>1449</v>
      </c>
      <c r="I279" s="451" t="s">
        <v>1441</v>
      </c>
      <c r="J279" s="452">
        <v>1000</v>
      </c>
      <c r="K279" s="452"/>
      <c r="L279" s="453"/>
    </row>
    <row r="280" spans="1:12" ht="51">
      <c r="A280" s="449">
        <v>278</v>
      </c>
      <c r="B280" s="449" t="s">
        <v>66</v>
      </c>
      <c r="C280" s="450" t="s">
        <v>1438</v>
      </c>
      <c r="D280" s="449" t="s">
        <v>535</v>
      </c>
      <c r="E280" s="449" t="s">
        <v>345</v>
      </c>
      <c r="F280" s="450" t="s">
        <v>1438</v>
      </c>
      <c r="G280" s="450" t="s">
        <v>1450</v>
      </c>
      <c r="H280" s="450" t="s">
        <v>1451</v>
      </c>
      <c r="I280" s="451" t="s">
        <v>1441</v>
      </c>
      <c r="J280" s="452">
        <v>1000</v>
      </c>
      <c r="K280" s="452"/>
      <c r="L280" s="453"/>
    </row>
    <row r="281" spans="1:12" ht="38.25">
      <c r="A281" s="449">
        <v>279</v>
      </c>
      <c r="B281" s="449" t="s">
        <v>66</v>
      </c>
      <c r="C281" s="450" t="s">
        <v>1438</v>
      </c>
      <c r="D281" s="449" t="s">
        <v>535</v>
      </c>
      <c r="E281" s="449" t="s">
        <v>345</v>
      </c>
      <c r="F281" s="450" t="s">
        <v>1438</v>
      </c>
      <c r="G281" s="450" t="s">
        <v>1452</v>
      </c>
      <c r="H281" s="450" t="s">
        <v>1453</v>
      </c>
      <c r="I281" s="451" t="s">
        <v>1441</v>
      </c>
      <c r="J281" s="452">
        <v>1000</v>
      </c>
      <c r="K281" s="452"/>
      <c r="L281" s="453"/>
    </row>
    <row r="282" spans="1:12" ht="63.75">
      <c r="A282" s="449">
        <v>280</v>
      </c>
      <c r="B282" s="449" t="s">
        <v>66</v>
      </c>
      <c r="C282" s="450" t="s">
        <v>1438</v>
      </c>
      <c r="D282" s="449" t="s">
        <v>535</v>
      </c>
      <c r="E282" s="449" t="s">
        <v>345</v>
      </c>
      <c r="F282" s="450" t="s">
        <v>1438</v>
      </c>
      <c r="G282" s="450" t="s">
        <v>1454</v>
      </c>
      <c r="H282" s="450" t="s">
        <v>1455</v>
      </c>
      <c r="I282" s="451" t="s">
        <v>1441</v>
      </c>
      <c r="J282" s="452">
        <v>1000</v>
      </c>
      <c r="K282" s="452"/>
      <c r="L282" s="453"/>
    </row>
    <row r="283" spans="1:12" ht="51">
      <c r="A283" s="449">
        <v>281</v>
      </c>
      <c r="B283" s="449" t="s">
        <v>66</v>
      </c>
      <c r="C283" s="450" t="s">
        <v>1438</v>
      </c>
      <c r="D283" s="449" t="s">
        <v>535</v>
      </c>
      <c r="E283" s="449" t="s">
        <v>345</v>
      </c>
      <c r="F283" s="450" t="s">
        <v>1438</v>
      </c>
      <c r="G283" s="450" t="s">
        <v>1456</v>
      </c>
      <c r="H283" s="450" t="s">
        <v>1457</v>
      </c>
      <c r="I283" s="451" t="s">
        <v>1441</v>
      </c>
      <c r="J283" s="452">
        <v>1000</v>
      </c>
      <c r="K283" s="452"/>
      <c r="L283" s="453"/>
    </row>
    <row r="284" spans="1:12" ht="76.5">
      <c r="A284" s="449">
        <v>282</v>
      </c>
      <c r="B284" s="449" t="s">
        <v>66</v>
      </c>
      <c r="C284" s="450" t="s">
        <v>1438</v>
      </c>
      <c r="D284" s="449" t="s">
        <v>535</v>
      </c>
      <c r="E284" s="449" t="s">
        <v>345</v>
      </c>
      <c r="F284" s="450" t="s">
        <v>1438</v>
      </c>
      <c r="G284" s="450" t="s">
        <v>1458</v>
      </c>
      <c r="H284" s="450" t="s">
        <v>1459</v>
      </c>
      <c r="I284" s="451" t="s">
        <v>1441</v>
      </c>
      <c r="J284" s="452">
        <v>1000</v>
      </c>
      <c r="K284" s="452"/>
      <c r="L284" s="453"/>
    </row>
    <row r="285" spans="1:12" ht="76.5">
      <c r="A285" s="449">
        <v>283</v>
      </c>
      <c r="B285" s="449" t="s">
        <v>66</v>
      </c>
      <c r="C285" s="450" t="s">
        <v>1438</v>
      </c>
      <c r="D285" s="449" t="s">
        <v>535</v>
      </c>
      <c r="E285" s="449" t="s">
        <v>345</v>
      </c>
      <c r="F285" s="450" t="s">
        <v>1438</v>
      </c>
      <c r="G285" s="450" t="s">
        <v>1460</v>
      </c>
      <c r="H285" s="450" t="s">
        <v>1461</v>
      </c>
      <c r="I285" s="451" t="s">
        <v>1441</v>
      </c>
      <c r="J285" s="452">
        <v>1000</v>
      </c>
      <c r="K285" s="452"/>
      <c r="L285" s="453"/>
    </row>
    <row r="286" spans="1:12" ht="76.5">
      <c r="A286" s="449">
        <v>284</v>
      </c>
      <c r="B286" s="449" t="s">
        <v>66</v>
      </c>
      <c r="C286" s="450" t="s">
        <v>1438</v>
      </c>
      <c r="D286" s="449" t="s">
        <v>535</v>
      </c>
      <c r="E286" s="449" t="s">
        <v>345</v>
      </c>
      <c r="F286" s="450" t="s">
        <v>1438</v>
      </c>
      <c r="G286" s="450" t="s">
        <v>1462</v>
      </c>
      <c r="H286" s="450" t="s">
        <v>1463</v>
      </c>
      <c r="I286" s="451" t="s">
        <v>1441</v>
      </c>
      <c r="J286" s="452">
        <v>1000</v>
      </c>
      <c r="K286" s="452"/>
      <c r="L286" s="453"/>
    </row>
    <row r="287" spans="1:12" ht="38.25">
      <c r="A287" s="449">
        <v>285</v>
      </c>
      <c r="B287" s="449" t="s">
        <v>66</v>
      </c>
      <c r="C287" s="450" t="s">
        <v>1438</v>
      </c>
      <c r="D287" s="449" t="s">
        <v>535</v>
      </c>
      <c r="E287" s="449" t="s">
        <v>345</v>
      </c>
      <c r="F287" s="450" t="s">
        <v>1438</v>
      </c>
      <c r="G287" s="450" t="s">
        <v>1464</v>
      </c>
      <c r="H287" s="450" t="s">
        <v>1465</v>
      </c>
      <c r="I287" s="451" t="s">
        <v>1441</v>
      </c>
      <c r="J287" s="452">
        <v>1000</v>
      </c>
      <c r="K287" s="452"/>
      <c r="L287" s="453"/>
    </row>
    <row r="288" spans="1:12" ht="140.25">
      <c r="A288" s="449">
        <v>286</v>
      </c>
      <c r="B288" s="449" t="s">
        <v>66</v>
      </c>
      <c r="C288" s="450" t="s">
        <v>1438</v>
      </c>
      <c r="D288" s="449" t="s">
        <v>535</v>
      </c>
      <c r="E288" s="449" t="s">
        <v>345</v>
      </c>
      <c r="F288" s="450" t="s">
        <v>1438</v>
      </c>
      <c r="G288" s="450" t="s">
        <v>1466</v>
      </c>
      <c r="H288" s="450" t="s">
        <v>1467</v>
      </c>
      <c r="I288" s="451" t="s">
        <v>1441</v>
      </c>
      <c r="J288" s="452">
        <v>1000</v>
      </c>
      <c r="K288" s="452"/>
      <c r="L288" s="453"/>
    </row>
    <row r="289" spans="1:12" ht="102">
      <c r="A289" s="449">
        <v>287</v>
      </c>
      <c r="B289" s="449" t="s">
        <v>66</v>
      </c>
      <c r="C289" s="450" t="s">
        <v>1438</v>
      </c>
      <c r="D289" s="449" t="s">
        <v>535</v>
      </c>
      <c r="E289" s="449" t="s">
        <v>345</v>
      </c>
      <c r="F289" s="450" t="s">
        <v>1438</v>
      </c>
      <c r="G289" s="450" t="s">
        <v>1468</v>
      </c>
      <c r="H289" s="450" t="s">
        <v>1469</v>
      </c>
      <c r="I289" s="451" t="s">
        <v>1441</v>
      </c>
      <c r="J289" s="452">
        <v>1000</v>
      </c>
      <c r="K289" s="452"/>
      <c r="L289" s="453"/>
    </row>
    <row r="290" spans="1:12" ht="89.25">
      <c r="A290" s="449">
        <v>288</v>
      </c>
      <c r="B290" s="449" t="s">
        <v>66</v>
      </c>
      <c r="C290" s="450" t="s">
        <v>1438</v>
      </c>
      <c r="D290" s="449" t="s">
        <v>535</v>
      </c>
      <c r="E290" s="449" t="s">
        <v>345</v>
      </c>
      <c r="F290" s="450" t="s">
        <v>1438</v>
      </c>
      <c r="G290" s="450" t="s">
        <v>1470</v>
      </c>
      <c r="H290" s="450" t="s">
        <v>1471</v>
      </c>
      <c r="I290" s="451" t="s">
        <v>1441</v>
      </c>
      <c r="J290" s="452">
        <v>1000</v>
      </c>
      <c r="K290" s="452"/>
      <c r="L290" s="453"/>
    </row>
    <row r="291" spans="1:12" ht="51">
      <c r="A291" s="449">
        <v>289</v>
      </c>
      <c r="B291" s="449" t="s">
        <v>66</v>
      </c>
      <c r="C291" s="450" t="s">
        <v>1438</v>
      </c>
      <c r="D291" s="449" t="s">
        <v>535</v>
      </c>
      <c r="E291" s="449" t="s">
        <v>345</v>
      </c>
      <c r="F291" s="450" t="s">
        <v>1438</v>
      </c>
      <c r="G291" s="450" t="s">
        <v>1472</v>
      </c>
      <c r="H291" s="450" t="s">
        <v>1473</v>
      </c>
      <c r="I291" s="451" t="s">
        <v>1441</v>
      </c>
      <c r="J291" s="452">
        <v>999</v>
      </c>
      <c r="K291" s="452"/>
      <c r="L291" s="453"/>
    </row>
    <row r="292" spans="1:12" ht="26.25">
      <c r="A292" s="449">
        <v>290</v>
      </c>
      <c r="B292" s="449" t="s">
        <v>66</v>
      </c>
      <c r="C292" s="450" t="s">
        <v>1438</v>
      </c>
      <c r="D292" s="449" t="s">
        <v>535</v>
      </c>
      <c r="E292" s="449" t="s">
        <v>345</v>
      </c>
      <c r="F292" s="450" t="s">
        <v>1438</v>
      </c>
      <c r="G292" s="450" t="s">
        <v>1474</v>
      </c>
      <c r="H292" s="450" t="s">
        <v>1475</v>
      </c>
      <c r="I292" s="451" t="s">
        <v>1441</v>
      </c>
      <c r="J292" s="452">
        <v>1000</v>
      </c>
      <c r="K292" s="452"/>
      <c r="L292" s="453"/>
    </row>
    <row r="293" spans="1:12" ht="114.75">
      <c r="A293" s="449">
        <v>291</v>
      </c>
      <c r="B293" s="449" t="s">
        <v>66</v>
      </c>
      <c r="C293" s="450" t="s">
        <v>1438</v>
      </c>
      <c r="D293" s="449" t="s">
        <v>535</v>
      </c>
      <c r="E293" s="449" t="s">
        <v>345</v>
      </c>
      <c r="F293" s="450" t="s">
        <v>1438</v>
      </c>
      <c r="G293" s="450" t="s">
        <v>1476</v>
      </c>
      <c r="H293" s="450" t="s">
        <v>1477</v>
      </c>
      <c r="I293" s="451" t="s">
        <v>1441</v>
      </c>
      <c r="J293" s="452">
        <v>1000</v>
      </c>
      <c r="K293" s="452"/>
      <c r="L293" s="453"/>
    </row>
    <row r="294" spans="1:12" ht="63.75">
      <c r="A294" s="449">
        <v>292</v>
      </c>
      <c r="B294" s="449" t="s">
        <v>66</v>
      </c>
      <c r="C294" s="450" t="s">
        <v>1478</v>
      </c>
      <c r="D294" s="449" t="s">
        <v>535</v>
      </c>
      <c r="E294" s="449" t="s">
        <v>345</v>
      </c>
      <c r="F294" s="450" t="s">
        <v>1479</v>
      </c>
      <c r="G294" s="450" t="s">
        <v>1480</v>
      </c>
      <c r="H294" s="450" t="s">
        <v>1481</v>
      </c>
      <c r="I294" s="451" t="s">
        <v>1482</v>
      </c>
      <c r="J294" s="452">
        <v>7000</v>
      </c>
      <c r="K294" s="452"/>
      <c r="L294" s="453"/>
    </row>
    <row r="295" spans="1:12" ht="89.25">
      <c r="A295" s="449">
        <v>293</v>
      </c>
      <c r="B295" s="449" t="s">
        <v>66</v>
      </c>
      <c r="C295" s="450" t="s">
        <v>1478</v>
      </c>
      <c r="D295" s="449" t="s">
        <v>535</v>
      </c>
      <c r="E295" s="449" t="s">
        <v>345</v>
      </c>
      <c r="F295" s="450" t="s">
        <v>1479</v>
      </c>
      <c r="G295" s="450" t="s">
        <v>1483</v>
      </c>
      <c r="H295" s="450" t="s">
        <v>1484</v>
      </c>
      <c r="I295" s="456" t="s">
        <v>985</v>
      </c>
      <c r="J295" s="452">
        <v>0</v>
      </c>
      <c r="K295" s="452"/>
      <c r="L295" s="453"/>
    </row>
    <row r="296" spans="1:12" ht="63.75">
      <c r="A296" s="449">
        <v>294</v>
      </c>
      <c r="B296" s="449" t="s">
        <v>66</v>
      </c>
      <c r="C296" s="450" t="s">
        <v>1485</v>
      </c>
      <c r="D296" s="449" t="s">
        <v>535</v>
      </c>
      <c r="E296" s="449" t="s">
        <v>345</v>
      </c>
      <c r="F296" s="450" t="s">
        <v>1486</v>
      </c>
      <c r="G296" s="450" t="s">
        <v>1487</v>
      </c>
      <c r="H296" s="450" t="s">
        <v>1488</v>
      </c>
      <c r="I296" s="451" t="s">
        <v>1489</v>
      </c>
      <c r="J296" s="452">
        <v>2830</v>
      </c>
      <c r="K296" s="452"/>
      <c r="L296" s="453"/>
    </row>
    <row r="297" spans="1:12" ht="38.25">
      <c r="A297" s="449">
        <v>295</v>
      </c>
      <c r="B297" s="449" t="s">
        <v>66</v>
      </c>
      <c r="C297" s="450" t="s">
        <v>1485</v>
      </c>
      <c r="D297" s="449" t="s">
        <v>535</v>
      </c>
      <c r="E297" s="449" t="s">
        <v>345</v>
      </c>
      <c r="F297" s="450" t="s">
        <v>1490</v>
      </c>
      <c r="G297" s="450" t="s">
        <v>1333</v>
      </c>
      <c r="H297" s="450" t="s">
        <v>1491</v>
      </c>
      <c r="I297" s="451" t="s">
        <v>1489</v>
      </c>
      <c r="J297" s="452">
        <v>4700</v>
      </c>
      <c r="K297" s="452"/>
      <c r="L297" s="453"/>
    </row>
    <row r="298" spans="1:12" ht="51">
      <c r="A298" s="449">
        <v>296</v>
      </c>
      <c r="B298" s="449" t="s">
        <v>66</v>
      </c>
      <c r="C298" s="450" t="s">
        <v>1485</v>
      </c>
      <c r="D298" s="449" t="s">
        <v>535</v>
      </c>
      <c r="E298" s="449" t="s">
        <v>345</v>
      </c>
      <c r="F298" s="450" t="s">
        <v>1492</v>
      </c>
      <c r="G298" s="450" t="s">
        <v>1456</v>
      </c>
      <c r="H298" s="450" t="s">
        <v>1493</v>
      </c>
      <c r="I298" s="454" t="s">
        <v>1494</v>
      </c>
      <c r="J298" s="452">
        <v>4800</v>
      </c>
      <c r="K298" s="452"/>
      <c r="L298" s="453"/>
    </row>
    <row r="299" spans="1:12" ht="63.75">
      <c r="A299" s="449">
        <v>297</v>
      </c>
      <c r="B299" s="449" t="s">
        <v>66</v>
      </c>
      <c r="C299" s="450" t="s">
        <v>1485</v>
      </c>
      <c r="D299" s="449" t="s">
        <v>535</v>
      </c>
      <c r="E299" s="449" t="s">
        <v>345</v>
      </c>
      <c r="F299" s="450" t="s">
        <v>1495</v>
      </c>
      <c r="G299" s="450" t="s">
        <v>1496</v>
      </c>
      <c r="H299" s="450" t="s">
        <v>1497</v>
      </c>
      <c r="I299" s="454" t="s">
        <v>1494</v>
      </c>
      <c r="J299" s="452">
        <v>4700</v>
      </c>
      <c r="K299" s="452"/>
      <c r="L299" s="453"/>
    </row>
    <row r="300" spans="1:12" ht="63.75">
      <c r="A300" s="449">
        <v>298</v>
      </c>
      <c r="B300" s="449" t="s">
        <v>66</v>
      </c>
      <c r="C300" s="450" t="s">
        <v>1485</v>
      </c>
      <c r="D300" s="449" t="s">
        <v>535</v>
      </c>
      <c r="E300" s="449" t="s">
        <v>345</v>
      </c>
      <c r="F300" s="450" t="s">
        <v>1498</v>
      </c>
      <c r="G300" s="450" t="s">
        <v>1499</v>
      </c>
      <c r="H300" s="450" t="s">
        <v>1500</v>
      </c>
      <c r="I300" s="454" t="s">
        <v>1494</v>
      </c>
      <c r="J300" s="452">
        <v>4000</v>
      </c>
      <c r="K300" s="452"/>
      <c r="L300" s="453"/>
    </row>
    <row r="301" spans="1:12" ht="25.5">
      <c r="A301" s="449">
        <v>299</v>
      </c>
      <c r="B301" s="449" t="s">
        <v>66</v>
      </c>
      <c r="C301" s="450" t="s">
        <v>681</v>
      </c>
      <c r="D301" s="449" t="s">
        <v>535</v>
      </c>
      <c r="E301" s="449" t="s">
        <v>345</v>
      </c>
      <c r="F301" s="450" t="s">
        <v>1501</v>
      </c>
      <c r="G301" s="450" t="s">
        <v>1502</v>
      </c>
      <c r="H301" s="450" t="s">
        <v>1501</v>
      </c>
      <c r="I301" s="451">
        <v>2019</v>
      </c>
      <c r="J301" s="452">
        <v>5000</v>
      </c>
      <c r="K301" s="452"/>
      <c r="L301" s="453" t="s">
        <v>1503</v>
      </c>
    </row>
    <row r="302" spans="1:12" ht="25.5">
      <c r="A302" s="449">
        <v>300</v>
      </c>
      <c r="B302" s="449" t="s">
        <v>66</v>
      </c>
      <c r="C302" s="450" t="s">
        <v>681</v>
      </c>
      <c r="D302" s="449" t="s">
        <v>535</v>
      </c>
      <c r="E302" s="449" t="s">
        <v>345</v>
      </c>
      <c r="F302" s="450" t="s">
        <v>1504</v>
      </c>
      <c r="G302" s="450" t="s">
        <v>1505</v>
      </c>
      <c r="H302" s="450" t="s">
        <v>1504</v>
      </c>
      <c r="I302" s="454">
        <v>2019</v>
      </c>
      <c r="J302" s="452">
        <v>5000</v>
      </c>
      <c r="K302" s="452"/>
      <c r="L302" s="453" t="s">
        <v>1503</v>
      </c>
    </row>
    <row r="303" spans="1:12">
      <c r="A303" s="449">
        <v>301</v>
      </c>
      <c r="B303" s="449" t="s">
        <v>66</v>
      </c>
      <c r="C303" s="450" t="s">
        <v>681</v>
      </c>
      <c r="D303" s="449" t="s">
        <v>535</v>
      </c>
      <c r="E303" s="449" t="s">
        <v>345</v>
      </c>
      <c r="F303" s="450" t="s">
        <v>1506</v>
      </c>
      <c r="G303" s="450" t="s">
        <v>1507</v>
      </c>
      <c r="H303" s="450" t="s">
        <v>1506</v>
      </c>
      <c r="I303" s="454">
        <v>2019</v>
      </c>
      <c r="J303" s="452">
        <v>5000</v>
      </c>
      <c r="K303" s="452"/>
      <c r="L303" s="453" t="s">
        <v>1503</v>
      </c>
    </row>
    <row r="304" spans="1:12" ht="63.75">
      <c r="A304" s="449">
        <v>302</v>
      </c>
      <c r="B304" s="449" t="s">
        <v>66</v>
      </c>
      <c r="C304" s="450" t="s">
        <v>1189</v>
      </c>
      <c r="D304" s="449" t="s">
        <v>535</v>
      </c>
      <c r="E304" s="449" t="s">
        <v>345</v>
      </c>
      <c r="F304" s="450" t="s">
        <v>1508</v>
      </c>
      <c r="G304" s="450" t="s">
        <v>1509</v>
      </c>
      <c r="H304" s="450" t="s">
        <v>1510</v>
      </c>
      <c r="I304" s="454" t="s">
        <v>1511</v>
      </c>
      <c r="J304" s="452">
        <v>0</v>
      </c>
      <c r="K304" s="452"/>
      <c r="L304" s="453" t="s">
        <v>1512</v>
      </c>
    </row>
    <row r="305" spans="1:12" ht="63.75">
      <c r="A305" s="449">
        <v>303</v>
      </c>
      <c r="B305" s="449" t="s">
        <v>66</v>
      </c>
      <c r="C305" s="450" t="s">
        <v>1513</v>
      </c>
      <c r="D305" s="449" t="s">
        <v>535</v>
      </c>
      <c r="E305" s="449" t="s">
        <v>766</v>
      </c>
      <c r="F305" s="450" t="s">
        <v>1508</v>
      </c>
      <c r="G305" s="450" t="s">
        <v>1509</v>
      </c>
      <c r="H305" s="450" t="s">
        <v>1510</v>
      </c>
      <c r="I305" s="454" t="s">
        <v>1511</v>
      </c>
      <c r="J305" s="452">
        <v>16577.55</v>
      </c>
      <c r="K305" s="452"/>
      <c r="L305" s="453"/>
    </row>
    <row r="306" spans="1:12" ht="76.5">
      <c r="A306" s="449">
        <v>304</v>
      </c>
      <c r="B306" s="449" t="s">
        <v>66</v>
      </c>
      <c r="C306" s="450" t="s">
        <v>1513</v>
      </c>
      <c r="D306" s="449" t="s">
        <v>535</v>
      </c>
      <c r="E306" s="449" t="s">
        <v>766</v>
      </c>
      <c r="F306" s="450" t="s">
        <v>1514</v>
      </c>
      <c r="G306" s="450" t="s">
        <v>1515</v>
      </c>
      <c r="H306" s="450" t="s">
        <v>1516</v>
      </c>
      <c r="I306" s="451" t="s">
        <v>1517</v>
      </c>
      <c r="J306" s="452">
        <v>16757.810000000001</v>
      </c>
      <c r="K306" s="452"/>
      <c r="L306" s="453"/>
    </row>
    <row r="307" spans="1:12" ht="76.5">
      <c r="A307" s="449">
        <v>305</v>
      </c>
      <c r="B307" s="449" t="s">
        <v>66</v>
      </c>
      <c r="C307" s="450" t="s">
        <v>1189</v>
      </c>
      <c r="D307" s="449" t="s">
        <v>535</v>
      </c>
      <c r="E307" s="449" t="s">
        <v>345</v>
      </c>
      <c r="F307" s="450" t="s">
        <v>1514</v>
      </c>
      <c r="G307" s="450" t="s">
        <v>1515</v>
      </c>
      <c r="H307" s="450" t="s">
        <v>1516</v>
      </c>
      <c r="I307" s="451" t="s">
        <v>1517</v>
      </c>
      <c r="J307" s="452">
        <v>0</v>
      </c>
      <c r="K307" s="452"/>
      <c r="L307" s="453" t="s">
        <v>1518</v>
      </c>
    </row>
    <row r="308" spans="1:12" ht="63.75">
      <c r="A308" s="449">
        <v>306</v>
      </c>
      <c r="B308" s="449" t="s">
        <v>66</v>
      </c>
      <c r="C308" s="450" t="s">
        <v>1513</v>
      </c>
      <c r="D308" s="449" t="s">
        <v>535</v>
      </c>
      <c r="E308" s="449" t="s">
        <v>766</v>
      </c>
      <c r="F308" s="450" t="s">
        <v>1519</v>
      </c>
      <c r="G308" s="450" t="s">
        <v>1376</v>
      </c>
      <c r="H308" s="450" t="s">
        <v>1520</v>
      </c>
      <c r="I308" s="451" t="s">
        <v>1521</v>
      </c>
      <c r="J308" s="452">
        <v>0</v>
      </c>
      <c r="K308" s="452"/>
      <c r="L308" s="453"/>
    </row>
    <row r="309" spans="1:12" ht="63.75">
      <c r="A309" s="449">
        <v>307</v>
      </c>
      <c r="B309" s="449" t="s">
        <v>66</v>
      </c>
      <c r="C309" s="450" t="s">
        <v>1189</v>
      </c>
      <c r="D309" s="449" t="s">
        <v>535</v>
      </c>
      <c r="E309" s="449" t="s">
        <v>345</v>
      </c>
      <c r="F309" s="450" t="s">
        <v>1519</v>
      </c>
      <c r="G309" s="450" t="s">
        <v>1376</v>
      </c>
      <c r="H309" s="450" t="s">
        <v>1520</v>
      </c>
      <c r="I309" s="451" t="s">
        <v>1521</v>
      </c>
      <c r="J309" s="452">
        <v>21575</v>
      </c>
      <c r="K309" s="452"/>
      <c r="L309" s="453" t="s">
        <v>1518</v>
      </c>
    </row>
    <row r="310" spans="1:12" ht="102">
      <c r="A310" s="449">
        <v>308</v>
      </c>
      <c r="B310" s="449" t="s">
        <v>66</v>
      </c>
      <c r="C310" s="450" t="s">
        <v>1513</v>
      </c>
      <c r="D310" s="449" t="s">
        <v>535</v>
      </c>
      <c r="E310" s="449" t="s">
        <v>766</v>
      </c>
      <c r="F310" s="450" t="s">
        <v>1522</v>
      </c>
      <c r="G310" s="450" t="s">
        <v>1295</v>
      </c>
      <c r="H310" s="450" t="s">
        <v>1523</v>
      </c>
      <c r="I310" s="451" t="s">
        <v>1524</v>
      </c>
      <c r="J310" s="452">
        <v>24727.9</v>
      </c>
      <c r="K310" s="452"/>
      <c r="L310" s="453"/>
    </row>
    <row r="311" spans="1:12" ht="102">
      <c r="A311" s="449">
        <v>309</v>
      </c>
      <c r="B311" s="449" t="s">
        <v>66</v>
      </c>
      <c r="C311" s="450" t="s">
        <v>1189</v>
      </c>
      <c r="D311" s="449" t="s">
        <v>535</v>
      </c>
      <c r="E311" s="449" t="s">
        <v>345</v>
      </c>
      <c r="F311" s="450" t="s">
        <v>1522</v>
      </c>
      <c r="G311" s="450" t="s">
        <v>1295</v>
      </c>
      <c r="H311" s="450" t="s">
        <v>1523</v>
      </c>
      <c r="I311" s="451" t="s">
        <v>1524</v>
      </c>
      <c r="J311" s="452">
        <v>0</v>
      </c>
      <c r="K311" s="452"/>
      <c r="L311" s="453" t="s">
        <v>1512</v>
      </c>
    </row>
    <row r="312" spans="1:12" ht="63.75">
      <c r="A312" s="449">
        <v>310</v>
      </c>
      <c r="B312" s="449" t="s">
        <v>66</v>
      </c>
      <c r="C312" s="450" t="s">
        <v>1513</v>
      </c>
      <c r="D312" s="449" t="s">
        <v>535</v>
      </c>
      <c r="E312" s="449" t="s">
        <v>766</v>
      </c>
      <c r="F312" s="450" t="s">
        <v>1525</v>
      </c>
      <c r="G312" s="450" t="s">
        <v>1376</v>
      </c>
      <c r="H312" s="450" t="s">
        <v>1526</v>
      </c>
      <c r="I312" s="451" t="s">
        <v>1527</v>
      </c>
      <c r="J312" s="452">
        <v>30523.759999999998</v>
      </c>
      <c r="K312" s="452"/>
      <c r="L312" s="453"/>
    </row>
    <row r="313" spans="1:12" ht="63.75">
      <c r="A313" s="449">
        <v>311</v>
      </c>
      <c r="B313" s="449" t="s">
        <v>66</v>
      </c>
      <c r="C313" s="450" t="s">
        <v>1189</v>
      </c>
      <c r="D313" s="449" t="s">
        <v>535</v>
      </c>
      <c r="E313" s="449" t="s">
        <v>345</v>
      </c>
      <c r="F313" s="450" t="s">
        <v>1525</v>
      </c>
      <c r="G313" s="450" t="s">
        <v>1376</v>
      </c>
      <c r="H313" s="450" t="s">
        <v>1526</v>
      </c>
      <c r="I313" s="451" t="s">
        <v>1527</v>
      </c>
      <c r="J313" s="452">
        <v>0</v>
      </c>
      <c r="K313" s="452"/>
      <c r="L313" s="453" t="s">
        <v>1512</v>
      </c>
    </row>
    <row r="314" spans="1:12" ht="89.25">
      <c r="A314" s="449">
        <v>312</v>
      </c>
      <c r="B314" s="449" t="s">
        <v>66</v>
      </c>
      <c r="C314" s="450" t="s">
        <v>1513</v>
      </c>
      <c r="D314" s="449" t="s">
        <v>535</v>
      </c>
      <c r="E314" s="449" t="s">
        <v>766</v>
      </c>
      <c r="F314" s="450" t="s">
        <v>1528</v>
      </c>
      <c r="G314" s="450" t="s">
        <v>1259</v>
      </c>
      <c r="H314" s="450" t="s">
        <v>1529</v>
      </c>
      <c r="I314" s="451" t="s">
        <v>1530</v>
      </c>
      <c r="J314" s="452">
        <v>8655.83</v>
      </c>
      <c r="K314" s="452"/>
      <c r="L314" s="453"/>
    </row>
    <row r="315" spans="1:12" ht="76.5">
      <c r="A315" s="449">
        <v>313</v>
      </c>
      <c r="B315" s="449" t="s">
        <v>66</v>
      </c>
      <c r="C315" s="450" t="s">
        <v>1513</v>
      </c>
      <c r="D315" s="449" t="s">
        <v>535</v>
      </c>
      <c r="E315" s="449" t="s">
        <v>766</v>
      </c>
      <c r="F315" s="450" t="s">
        <v>1531</v>
      </c>
      <c r="G315" s="450" t="s">
        <v>1243</v>
      </c>
      <c r="H315" s="450" t="s">
        <v>1532</v>
      </c>
      <c r="I315" s="451" t="s">
        <v>1533</v>
      </c>
      <c r="J315" s="452">
        <v>24941.41</v>
      </c>
      <c r="K315" s="452"/>
      <c r="L315" s="453"/>
    </row>
    <row r="316" spans="1:12" ht="76.5">
      <c r="A316" s="449">
        <v>314</v>
      </c>
      <c r="B316" s="449" t="s">
        <v>66</v>
      </c>
      <c r="C316" s="450" t="s">
        <v>1189</v>
      </c>
      <c r="D316" s="449" t="s">
        <v>535</v>
      </c>
      <c r="E316" s="449" t="s">
        <v>345</v>
      </c>
      <c r="F316" s="450" t="s">
        <v>1531</v>
      </c>
      <c r="G316" s="450" t="s">
        <v>1243</v>
      </c>
      <c r="H316" s="450" t="s">
        <v>1532</v>
      </c>
      <c r="I316" s="451" t="s">
        <v>1533</v>
      </c>
      <c r="J316" s="452">
        <v>0</v>
      </c>
      <c r="K316" s="452"/>
      <c r="L316" s="453" t="s">
        <v>1518</v>
      </c>
    </row>
    <row r="317" spans="1:12" ht="153">
      <c r="A317" s="449">
        <v>315</v>
      </c>
      <c r="B317" s="449" t="s">
        <v>66</v>
      </c>
      <c r="C317" s="450" t="s">
        <v>1189</v>
      </c>
      <c r="D317" s="449" t="s">
        <v>535</v>
      </c>
      <c r="E317" s="449" t="s">
        <v>345</v>
      </c>
      <c r="F317" s="450" t="s">
        <v>1534</v>
      </c>
      <c r="G317" s="450" t="s">
        <v>1376</v>
      </c>
      <c r="H317" s="457" t="s">
        <v>1535</v>
      </c>
      <c r="I317" s="451" t="s">
        <v>1536</v>
      </c>
      <c r="J317" s="452">
        <v>0</v>
      </c>
      <c r="K317" s="452"/>
      <c r="L317" s="453" t="s">
        <v>1518</v>
      </c>
    </row>
    <row r="318" spans="1:12" ht="153">
      <c r="A318" s="449">
        <v>316</v>
      </c>
      <c r="B318" s="449" t="s">
        <v>66</v>
      </c>
      <c r="C318" s="450" t="s">
        <v>1513</v>
      </c>
      <c r="D318" s="449" t="s">
        <v>535</v>
      </c>
      <c r="E318" s="449" t="s">
        <v>766</v>
      </c>
      <c r="F318" s="450" t="s">
        <v>1534</v>
      </c>
      <c r="G318" s="450" t="s">
        <v>1376</v>
      </c>
      <c r="H318" s="457" t="s">
        <v>1535</v>
      </c>
      <c r="I318" s="451" t="s">
        <v>1536</v>
      </c>
      <c r="J318" s="452">
        <v>0</v>
      </c>
      <c r="K318" s="452"/>
      <c r="L318" s="453"/>
    </row>
    <row r="319" spans="1:12" ht="51">
      <c r="A319" s="449">
        <v>317</v>
      </c>
      <c r="B319" s="449" t="s">
        <v>66</v>
      </c>
      <c r="C319" s="450" t="s">
        <v>1189</v>
      </c>
      <c r="D319" s="449" t="s">
        <v>535</v>
      </c>
      <c r="E319" s="449" t="s">
        <v>345</v>
      </c>
      <c r="F319" s="450" t="s">
        <v>1537</v>
      </c>
      <c r="G319" s="450" t="s">
        <v>1376</v>
      </c>
      <c r="H319" s="457" t="s">
        <v>1538</v>
      </c>
      <c r="I319" s="451" t="s">
        <v>1539</v>
      </c>
      <c r="J319" s="452">
        <v>0</v>
      </c>
      <c r="K319" s="452"/>
      <c r="L319" s="453" t="s">
        <v>1512</v>
      </c>
    </row>
    <row r="320" spans="1:12" ht="51">
      <c r="A320" s="449">
        <v>318</v>
      </c>
      <c r="B320" s="449" t="s">
        <v>66</v>
      </c>
      <c r="C320" s="450" t="s">
        <v>1513</v>
      </c>
      <c r="D320" s="449" t="s">
        <v>535</v>
      </c>
      <c r="E320" s="449" t="s">
        <v>766</v>
      </c>
      <c r="F320" s="450" t="s">
        <v>1537</v>
      </c>
      <c r="G320" s="450" t="s">
        <v>1376</v>
      </c>
      <c r="H320" s="457" t="s">
        <v>1538</v>
      </c>
      <c r="I320" s="451" t="s">
        <v>1539</v>
      </c>
      <c r="J320" s="452">
        <v>0</v>
      </c>
      <c r="K320" s="452"/>
      <c r="L320" s="453"/>
    </row>
    <row r="321" spans="1:12" ht="89.25">
      <c r="A321" s="449">
        <v>319</v>
      </c>
      <c r="B321" s="449" t="s">
        <v>66</v>
      </c>
      <c r="C321" s="450" t="s">
        <v>1513</v>
      </c>
      <c r="D321" s="449" t="s">
        <v>535</v>
      </c>
      <c r="E321" s="449" t="s">
        <v>766</v>
      </c>
      <c r="F321" s="450" t="s">
        <v>1540</v>
      </c>
      <c r="G321" s="450" t="s">
        <v>1541</v>
      </c>
      <c r="H321" s="450" t="s">
        <v>1542</v>
      </c>
      <c r="I321" s="451" t="s">
        <v>1543</v>
      </c>
      <c r="J321" s="452">
        <v>0</v>
      </c>
      <c r="K321" s="452"/>
      <c r="L321" s="453"/>
    </row>
    <row r="322" spans="1:12" ht="76.5">
      <c r="A322" s="449">
        <v>320</v>
      </c>
      <c r="B322" s="449" t="s">
        <v>66</v>
      </c>
      <c r="C322" s="450" t="s">
        <v>1544</v>
      </c>
      <c r="D322" s="449" t="s">
        <v>535</v>
      </c>
      <c r="E322" s="449" t="s">
        <v>766</v>
      </c>
      <c r="F322" s="450" t="s">
        <v>1545</v>
      </c>
      <c r="G322" s="450" t="s">
        <v>1259</v>
      </c>
      <c r="H322" s="450" t="s">
        <v>1546</v>
      </c>
      <c r="I322" s="451" t="s">
        <v>1547</v>
      </c>
      <c r="J322" s="452">
        <v>5588.26</v>
      </c>
      <c r="K322" s="452"/>
      <c r="L322" s="453"/>
    </row>
    <row r="323" spans="1:12" ht="63.75">
      <c r="A323" s="449">
        <v>321</v>
      </c>
      <c r="B323" s="449" t="s">
        <v>66</v>
      </c>
      <c r="C323" s="450" t="s">
        <v>1513</v>
      </c>
      <c r="D323" s="449" t="s">
        <v>535</v>
      </c>
      <c r="E323" s="449" t="s">
        <v>766</v>
      </c>
      <c r="F323" s="450" t="s">
        <v>1548</v>
      </c>
      <c r="G323" s="450" t="s">
        <v>1379</v>
      </c>
      <c r="H323" s="450" t="s">
        <v>1549</v>
      </c>
      <c r="I323" s="451" t="s">
        <v>1550</v>
      </c>
      <c r="J323" s="452">
        <v>0</v>
      </c>
      <c r="K323" s="452"/>
      <c r="L323" s="453" t="s">
        <v>1551</v>
      </c>
    </row>
    <row r="324" spans="1:12" ht="114.75">
      <c r="A324" s="449">
        <v>322</v>
      </c>
      <c r="B324" s="449" t="s">
        <v>66</v>
      </c>
      <c r="C324" s="450" t="s">
        <v>1513</v>
      </c>
      <c r="D324" s="449" t="s">
        <v>535</v>
      </c>
      <c r="E324" s="449" t="s">
        <v>766</v>
      </c>
      <c r="F324" s="450" t="s">
        <v>1552</v>
      </c>
      <c r="G324" s="450" t="s">
        <v>1376</v>
      </c>
      <c r="H324" s="450" t="s">
        <v>1553</v>
      </c>
      <c r="I324" s="451" t="s">
        <v>1554</v>
      </c>
      <c r="J324" s="452">
        <v>65552.08</v>
      </c>
      <c r="K324" s="452"/>
      <c r="L324" s="453"/>
    </row>
    <row r="325" spans="1:12" ht="63.75">
      <c r="A325" s="449">
        <v>323</v>
      </c>
      <c r="B325" s="449" t="s">
        <v>66</v>
      </c>
      <c r="C325" s="458" t="s">
        <v>1555</v>
      </c>
      <c r="D325" s="449" t="s">
        <v>535</v>
      </c>
      <c r="E325" s="449" t="s">
        <v>766</v>
      </c>
      <c r="F325" s="450" t="s">
        <v>1556</v>
      </c>
      <c r="G325" s="450" t="s">
        <v>1557</v>
      </c>
      <c r="H325" s="450" t="s">
        <v>1558</v>
      </c>
      <c r="I325" s="451" t="s">
        <v>1559</v>
      </c>
      <c r="J325" s="452">
        <v>1121437.5</v>
      </c>
      <c r="K325" s="452"/>
      <c r="L325" s="453"/>
    </row>
    <row r="326" spans="1:12" ht="127.5">
      <c r="A326" s="449">
        <v>324</v>
      </c>
      <c r="B326" s="449" t="s">
        <v>66</v>
      </c>
      <c r="C326" s="450" t="s">
        <v>1513</v>
      </c>
      <c r="D326" s="449" t="s">
        <v>535</v>
      </c>
      <c r="E326" s="449" t="s">
        <v>766</v>
      </c>
      <c r="F326" s="450" t="s">
        <v>1560</v>
      </c>
      <c r="G326" s="450" t="s">
        <v>1376</v>
      </c>
      <c r="H326" s="450" t="s">
        <v>1561</v>
      </c>
      <c r="I326" s="451" t="s">
        <v>1562</v>
      </c>
      <c r="J326" s="452">
        <v>39812.47</v>
      </c>
      <c r="K326" s="452"/>
      <c r="L326" s="453"/>
    </row>
    <row r="327" spans="1:12" ht="38.25">
      <c r="A327" s="449">
        <v>325</v>
      </c>
      <c r="B327" s="449" t="s">
        <v>66</v>
      </c>
      <c r="C327" s="450" t="s">
        <v>1563</v>
      </c>
      <c r="D327" s="449" t="s">
        <v>535</v>
      </c>
      <c r="E327" s="449" t="s">
        <v>766</v>
      </c>
      <c r="F327" s="450" t="s">
        <v>1564</v>
      </c>
      <c r="G327" s="450" t="s">
        <v>1565</v>
      </c>
      <c r="H327" s="450" t="s">
        <v>1566</v>
      </c>
      <c r="I327" s="451" t="s">
        <v>1567</v>
      </c>
      <c r="J327" s="452">
        <v>100010</v>
      </c>
      <c r="K327" s="452"/>
      <c r="L327" s="453"/>
    </row>
    <row r="328" spans="1:12" ht="51">
      <c r="A328" s="449">
        <v>326</v>
      </c>
      <c r="B328" s="449" t="s">
        <v>66</v>
      </c>
      <c r="C328" s="450" t="s">
        <v>1568</v>
      </c>
      <c r="D328" s="449" t="s">
        <v>535</v>
      </c>
      <c r="E328" s="449" t="s">
        <v>766</v>
      </c>
      <c r="F328" s="450" t="s">
        <v>1569</v>
      </c>
      <c r="G328" s="450" t="s">
        <v>1570</v>
      </c>
      <c r="H328" s="450" t="s">
        <v>1571</v>
      </c>
      <c r="I328" s="451" t="s">
        <v>1572</v>
      </c>
      <c r="J328" s="452">
        <v>9267</v>
      </c>
      <c r="K328" s="452"/>
      <c r="L328" s="453"/>
    </row>
    <row r="329" spans="1:12" ht="89.25">
      <c r="A329" s="449">
        <v>327</v>
      </c>
      <c r="B329" s="449" t="s">
        <v>66</v>
      </c>
      <c r="C329" s="450" t="s">
        <v>1573</v>
      </c>
      <c r="D329" s="449" t="s">
        <v>535</v>
      </c>
      <c r="E329" s="449" t="s">
        <v>766</v>
      </c>
      <c r="F329" s="450">
        <v>324449</v>
      </c>
      <c r="G329" s="450" t="s">
        <v>1574</v>
      </c>
      <c r="H329" s="450" t="s">
        <v>1575</v>
      </c>
      <c r="I329" s="451" t="s">
        <v>1576</v>
      </c>
      <c r="J329" s="452">
        <v>57250.22</v>
      </c>
      <c r="K329" s="452"/>
      <c r="L329" s="453"/>
    </row>
    <row r="330" spans="1:12" ht="114.75">
      <c r="A330" s="449">
        <v>328</v>
      </c>
      <c r="B330" s="449" t="s">
        <v>66</v>
      </c>
      <c r="C330" s="450" t="s">
        <v>1577</v>
      </c>
      <c r="D330" s="449" t="s">
        <v>535</v>
      </c>
      <c r="E330" s="449" t="s">
        <v>766</v>
      </c>
      <c r="F330" s="450" t="s">
        <v>1578</v>
      </c>
      <c r="G330" s="450" t="s">
        <v>1259</v>
      </c>
      <c r="H330" s="450" t="s">
        <v>1579</v>
      </c>
      <c r="I330" s="451" t="s">
        <v>1580</v>
      </c>
      <c r="J330" s="452">
        <v>10600</v>
      </c>
      <c r="K330" s="452"/>
      <c r="L330" s="453"/>
    </row>
    <row r="331" spans="1:12" ht="102">
      <c r="A331" s="449">
        <v>329</v>
      </c>
      <c r="B331" s="449" t="s">
        <v>66</v>
      </c>
      <c r="C331" s="450" t="s">
        <v>1581</v>
      </c>
      <c r="D331" s="449" t="s">
        <v>535</v>
      </c>
      <c r="E331" s="449" t="s">
        <v>394</v>
      </c>
      <c r="F331" s="450" t="s">
        <v>1582</v>
      </c>
      <c r="G331" s="450" t="s">
        <v>194</v>
      </c>
      <c r="H331" s="450" t="s">
        <v>1583</v>
      </c>
      <c r="I331" s="459" t="s">
        <v>1584</v>
      </c>
      <c r="J331" s="452">
        <v>0</v>
      </c>
      <c r="K331" s="452"/>
      <c r="L331" s="453" t="s">
        <v>1585</v>
      </c>
    </row>
    <row r="332" spans="1:12" ht="102">
      <c r="A332" s="449">
        <v>330</v>
      </c>
      <c r="B332" s="449" t="s">
        <v>66</v>
      </c>
      <c r="C332" s="450" t="s">
        <v>1581</v>
      </c>
      <c r="D332" s="449" t="s">
        <v>535</v>
      </c>
      <c r="E332" s="449" t="s">
        <v>394</v>
      </c>
      <c r="F332" s="450" t="s">
        <v>1586</v>
      </c>
      <c r="G332" s="450" t="s">
        <v>1379</v>
      </c>
      <c r="H332" s="450" t="s">
        <v>1587</v>
      </c>
      <c r="I332" s="459" t="s">
        <v>1588</v>
      </c>
      <c r="J332" s="452">
        <v>0</v>
      </c>
      <c r="K332" s="452"/>
      <c r="L332" s="453" t="s">
        <v>1585</v>
      </c>
    </row>
    <row r="333" spans="1:12" ht="51">
      <c r="A333" s="449">
        <v>331</v>
      </c>
      <c r="B333" s="449" t="s">
        <v>66</v>
      </c>
      <c r="C333" s="450" t="s">
        <v>1581</v>
      </c>
      <c r="D333" s="449" t="s">
        <v>535</v>
      </c>
      <c r="E333" s="449" t="s">
        <v>394</v>
      </c>
      <c r="F333" s="450" t="s">
        <v>1589</v>
      </c>
      <c r="G333" s="450" t="s">
        <v>1259</v>
      </c>
      <c r="H333" s="450" t="s">
        <v>1590</v>
      </c>
      <c r="I333" s="459" t="s">
        <v>1591</v>
      </c>
      <c r="J333" s="452">
        <v>0</v>
      </c>
      <c r="K333" s="452"/>
      <c r="L333" s="453" t="s">
        <v>1592</v>
      </c>
    </row>
    <row r="334" spans="1:12" ht="153">
      <c r="A334" s="449">
        <v>332</v>
      </c>
      <c r="B334" s="449" t="s">
        <v>66</v>
      </c>
      <c r="C334" s="450" t="s">
        <v>1581</v>
      </c>
      <c r="D334" s="449" t="s">
        <v>535</v>
      </c>
      <c r="E334" s="449" t="s">
        <v>394</v>
      </c>
      <c r="F334" s="450" t="s">
        <v>1593</v>
      </c>
      <c r="G334" s="450" t="s">
        <v>1594</v>
      </c>
      <c r="H334" s="450" t="s">
        <v>1595</v>
      </c>
      <c r="I334" s="459" t="s">
        <v>1596</v>
      </c>
      <c r="J334" s="452">
        <v>78208.850000000006</v>
      </c>
      <c r="K334" s="452"/>
      <c r="L334" s="453" t="s">
        <v>1585</v>
      </c>
    </row>
    <row r="335" spans="1:12" ht="114.75">
      <c r="A335" s="449">
        <v>333</v>
      </c>
      <c r="B335" s="449" t="s">
        <v>66</v>
      </c>
      <c r="C335" s="450" t="s">
        <v>1581</v>
      </c>
      <c r="D335" s="449" t="s">
        <v>535</v>
      </c>
      <c r="E335" s="449" t="s">
        <v>394</v>
      </c>
      <c r="F335" s="450" t="s">
        <v>1597</v>
      </c>
      <c r="G335" s="450" t="s">
        <v>1327</v>
      </c>
      <c r="H335" s="450" t="s">
        <v>1598</v>
      </c>
      <c r="I335" s="459" t="s">
        <v>1599</v>
      </c>
      <c r="J335" s="452">
        <v>0</v>
      </c>
      <c r="K335" s="452"/>
      <c r="L335" s="453" t="s">
        <v>1585</v>
      </c>
    </row>
    <row r="336" spans="1:12" ht="63.75">
      <c r="A336" s="449">
        <v>334</v>
      </c>
      <c r="B336" s="449" t="s">
        <v>66</v>
      </c>
      <c r="C336" s="450" t="s">
        <v>1581</v>
      </c>
      <c r="D336" s="449" t="s">
        <v>535</v>
      </c>
      <c r="E336" s="449" t="s">
        <v>394</v>
      </c>
      <c r="F336" s="450" t="s">
        <v>1600</v>
      </c>
      <c r="G336" s="450" t="s">
        <v>1601</v>
      </c>
      <c r="H336" s="450" t="s">
        <v>1602</v>
      </c>
      <c r="I336" s="459" t="s">
        <v>1603</v>
      </c>
      <c r="J336" s="452">
        <v>0</v>
      </c>
      <c r="K336" s="452"/>
      <c r="L336" s="453"/>
    </row>
    <row r="337" spans="1:12" ht="25.5">
      <c r="A337" s="449">
        <v>335</v>
      </c>
      <c r="B337" s="449" t="s">
        <v>66</v>
      </c>
      <c r="C337" s="450" t="s">
        <v>1604</v>
      </c>
      <c r="D337" s="449" t="s">
        <v>804</v>
      </c>
      <c r="E337" s="449" t="s">
        <v>345</v>
      </c>
      <c r="F337" s="450" t="s">
        <v>1605</v>
      </c>
      <c r="G337" s="450" t="s">
        <v>1259</v>
      </c>
      <c r="H337" s="450" t="s">
        <v>1606</v>
      </c>
      <c r="I337" s="460">
        <v>43738</v>
      </c>
      <c r="J337" s="452">
        <v>60000</v>
      </c>
      <c r="K337" s="452"/>
      <c r="L337" s="453"/>
    </row>
    <row r="338" spans="1:12" ht="25.5">
      <c r="A338" s="449">
        <v>336</v>
      </c>
      <c r="B338" s="449" t="s">
        <v>66</v>
      </c>
      <c r="C338" s="450" t="s">
        <v>1604</v>
      </c>
      <c r="D338" s="449" t="s">
        <v>804</v>
      </c>
      <c r="E338" s="449" t="s">
        <v>345</v>
      </c>
      <c r="F338" s="450" t="s">
        <v>1605</v>
      </c>
      <c r="G338" s="450" t="s">
        <v>1259</v>
      </c>
      <c r="H338" s="450" t="s">
        <v>1606</v>
      </c>
      <c r="I338" s="460">
        <v>43769</v>
      </c>
      <c r="J338" s="452">
        <v>24000</v>
      </c>
      <c r="K338" s="452"/>
      <c r="L338" s="453"/>
    </row>
    <row r="339" spans="1:12" ht="51">
      <c r="A339" s="449">
        <v>337</v>
      </c>
      <c r="B339" s="449" t="s">
        <v>66</v>
      </c>
      <c r="C339" s="450" t="s">
        <v>1607</v>
      </c>
      <c r="D339" s="449" t="s">
        <v>804</v>
      </c>
      <c r="E339" s="449" t="s">
        <v>345</v>
      </c>
      <c r="F339" s="450" t="s">
        <v>1608</v>
      </c>
      <c r="G339" s="450" t="s">
        <v>1609</v>
      </c>
      <c r="H339" s="450" t="s">
        <v>1610</v>
      </c>
      <c r="I339" s="460">
        <v>43762</v>
      </c>
      <c r="J339" s="452">
        <v>4800</v>
      </c>
      <c r="K339" s="452"/>
      <c r="L339" s="453"/>
    </row>
    <row r="340" spans="1:12" ht="51">
      <c r="A340" s="449">
        <v>338</v>
      </c>
      <c r="B340" s="449" t="s">
        <v>66</v>
      </c>
      <c r="C340" s="450" t="s">
        <v>1611</v>
      </c>
      <c r="D340" s="449" t="s">
        <v>804</v>
      </c>
      <c r="E340" s="449" t="s">
        <v>345</v>
      </c>
      <c r="F340" s="450" t="s">
        <v>1612</v>
      </c>
      <c r="G340" s="450" t="s">
        <v>1352</v>
      </c>
      <c r="H340" s="450" t="s">
        <v>1613</v>
      </c>
      <c r="I340" s="460">
        <v>43796</v>
      </c>
      <c r="J340" s="452">
        <v>37200</v>
      </c>
      <c r="K340" s="452"/>
      <c r="L340" s="453"/>
    </row>
    <row r="341" spans="1:12" ht="38.25">
      <c r="A341" s="461">
        <v>339</v>
      </c>
      <c r="B341" s="461" t="s">
        <v>68</v>
      </c>
      <c r="C341" s="462" t="s">
        <v>1614</v>
      </c>
      <c r="D341" s="461" t="s">
        <v>535</v>
      </c>
      <c r="E341" s="461" t="s">
        <v>345</v>
      </c>
      <c r="F341" s="462" t="s">
        <v>1615</v>
      </c>
      <c r="G341" s="462" t="s">
        <v>1616</v>
      </c>
      <c r="H341" s="462" t="s">
        <v>1617</v>
      </c>
      <c r="I341" s="463" t="s">
        <v>1618</v>
      </c>
      <c r="J341" s="464">
        <v>19727.13</v>
      </c>
      <c r="K341" s="464"/>
      <c r="L341" s="465"/>
    </row>
    <row r="342" spans="1:12" ht="26.25">
      <c r="A342" s="461">
        <v>340</v>
      </c>
      <c r="B342" s="461" t="s">
        <v>68</v>
      </c>
      <c r="C342" s="462" t="s">
        <v>1619</v>
      </c>
      <c r="D342" s="461" t="s">
        <v>535</v>
      </c>
      <c r="E342" s="461" t="s">
        <v>345</v>
      </c>
      <c r="F342" s="462" t="s">
        <v>1620</v>
      </c>
      <c r="G342" s="462" t="s">
        <v>1621</v>
      </c>
      <c r="H342" s="462" t="s">
        <v>1622</v>
      </c>
      <c r="I342" s="463" t="s">
        <v>1623</v>
      </c>
      <c r="J342" s="464">
        <v>4999.88</v>
      </c>
      <c r="K342" s="464"/>
      <c r="L342" s="465"/>
    </row>
    <row r="343" spans="1:12" ht="26.25">
      <c r="A343" s="461">
        <v>341</v>
      </c>
      <c r="B343" s="461" t="s">
        <v>68</v>
      </c>
      <c r="C343" s="462" t="s">
        <v>1619</v>
      </c>
      <c r="D343" s="461" t="s">
        <v>535</v>
      </c>
      <c r="E343" s="461" t="s">
        <v>345</v>
      </c>
      <c r="F343" s="462" t="s">
        <v>1624</v>
      </c>
      <c r="G343" s="462" t="s">
        <v>1625</v>
      </c>
      <c r="H343" s="462" t="s">
        <v>1626</v>
      </c>
      <c r="I343" s="463" t="s">
        <v>1623</v>
      </c>
      <c r="J343" s="464">
        <v>4984.3599999999997</v>
      </c>
      <c r="K343" s="464"/>
      <c r="L343" s="465"/>
    </row>
    <row r="344" spans="1:12" ht="26.25">
      <c r="A344" s="461">
        <v>342</v>
      </c>
      <c r="B344" s="461" t="s">
        <v>68</v>
      </c>
      <c r="C344" s="462" t="s">
        <v>1619</v>
      </c>
      <c r="D344" s="461" t="s">
        <v>535</v>
      </c>
      <c r="E344" s="461" t="s">
        <v>345</v>
      </c>
      <c r="F344" s="462" t="s">
        <v>1627</v>
      </c>
      <c r="G344" s="462" t="s">
        <v>1628</v>
      </c>
      <c r="H344" s="462" t="s">
        <v>1629</v>
      </c>
      <c r="I344" s="463" t="s">
        <v>1623</v>
      </c>
      <c r="J344" s="464">
        <v>4919.26</v>
      </c>
      <c r="K344" s="464"/>
      <c r="L344" s="465"/>
    </row>
    <row r="345" spans="1:12" ht="26.25">
      <c r="A345" s="461">
        <v>343</v>
      </c>
      <c r="B345" s="461" t="s">
        <v>68</v>
      </c>
      <c r="C345" s="462" t="s">
        <v>1619</v>
      </c>
      <c r="D345" s="461" t="s">
        <v>535</v>
      </c>
      <c r="E345" s="461" t="s">
        <v>345</v>
      </c>
      <c r="F345" s="462" t="s">
        <v>1630</v>
      </c>
      <c r="G345" s="462" t="s">
        <v>1631</v>
      </c>
      <c r="H345" s="462" t="s">
        <v>1632</v>
      </c>
      <c r="I345" s="463" t="s">
        <v>1623</v>
      </c>
      <c r="J345" s="464">
        <v>4992.87</v>
      </c>
      <c r="K345" s="464"/>
      <c r="L345" s="465"/>
    </row>
    <row r="346" spans="1:12" ht="26.25">
      <c r="A346" s="461">
        <v>344</v>
      </c>
      <c r="B346" s="461" t="s">
        <v>68</v>
      </c>
      <c r="C346" s="462" t="s">
        <v>1619</v>
      </c>
      <c r="D346" s="461" t="s">
        <v>535</v>
      </c>
      <c r="E346" s="461" t="s">
        <v>345</v>
      </c>
      <c r="F346" s="462" t="s">
        <v>1633</v>
      </c>
      <c r="G346" s="462" t="s">
        <v>1634</v>
      </c>
      <c r="H346" s="462" t="s">
        <v>1635</v>
      </c>
      <c r="I346" s="463" t="s">
        <v>1623</v>
      </c>
      <c r="J346" s="464">
        <v>4596.13</v>
      </c>
      <c r="K346" s="464"/>
      <c r="L346" s="465"/>
    </row>
    <row r="347" spans="1:12" ht="26.25">
      <c r="A347" s="461">
        <v>345</v>
      </c>
      <c r="B347" s="461" t="s">
        <v>68</v>
      </c>
      <c r="C347" s="462" t="s">
        <v>1619</v>
      </c>
      <c r="D347" s="461" t="s">
        <v>535</v>
      </c>
      <c r="E347" s="461" t="s">
        <v>345</v>
      </c>
      <c r="F347" s="462" t="s">
        <v>1636</v>
      </c>
      <c r="G347" s="462" t="s">
        <v>1637</v>
      </c>
      <c r="H347" s="462" t="s">
        <v>1638</v>
      </c>
      <c r="I347" s="463" t="s">
        <v>1623</v>
      </c>
      <c r="J347" s="464">
        <v>5000</v>
      </c>
      <c r="K347" s="464"/>
      <c r="L347" s="465"/>
    </row>
    <row r="348" spans="1:12" ht="26.25">
      <c r="A348" s="461">
        <v>346</v>
      </c>
      <c r="B348" s="461" t="s">
        <v>68</v>
      </c>
      <c r="C348" s="462" t="s">
        <v>1619</v>
      </c>
      <c r="D348" s="461" t="s">
        <v>535</v>
      </c>
      <c r="E348" s="461" t="s">
        <v>345</v>
      </c>
      <c r="F348" s="462" t="s">
        <v>1639</v>
      </c>
      <c r="G348" s="462" t="s">
        <v>1640</v>
      </c>
      <c r="H348" s="462" t="s">
        <v>1641</v>
      </c>
      <c r="I348" s="463" t="s">
        <v>1623</v>
      </c>
      <c r="J348" s="464">
        <v>4965.51</v>
      </c>
      <c r="K348" s="464"/>
      <c r="L348" s="465"/>
    </row>
    <row r="349" spans="1:12" ht="26.25">
      <c r="A349" s="461">
        <v>347</v>
      </c>
      <c r="B349" s="461" t="s">
        <v>68</v>
      </c>
      <c r="C349" s="462" t="s">
        <v>1619</v>
      </c>
      <c r="D349" s="461" t="s">
        <v>535</v>
      </c>
      <c r="E349" s="461" t="s">
        <v>345</v>
      </c>
      <c r="F349" s="462" t="s">
        <v>1642</v>
      </c>
      <c r="G349" s="462" t="s">
        <v>1643</v>
      </c>
      <c r="H349" s="462" t="s">
        <v>1644</v>
      </c>
      <c r="I349" s="463" t="s">
        <v>1623</v>
      </c>
      <c r="J349" s="464">
        <v>2994.41</v>
      </c>
      <c r="K349" s="464"/>
      <c r="L349" s="465"/>
    </row>
    <row r="350" spans="1:12" ht="26.25">
      <c r="A350" s="461">
        <v>348</v>
      </c>
      <c r="B350" s="461" t="s">
        <v>68</v>
      </c>
      <c r="C350" s="462" t="s">
        <v>1619</v>
      </c>
      <c r="D350" s="461" t="s">
        <v>535</v>
      </c>
      <c r="E350" s="461" t="s">
        <v>345</v>
      </c>
      <c r="F350" s="462" t="s">
        <v>1645</v>
      </c>
      <c r="G350" s="462" t="s">
        <v>1646</v>
      </c>
      <c r="H350" s="462" t="s">
        <v>1647</v>
      </c>
      <c r="I350" s="463" t="s">
        <v>1623</v>
      </c>
      <c r="J350" s="464">
        <v>2513.29</v>
      </c>
      <c r="K350" s="464"/>
      <c r="L350" s="465"/>
    </row>
    <row r="351" spans="1:12" ht="51">
      <c r="A351" s="461">
        <v>349</v>
      </c>
      <c r="B351" s="461" t="s">
        <v>68</v>
      </c>
      <c r="C351" s="462" t="s">
        <v>1648</v>
      </c>
      <c r="D351" s="461" t="s">
        <v>535</v>
      </c>
      <c r="E351" s="461" t="s">
        <v>345</v>
      </c>
      <c r="F351" s="462" t="s">
        <v>1649</v>
      </c>
      <c r="G351" s="462" t="s">
        <v>1650</v>
      </c>
      <c r="H351" s="462" t="s">
        <v>1651</v>
      </c>
      <c r="I351" s="463" t="s">
        <v>966</v>
      </c>
      <c r="J351" s="464">
        <v>10000</v>
      </c>
      <c r="K351" s="464"/>
      <c r="L351" s="465"/>
    </row>
    <row r="352" spans="1:12" ht="89.25">
      <c r="A352" s="461">
        <v>350</v>
      </c>
      <c r="B352" s="461" t="s">
        <v>68</v>
      </c>
      <c r="C352" s="462" t="s">
        <v>1648</v>
      </c>
      <c r="D352" s="461" t="s">
        <v>535</v>
      </c>
      <c r="E352" s="461" t="s">
        <v>345</v>
      </c>
      <c r="F352" s="462" t="s">
        <v>1652</v>
      </c>
      <c r="G352" s="462" t="s">
        <v>1653</v>
      </c>
      <c r="H352" s="462" t="s">
        <v>1654</v>
      </c>
      <c r="I352" s="463" t="s">
        <v>966</v>
      </c>
      <c r="J352" s="464">
        <v>28507</v>
      </c>
      <c r="K352" s="464"/>
      <c r="L352" s="465"/>
    </row>
    <row r="353" spans="1:12" ht="89.25">
      <c r="A353" s="461">
        <v>351</v>
      </c>
      <c r="B353" s="461" t="s">
        <v>68</v>
      </c>
      <c r="C353" s="462" t="s">
        <v>1648</v>
      </c>
      <c r="D353" s="461" t="s">
        <v>535</v>
      </c>
      <c r="E353" s="461" t="s">
        <v>345</v>
      </c>
      <c r="F353" s="462" t="s">
        <v>1655</v>
      </c>
      <c r="G353" s="462" t="s">
        <v>1656</v>
      </c>
      <c r="H353" s="462" t="s">
        <v>1657</v>
      </c>
      <c r="I353" s="463" t="s">
        <v>966</v>
      </c>
      <c r="J353" s="464">
        <v>20507</v>
      </c>
      <c r="K353" s="464"/>
      <c r="L353" s="465"/>
    </row>
    <row r="354" spans="1:12" ht="51">
      <c r="A354" s="461">
        <v>352</v>
      </c>
      <c r="B354" s="461" t="s">
        <v>68</v>
      </c>
      <c r="C354" s="462" t="s">
        <v>1648</v>
      </c>
      <c r="D354" s="461" t="s">
        <v>535</v>
      </c>
      <c r="E354" s="461" t="s">
        <v>345</v>
      </c>
      <c r="F354" s="462" t="s">
        <v>1658</v>
      </c>
      <c r="G354" s="462" t="s">
        <v>1659</v>
      </c>
      <c r="H354" s="462" t="s">
        <v>1660</v>
      </c>
      <c r="I354" s="463" t="s">
        <v>966</v>
      </c>
      <c r="J354" s="464">
        <v>18708</v>
      </c>
      <c r="K354" s="464"/>
      <c r="L354" s="465"/>
    </row>
    <row r="355" spans="1:12" ht="89.25">
      <c r="A355" s="461">
        <v>353</v>
      </c>
      <c r="B355" s="461" t="s">
        <v>68</v>
      </c>
      <c r="C355" s="462" t="s">
        <v>1648</v>
      </c>
      <c r="D355" s="461" t="s">
        <v>535</v>
      </c>
      <c r="E355" s="461" t="s">
        <v>345</v>
      </c>
      <c r="F355" s="462" t="s">
        <v>1661</v>
      </c>
      <c r="G355" s="462" t="s">
        <v>1662</v>
      </c>
      <c r="H355" s="462" t="s">
        <v>1663</v>
      </c>
      <c r="I355" s="463" t="s">
        <v>956</v>
      </c>
      <c r="J355" s="464">
        <v>60420</v>
      </c>
      <c r="K355" s="464"/>
      <c r="L355" s="465"/>
    </row>
    <row r="356" spans="1:12" ht="102">
      <c r="A356" s="461">
        <v>354</v>
      </c>
      <c r="B356" s="461" t="s">
        <v>68</v>
      </c>
      <c r="C356" s="462" t="s">
        <v>1648</v>
      </c>
      <c r="D356" s="461" t="s">
        <v>535</v>
      </c>
      <c r="E356" s="461" t="s">
        <v>345</v>
      </c>
      <c r="F356" s="462" t="s">
        <v>1664</v>
      </c>
      <c r="G356" s="462" t="s">
        <v>1665</v>
      </c>
      <c r="H356" s="462" t="s">
        <v>1666</v>
      </c>
      <c r="I356" s="463" t="s">
        <v>956</v>
      </c>
      <c r="J356" s="464">
        <v>50000</v>
      </c>
      <c r="K356" s="464"/>
      <c r="L356" s="465"/>
    </row>
    <row r="357" spans="1:12" ht="165.75">
      <c r="A357" s="461">
        <v>355</v>
      </c>
      <c r="B357" s="461" t="s">
        <v>68</v>
      </c>
      <c r="C357" s="462" t="s">
        <v>1648</v>
      </c>
      <c r="D357" s="461" t="s">
        <v>535</v>
      </c>
      <c r="E357" s="461" t="s">
        <v>345</v>
      </c>
      <c r="F357" s="462" t="s">
        <v>1667</v>
      </c>
      <c r="G357" s="462" t="s">
        <v>1668</v>
      </c>
      <c r="H357" s="462" t="s">
        <v>1669</v>
      </c>
      <c r="I357" s="463" t="s">
        <v>956</v>
      </c>
      <c r="J357" s="464">
        <v>52795</v>
      </c>
      <c r="K357" s="464"/>
      <c r="L357" s="465"/>
    </row>
    <row r="358" spans="1:12" ht="63.75">
      <c r="A358" s="461">
        <v>356</v>
      </c>
      <c r="B358" s="461" t="s">
        <v>68</v>
      </c>
      <c r="C358" s="462" t="s">
        <v>1648</v>
      </c>
      <c r="D358" s="461" t="s">
        <v>535</v>
      </c>
      <c r="E358" s="461" t="s">
        <v>345</v>
      </c>
      <c r="F358" s="462" t="s">
        <v>1670</v>
      </c>
      <c r="G358" s="462" t="s">
        <v>1671</v>
      </c>
      <c r="H358" s="462" t="s">
        <v>1672</v>
      </c>
      <c r="I358" s="463" t="s">
        <v>956</v>
      </c>
      <c r="J358" s="464">
        <v>31818</v>
      </c>
      <c r="K358" s="464"/>
      <c r="L358" s="465"/>
    </row>
    <row r="359" spans="1:12" ht="38.25">
      <c r="A359" s="461">
        <v>357</v>
      </c>
      <c r="B359" s="461" t="s">
        <v>68</v>
      </c>
      <c r="C359" s="462" t="s">
        <v>1648</v>
      </c>
      <c r="D359" s="461" t="s">
        <v>535</v>
      </c>
      <c r="E359" s="461" t="s">
        <v>345</v>
      </c>
      <c r="F359" s="462" t="s">
        <v>1673</v>
      </c>
      <c r="G359" s="462" t="s">
        <v>1674</v>
      </c>
      <c r="H359" s="462" t="s">
        <v>1675</v>
      </c>
      <c r="I359" s="463" t="s">
        <v>956</v>
      </c>
      <c r="J359" s="464">
        <v>44040</v>
      </c>
      <c r="K359" s="464"/>
      <c r="L359" s="465"/>
    </row>
    <row r="360" spans="1:12" ht="127.5">
      <c r="A360" s="461">
        <v>358</v>
      </c>
      <c r="B360" s="461" t="s">
        <v>68</v>
      </c>
      <c r="C360" s="462" t="s">
        <v>1648</v>
      </c>
      <c r="D360" s="461" t="s">
        <v>535</v>
      </c>
      <c r="E360" s="461" t="s">
        <v>345</v>
      </c>
      <c r="F360" s="462" t="s">
        <v>1676</v>
      </c>
      <c r="G360" s="462" t="s">
        <v>1677</v>
      </c>
      <c r="H360" s="462" t="s">
        <v>1678</v>
      </c>
      <c r="I360" s="463" t="s">
        <v>1347</v>
      </c>
      <c r="J360" s="464">
        <v>42463</v>
      </c>
      <c r="K360" s="464"/>
      <c r="L360" s="465"/>
    </row>
    <row r="361" spans="1:12" ht="76.5">
      <c r="A361" s="461">
        <v>359</v>
      </c>
      <c r="B361" s="461" t="s">
        <v>68</v>
      </c>
      <c r="C361" s="462" t="s">
        <v>1648</v>
      </c>
      <c r="D361" s="461" t="s">
        <v>535</v>
      </c>
      <c r="E361" s="461" t="s">
        <v>345</v>
      </c>
      <c r="F361" s="462" t="s">
        <v>1679</v>
      </c>
      <c r="G361" s="462" t="s">
        <v>1680</v>
      </c>
      <c r="H361" s="462" t="s">
        <v>1681</v>
      </c>
      <c r="I361" s="463" t="s">
        <v>956</v>
      </c>
      <c r="J361" s="464">
        <v>64269</v>
      </c>
      <c r="K361" s="464"/>
      <c r="L361" s="465"/>
    </row>
    <row r="362" spans="1:12" ht="76.5">
      <c r="A362" s="461">
        <v>360</v>
      </c>
      <c r="B362" s="461" t="s">
        <v>68</v>
      </c>
      <c r="C362" s="462" t="s">
        <v>1648</v>
      </c>
      <c r="D362" s="461" t="s">
        <v>535</v>
      </c>
      <c r="E362" s="461" t="s">
        <v>345</v>
      </c>
      <c r="F362" s="462" t="s">
        <v>1682</v>
      </c>
      <c r="G362" s="462" t="s">
        <v>1683</v>
      </c>
      <c r="H362" s="462" t="s">
        <v>1684</v>
      </c>
      <c r="I362" s="463" t="s">
        <v>956</v>
      </c>
      <c r="J362" s="464">
        <v>29875</v>
      </c>
      <c r="K362" s="464"/>
      <c r="L362" s="465"/>
    </row>
    <row r="363" spans="1:12" ht="51">
      <c r="A363" s="461">
        <v>361</v>
      </c>
      <c r="B363" s="461" t="s">
        <v>68</v>
      </c>
      <c r="C363" s="462" t="s">
        <v>1648</v>
      </c>
      <c r="D363" s="461" t="s">
        <v>535</v>
      </c>
      <c r="E363" s="461" t="s">
        <v>345</v>
      </c>
      <c r="F363" s="462" t="s">
        <v>1685</v>
      </c>
      <c r="G363" s="462" t="s">
        <v>1686</v>
      </c>
      <c r="H363" s="462" t="s">
        <v>1687</v>
      </c>
      <c r="I363" s="463" t="s">
        <v>956</v>
      </c>
      <c r="J363" s="464">
        <v>61951</v>
      </c>
      <c r="K363" s="464"/>
      <c r="L363" s="465"/>
    </row>
    <row r="364" spans="1:12" ht="76.5">
      <c r="A364" s="461">
        <v>362</v>
      </c>
      <c r="B364" s="461" t="s">
        <v>68</v>
      </c>
      <c r="C364" s="462" t="s">
        <v>1648</v>
      </c>
      <c r="D364" s="461" t="s">
        <v>535</v>
      </c>
      <c r="E364" s="461" t="s">
        <v>345</v>
      </c>
      <c r="F364" s="462" t="s">
        <v>1688</v>
      </c>
      <c r="G364" s="462" t="s">
        <v>1689</v>
      </c>
      <c r="H364" s="462" t="s">
        <v>1690</v>
      </c>
      <c r="I364" s="463" t="s">
        <v>956</v>
      </c>
      <c r="J364" s="464">
        <v>50483</v>
      </c>
      <c r="K364" s="464"/>
      <c r="L364" s="465"/>
    </row>
    <row r="365" spans="1:12" ht="114.75">
      <c r="A365" s="461">
        <v>363</v>
      </c>
      <c r="B365" s="461" t="s">
        <v>68</v>
      </c>
      <c r="C365" s="462" t="s">
        <v>1648</v>
      </c>
      <c r="D365" s="461" t="s">
        <v>535</v>
      </c>
      <c r="E365" s="461" t="s">
        <v>345</v>
      </c>
      <c r="F365" s="462" t="s">
        <v>1691</v>
      </c>
      <c r="G365" s="462" t="s">
        <v>1692</v>
      </c>
      <c r="H365" s="462" t="s">
        <v>1693</v>
      </c>
      <c r="I365" s="463" t="s">
        <v>956</v>
      </c>
      <c r="J365" s="464">
        <v>33990</v>
      </c>
      <c r="K365" s="464"/>
      <c r="L365" s="465"/>
    </row>
    <row r="366" spans="1:12" ht="204">
      <c r="A366" s="461">
        <v>364</v>
      </c>
      <c r="B366" s="461" t="s">
        <v>68</v>
      </c>
      <c r="C366" s="462" t="s">
        <v>1648</v>
      </c>
      <c r="D366" s="461" t="s">
        <v>535</v>
      </c>
      <c r="E366" s="461" t="s">
        <v>345</v>
      </c>
      <c r="F366" s="462" t="s">
        <v>1694</v>
      </c>
      <c r="G366" s="462" t="s">
        <v>1695</v>
      </c>
      <c r="H366" s="462" t="s">
        <v>1696</v>
      </c>
      <c r="I366" s="463" t="s">
        <v>1697</v>
      </c>
      <c r="J366" s="464">
        <v>15000</v>
      </c>
      <c r="K366" s="464"/>
      <c r="L366" s="465"/>
    </row>
    <row r="367" spans="1:12" ht="63.75">
      <c r="A367" s="461">
        <v>365</v>
      </c>
      <c r="B367" s="461" t="s">
        <v>68</v>
      </c>
      <c r="C367" s="462" t="s">
        <v>1648</v>
      </c>
      <c r="D367" s="461" t="s">
        <v>535</v>
      </c>
      <c r="E367" s="461" t="s">
        <v>345</v>
      </c>
      <c r="F367" s="462" t="s">
        <v>1698</v>
      </c>
      <c r="G367" s="462" t="s">
        <v>1699</v>
      </c>
      <c r="H367" s="462" t="s">
        <v>1700</v>
      </c>
      <c r="I367" s="463" t="s">
        <v>979</v>
      </c>
      <c r="J367" s="464">
        <v>52900</v>
      </c>
      <c r="K367" s="464"/>
      <c r="L367" s="465"/>
    </row>
    <row r="368" spans="1:12" ht="114.75">
      <c r="A368" s="461">
        <v>366</v>
      </c>
      <c r="B368" s="461" t="s">
        <v>68</v>
      </c>
      <c r="C368" s="462" t="s">
        <v>1648</v>
      </c>
      <c r="D368" s="461" t="s">
        <v>535</v>
      </c>
      <c r="E368" s="461" t="s">
        <v>345</v>
      </c>
      <c r="F368" s="462" t="s">
        <v>1701</v>
      </c>
      <c r="G368" s="462" t="s">
        <v>1702</v>
      </c>
      <c r="H368" s="462" t="s">
        <v>1703</v>
      </c>
      <c r="I368" s="463" t="s">
        <v>979</v>
      </c>
      <c r="J368" s="464">
        <v>34900</v>
      </c>
      <c r="K368" s="464"/>
      <c r="L368" s="465"/>
    </row>
    <row r="369" spans="1:12" ht="76.5">
      <c r="A369" s="461">
        <v>367</v>
      </c>
      <c r="B369" s="461" t="s">
        <v>68</v>
      </c>
      <c r="C369" s="462" t="s">
        <v>1648</v>
      </c>
      <c r="D369" s="461" t="s">
        <v>535</v>
      </c>
      <c r="E369" s="461" t="s">
        <v>345</v>
      </c>
      <c r="F369" s="462" t="s">
        <v>1704</v>
      </c>
      <c r="G369" s="462" t="s">
        <v>1637</v>
      </c>
      <c r="H369" s="462" t="s">
        <v>1705</v>
      </c>
      <c r="I369" s="463" t="s">
        <v>1384</v>
      </c>
      <c r="J369" s="464">
        <v>35899</v>
      </c>
      <c r="K369" s="464"/>
      <c r="L369" s="465"/>
    </row>
    <row r="370" spans="1:12" ht="114.75">
      <c r="A370" s="461">
        <v>368</v>
      </c>
      <c r="B370" s="461" t="s">
        <v>68</v>
      </c>
      <c r="C370" s="462" t="s">
        <v>1648</v>
      </c>
      <c r="D370" s="461" t="s">
        <v>535</v>
      </c>
      <c r="E370" s="461" t="s">
        <v>345</v>
      </c>
      <c r="F370" s="462" t="s">
        <v>1706</v>
      </c>
      <c r="G370" s="462" t="s">
        <v>1707</v>
      </c>
      <c r="H370" s="462" t="s">
        <v>1708</v>
      </c>
      <c r="I370" s="463" t="s">
        <v>1709</v>
      </c>
      <c r="J370" s="464">
        <v>70912</v>
      </c>
      <c r="K370" s="464"/>
      <c r="L370" s="465"/>
    </row>
    <row r="371" spans="1:12" ht="102">
      <c r="A371" s="461">
        <v>369</v>
      </c>
      <c r="B371" s="461" t="s">
        <v>68</v>
      </c>
      <c r="C371" s="462" t="s">
        <v>1648</v>
      </c>
      <c r="D371" s="461" t="s">
        <v>535</v>
      </c>
      <c r="E371" s="461" t="s">
        <v>345</v>
      </c>
      <c r="F371" s="462" t="s">
        <v>1710</v>
      </c>
      <c r="G371" s="462" t="s">
        <v>1711</v>
      </c>
      <c r="H371" s="462" t="s">
        <v>1712</v>
      </c>
      <c r="I371" s="463" t="s">
        <v>1384</v>
      </c>
      <c r="J371" s="464">
        <v>17490</v>
      </c>
      <c r="K371" s="464"/>
      <c r="L371" s="465"/>
    </row>
    <row r="372" spans="1:12" ht="89.25">
      <c r="A372" s="461">
        <v>370</v>
      </c>
      <c r="B372" s="461" t="s">
        <v>68</v>
      </c>
      <c r="C372" s="462" t="s">
        <v>1648</v>
      </c>
      <c r="D372" s="461" t="s">
        <v>535</v>
      </c>
      <c r="E372" s="461" t="s">
        <v>345</v>
      </c>
      <c r="F372" s="462" t="s">
        <v>1713</v>
      </c>
      <c r="G372" s="462" t="s">
        <v>1714</v>
      </c>
      <c r="H372" s="462" t="s">
        <v>1715</v>
      </c>
      <c r="I372" s="463" t="s">
        <v>1384</v>
      </c>
      <c r="J372" s="464">
        <v>50920</v>
      </c>
      <c r="K372" s="464"/>
      <c r="L372" s="465"/>
    </row>
    <row r="373" spans="1:12" ht="76.5">
      <c r="A373" s="461">
        <v>371</v>
      </c>
      <c r="B373" s="461" t="s">
        <v>68</v>
      </c>
      <c r="C373" s="462" t="s">
        <v>1648</v>
      </c>
      <c r="D373" s="461" t="s">
        <v>535</v>
      </c>
      <c r="E373" s="461" t="s">
        <v>345</v>
      </c>
      <c r="F373" s="462" t="s">
        <v>1716</v>
      </c>
      <c r="G373" s="462" t="s">
        <v>1717</v>
      </c>
      <c r="H373" s="462" t="s">
        <v>1718</v>
      </c>
      <c r="I373" s="463" t="s">
        <v>1384</v>
      </c>
      <c r="J373" s="464">
        <v>59816</v>
      </c>
      <c r="K373" s="464"/>
      <c r="L373" s="465"/>
    </row>
    <row r="374" spans="1:12" ht="76.5">
      <c r="A374" s="461">
        <v>372</v>
      </c>
      <c r="B374" s="461" t="s">
        <v>68</v>
      </c>
      <c r="C374" s="462" t="s">
        <v>1648</v>
      </c>
      <c r="D374" s="461" t="s">
        <v>535</v>
      </c>
      <c r="E374" s="461" t="s">
        <v>345</v>
      </c>
      <c r="F374" s="462" t="s">
        <v>1719</v>
      </c>
      <c r="G374" s="462" t="s">
        <v>1720</v>
      </c>
      <c r="H374" s="462" t="s">
        <v>1721</v>
      </c>
      <c r="I374" s="463" t="s">
        <v>1391</v>
      </c>
      <c r="J374" s="464">
        <v>59840</v>
      </c>
      <c r="K374" s="464"/>
      <c r="L374" s="465"/>
    </row>
    <row r="375" spans="1:12" ht="114.75">
      <c r="A375" s="461">
        <v>373</v>
      </c>
      <c r="B375" s="461" t="s">
        <v>68</v>
      </c>
      <c r="C375" s="462" t="s">
        <v>1648</v>
      </c>
      <c r="D375" s="461" t="s">
        <v>535</v>
      </c>
      <c r="E375" s="461" t="s">
        <v>345</v>
      </c>
      <c r="F375" s="462" t="s">
        <v>1722</v>
      </c>
      <c r="G375" s="462" t="s">
        <v>1723</v>
      </c>
      <c r="H375" s="462" t="s">
        <v>1724</v>
      </c>
      <c r="I375" s="463" t="s">
        <v>1384</v>
      </c>
      <c r="J375" s="464">
        <v>20000</v>
      </c>
      <c r="K375" s="464"/>
      <c r="L375" s="465"/>
    </row>
    <row r="376" spans="1:12" ht="127.5">
      <c r="A376" s="461">
        <v>374</v>
      </c>
      <c r="B376" s="461" t="s">
        <v>68</v>
      </c>
      <c r="C376" s="462" t="s">
        <v>1648</v>
      </c>
      <c r="D376" s="461" t="s">
        <v>535</v>
      </c>
      <c r="E376" s="461" t="s">
        <v>345</v>
      </c>
      <c r="F376" s="462" t="s">
        <v>1725</v>
      </c>
      <c r="G376" s="462" t="s">
        <v>1726</v>
      </c>
      <c r="H376" s="462" t="s">
        <v>1727</v>
      </c>
      <c r="I376" s="463" t="s">
        <v>1408</v>
      </c>
      <c r="J376" s="464">
        <v>70000</v>
      </c>
      <c r="K376" s="464"/>
      <c r="L376" s="465"/>
    </row>
    <row r="377" spans="1:12" ht="63.75">
      <c r="A377" s="461">
        <v>375</v>
      </c>
      <c r="B377" s="461" t="s">
        <v>68</v>
      </c>
      <c r="C377" s="462" t="s">
        <v>1648</v>
      </c>
      <c r="D377" s="461" t="s">
        <v>535</v>
      </c>
      <c r="E377" s="461" t="s">
        <v>345</v>
      </c>
      <c r="F377" s="462" t="s">
        <v>1728</v>
      </c>
      <c r="G377" s="462" t="s">
        <v>1729</v>
      </c>
      <c r="H377" s="462" t="s">
        <v>1730</v>
      </c>
      <c r="I377" s="463" t="s">
        <v>1731</v>
      </c>
      <c r="J377" s="464">
        <v>42266</v>
      </c>
      <c r="K377" s="464"/>
      <c r="L377" s="465"/>
    </row>
    <row r="378" spans="1:12" ht="89.25">
      <c r="A378" s="461">
        <v>376</v>
      </c>
      <c r="B378" s="461" t="s">
        <v>68</v>
      </c>
      <c r="C378" s="462" t="s">
        <v>1648</v>
      </c>
      <c r="D378" s="461" t="s">
        <v>535</v>
      </c>
      <c r="E378" s="461" t="s">
        <v>345</v>
      </c>
      <c r="F378" s="462" t="s">
        <v>1732</v>
      </c>
      <c r="G378" s="462" t="s">
        <v>1733</v>
      </c>
      <c r="H378" s="462" t="s">
        <v>1734</v>
      </c>
      <c r="I378" s="463" t="s">
        <v>1408</v>
      </c>
      <c r="J378" s="464">
        <v>29005</v>
      </c>
      <c r="K378" s="464"/>
      <c r="L378" s="465"/>
    </row>
    <row r="379" spans="1:12" ht="76.5">
      <c r="A379" s="461">
        <v>377</v>
      </c>
      <c r="B379" s="461" t="s">
        <v>68</v>
      </c>
      <c r="C379" s="462" t="s">
        <v>1648</v>
      </c>
      <c r="D379" s="461" t="s">
        <v>535</v>
      </c>
      <c r="E379" s="461" t="s">
        <v>345</v>
      </c>
      <c r="F379" s="462" t="s">
        <v>1735</v>
      </c>
      <c r="G379" s="462" t="s">
        <v>1736</v>
      </c>
      <c r="H379" s="462" t="s">
        <v>1737</v>
      </c>
      <c r="I379" s="463" t="s">
        <v>1408</v>
      </c>
      <c r="J379" s="464">
        <v>68853</v>
      </c>
      <c r="K379" s="464"/>
      <c r="L379" s="465"/>
    </row>
    <row r="380" spans="1:12" ht="102">
      <c r="A380" s="461">
        <v>378</v>
      </c>
      <c r="B380" s="461" t="s">
        <v>68</v>
      </c>
      <c r="C380" s="462" t="s">
        <v>1648</v>
      </c>
      <c r="D380" s="461" t="s">
        <v>535</v>
      </c>
      <c r="E380" s="461" t="s">
        <v>345</v>
      </c>
      <c r="F380" s="462" t="s">
        <v>1738</v>
      </c>
      <c r="G380" s="462" t="s">
        <v>1739</v>
      </c>
      <c r="H380" s="462" t="s">
        <v>1740</v>
      </c>
      <c r="I380" s="463" t="s">
        <v>1741</v>
      </c>
      <c r="J380" s="464">
        <v>61840</v>
      </c>
      <c r="K380" s="464"/>
      <c r="L380" s="465"/>
    </row>
    <row r="381" spans="1:12" ht="89.25">
      <c r="A381" s="461">
        <v>379</v>
      </c>
      <c r="B381" s="461" t="s">
        <v>68</v>
      </c>
      <c r="C381" s="462" t="s">
        <v>1648</v>
      </c>
      <c r="D381" s="461" t="s">
        <v>535</v>
      </c>
      <c r="E381" s="461" t="s">
        <v>345</v>
      </c>
      <c r="F381" s="462" t="s">
        <v>1742</v>
      </c>
      <c r="G381" s="462" t="s">
        <v>1743</v>
      </c>
      <c r="H381" s="462" t="s">
        <v>1744</v>
      </c>
      <c r="I381" s="463" t="s">
        <v>1408</v>
      </c>
      <c r="J381" s="464">
        <v>75000</v>
      </c>
      <c r="K381" s="464"/>
      <c r="L381" s="465"/>
    </row>
    <row r="382" spans="1:12" ht="38.25">
      <c r="A382" s="461">
        <v>380</v>
      </c>
      <c r="B382" s="461" t="s">
        <v>68</v>
      </c>
      <c r="C382" s="462" t="s">
        <v>1648</v>
      </c>
      <c r="D382" s="461" t="s">
        <v>535</v>
      </c>
      <c r="E382" s="461" t="s">
        <v>345</v>
      </c>
      <c r="F382" s="462" t="s">
        <v>1745</v>
      </c>
      <c r="G382" s="462" t="s">
        <v>1746</v>
      </c>
      <c r="H382" s="462" t="s">
        <v>1747</v>
      </c>
      <c r="I382" s="463" t="s">
        <v>1408</v>
      </c>
      <c r="J382" s="464">
        <v>60000</v>
      </c>
      <c r="K382" s="464"/>
      <c r="L382" s="465"/>
    </row>
    <row r="383" spans="1:12" ht="51">
      <c r="A383" s="461">
        <v>381</v>
      </c>
      <c r="B383" s="461" t="s">
        <v>68</v>
      </c>
      <c r="C383" s="462" t="s">
        <v>1648</v>
      </c>
      <c r="D383" s="461" t="s">
        <v>535</v>
      </c>
      <c r="E383" s="461" t="s">
        <v>345</v>
      </c>
      <c r="F383" s="462" t="s">
        <v>1748</v>
      </c>
      <c r="G383" s="462" t="s">
        <v>1749</v>
      </c>
      <c r="H383" s="462" t="s">
        <v>1750</v>
      </c>
      <c r="I383" s="463" t="s">
        <v>1751</v>
      </c>
      <c r="J383" s="464">
        <v>21407</v>
      </c>
      <c r="K383" s="464"/>
      <c r="L383" s="465"/>
    </row>
    <row r="384" spans="1:12" ht="76.5">
      <c r="A384" s="461">
        <v>382</v>
      </c>
      <c r="B384" s="461" t="s">
        <v>68</v>
      </c>
      <c r="C384" s="462" t="s">
        <v>1648</v>
      </c>
      <c r="D384" s="461" t="s">
        <v>535</v>
      </c>
      <c r="E384" s="461" t="s">
        <v>345</v>
      </c>
      <c r="F384" s="462" t="s">
        <v>1752</v>
      </c>
      <c r="G384" s="462" t="s">
        <v>1753</v>
      </c>
      <c r="H384" s="462" t="s">
        <v>1754</v>
      </c>
      <c r="I384" s="463" t="s">
        <v>1417</v>
      </c>
      <c r="J384" s="464">
        <v>24381</v>
      </c>
      <c r="K384" s="464"/>
      <c r="L384" s="465"/>
    </row>
    <row r="385" spans="1:12" ht="127.5">
      <c r="A385" s="461">
        <v>383</v>
      </c>
      <c r="B385" s="461" t="s">
        <v>68</v>
      </c>
      <c r="C385" s="462" t="s">
        <v>1648</v>
      </c>
      <c r="D385" s="461" t="s">
        <v>535</v>
      </c>
      <c r="E385" s="461" t="s">
        <v>345</v>
      </c>
      <c r="F385" s="462" t="s">
        <v>1755</v>
      </c>
      <c r="G385" s="462" t="s">
        <v>1756</v>
      </c>
      <c r="H385" s="462" t="s">
        <v>1757</v>
      </c>
      <c r="I385" s="463" t="s">
        <v>1432</v>
      </c>
      <c r="J385" s="464">
        <v>34842</v>
      </c>
      <c r="K385" s="464"/>
      <c r="L385" s="465"/>
    </row>
    <row r="386" spans="1:12" ht="76.5">
      <c r="A386" s="461">
        <v>384</v>
      </c>
      <c r="B386" s="461" t="s">
        <v>68</v>
      </c>
      <c r="C386" s="462" t="s">
        <v>1648</v>
      </c>
      <c r="D386" s="461" t="s">
        <v>535</v>
      </c>
      <c r="E386" s="461" t="s">
        <v>345</v>
      </c>
      <c r="F386" s="462" t="s">
        <v>1758</v>
      </c>
      <c r="G386" s="462" t="s">
        <v>1759</v>
      </c>
      <c r="H386" s="462" t="s">
        <v>1760</v>
      </c>
      <c r="I386" s="463" t="s">
        <v>1417</v>
      </c>
      <c r="J386" s="464">
        <v>7045</v>
      </c>
      <c r="K386" s="464"/>
      <c r="L386" s="465"/>
    </row>
    <row r="387" spans="1:12" ht="89.25">
      <c r="A387" s="461">
        <v>385</v>
      </c>
      <c r="B387" s="461" t="s">
        <v>68</v>
      </c>
      <c r="C387" s="462" t="s">
        <v>1648</v>
      </c>
      <c r="D387" s="461" t="s">
        <v>535</v>
      </c>
      <c r="E387" s="461" t="s">
        <v>345</v>
      </c>
      <c r="F387" s="462" t="s">
        <v>1761</v>
      </c>
      <c r="G387" s="462" t="s">
        <v>1616</v>
      </c>
      <c r="H387" s="462" t="s">
        <v>1762</v>
      </c>
      <c r="I387" s="463" t="s">
        <v>1417</v>
      </c>
      <c r="J387" s="464">
        <v>18198</v>
      </c>
      <c r="K387" s="464"/>
      <c r="L387" s="465"/>
    </row>
    <row r="388" spans="1:12" ht="76.5">
      <c r="A388" s="461">
        <v>386</v>
      </c>
      <c r="B388" s="461" t="s">
        <v>68</v>
      </c>
      <c r="C388" s="462" t="s">
        <v>1648</v>
      </c>
      <c r="D388" s="461" t="s">
        <v>535</v>
      </c>
      <c r="E388" s="461" t="s">
        <v>345</v>
      </c>
      <c r="F388" s="462" t="s">
        <v>1763</v>
      </c>
      <c r="G388" s="462" t="s">
        <v>1764</v>
      </c>
      <c r="H388" s="462" t="s">
        <v>1765</v>
      </c>
      <c r="I388" s="463" t="s">
        <v>1426</v>
      </c>
      <c r="J388" s="464">
        <v>12000</v>
      </c>
      <c r="K388" s="464"/>
      <c r="L388" s="465"/>
    </row>
    <row r="389" spans="1:12" ht="127.5">
      <c r="A389" s="461">
        <v>387</v>
      </c>
      <c r="B389" s="461" t="s">
        <v>68</v>
      </c>
      <c r="C389" s="462" t="s">
        <v>1648</v>
      </c>
      <c r="D389" s="461" t="s">
        <v>535</v>
      </c>
      <c r="E389" s="461" t="s">
        <v>345</v>
      </c>
      <c r="F389" s="462" t="s">
        <v>1766</v>
      </c>
      <c r="G389" s="462" t="s">
        <v>1726</v>
      </c>
      <c r="H389" s="462" t="s">
        <v>1767</v>
      </c>
      <c r="I389" s="463" t="s">
        <v>966</v>
      </c>
      <c r="J389" s="464">
        <v>12998</v>
      </c>
      <c r="K389" s="464"/>
      <c r="L389" s="465"/>
    </row>
    <row r="390" spans="1:12" ht="102">
      <c r="A390" s="461">
        <v>388</v>
      </c>
      <c r="B390" s="461" t="s">
        <v>68</v>
      </c>
      <c r="C390" s="462" t="s">
        <v>1648</v>
      </c>
      <c r="D390" s="461" t="s">
        <v>535</v>
      </c>
      <c r="E390" s="461" t="s">
        <v>345</v>
      </c>
      <c r="F390" s="462" t="s">
        <v>1768</v>
      </c>
      <c r="G390" s="462" t="s">
        <v>1717</v>
      </c>
      <c r="H390" s="462" t="s">
        <v>1769</v>
      </c>
      <c r="I390" s="463" t="s">
        <v>966</v>
      </c>
      <c r="J390" s="464">
        <v>22534</v>
      </c>
      <c r="K390" s="464"/>
      <c r="L390" s="465"/>
    </row>
    <row r="391" spans="1:12" ht="51">
      <c r="A391" s="461">
        <v>389</v>
      </c>
      <c r="B391" s="461" t="s">
        <v>68</v>
      </c>
      <c r="C391" s="462" t="s">
        <v>1648</v>
      </c>
      <c r="D391" s="461" t="s">
        <v>535</v>
      </c>
      <c r="E391" s="461" t="s">
        <v>345</v>
      </c>
      <c r="F391" s="462" t="s">
        <v>1770</v>
      </c>
      <c r="G391" s="462" t="s">
        <v>1771</v>
      </c>
      <c r="H391" s="462" t="s">
        <v>1772</v>
      </c>
      <c r="I391" s="463" t="s">
        <v>966</v>
      </c>
      <c r="J391" s="464">
        <v>3125</v>
      </c>
      <c r="K391" s="464"/>
      <c r="L391" s="465"/>
    </row>
    <row r="392" spans="1:12" ht="76.5">
      <c r="A392" s="461">
        <v>390</v>
      </c>
      <c r="B392" s="461" t="s">
        <v>68</v>
      </c>
      <c r="C392" s="462" t="s">
        <v>1648</v>
      </c>
      <c r="D392" s="461" t="s">
        <v>535</v>
      </c>
      <c r="E392" s="461" t="s">
        <v>345</v>
      </c>
      <c r="F392" s="462" t="s">
        <v>1773</v>
      </c>
      <c r="G392" s="462" t="s">
        <v>1699</v>
      </c>
      <c r="H392" s="462" t="s">
        <v>1774</v>
      </c>
      <c r="I392" s="463" t="s">
        <v>966</v>
      </c>
      <c r="J392" s="464">
        <v>6795</v>
      </c>
      <c r="K392" s="464"/>
      <c r="L392" s="465"/>
    </row>
    <row r="393" spans="1:12" ht="63.75">
      <c r="A393" s="461">
        <v>391</v>
      </c>
      <c r="B393" s="461" t="s">
        <v>68</v>
      </c>
      <c r="C393" s="462" t="s">
        <v>1648</v>
      </c>
      <c r="D393" s="461" t="s">
        <v>535</v>
      </c>
      <c r="E393" s="461" t="s">
        <v>345</v>
      </c>
      <c r="F393" s="462" t="s">
        <v>1775</v>
      </c>
      <c r="G393" s="462" t="s">
        <v>1776</v>
      </c>
      <c r="H393" s="462" t="s">
        <v>1777</v>
      </c>
      <c r="I393" s="463" t="s">
        <v>956</v>
      </c>
      <c r="J393" s="464">
        <v>3110</v>
      </c>
      <c r="K393" s="464"/>
      <c r="L393" s="465"/>
    </row>
    <row r="394" spans="1:12" ht="89.25">
      <c r="A394" s="461">
        <v>392</v>
      </c>
      <c r="B394" s="461" t="s">
        <v>68</v>
      </c>
      <c r="C394" s="462" t="s">
        <v>1648</v>
      </c>
      <c r="D394" s="461" t="s">
        <v>535</v>
      </c>
      <c r="E394" s="461" t="s">
        <v>345</v>
      </c>
      <c r="F394" s="462" t="s">
        <v>1778</v>
      </c>
      <c r="G394" s="462" t="s">
        <v>1779</v>
      </c>
      <c r="H394" s="462" t="s">
        <v>1780</v>
      </c>
      <c r="I394" s="463" t="s">
        <v>956</v>
      </c>
      <c r="J394" s="464">
        <v>5475</v>
      </c>
      <c r="K394" s="464"/>
      <c r="L394" s="465"/>
    </row>
    <row r="395" spans="1:12" ht="140.25">
      <c r="A395" s="461">
        <v>393</v>
      </c>
      <c r="B395" s="461" t="s">
        <v>68</v>
      </c>
      <c r="C395" s="462" t="s">
        <v>1648</v>
      </c>
      <c r="D395" s="461" t="s">
        <v>535</v>
      </c>
      <c r="E395" s="461" t="s">
        <v>345</v>
      </c>
      <c r="F395" s="462" t="s">
        <v>1781</v>
      </c>
      <c r="G395" s="462" t="s">
        <v>1782</v>
      </c>
      <c r="H395" s="462" t="s">
        <v>1783</v>
      </c>
      <c r="I395" s="463" t="s">
        <v>956</v>
      </c>
      <c r="J395" s="464">
        <v>34000</v>
      </c>
      <c r="K395" s="464"/>
      <c r="L395" s="465"/>
    </row>
    <row r="396" spans="1:12" ht="63.75">
      <c r="A396" s="461">
        <v>394</v>
      </c>
      <c r="B396" s="461" t="s">
        <v>68</v>
      </c>
      <c r="C396" s="462" t="s">
        <v>1648</v>
      </c>
      <c r="D396" s="461" t="s">
        <v>535</v>
      </c>
      <c r="E396" s="461" t="s">
        <v>345</v>
      </c>
      <c r="F396" s="462" t="s">
        <v>1784</v>
      </c>
      <c r="G396" s="462" t="s">
        <v>1785</v>
      </c>
      <c r="H396" s="462" t="s">
        <v>1786</v>
      </c>
      <c r="I396" s="463" t="s">
        <v>956</v>
      </c>
      <c r="J396" s="464">
        <v>10816</v>
      </c>
      <c r="K396" s="464"/>
      <c r="L396" s="465"/>
    </row>
    <row r="397" spans="1:12" ht="38.25">
      <c r="A397" s="461">
        <v>395</v>
      </c>
      <c r="B397" s="461" t="s">
        <v>68</v>
      </c>
      <c r="C397" s="462" t="s">
        <v>1648</v>
      </c>
      <c r="D397" s="461" t="s">
        <v>535</v>
      </c>
      <c r="E397" s="461" t="s">
        <v>345</v>
      </c>
      <c r="F397" s="462" t="s">
        <v>1787</v>
      </c>
      <c r="G397" s="462" t="s">
        <v>1788</v>
      </c>
      <c r="H397" s="462" t="s">
        <v>1789</v>
      </c>
      <c r="I397" s="463" t="s">
        <v>956</v>
      </c>
      <c r="J397" s="464">
        <v>10035</v>
      </c>
      <c r="K397" s="464"/>
      <c r="L397" s="465"/>
    </row>
    <row r="398" spans="1:12" ht="127.5">
      <c r="A398" s="461">
        <v>396</v>
      </c>
      <c r="B398" s="461" t="s">
        <v>68</v>
      </c>
      <c r="C398" s="462" t="s">
        <v>1648</v>
      </c>
      <c r="D398" s="461" t="s">
        <v>535</v>
      </c>
      <c r="E398" s="461" t="s">
        <v>345</v>
      </c>
      <c r="F398" s="462" t="s">
        <v>1790</v>
      </c>
      <c r="G398" s="462" t="s">
        <v>1791</v>
      </c>
      <c r="H398" s="462" t="s">
        <v>1792</v>
      </c>
      <c r="I398" s="463" t="s">
        <v>960</v>
      </c>
      <c r="J398" s="464">
        <v>6750</v>
      </c>
      <c r="K398" s="464"/>
      <c r="L398" s="465"/>
    </row>
    <row r="399" spans="1:12" ht="191.25">
      <c r="A399" s="461">
        <v>397</v>
      </c>
      <c r="B399" s="461" t="s">
        <v>68</v>
      </c>
      <c r="C399" s="462" t="s">
        <v>1648</v>
      </c>
      <c r="D399" s="461" t="s">
        <v>535</v>
      </c>
      <c r="E399" s="461" t="s">
        <v>345</v>
      </c>
      <c r="F399" s="462" t="s">
        <v>1793</v>
      </c>
      <c r="G399" s="462" t="s">
        <v>1779</v>
      </c>
      <c r="H399" s="462" t="s">
        <v>1794</v>
      </c>
      <c r="I399" s="463" t="s">
        <v>956</v>
      </c>
      <c r="J399" s="464">
        <v>5000</v>
      </c>
      <c r="K399" s="464"/>
      <c r="L399" s="465"/>
    </row>
    <row r="400" spans="1:12" ht="51">
      <c r="A400" s="461">
        <v>398</v>
      </c>
      <c r="B400" s="461" t="s">
        <v>68</v>
      </c>
      <c r="C400" s="462" t="s">
        <v>1648</v>
      </c>
      <c r="D400" s="461" t="s">
        <v>535</v>
      </c>
      <c r="E400" s="461" t="s">
        <v>345</v>
      </c>
      <c r="F400" s="462" t="s">
        <v>1795</v>
      </c>
      <c r="G400" s="462" t="s">
        <v>1796</v>
      </c>
      <c r="H400" s="462" t="s">
        <v>1797</v>
      </c>
      <c r="I400" s="463" t="s">
        <v>1384</v>
      </c>
      <c r="J400" s="464">
        <v>8000</v>
      </c>
      <c r="K400" s="464"/>
      <c r="L400" s="465"/>
    </row>
    <row r="401" spans="1:12" ht="89.25">
      <c r="A401" s="461">
        <v>399</v>
      </c>
      <c r="B401" s="461" t="s">
        <v>68</v>
      </c>
      <c r="C401" s="462" t="s">
        <v>1648</v>
      </c>
      <c r="D401" s="461" t="s">
        <v>535</v>
      </c>
      <c r="E401" s="461" t="s">
        <v>345</v>
      </c>
      <c r="F401" s="462" t="s">
        <v>1798</v>
      </c>
      <c r="G401" s="462" t="s">
        <v>1799</v>
      </c>
      <c r="H401" s="462" t="s">
        <v>1800</v>
      </c>
      <c r="I401" s="463" t="s">
        <v>1384</v>
      </c>
      <c r="J401" s="464">
        <v>15660</v>
      </c>
      <c r="K401" s="464"/>
      <c r="L401" s="465"/>
    </row>
    <row r="402" spans="1:12" ht="76.5">
      <c r="A402" s="461">
        <v>400</v>
      </c>
      <c r="B402" s="461" t="s">
        <v>68</v>
      </c>
      <c r="C402" s="462" t="s">
        <v>1648</v>
      </c>
      <c r="D402" s="461" t="s">
        <v>535</v>
      </c>
      <c r="E402" s="461" t="s">
        <v>345</v>
      </c>
      <c r="F402" s="462" t="s">
        <v>1801</v>
      </c>
      <c r="G402" s="462" t="s">
        <v>1637</v>
      </c>
      <c r="H402" s="462" t="s">
        <v>1802</v>
      </c>
      <c r="I402" s="463" t="s">
        <v>1731</v>
      </c>
      <c r="J402" s="464">
        <v>13288</v>
      </c>
      <c r="K402" s="464"/>
      <c r="L402" s="465"/>
    </row>
    <row r="403" spans="1:12" ht="140.25">
      <c r="A403" s="461">
        <v>401</v>
      </c>
      <c r="B403" s="461" t="s">
        <v>68</v>
      </c>
      <c r="C403" s="462" t="s">
        <v>1648</v>
      </c>
      <c r="D403" s="461" t="s">
        <v>535</v>
      </c>
      <c r="E403" s="461" t="s">
        <v>345</v>
      </c>
      <c r="F403" s="462" t="s">
        <v>1385</v>
      </c>
      <c r="G403" s="462" t="s">
        <v>1803</v>
      </c>
      <c r="H403" s="462" t="s">
        <v>1804</v>
      </c>
      <c r="I403" s="463" t="s">
        <v>979</v>
      </c>
      <c r="J403" s="464">
        <v>15000</v>
      </c>
      <c r="K403" s="464"/>
      <c r="L403" s="465"/>
    </row>
    <row r="404" spans="1:12" ht="76.5">
      <c r="A404" s="461">
        <v>402</v>
      </c>
      <c r="B404" s="461" t="s">
        <v>68</v>
      </c>
      <c r="C404" s="462" t="s">
        <v>1648</v>
      </c>
      <c r="D404" s="461" t="s">
        <v>535</v>
      </c>
      <c r="E404" s="461" t="s">
        <v>345</v>
      </c>
      <c r="F404" s="462" t="s">
        <v>1805</v>
      </c>
      <c r="G404" s="462" t="s">
        <v>1806</v>
      </c>
      <c r="H404" s="462" t="s">
        <v>1807</v>
      </c>
      <c r="I404" s="463" t="s">
        <v>1408</v>
      </c>
      <c r="J404" s="464">
        <v>18323</v>
      </c>
      <c r="K404" s="464"/>
      <c r="L404" s="465"/>
    </row>
    <row r="405" spans="1:12" ht="165.75">
      <c r="A405" s="461">
        <v>403</v>
      </c>
      <c r="B405" s="461" t="s">
        <v>68</v>
      </c>
      <c r="C405" s="462" t="s">
        <v>1648</v>
      </c>
      <c r="D405" s="461" t="s">
        <v>535</v>
      </c>
      <c r="E405" s="461" t="s">
        <v>345</v>
      </c>
      <c r="F405" s="462" t="s">
        <v>1808</v>
      </c>
      <c r="G405" s="462" t="s">
        <v>1809</v>
      </c>
      <c r="H405" s="462" t="s">
        <v>1810</v>
      </c>
      <c r="I405" s="463" t="s">
        <v>1408</v>
      </c>
      <c r="J405" s="464">
        <v>11504</v>
      </c>
      <c r="K405" s="464"/>
      <c r="L405" s="465"/>
    </row>
    <row r="406" spans="1:12" ht="102">
      <c r="A406" s="461">
        <v>404</v>
      </c>
      <c r="B406" s="461" t="s">
        <v>68</v>
      </c>
      <c r="C406" s="462" t="s">
        <v>1648</v>
      </c>
      <c r="D406" s="461" t="s">
        <v>535</v>
      </c>
      <c r="E406" s="461" t="s">
        <v>345</v>
      </c>
      <c r="F406" s="462" t="s">
        <v>1811</v>
      </c>
      <c r="G406" s="462" t="s">
        <v>1812</v>
      </c>
      <c r="H406" s="462" t="s">
        <v>1813</v>
      </c>
      <c r="I406" s="463" t="s">
        <v>1731</v>
      </c>
      <c r="J406" s="464">
        <v>18455</v>
      </c>
      <c r="K406" s="464"/>
      <c r="L406" s="465"/>
    </row>
    <row r="407" spans="1:12" ht="76.5">
      <c r="A407" s="461">
        <v>405</v>
      </c>
      <c r="B407" s="461" t="s">
        <v>68</v>
      </c>
      <c r="C407" s="462" t="s">
        <v>1648</v>
      </c>
      <c r="D407" s="461" t="s">
        <v>535</v>
      </c>
      <c r="E407" s="461" t="s">
        <v>345</v>
      </c>
      <c r="F407" s="462" t="s">
        <v>1814</v>
      </c>
      <c r="G407" s="462" t="s">
        <v>1650</v>
      </c>
      <c r="H407" s="462" t="s">
        <v>1815</v>
      </c>
      <c r="I407" s="463" t="s">
        <v>1417</v>
      </c>
      <c r="J407" s="464">
        <v>9300</v>
      </c>
      <c r="K407" s="464"/>
      <c r="L407" s="465"/>
    </row>
    <row r="408" spans="1:12" ht="140.25">
      <c r="A408" s="461">
        <v>406</v>
      </c>
      <c r="B408" s="461" t="s">
        <v>68</v>
      </c>
      <c r="C408" s="462" t="s">
        <v>1648</v>
      </c>
      <c r="D408" s="461" t="s">
        <v>535</v>
      </c>
      <c r="E408" s="461" t="s">
        <v>345</v>
      </c>
      <c r="F408" s="462" t="s">
        <v>1816</v>
      </c>
      <c r="G408" s="462" t="s">
        <v>1817</v>
      </c>
      <c r="H408" s="462" t="s">
        <v>1818</v>
      </c>
      <c r="I408" s="463" t="s">
        <v>1417</v>
      </c>
      <c r="J408" s="464">
        <v>14000</v>
      </c>
      <c r="K408" s="464"/>
      <c r="L408" s="465"/>
    </row>
    <row r="409" spans="1:12" ht="114.75">
      <c r="A409" s="461">
        <v>407</v>
      </c>
      <c r="B409" s="461" t="s">
        <v>68</v>
      </c>
      <c r="C409" s="462" t="s">
        <v>1648</v>
      </c>
      <c r="D409" s="461" t="s">
        <v>535</v>
      </c>
      <c r="E409" s="461" t="s">
        <v>345</v>
      </c>
      <c r="F409" s="462" t="s">
        <v>1819</v>
      </c>
      <c r="G409" s="462" t="s">
        <v>1782</v>
      </c>
      <c r="H409" s="462" t="s">
        <v>1820</v>
      </c>
      <c r="I409" s="463" t="s">
        <v>1417</v>
      </c>
      <c r="J409" s="464">
        <v>10510</v>
      </c>
      <c r="K409" s="464"/>
      <c r="L409" s="465"/>
    </row>
    <row r="410" spans="1:12" ht="63.75">
      <c r="A410" s="461">
        <v>408</v>
      </c>
      <c r="B410" s="461" t="s">
        <v>68</v>
      </c>
      <c r="C410" s="462" t="s">
        <v>1648</v>
      </c>
      <c r="D410" s="461" t="s">
        <v>535</v>
      </c>
      <c r="E410" s="461" t="s">
        <v>345</v>
      </c>
      <c r="F410" s="462" t="s">
        <v>1821</v>
      </c>
      <c r="G410" s="462" t="s">
        <v>1616</v>
      </c>
      <c r="H410" s="462" t="s">
        <v>1822</v>
      </c>
      <c r="I410" s="463" t="s">
        <v>1417</v>
      </c>
      <c r="J410" s="464">
        <v>5452</v>
      </c>
      <c r="K410" s="464"/>
      <c r="L410" s="465"/>
    </row>
    <row r="411" spans="1:12" ht="63.75">
      <c r="A411" s="461">
        <v>409</v>
      </c>
      <c r="B411" s="461" t="s">
        <v>68</v>
      </c>
      <c r="C411" s="462" t="s">
        <v>1648</v>
      </c>
      <c r="D411" s="461" t="s">
        <v>535</v>
      </c>
      <c r="E411" s="461" t="s">
        <v>345</v>
      </c>
      <c r="F411" s="462" t="s">
        <v>1823</v>
      </c>
      <c r="G411" s="462" t="s">
        <v>1824</v>
      </c>
      <c r="H411" s="462" t="s">
        <v>1825</v>
      </c>
      <c r="I411" s="463" t="s">
        <v>1417</v>
      </c>
      <c r="J411" s="464">
        <v>3330</v>
      </c>
      <c r="K411" s="464"/>
      <c r="L411" s="465"/>
    </row>
    <row r="412" spans="1:12" ht="76.5">
      <c r="A412" s="461">
        <v>410</v>
      </c>
      <c r="B412" s="461" t="s">
        <v>68</v>
      </c>
      <c r="C412" s="462" t="s">
        <v>1648</v>
      </c>
      <c r="D412" s="461" t="s">
        <v>535</v>
      </c>
      <c r="E412" s="461" t="s">
        <v>345</v>
      </c>
      <c r="F412" s="462" t="s">
        <v>1006</v>
      </c>
      <c r="G412" s="462" t="s">
        <v>1711</v>
      </c>
      <c r="H412" s="462" t="s">
        <v>1826</v>
      </c>
      <c r="I412" s="463" t="s">
        <v>1426</v>
      </c>
      <c r="J412" s="464">
        <v>12375</v>
      </c>
      <c r="K412" s="464"/>
      <c r="L412" s="465"/>
    </row>
    <row r="413" spans="1:12" ht="89.25">
      <c r="A413" s="461">
        <v>411</v>
      </c>
      <c r="B413" s="461" t="s">
        <v>68</v>
      </c>
      <c r="C413" s="462" t="s">
        <v>1827</v>
      </c>
      <c r="D413" s="461" t="s">
        <v>535</v>
      </c>
      <c r="E413" s="461" t="s">
        <v>766</v>
      </c>
      <c r="F413" s="462" t="s">
        <v>1828</v>
      </c>
      <c r="G413" s="462" t="s">
        <v>1616</v>
      </c>
      <c r="H413" s="462" t="s">
        <v>1829</v>
      </c>
      <c r="I413" s="463" t="s">
        <v>1830</v>
      </c>
      <c r="J413" s="464">
        <v>20689.88</v>
      </c>
      <c r="K413" s="464"/>
      <c r="L413" s="465"/>
    </row>
    <row r="414" spans="1:12" ht="153">
      <c r="A414" s="461">
        <v>412</v>
      </c>
      <c r="B414" s="461" t="s">
        <v>68</v>
      </c>
      <c r="C414" s="462" t="s">
        <v>1831</v>
      </c>
      <c r="D414" s="461" t="s">
        <v>535</v>
      </c>
      <c r="E414" s="461" t="s">
        <v>766</v>
      </c>
      <c r="F414" s="462" t="s">
        <v>1832</v>
      </c>
      <c r="G414" s="462" t="s">
        <v>1833</v>
      </c>
      <c r="H414" s="462" t="s">
        <v>1834</v>
      </c>
      <c r="I414" s="463" t="s">
        <v>1835</v>
      </c>
      <c r="J414" s="464">
        <v>40200.61</v>
      </c>
      <c r="K414" s="464"/>
      <c r="L414" s="465"/>
    </row>
    <row r="415" spans="1:12" ht="63.75">
      <c r="A415" s="461">
        <v>413</v>
      </c>
      <c r="B415" s="461" t="s">
        <v>68</v>
      </c>
      <c r="C415" s="462" t="s">
        <v>1568</v>
      </c>
      <c r="D415" s="461" t="s">
        <v>535</v>
      </c>
      <c r="E415" s="461" t="s">
        <v>766</v>
      </c>
      <c r="F415" s="462" t="s">
        <v>1836</v>
      </c>
      <c r="G415" s="462" t="s">
        <v>1837</v>
      </c>
      <c r="H415" s="462" t="s">
        <v>1838</v>
      </c>
      <c r="I415" s="463" t="s">
        <v>1839</v>
      </c>
      <c r="J415" s="464">
        <v>74850</v>
      </c>
      <c r="K415" s="464"/>
      <c r="L415" s="465"/>
    </row>
    <row r="416" spans="1:12" ht="127.5">
      <c r="A416" s="461">
        <v>414</v>
      </c>
      <c r="B416" s="461" t="s">
        <v>68</v>
      </c>
      <c r="C416" s="462" t="s">
        <v>1840</v>
      </c>
      <c r="D416" s="461" t="s">
        <v>535</v>
      </c>
      <c r="E416" s="461" t="s">
        <v>766</v>
      </c>
      <c r="F416" s="462" t="s">
        <v>1841</v>
      </c>
      <c r="G416" s="462" t="s">
        <v>1842</v>
      </c>
      <c r="H416" s="462" t="s">
        <v>1843</v>
      </c>
      <c r="I416" s="463" t="s">
        <v>1844</v>
      </c>
      <c r="J416" s="464">
        <v>20000</v>
      </c>
      <c r="K416" s="464"/>
      <c r="L416" s="465"/>
    </row>
    <row r="417" spans="1:12" ht="76.5">
      <c r="A417" s="461">
        <v>415</v>
      </c>
      <c r="B417" s="461" t="s">
        <v>68</v>
      </c>
      <c r="C417" s="462" t="s">
        <v>1845</v>
      </c>
      <c r="D417" s="461" t="s">
        <v>535</v>
      </c>
      <c r="E417" s="461" t="s">
        <v>766</v>
      </c>
      <c r="F417" s="462" t="s">
        <v>1846</v>
      </c>
      <c r="G417" s="462" t="s">
        <v>1726</v>
      </c>
      <c r="H417" s="462" t="s">
        <v>1847</v>
      </c>
      <c r="I417" s="463" t="s">
        <v>1848</v>
      </c>
      <c r="J417" s="464">
        <v>25747.919999999998</v>
      </c>
      <c r="K417" s="464"/>
      <c r="L417" s="465"/>
    </row>
    <row r="418" spans="1:12" ht="76.5">
      <c r="A418" s="461">
        <v>416</v>
      </c>
      <c r="B418" s="461" t="s">
        <v>68</v>
      </c>
      <c r="C418" s="462" t="s">
        <v>661</v>
      </c>
      <c r="D418" s="461" t="s">
        <v>535</v>
      </c>
      <c r="E418" s="461" t="s">
        <v>345</v>
      </c>
      <c r="F418" s="462" t="s">
        <v>1849</v>
      </c>
      <c r="G418" s="462" t="s">
        <v>1850</v>
      </c>
      <c r="H418" s="462" t="s">
        <v>1851</v>
      </c>
      <c r="I418" s="463" t="s">
        <v>1848</v>
      </c>
      <c r="J418" s="464">
        <v>5801</v>
      </c>
      <c r="K418" s="464"/>
      <c r="L418" s="465"/>
    </row>
    <row r="419" spans="1:12" ht="51">
      <c r="A419" s="461">
        <v>417</v>
      </c>
      <c r="B419" s="461" t="s">
        <v>68</v>
      </c>
      <c r="C419" s="462" t="s">
        <v>661</v>
      </c>
      <c r="D419" s="461" t="s">
        <v>535</v>
      </c>
      <c r="E419" s="461" t="s">
        <v>345</v>
      </c>
      <c r="F419" s="462" t="s">
        <v>1852</v>
      </c>
      <c r="G419" s="462" t="s">
        <v>1746</v>
      </c>
      <c r="H419" s="462" t="s">
        <v>1853</v>
      </c>
      <c r="I419" s="463" t="s">
        <v>1848</v>
      </c>
      <c r="J419" s="464">
        <v>4150</v>
      </c>
      <c r="K419" s="464"/>
      <c r="L419" s="465"/>
    </row>
    <row r="420" spans="1:12" ht="63.75">
      <c r="A420" s="461">
        <v>418</v>
      </c>
      <c r="B420" s="461" t="s">
        <v>68</v>
      </c>
      <c r="C420" s="462" t="s">
        <v>1854</v>
      </c>
      <c r="D420" s="461" t="s">
        <v>535</v>
      </c>
      <c r="E420" s="461" t="s">
        <v>345</v>
      </c>
      <c r="F420" s="462"/>
      <c r="G420" s="462" t="s">
        <v>1668</v>
      </c>
      <c r="H420" s="462" t="s">
        <v>1855</v>
      </c>
      <c r="I420" s="463" t="s">
        <v>1856</v>
      </c>
      <c r="J420" s="464">
        <v>52000</v>
      </c>
      <c r="K420" s="464"/>
      <c r="L420" s="465"/>
    </row>
    <row r="421" spans="1:12" ht="38.25">
      <c r="A421" s="461">
        <v>419</v>
      </c>
      <c r="B421" s="461" t="s">
        <v>68</v>
      </c>
      <c r="C421" s="462" t="s">
        <v>1854</v>
      </c>
      <c r="D421" s="461" t="s">
        <v>535</v>
      </c>
      <c r="E421" s="461" t="s">
        <v>345</v>
      </c>
      <c r="F421" s="462"/>
      <c r="G421" s="462" t="s">
        <v>1782</v>
      </c>
      <c r="H421" s="462" t="s">
        <v>1857</v>
      </c>
      <c r="I421" s="463" t="s">
        <v>1856</v>
      </c>
      <c r="J421" s="464">
        <v>28000</v>
      </c>
      <c r="K421" s="464"/>
      <c r="L421" s="465"/>
    </row>
    <row r="422" spans="1:12" ht="102">
      <c r="A422" s="461">
        <v>420</v>
      </c>
      <c r="B422" s="461" t="s">
        <v>68</v>
      </c>
      <c r="C422" s="462" t="s">
        <v>534</v>
      </c>
      <c r="D422" s="461" t="s">
        <v>535</v>
      </c>
      <c r="E422" s="461" t="s">
        <v>345</v>
      </c>
      <c r="F422" s="462" t="s">
        <v>1858</v>
      </c>
      <c r="G422" s="462" t="s">
        <v>1859</v>
      </c>
      <c r="H422" s="462" t="s">
        <v>1860</v>
      </c>
      <c r="I422" s="463" t="s">
        <v>1861</v>
      </c>
      <c r="J422" s="464">
        <v>6555</v>
      </c>
      <c r="K422" s="464"/>
      <c r="L422" s="465"/>
    </row>
    <row r="423" spans="1:12" ht="89.25">
      <c r="A423" s="461">
        <v>421</v>
      </c>
      <c r="B423" s="461" t="s">
        <v>68</v>
      </c>
      <c r="C423" s="462" t="s">
        <v>534</v>
      </c>
      <c r="D423" s="461" t="s">
        <v>535</v>
      </c>
      <c r="E423" s="461" t="s">
        <v>345</v>
      </c>
      <c r="F423" s="462" t="s">
        <v>1862</v>
      </c>
      <c r="G423" s="462" t="s">
        <v>1863</v>
      </c>
      <c r="H423" s="462" t="s">
        <v>1864</v>
      </c>
      <c r="I423" s="463" t="s">
        <v>1861</v>
      </c>
      <c r="J423" s="464">
        <v>14359</v>
      </c>
      <c r="K423" s="464"/>
      <c r="L423" s="465"/>
    </row>
    <row r="424" spans="1:12" ht="114.75">
      <c r="A424" s="461">
        <v>422</v>
      </c>
      <c r="B424" s="461" t="s">
        <v>68</v>
      </c>
      <c r="C424" s="462" t="s">
        <v>534</v>
      </c>
      <c r="D424" s="461" t="s">
        <v>535</v>
      </c>
      <c r="E424" s="461" t="s">
        <v>345</v>
      </c>
      <c r="F424" s="462" t="s">
        <v>1865</v>
      </c>
      <c r="G424" s="462" t="s">
        <v>1866</v>
      </c>
      <c r="H424" s="462" t="s">
        <v>1867</v>
      </c>
      <c r="I424" s="463" t="s">
        <v>1861</v>
      </c>
      <c r="J424" s="464">
        <v>11872</v>
      </c>
      <c r="K424" s="464"/>
      <c r="L424" s="465"/>
    </row>
    <row r="425" spans="1:12" ht="127.5">
      <c r="A425" s="461">
        <v>423</v>
      </c>
      <c r="B425" s="461" t="s">
        <v>68</v>
      </c>
      <c r="C425" s="462" t="s">
        <v>534</v>
      </c>
      <c r="D425" s="461" t="s">
        <v>535</v>
      </c>
      <c r="E425" s="461" t="s">
        <v>345</v>
      </c>
      <c r="F425" s="462" t="s">
        <v>1868</v>
      </c>
      <c r="G425" s="462" t="s">
        <v>1869</v>
      </c>
      <c r="H425" s="462" t="s">
        <v>1870</v>
      </c>
      <c r="I425" s="463" t="s">
        <v>1861</v>
      </c>
      <c r="J425" s="464">
        <v>7562</v>
      </c>
      <c r="K425" s="464"/>
      <c r="L425" s="465"/>
    </row>
    <row r="426" spans="1:12" ht="127.5">
      <c r="A426" s="461">
        <v>424</v>
      </c>
      <c r="B426" s="461" t="s">
        <v>68</v>
      </c>
      <c r="C426" s="462" t="s">
        <v>534</v>
      </c>
      <c r="D426" s="461" t="s">
        <v>535</v>
      </c>
      <c r="E426" s="461" t="s">
        <v>345</v>
      </c>
      <c r="F426" s="462" t="s">
        <v>1871</v>
      </c>
      <c r="G426" s="462" t="s">
        <v>1872</v>
      </c>
      <c r="H426" s="462" t="s">
        <v>1873</v>
      </c>
      <c r="I426" s="463" t="s">
        <v>1861</v>
      </c>
      <c r="J426" s="464">
        <v>8204</v>
      </c>
      <c r="K426" s="464"/>
      <c r="L426" s="465"/>
    </row>
    <row r="427" spans="1:12" ht="191.25">
      <c r="A427" s="461">
        <v>425</v>
      </c>
      <c r="B427" s="461" t="s">
        <v>68</v>
      </c>
      <c r="C427" s="462" t="s">
        <v>534</v>
      </c>
      <c r="D427" s="461" t="s">
        <v>535</v>
      </c>
      <c r="E427" s="461" t="s">
        <v>345</v>
      </c>
      <c r="F427" s="462" t="s">
        <v>1874</v>
      </c>
      <c r="G427" s="462" t="s">
        <v>1875</v>
      </c>
      <c r="H427" s="462" t="s">
        <v>1876</v>
      </c>
      <c r="I427" s="463" t="s">
        <v>1861</v>
      </c>
      <c r="J427" s="464">
        <v>4412</v>
      </c>
      <c r="K427" s="464"/>
      <c r="L427" s="465"/>
    </row>
    <row r="428" spans="1:12" ht="102">
      <c r="A428" s="461">
        <v>426</v>
      </c>
      <c r="B428" s="461" t="s">
        <v>68</v>
      </c>
      <c r="C428" s="462" t="s">
        <v>534</v>
      </c>
      <c r="D428" s="461" t="s">
        <v>535</v>
      </c>
      <c r="E428" s="461" t="s">
        <v>345</v>
      </c>
      <c r="F428" s="462" t="s">
        <v>1877</v>
      </c>
      <c r="G428" s="462" t="s">
        <v>1878</v>
      </c>
      <c r="H428" s="462" t="s">
        <v>1879</v>
      </c>
      <c r="I428" s="463" t="s">
        <v>1861</v>
      </c>
      <c r="J428" s="464">
        <v>14743</v>
      </c>
      <c r="K428" s="464"/>
      <c r="L428" s="465"/>
    </row>
    <row r="429" spans="1:12" ht="114.75">
      <c r="A429" s="461">
        <v>427</v>
      </c>
      <c r="B429" s="461" t="s">
        <v>68</v>
      </c>
      <c r="C429" s="462" t="s">
        <v>534</v>
      </c>
      <c r="D429" s="461" t="s">
        <v>535</v>
      </c>
      <c r="E429" s="461" t="s">
        <v>345</v>
      </c>
      <c r="F429" s="462" t="s">
        <v>1880</v>
      </c>
      <c r="G429" s="462" t="s">
        <v>1881</v>
      </c>
      <c r="H429" s="462" t="s">
        <v>1882</v>
      </c>
      <c r="I429" s="463" t="s">
        <v>1861</v>
      </c>
      <c r="J429" s="464">
        <v>10423</v>
      </c>
      <c r="K429" s="464"/>
      <c r="L429" s="465"/>
    </row>
    <row r="430" spans="1:12" ht="76.5">
      <c r="A430" s="461">
        <v>428</v>
      </c>
      <c r="B430" s="461" t="s">
        <v>68</v>
      </c>
      <c r="C430" s="462" t="s">
        <v>534</v>
      </c>
      <c r="D430" s="461" t="s">
        <v>535</v>
      </c>
      <c r="E430" s="461" t="s">
        <v>345</v>
      </c>
      <c r="F430" s="462" t="s">
        <v>1883</v>
      </c>
      <c r="G430" s="462" t="s">
        <v>1884</v>
      </c>
      <c r="H430" s="462" t="s">
        <v>1885</v>
      </c>
      <c r="I430" s="463" t="s">
        <v>1861</v>
      </c>
      <c r="J430" s="464">
        <v>8840</v>
      </c>
      <c r="K430" s="464"/>
      <c r="L430" s="465"/>
    </row>
    <row r="431" spans="1:12" ht="102">
      <c r="A431" s="461">
        <v>429</v>
      </c>
      <c r="B431" s="461" t="s">
        <v>68</v>
      </c>
      <c r="C431" s="462" t="s">
        <v>534</v>
      </c>
      <c r="D431" s="461" t="s">
        <v>535</v>
      </c>
      <c r="E431" s="461" t="s">
        <v>345</v>
      </c>
      <c r="F431" s="462" t="s">
        <v>1886</v>
      </c>
      <c r="G431" s="462" t="s">
        <v>1717</v>
      </c>
      <c r="H431" s="462" t="s">
        <v>1887</v>
      </c>
      <c r="I431" s="463" t="s">
        <v>1861</v>
      </c>
      <c r="J431" s="464">
        <v>16281</v>
      </c>
      <c r="K431" s="464"/>
      <c r="L431" s="465"/>
    </row>
    <row r="432" spans="1:12" ht="102">
      <c r="A432" s="461">
        <v>430</v>
      </c>
      <c r="B432" s="461" t="s">
        <v>68</v>
      </c>
      <c r="C432" s="462" t="s">
        <v>534</v>
      </c>
      <c r="D432" s="461" t="s">
        <v>535</v>
      </c>
      <c r="E432" s="461" t="s">
        <v>345</v>
      </c>
      <c r="F432" s="462" t="s">
        <v>1888</v>
      </c>
      <c r="G432" s="462" t="s">
        <v>1702</v>
      </c>
      <c r="H432" s="462" t="s">
        <v>1889</v>
      </c>
      <c r="I432" s="463" t="s">
        <v>1890</v>
      </c>
      <c r="J432" s="464">
        <v>12489</v>
      </c>
      <c r="K432" s="464"/>
      <c r="L432" s="465"/>
    </row>
    <row r="433" spans="1:12" ht="38.25">
      <c r="A433" s="461">
        <v>431</v>
      </c>
      <c r="B433" s="461" t="s">
        <v>68</v>
      </c>
      <c r="C433" s="462" t="s">
        <v>534</v>
      </c>
      <c r="D433" s="461" t="s">
        <v>535</v>
      </c>
      <c r="E433" s="461" t="s">
        <v>345</v>
      </c>
      <c r="F433" s="462" t="s">
        <v>1891</v>
      </c>
      <c r="G433" s="462" t="s">
        <v>1686</v>
      </c>
      <c r="H433" s="462" t="s">
        <v>1892</v>
      </c>
      <c r="I433" s="463" t="s">
        <v>1890</v>
      </c>
      <c r="J433" s="464">
        <v>16596</v>
      </c>
      <c r="K433" s="464"/>
      <c r="L433" s="465"/>
    </row>
    <row r="434" spans="1:12" ht="63.75">
      <c r="A434" s="461">
        <v>432</v>
      </c>
      <c r="B434" s="461" t="s">
        <v>68</v>
      </c>
      <c r="C434" s="462" t="s">
        <v>534</v>
      </c>
      <c r="D434" s="461" t="s">
        <v>535</v>
      </c>
      <c r="E434" s="461" t="s">
        <v>345</v>
      </c>
      <c r="F434" s="462" t="s">
        <v>1893</v>
      </c>
      <c r="G434" s="462" t="s">
        <v>1782</v>
      </c>
      <c r="H434" s="462" t="s">
        <v>1894</v>
      </c>
      <c r="I434" s="463" t="s">
        <v>1890</v>
      </c>
      <c r="J434" s="464">
        <v>15554</v>
      </c>
      <c r="K434" s="464"/>
      <c r="L434" s="465"/>
    </row>
    <row r="435" spans="1:12" ht="140.25">
      <c r="A435" s="461">
        <v>433</v>
      </c>
      <c r="B435" s="461" t="s">
        <v>68</v>
      </c>
      <c r="C435" s="462" t="s">
        <v>534</v>
      </c>
      <c r="D435" s="461" t="s">
        <v>535</v>
      </c>
      <c r="E435" s="461" t="s">
        <v>345</v>
      </c>
      <c r="F435" s="462" t="s">
        <v>1895</v>
      </c>
      <c r="G435" s="462" t="s">
        <v>1665</v>
      </c>
      <c r="H435" s="462" t="s">
        <v>1896</v>
      </c>
      <c r="I435" s="463" t="s">
        <v>1848</v>
      </c>
      <c r="J435" s="464">
        <v>13669</v>
      </c>
      <c r="K435" s="464"/>
      <c r="L435" s="465"/>
    </row>
    <row r="436" spans="1:12" ht="102">
      <c r="A436" s="461">
        <v>434</v>
      </c>
      <c r="B436" s="461" t="s">
        <v>68</v>
      </c>
      <c r="C436" s="462" t="s">
        <v>534</v>
      </c>
      <c r="D436" s="461" t="s">
        <v>535</v>
      </c>
      <c r="E436" s="461" t="s">
        <v>345</v>
      </c>
      <c r="F436" s="462" t="s">
        <v>1897</v>
      </c>
      <c r="G436" s="462" t="s">
        <v>1898</v>
      </c>
      <c r="H436" s="462" t="s">
        <v>1899</v>
      </c>
      <c r="I436" s="463" t="s">
        <v>1890</v>
      </c>
      <c r="J436" s="464">
        <v>12916</v>
      </c>
      <c r="K436" s="464"/>
      <c r="L436" s="465"/>
    </row>
    <row r="437" spans="1:12" ht="89.25">
      <c r="A437" s="461">
        <v>435</v>
      </c>
      <c r="B437" s="461" t="s">
        <v>68</v>
      </c>
      <c r="C437" s="462" t="s">
        <v>534</v>
      </c>
      <c r="D437" s="461" t="s">
        <v>535</v>
      </c>
      <c r="E437" s="461" t="s">
        <v>345</v>
      </c>
      <c r="F437" s="462" t="s">
        <v>1900</v>
      </c>
      <c r="G437" s="462" t="s">
        <v>1720</v>
      </c>
      <c r="H437" s="462" t="s">
        <v>1901</v>
      </c>
      <c r="I437" s="463" t="s">
        <v>1890</v>
      </c>
      <c r="J437" s="464">
        <v>10394</v>
      </c>
      <c r="K437" s="464"/>
      <c r="L437" s="465"/>
    </row>
    <row r="438" spans="1:12" ht="165.75">
      <c r="A438" s="461">
        <v>436</v>
      </c>
      <c r="B438" s="461" t="s">
        <v>68</v>
      </c>
      <c r="C438" s="462" t="s">
        <v>534</v>
      </c>
      <c r="D438" s="461" t="s">
        <v>535</v>
      </c>
      <c r="E438" s="461" t="s">
        <v>345</v>
      </c>
      <c r="F438" s="462" t="s">
        <v>1902</v>
      </c>
      <c r="G438" s="462" t="s">
        <v>1668</v>
      </c>
      <c r="H438" s="462" t="s">
        <v>1903</v>
      </c>
      <c r="I438" s="463" t="s">
        <v>1848</v>
      </c>
      <c r="J438" s="464">
        <v>11292</v>
      </c>
      <c r="K438" s="464"/>
      <c r="L438" s="465"/>
    </row>
    <row r="439" spans="1:12" ht="76.5">
      <c r="A439" s="461">
        <v>437</v>
      </c>
      <c r="B439" s="461" t="s">
        <v>68</v>
      </c>
      <c r="C439" s="462" t="s">
        <v>534</v>
      </c>
      <c r="D439" s="461" t="s">
        <v>535</v>
      </c>
      <c r="E439" s="461" t="s">
        <v>345</v>
      </c>
      <c r="F439" s="462" t="s">
        <v>1904</v>
      </c>
      <c r="G439" s="462" t="s">
        <v>1743</v>
      </c>
      <c r="H439" s="462" t="s">
        <v>1905</v>
      </c>
      <c r="I439" s="463" t="s">
        <v>1906</v>
      </c>
      <c r="J439" s="464">
        <v>6430</v>
      </c>
      <c r="K439" s="464"/>
      <c r="L439" s="465"/>
    </row>
    <row r="440" spans="1:12" ht="89.25">
      <c r="A440" s="461">
        <v>438</v>
      </c>
      <c r="B440" s="461" t="s">
        <v>68</v>
      </c>
      <c r="C440" s="462" t="s">
        <v>534</v>
      </c>
      <c r="D440" s="461" t="s">
        <v>535</v>
      </c>
      <c r="E440" s="461" t="s">
        <v>345</v>
      </c>
      <c r="F440" s="462" t="s">
        <v>1907</v>
      </c>
      <c r="G440" s="462" t="s">
        <v>1908</v>
      </c>
      <c r="H440" s="462" t="s">
        <v>1909</v>
      </c>
      <c r="I440" s="463" t="s">
        <v>1906</v>
      </c>
      <c r="J440" s="464">
        <v>7853</v>
      </c>
      <c r="K440" s="464"/>
      <c r="L440" s="465"/>
    </row>
    <row r="441" spans="1:12" ht="89.25">
      <c r="A441" s="461">
        <v>439</v>
      </c>
      <c r="B441" s="461" t="s">
        <v>68</v>
      </c>
      <c r="C441" s="462" t="s">
        <v>534</v>
      </c>
      <c r="D441" s="461" t="s">
        <v>535</v>
      </c>
      <c r="E441" s="461" t="s">
        <v>345</v>
      </c>
      <c r="F441" s="462" t="s">
        <v>1910</v>
      </c>
      <c r="G441" s="462" t="s">
        <v>1911</v>
      </c>
      <c r="H441" s="462" t="s">
        <v>1912</v>
      </c>
      <c r="I441" s="463" t="s">
        <v>1913</v>
      </c>
      <c r="J441" s="464">
        <v>13707</v>
      </c>
      <c r="K441" s="464"/>
      <c r="L441" s="465"/>
    </row>
    <row r="442" spans="1:12" ht="89.25">
      <c r="A442" s="461">
        <v>440</v>
      </c>
      <c r="B442" s="461" t="s">
        <v>68</v>
      </c>
      <c r="C442" s="462" t="s">
        <v>534</v>
      </c>
      <c r="D442" s="461" t="s">
        <v>535</v>
      </c>
      <c r="E442" s="461" t="s">
        <v>345</v>
      </c>
      <c r="F442" s="462" t="s">
        <v>1914</v>
      </c>
      <c r="G442" s="462" t="s">
        <v>1771</v>
      </c>
      <c r="H442" s="462" t="s">
        <v>1915</v>
      </c>
      <c r="I442" s="463" t="s">
        <v>1913</v>
      </c>
      <c r="J442" s="464">
        <v>19561</v>
      </c>
      <c r="K442" s="464"/>
      <c r="L442" s="465"/>
    </row>
    <row r="443" spans="1:12" ht="51">
      <c r="A443" s="461">
        <v>441</v>
      </c>
      <c r="B443" s="461" t="s">
        <v>68</v>
      </c>
      <c r="C443" s="462" t="s">
        <v>534</v>
      </c>
      <c r="D443" s="461" t="s">
        <v>535</v>
      </c>
      <c r="E443" s="461" t="s">
        <v>345</v>
      </c>
      <c r="F443" s="462" t="s">
        <v>1916</v>
      </c>
      <c r="G443" s="462" t="s">
        <v>1917</v>
      </c>
      <c r="H443" s="462" t="s">
        <v>1918</v>
      </c>
      <c r="I443" s="463" t="s">
        <v>1913</v>
      </c>
      <c r="J443" s="464">
        <v>5013</v>
      </c>
      <c r="K443" s="464"/>
      <c r="L443" s="465"/>
    </row>
    <row r="444" spans="1:12" ht="63.75">
      <c r="A444" s="461">
        <v>442</v>
      </c>
      <c r="B444" s="461" t="s">
        <v>68</v>
      </c>
      <c r="C444" s="462" t="s">
        <v>534</v>
      </c>
      <c r="D444" s="461" t="s">
        <v>535</v>
      </c>
      <c r="E444" s="461" t="s">
        <v>345</v>
      </c>
      <c r="F444" s="462" t="s">
        <v>1919</v>
      </c>
      <c r="G444" s="462" t="s">
        <v>1920</v>
      </c>
      <c r="H444" s="462" t="s">
        <v>1921</v>
      </c>
      <c r="I444" s="463" t="s">
        <v>1906</v>
      </c>
      <c r="J444" s="464">
        <v>12774</v>
      </c>
      <c r="K444" s="464"/>
      <c r="L444" s="465"/>
    </row>
    <row r="445" spans="1:12" ht="165.75">
      <c r="A445" s="461">
        <v>443</v>
      </c>
      <c r="B445" s="461" t="s">
        <v>68</v>
      </c>
      <c r="C445" s="462" t="s">
        <v>534</v>
      </c>
      <c r="D445" s="461" t="s">
        <v>535</v>
      </c>
      <c r="E445" s="461" t="s">
        <v>345</v>
      </c>
      <c r="F445" s="462" t="s">
        <v>1922</v>
      </c>
      <c r="G445" s="462" t="s">
        <v>1923</v>
      </c>
      <c r="H445" s="462" t="s">
        <v>1924</v>
      </c>
      <c r="I445" s="463" t="s">
        <v>1913</v>
      </c>
      <c r="J445" s="464">
        <v>15899</v>
      </c>
      <c r="K445" s="464"/>
      <c r="L445" s="465"/>
    </row>
    <row r="446" spans="1:12" ht="38.25">
      <c r="A446" s="461">
        <v>444</v>
      </c>
      <c r="B446" s="461" t="s">
        <v>68</v>
      </c>
      <c r="C446" s="462" t="s">
        <v>534</v>
      </c>
      <c r="D446" s="461" t="s">
        <v>535</v>
      </c>
      <c r="E446" s="461" t="s">
        <v>345</v>
      </c>
      <c r="F446" s="462" t="s">
        <v>1925</v>
      </c>
      <c r="G446" s="462" t="s">
        <v>1926</v>
      </c>
      <c r="H446" s="462" t="s">
        <v>1927</v>
      </c>
      <c r="I446" s="463" t="s">
        <v>1906</v>
      </c>
      <c r="J446" s="464">
        <v>6752</v>
      </c>
      <c r="K446" s="464"/>
      <c r="L446" s="465"/>
    </row>
    <row r="447" spans="1:12" ht="89.25">
      <c r="A447" s="461">
        <v>445</v>
      </c>
      <c r="B447" s="461" t="s">
        <v>68</v>
      </c>
      <c r="C447" s="462" t="s">
        <v>534</v>
      </c>
      <c r="D447" s="461" t="s">
        <v>535</v>
      </c>
      <c r="E447" s="461" t="s">
        <v>345</v>
      </c>
      <c r="F447" s="462" t="s">
        <v>1928</v>
      </c>
      <c r="G447" s="462" t="s">
        <v>1707</v>
      </c>
      <c r="H447" s="462" t="s">
        <v>1929</v>
      </c>
      <c r="I447" s="463" t="s">
        <v>1906</v>
      </c>
      <c r="J447" s="464">
        <v>4776</v>
      </c>
      <c r="K447" s="464"/>
      <c r="L447" s="465"/>
    </row>
    <row r="448" spans="1:12" ht="63.75">
      <c r="A448" s="461">
        <v>446</v>
      </c>
      <c r="B448" s="461" t="s">
        <v>68</v>
      </c>
      <c r="C448" s="462" t="s">
        <v>534</v>
      </c>
      <c r="D448" s="461" t="s">
        <v>535</v>
      </c>
      <c r="E448" s="461" t="s">
        <v>345</v>
      </c>
      <c r="F448" s="462" t="s">
        <v>1930</v>
      </c>
      <c r="G448" s="462" t="s">
        <v>1653</v>
      </c>
      <c r="H448" s="462" t="s">
        <v>1931</v>
      </c>
      <c r="I448" s="463" t="s">
        <v>1913</v>
      </c>
      <c r="J448" s="464">
        <v>18854</v>
      </c>
      <c r="K448" s="464"/>
      <c r="L448" s="465"/>
    </row>
    <row r="449" spans="1:12" ht="76.5">
      <c r="A449" s="461">
        <v>447</v>
      </c>
      <c r="B449" s="461" t="s">
        <v>68</v>
      </c>
      <c r="C449" s="462" t="s">
        <v>534</v>
      </c>
      <c r="D449" s="461" t="s">
        <v>535</v>
      </c>
      <c r="E449" s="461" t="s">
        <v>345</v>
      </c>
      <c r="F449" s="462" t="s">
        <v>1932</v>
      </c>
      <c r="G449" s="462" t="s">
        <v>1933</v>
      </c>
      <c r="H449" s="462" t="s">
        <v>1934</v>
      </c>
      <c r="I449" s="463" t="s">
        <v>1913</v>
      </c>
      <c r="J449" s="464">
        <v>10816</v>
      </c>
      <c r="K449" s="464"/>
      <c r="L449" s="465"/>
    </row>
    <row r="450" spans="1:12" ht="51">
      <c r="A450" s="461">
        <v>448</v>
      </c>
      <c r="B450" s="461" t="s">
        <v>68</v>
      </c>
      <c r="C450" s="462" t="s">
        <v>534</v>
      </c>
      <c r="D450" s="461" t="s">
        <v>535</v>
      </c>
      <c r="E450" s="461" t="s">
        <v>345</v>
      </c>
      <c r="F450" s="462" t="s">
        <v>1935</v>
      </c>
      <c r="G450" s="462" t="s">
        <v>1936</v>
      </c>
      <c r="H450" s="462" t="s">
        <v>1937</v>
      </c>
      <c r="I450" s="463" t="s">
        <v>1913</v>
      </c>
      <c r="J450" s="464">
        <v>16576</v>
      </c>
      <c r="K450" s="464"/>
      <c r="L450" s="465"/>
    </row>
    <row r="451" spans="1:12" ht="89.25">
      <c r="A451" s="461">
        <v>449</v>
      </c>
      <c r="B451" s="461" t="s">
        <v>68</v>
      </c>
      <c r="C451" s="462" t="s">
        <v>534</v>
      </c>
      <c r="D451" s="461" t="s">
        <v>535</v>
      </c>
      <c r="E451" s="461" t="s">
        <v>345</v>
      </c>
      <c r="F451" s="462" t="s">
        <v>1938</v>
      </c>
      <c r="G451" s="462" t="s">
        <v>1939</v>
      </c>
      <c r="H451" s="462" t="s">
        <v>1940</v>
      </c>
      <c r="I451" s="463" t="s">
        <v>1941</v>
      </c>
      <c r="J451" s="464">
        <v>1584</v>
      </c>
      <c r="K451" s="464"/>
      <c r="L451" s="465"/>
    </row>
    <row r="452" spans="1:12" ht="102">
      <c r="A452" s="461">
        <v>450</v>
      </c>
      <c r="B452" s="461" t="s">
        <v>68</v>
      </c>
      <c r="C452" s="462" t="s">
        <v>534</v>
      </c>
      <c r="D452" s="461" t="s">
        <v>535</v>
      </c>
      <c r="E452" s="461" t="s">
        <v>345</v>
      </c>
      <c r="F452" s="462" t="s">
        <v>1942</v>
      </c>
      <c r="G452" s="462" t="s">
        <v>1785</v>
      </c>
      <c r="H452" s="462" t="s">
        <v>1943</v>
      </c>
      <c r="I452" s="463" t="s">
        <v>1944</v>
      </c>
      <c r="J452" s="464">
        <v>14070</v>
      </c>
      <c r="K452" s="464"/>
      <c r="L452" s="465"/>
    </row>
    <row r="453" spans="1:12" ht="114.75">
      <c r="A453" s="461">
        <v>451</v>
      </c>
      <c r="B453" s="461" t="s">
        <v>68</v>
      </c>
      <c r="C453" s="462" t="s">
        <v>534</v>
      </c>
      <c r="D453" s="461" t="s">
        <v>535</v>
      </c>
      <c r="E453" s="461" t="s">
        <v>345</v>
      </c>
      <c r="F453" s="462" t="s">
        <v>1945</v>
      </c>
      <c r="G453" s="462" t="s">
        <v>1946</v>
      </c>
      <c r="H453" s="462" t="s">
        <v>1947</v>
      </c>
      <c r="I453" s="463" t="s">
        <v>1944</v>
      </c>
      <c r="J453" s="464">
        <v>9149</v>
      </c>
      <c r="K453" s="464"/>
      <c r="L453" s="465"/>
    </row>
    <row r="454" spans="1:12" ht="51">
      <c r="A454" s="461">
        <v>452</v>
      </c>
      <c r="B454" s="461" t="s">
        <v>68</v>
      </c>
      <c r="C454" s="462" t="s">
        <v>534</v>
      </c>
      <c r="D454" s="461" t="s">
        <v>535</v>
      </c>
      <c r="E454" s="461" t="s">
        <v>345</v>
      </c>
      <c r="F454" s="462" t="s">
        <v>1948</v>
      </c>
      <c r="G454" s="462" t="s">
        <v>1726</v>
      </c>
      <c r="H454" s="462" t="s">
        <v>1949</v>
      </c>
      <c r="I454" s="463" t="s">
        <v>1941</v>
      </c>
      <c r="J454" s="464">
        <v>16938</v>
      </c>
      <c r="K454" s="464"/>
      <c r="L454" s="465"/>
    </row>
    <row r="455" spans="1:12" ht="89.25">
      <c r="A455" s="461">
        <v>453</v>
      </c>
      <c r="B455" s="461" t="s">
        <v>68</v>
      </c>
      <c r="C455" s="462" t="s">
        <v>534</v>
      </c>
      <c r="D455" s="461" t="s">
        <v>535</v>
      </c>
      <c r="E455" s="461" t="s">
        <v>345</v>
      </c>
      <c r="F455" s="462" t="s">
        <v>1950</v>
      </c>
      <c r="G455" s="462" t="s">
        <v>1739</v>
      </c>
      <c r="H455" s="462" t="s">
        <v>1951</v>
      </c>
      <c r="I455" s="463" t="s">
        <v>1944</v>
      </c>
      <c r="J455" s="464">
        <v>14385</v>
      </c>
      <c r="K455" s="464"/>
      <c r="L455" s="465"/>
    </row>
    <row r="456" spans="1:12" ht="242.25">
      <c r="A456" s="461">
        <v>454</v>
      </c>
      <c r="B456" s="461" t="s">
        <v>68</v>
      </c>
      <c r="C456" s="462" t="s">
        <v>534</v>
      </c>
      <c r="D456" s="461" t="s">
        <v>535</v>
      </c>
      <c r="E456" s="461" t="s">
        <v>345</v>
      </c>
      <c r="F456" s="462" t="s">
        <v>1952</v>
      </c>
      <c r="G456" s="462" t="s">
        <v>1695</v>
      </c>
      <c r="H456" s="462" t="s">
        <v>1953</v>
      </c>
      <c r="I456" s="463" t="s">
        <v>1941</v>
      </c>
      <c r="J456" s="464">
        <v>10456</v>
      </c>
      <c r="K456" s="464"/>
      <c r="L456" s="465"/>
    </row>
    <row r="457" spans="1:12" ht="63.75">
      <c r="A457" s="461">
        <v>455</v>
      </c>
      <c r="B457" s="461" t="s">
        <v>68</v>
      </c>
      <c r="C457" s="462" t="s">
        <v>534</v>
      </c>
      <c r="D457" s="461" t="s">
        <v>535</v>
      </c>
      <c r="E457" s="461" t="s">
        <v>345</v>
      </c>
      <c r="F457" s="462" t="s">
        <v>1954</v>
      </c>
      <c r="G457" s="462" t="s">
        <v>1955</v>
      </c>
      <c r="H457" s="462" t="s">
        <v>1956</v>
      </c>
      <c r="I457" s="463" t="s">
        <v>1941</v>
      </c>
      <c r="J457" s="464">
        <v>6006</v>
      </c>
      <c r="K457" s="464"/>
      <c r="L457" s="465"/>
    </row>
    <row r="458" spans="1:12" ht="76.5">
      <c r="A458" s="461">
        <v>456</v>
      </c>
      <c r="B458" s="461" t="s">
        <v>68</v>
      </c>
      <c r="C458" s="462" t="s">
        <v>534</v>
      </c>
      <c r="D458" s="461" t="s">
        <v>535</v>
      </c>
      <c r="E458" s="461" t="s">
        <v>345</v>
      </c>
      <c r="F458" s="462" t="s">
        <v>1957</v>
      </c>
      <c r="G458" s="462" t="s">
        <v>1671</v>
      </c>
      <c r="H458" s="462" t="s">
        <v>1958</v>
      </c>
      <c r="I458" s="463" t="s">
        <v>1941</v>
      </c>
      <c r="J458" s="464">
        <v>13258</v>
      </c>
      <c r="K458" s="464"/>
      <c r="L458" s="465"/>
    </row>
    <row r="459" spans="1:12" ht="89.25">
      <c r="A459" s="461">
        <v>457</v>
      </c>
      <c r="B459" s="461" t="s">
        <v>68</v>
      </c>
      <c r="C459" s="462" t="s">
        <v>534</v>
      </c>
      <c r="D459" s="461" t="s">
        <v>535</v>
      </c>
      <c r="E459" s="461" t="s">
        <v>345</v>
      </c>
      <c r="F459" s="462" t="s">
        <v>1959</v>
      </c>
      <c r="G459" s="462" t="s">
        <v>1960</v>
      </c>
      <c r="H459" s="462" t="s">
        <v>1961</v>
      </c>
      <c r="I459" s="463" t="s">
        <v>1944</v>
      </c>
      <c r="J459" s="464">
        <v>18832</v>
      </c>
      <c r="K459" s="464"/>
      <c r="L459" s="465"/>
    </row>
    <row r="460" spans="1:12" ht="89.25">
      <c r="A460" s="461">
        <v>458</v>
      </c>
      <c r="B460" s="461" t="s">
        <v>68</v>
      </c>
      <c r="C460" s="462" t="s">
        <v>534</v>
      </c>
      <c r="D460" s="461" t="s">
        <v>535</v>
      </c>
      <c r="E460" s="461" t="s">
        <v>345</v>
      </c>
      <c r="F460" s="462" t="s">
        <v>1962</v>
      </c>
      <c r="G460" s="462" t="s">
        <v>1714</v>
      </c>
      <c r="H460" s="462" t="s">
        <v>1963</v>
      </c>
      <c r="I460" s="463" t="s">
        <v>1941</v>
      </c>
      <c r="J460" s="464">
        <v>14376</v>
      </c>
      <c r="K460" s="464"/>
      <c r="L460" s="465"/>
    </row>
    <row r="461" spans="1:12" ht="89.25">
      <c r="A461" s="461">
        <v>459</v>
      </c>
      <c r="B461" s="461" t="s">
        <v>68</v>
      </c>
      <c r="C461" s="462" t="s">
        <v>534</v>
      </c>
      <c r="D461" s="461" t="s">
        <v>535</v>
      </c>
      <c r="E461" s="461" t="s">
        <v>345</v>
      </c>
      <c r="F461" s="462" t="s">
        <v>1964</v>
      </c>
      <c r="G461" s="462" t="s">
        <v>1965</v>
      </c>
      <c r="H461" s="462" t="s">
        <v>1966</v>
      </c>
      <c r="I461" s="463" t="s">
        <v>1944</v>
      </c>
      <c r="J461" s="464">
        <v>5820</v>
      </c>
      <c r="K461" s="464"/>
      <c r="L461" s="465"/>
    </row>
    <row r="462" spans="1:12" ht="63.75">
      <c r="A462" s="461">
        <v>460</v>
      </c>
      <c r="B462" s="461" t="s">
        <v>68</v>
      </c>
      <c r="C462" s="462" t="s">
        <v>534</v>
      </c>
      <c r="D462" s="461" t="s">
        <v>535</v>
      </c>
      <c r="E462" s="461" t="s">
        <v>345</v>
      </c>
      <c r="F462" s="462" t="s">
        <v>1967</v>
      </c>
      <c r="G462" s="462" t="s">
        <v>1968</v>
      </c>
      <c r="H462" s="462" t="s">
        <v>1969</v>
      </c>
      <c r="I462" s="463" t="s">
        <v>1944</v>
      </c>
      <c r="J462" s="464">
        <v>11506</v>
      </c>
      <c r="K462" s="464"/>
      <c r="L462" s="465"/>
    </row>
    <row r="463" spans="1:12" ht="102">
      <c r="A463" s="461">
        <v>461</v>
      </c>
      <c r="B463" s="461" t="s">
        <v>68</v>
      </c>
      <c r="C463" s="462" t="s">
        <v>534</v>
      </c>
      <c r="D463" s="461" t="s">
        <v>535</v>
      </c>
      <c r="E463" s="461" t="s">
        <v>345</v>
      </c>
      <c r="F463" s="462" t="s">
        <v>1970</v>
      </c>
      <c r="G463" s="462" t="s">
        <v>1971</v>
      </c>
      <c r="H463" s="462" t="s">
        <v>1972</v>
      </c>
      <c r="I463" s="463" t="s">
        <v>1944</v>
      </c>
      <c r="J463" s="464">
        <v>10182</v>
      </c>
      <c r="K463" s="464"/>
      <c r="L463" s="465"/>
    </row>
    <row r="464" spans="1:12" ht="114.75">
      <c r="A464" s="461">
        <v>462</v>
      </c>
      <c r="B464" s="461" t="s">
        <v>68</v>
      </c>
      <c r="C464" s="462" t="s">
        <v>534</v>
      </c>
      <c r="D464" s="461" t="s">
        <v>535</v>
      </c>
      <c r="E464" s="461" t="s">
        <v>345</v>
      </c>
      <c r="F464" s="462" t="s">
        <v>1973</v>
      </c>
      <c r="G464" s="462" t="s">
        <v>1692</v>
      </c>
      <c r="H464" s="462" t="s">
        <v>1974</v>
      </c>
      <c r="I464" s="463" t="s">
        <v>1944</v>
      </c>
      <c r="J464" s="464">
        <v>11858</v>
      </c>
      <c r="K464" s="464"/>
      <c r="L464" s="465"/>
    </row>
    <row r="465" spans="1:12" ht="89.25">
      <c r="A465" s="461">
        <v>463</v>
      </c>
      <c r="B465" s="461" t="s">
        <v>68</v>
      </c>
      <c r="C465" s="462" t="s">
        <v>534</v>
      </c>
      <c r="D465" s="461" t="s">
        <v>535</v>
      </c>
      <c r="E465" s="461" t="s">
        <v>345</v>
      </c>
      <c r="F465" s="462" t="s">
        <v>1975</v>
      </c>
      <c r="G465" s="462" t="s">
        <v>240</v>
      </c>
      <c r="H465" s="462" t="s">
        <v>1976</v>
      </c>
      <c r="I465" s="463" t="s">
        <v>1944</v>
      </c>
      <c r="J465" s="464">
        <v>19672</v>
      </c>
      <c r="K465" s="464"/>
      <c r="L465" s="465"/>
    </row>
    <row r="466" spans="1:12" ht="76.5">
      <c r="A466" s="461">
        <v>464</v>
      </c>
      <c r="B466" s="461" t="s">
        <v>68</v>
      </c>
      <c r="C466" s="462" t="s">
        <v>1977</v>
      </c>
      <c r="D466" s="461" t="s">
        <v>804</v>
      </c>
      <c r="E466" s="461" t="s">
        <v>345</v>
      </c>
      <c r="F466" s="462" t="s">
        <v>1978</v>
      </c>
      <c r="G466" s="462" t="s">
        <v>1979</v>
      </c>
      <c r="H466" s="462" t="s">
        <v>1980</v>
      </c>
      <c r="I466" s="463" t="s">
        <v>1981</v>
      </c>
      <c r="J466" s="464">
        <v>1087.5</v>
      </c>
      <c r="K466" s="464"/>
      <c r="L466" s="465"/>
    </row>
    <row r="467" spans="1:12" ht="51">
      <c r="A467" s="461">
        <v>465</v>
      </c>
      <c r="B467" s="461" t="s">
        <v>68</v>
      </c>
      <c r="C467" s="462" t="s">
        <v>1982</v>
      </c>
      <c r="D467" s="461" t="s">
        <v>804</v>
      </c>
      <c r="E467" s="461" t="s">
        <v>345</v>
      </c>
      <c r="F467" s="462" t="s">
        <v>1983</v>
      </c>
      <c r="G467" s="462" t="s">
        <v>1984</v>
      </c>
      <c r="H467" s="462" t="s">
        <v>1985</v>
      </c>
      <c r="I467" s="463" t="s">
        <v>1986</v>
      </c>
      <c r="J467" s="464">
        <v>15000</v>
      </c>
      <c r="K467" s="464"/>
      <c r="L467" s="465"/>
    </row>
    <row r="468" spans="1:12" ht="76.5">
      <c r="A468" s="461">
        <v>466</v>
      </c>
      <c r="B468" s="461" t="s">
        <v>68</v>
      </c>
      <c r="C468" s="462" t="s">
        <v>1987</v>
      </c>
      <c r="D468" s="461" t="s">
        <v>804</v>
      </c>
      <c r="E468" s="461" t="s">
        <v>345</v>
      </c>
      <c r="F468" s="462" t="s">
        <v>1988</v>
      </c>
      <c r="G468" s="462" t="s">
        <v>1979</v>
      </c>
      <c r="H468" s="462" t="s">
        <v>1989</v>
      </c>
      <c r="I468" s="463" t="s">
        <v>1990</v>
      </c>
      <c r="J468" s="464">
        <v>2133</v>
      </c>
      <c r="K468" s="464"/>
      <c r="L468" s="465"/>
    </row>
    <row r="469" spans="1:12" ht="102">
      <c r="A469" s="461">
        <v>467</v>
      </c>
      <c r="B469" s="461" t="s">
        <v>68</v>
      </c>
      <c r="C469" s="462" t="s">
        <v>1991</v>
      </c>
      <c r="D469" s="461" t="s">
        <v>804</v>
      </c>
      <c r="E469" s="461" t="s">
        <v>345</v>
      </c>
      <c r="F469" s="462" t="s">
        <v>1992</v>
      </c>
      <c r="G469" s="462" t="s">
        <v>1993</v>
      </c>
      <c r="H469" s="462" t="s">
        <v>1994</v>
      </c>
      <c r="I469" s="463" t="s">
        <v>1995</v>
      </c>
      <c r="J469" s="464">
        <v>5483</v>
      </c>
      <c r="K469" s="464"/>
      <c r="L469" s="465"/>
    </row>
    <row r="470" spans="1:12" ht="51">
      <c r="A470" s="461">
        <v>468</v>
      </c>
      <c r="B470" s="461" t="s">
        <v>68</v>
      </c>
      <c r="C470" s="462" t="s">
        <v>1996</v>
      </c>
      <c r="D470" s="461" t="s">
        <v>804</v>
      </c>
      <c r="E470" s="461" t="s">
        <v>766</v>
      </c>
      <c r="F470" s="462" t="s">
        <v>1997</v>
      </c>
      <c r="G470" s="462" t="s">
        <v>1998</v>
      </c>
      <c r="H470" s="462" t="s">
        <v>1999</v>
      </c>
      <c r="I470" s="463" t="s">
        <v>2000</v>
      </c>
      <c r="J470" s="464">
        <v>7190.51</v>
      </c>
      <c r="K470" s="464"/>
      <c r="L470" s="465"/>
    </row>
    <row r="471" spans="1:12" ht="51">
      <c r="A471" s="461">
        <v>469</v>
      </c>
      <c r="B471" s="461" t="s">
        <v>68</v>
      </c>
      <c r="C471" s="462" t="s">
        <v>2001</v>
      </c>
      <c r="D471" s="461" t="s">
        <v>804</v>
      </c>
      <c r="E471" s="461" t="s">
        <v>766</v>
      </c>
      <c r="F471" s="462" t="s">
        <v>2002</v>
      </c>
      <c r="G471" s="462" t="s">
        <v>2003</v>
      </c>
      <c r="H471" s="462" t="s">
        <v>2004</v>
      </c>
      <c r="I471" s="463" t="s">
        <v>2005</v>
      </c>
      <c r="J471" s="464">
        <v>3720</v>
      </c>
      <c r="K471" s="464"/>
      <c r="L471" s="465"/>
    </row>
    <row r="472" spans="1:12" ht="38.25">
      <c r="A472" s="461">
        <v>470</v>
      </c>
      <c r="B472" s="461" t="s">
        <v>68</v>
      </c>
      <c r="C472" s="462" t="s">
        <v>1991</v>
      </c>
      <c r="D472" s="461" t="s">
        <v>804</v>
      </c>
      <c r="E472" s="461" t="s">
        <v>345</v>
      </c>
      <c r="F472" s="462" t="s">
        <v>2006</v>
      </c>
      <c r="G472" s="462" t="s">
        <v>2007</v>
      </c>
      <c r="H472" s="462" t="s">
        <v>2008</v>
      </c>
      <c r="I472" s="463" t="s">
        <v>2009</v>
      </c>
      <c r="J472" s="464">
        <v>14000</v>
      </c>
      <c r="K472" s="464"/>
      <c r="L472" s="465"/>
    </row>
    <row r="473" spans="1:12" ht="204">
      <c r="A473" s="461">
        <v>471</v>
      </c>
      <c r="B473" s="461" t="s">
        <v>68</v>
      </c>
      <c r="C473" s="462" t="s">
        <v>2010</v>
      </c>
      <c r="D473" s="461" t="s">
        <v>804</v>
      </c>
      <c r="E473" s="461" t="s">
        <v>345</v>
      </c>
      <c r="F473" s="462" t="s">
        <v>2011</v>
      </c>
      <c r="G473" s="462" t="s">
        <v>2012</v>
      </c>
      <c r="H473" s="462" t="s">
        <v>2013</v>
      </c>
      <c r="I473" s="463" t="s">
        <v>2014</v>
      </c>
      <c r="J473" s="464">
        <v>17500</v>
      </c>
      <c r="K473" s="464"/>
      <c r="L473" s="465"/>
    </row>
    <row r="474" spans="1:12" ht="26.25">
      <c r="A474" s="461">
        <v>472</v>
      </c>
      <c r="B474" s="461" t="s">
        <v>68</v>
      </c>
      <c r="C474" s="462" t="s">
        <v>1991</v>
      </c>
      <c r="D474" s="461" t="s">
        <v>804</v>
      </c>
      <c r="E474" s="461" t="s">
        <v>345</v>
      </c>
      <c r="F474" s="462" t="s">
        <v>2015</v>
      </c>
      <c r="G474" s="462" t="s">
        <v>2016</v>
      </c>
      <c r="H474" s="462" t="s">
        <v>2017</v>
      </c>
      <c r="I474" s="463" t="s">
        <v>2018</v>
      </c>
      <c r="J474" s="464">
        <v>3381</v>
      </c>
      <c r="K474" s="464"/>
      <c r="L474" s="465"/>
    </row>
    <row r="475" spans="1:12" ht="51">
      <c r="A475" s="461">
        <v>473</v>
      </c>
      <c r="B475" s="461" t="s">
        <v>68</v>
      </c>
      <c r="C475" s="462" t="s">
        <v>2019</v>
      </c>
      <c r="D475" s="461" t="s">
        <v>804</v>
      </c>
      <c r="E475" s="461" t="s">
        <v>345</v>
      </c>
      <c r="F475" s="462" t="s">
        <v>2020</v>
      </c>
      <c r="G475" s="462" t="s">
        <v>2021</v>
      </c>
      <c r="H475" s="462" t="s">
        <v>2022</v>
      </c>
      <c r="I475" s="463" t="s">
        <v>2023</v>
      </c>
      <c r="J475" s="464">
        <v>6100</v>
      </c>
      <c r="K475" s="464"/>
      <c r="L475" s="465"/>
    </row>
    <row r="476" spans="1:12" ht="51">
      <c r="A476" s="461">
        <v>474</v>
      </c>
      <c r="B476" s="461" t="s">
        <v>68</v>
      </c>
      <c r="C476" s="462" t="s">
        <v>2024</v>
      </c>
      <c r="D476" s="461" t="s">
        <v>804</v>
      </c>
      <c r="E476" s="461" t="s">
        <v>345</v>
      </c>
      <c r="F476" s="462" t="s">
        <v>2025</v>
      </c>
      <c r="G476" s="462" t="s">
        <v>2026</v>
      </c>
      <c r="H476" s="462" t="s">
        <v>2027</v>
      </c>
      <c r="I476" s="463" t="s">
        <v>2028</v>
      </c>
      <c r="J476" s="464">
        <v>3000</v>
      </c>
      <c r="K476" s="464"/>
      <c r="L476" s="465"/>
    </row>
    <row r="477" spans="1:12" ht="51">
      <c r="A477" s="461">
        <v>475</v>
      </c>
      <c r="B477" s="461" t="s">
        <v>68</v>
      </c>
      <c r="C477" s="462" t="s">
        <v>2029</v>
      </c>
      <c r="D477" s="461" t="s">
        <v>804</v>
      </c>
      <c r="E477" s="461" t="s">
        <v>345</v>
      </c>
      <c r="F477" s="462" t="s">
        <v>2030</v>
      </c>
      <c r="G477" s="462" t="s">
        <v>2031</v>
      </c>
      <c r="H477" s="462" t="s">
        <v>2022</v>
      </c>
      <c r="I477" s="463" t="s">
        <v>2032</v>
      </c>
      <c r="J477" s="464">
        <v>600</v>
      </c>
      <c r="K477" s="464"/>
      <c r="L477" s="465"/>
    </row>
    <row r="478" spans="1:12" ht="76.5">
      <c r="A478" s="461">
        <v>476</v>
      </c>
      <c r="B478" s="461" t="s">
        <v>68</v>
      </c>
      <c r="C478" s="462" t="s">
        <v>2033</v>
      </c>
      <c r="D478" s="461" t="s">
        <v>804</v>
      </c>
      <c r="E478" s="461" t="s">
        <v>345</v>
      </c>
      <c r="F478" s="462" t="s">
        <v>2034</v>
      </c>
      <c r="G478" s="462" t="s">
        <v>2035</v>
      </c>
      <c r="H478" s="462" t="s">
        <v>2036</v>
      </c>
      <c r="I478" s="463" t="s">
        <v>2037</v>
      </c>
      <c r="J478" s="464">
        <v>3422.5</v>
      </c>
      <c r="K478" s="464"/>
      <c r="L478" s="465"/>
    </row>
    <row r="479" spans="1:12" ht="38.25">
      <c r="A479" s="461">
        <v>477</v>
      </c>
      <c r="B479" s="461" t="s">
        <v>68</v>
      </c>
      <c r="C479" s="462" t="s">
        <v>2038</v>
      </c>
      <c r="D479" s="461" t="s">
        <v>804</v>
      </c>
      <c r="E479" s="461" t="s">
        <v>345</v>
      </c>
      <c r="F479" s="462" t="s">
        <v>2039</v>
      </c>
      <c r="G479" s="462" t="s">
        <v>2040</v>
      </c>
      <c r="H479" s="462" t="s">
        <v>2041</v>
      </c>
      <c r="I479" s="463" t="s">
        <v>2042</v>
      </c>
      <c r="J479" s="464">
        <v>710</v>
      </c>
      <c r="K479" s="464"/>
      <c r="L479" s="465"/>
    </row>
    <row r="480" spans="1:12" ht="89.25">
      <c r="A480" s="461">
        <v>478</v>
      </c>
      <c r="B480" s="461" t="s">
        <v>68</v>
      </c>
      <c r="C480" s="462" t="s">
        <v>1117</v>
      </c>
      <c r="D480" s="461" t="s">
        <v>804</v>
      </c>
      <c r="E480" s="461" t="s">
        <v>345</v>
      </c>
      <c r="F480" s="462" t="s">
        <v>2043</v>
      </c>
      <c r="G480" s="462" t="s">
        <v>2044</v>
      </c>
      <c r="H480" s="462" t="s">
        <v>2045</v>
      </c>
      <c r="I480" s="463" t="s">
        <v>2046</v>
      </c>
      <c r="J480" s="464">
        <v>6400</v>
      </c>
      <c r="K480" s="464"/>
      <c r="L480" s="465"/>
    </row>
    <row r="481" spans="1:12" ht="89.25">
      <c r="A481" s="461">
        <v>479</v>
      </c>
      <c r="B481" s="461" t="s">
        <v>68</v>
      </c>
      <c r="C481" s="462" t="s">
        <v>2047</v>
      </c>
      <c r="D481" s="461" t="s">
        <v>804</v>
      </c>
      <c r="E481" s="461" t="s">
        <v>345</v>
      </c>
      <c r="F481" s="462" t="s">
        <v>2048</v>
      </c>
      <c r="G481" s="462" t="s">
        <v>2049</v>
      </c>
      <c r="H481" s="462" t="s">
        <v>2050</v>
      </c>
      <c r="I481" s="463" t="s">
        <v>2051</v>
      </c>
      <c r="J481" s="464">
        <v>4760</v>
      </c>
      <c r="K481" s="464"/>
      <c r="L481" s="465"/>
    </row>
    <row r="482" spans="1:12" ht="51">
      <c r="A482" s="461">
        <v>480</v>
      </c>
      <c r="B482" s="461" t="s">
        <v>68</v>
      </c>
      <c r="C482" s="462" t="s">
        <v>923</v>
      </c>
      <c r="D482" s="461" t="s">
        <v>804</v>
      </c>
      <c r="E482" s="461" t="s">
        <v>345</v>
      </c>
      <c r="F482" s="462" t="s">
        <v>2052</v>
      </c>
      <c r="G482" s="462" t="s">
        <v>2021</v>
      </c>
      <c r="H482" s="462" t="s">
        <v>2053</v>
      </c>
      <c r="I482" s="463" t="s">
        <v>2054</v>
      </c>
      <c r="J482" s="464">
        <v>6000</v>
      </c>
      <c r="K482" s="464"/>
      <c r="L482" s="465"/>
    </row>
    <row r="483" spans="1:12" ht="89.25">
      <c r="A483" s="461">
        <v>481</v>
      </c>
      <c r="B483" s="461" t="s">
        <v>68</v>
      </c>
      <c r="C483" s="462" t="s">
        <v>2055</v>
      </c>
      <c r="D483" s="461" t="s">
        <v>804</v>
      </c>
      <c r="E483" s="461" t="s">
        <v>345</v>
      </c>
      <c r="F483" s="462" t="s">
        <v>2056</v>
      </c>
      <c r="G483" s="462" t="s">
        <v>2057</v>
      </c>
      <c r="H483" s="462" t="s">
        <v>2058</v>
      </c>
      <c r="I483" s="463" t="s">
        <v>2059</v>
      </c>
      <c r="J483" s="464">
        <v>850</v>
      </c>
      <c r="K483" s="464"/>
      <c r="L483" s="465"/>
    </row>
    <row r="484" spans="1:12" ht="89.25">
      <c r="A484" s="461">
        <v>482</v>
      </c>
      <c r="B484" s="461" t="s">
        <v>68</v>
      </c>
      <c r="C484" s="462" t="s">
        <v>2060</v>
      </c>
      <c r="D484" s="461" t="s">
        <v>804</v>
      </c>
      <c r="E484" s="461" t="s">
        <v>345</v>
      </c>
      <c r="F484" s="462" t="s">
        <v>2061</v>
      </c>
      <c r="G484" s="462" t="s">
        <v>2044</v>
      </c>
      <c r="H484" s="462" t="s">
        <v>2045</v>
      </c>
      <c r="I484" s="463" t="s">
        <v>2062</v>
      </c>
      <c r="J484" s="464">
        <v>2200</v>
      </c>
      <c r="K484" s="464"/>
      <c r="L484" s="465"/>
    </row>
    <row r="485" spans="1:12" ht="38.25">
      <c r="A485" s="461">
        <v>483</v>
      </c>
      <c r="B485" s="461" t="s">
        <v>68</v>
      </c>
      <c r="C485" s="462" t="s">
        <v>2063</v>
      </c>
      <c r="D485" s="461" t="s">
        <v>804</v>
      </c>
      <c r="E485" s="461" t="s">
        <v>345</v>
      </c>
      <c r="F485" s="462" t="s">
        <v>2064</v>
      </c>
      <c r="G485" s="462" t="s">
        <v>2049</v>
      </c>
      <c r="H485" s="462" t="s">
        <v>2065</v>
      </c>
      <c r="I485" s="463" t="s">
        <v>2066</v>
      </c>
      <c r="J485" s="464">
        <v>1114</v>
      </c>
      <c r="K485" s="464"/>
      <c r="L485" s="465"/>
    </row>
    <row r="486" spans="1:12" ht="76.5">
      <c r="A486" s="461">
        <v>484</v>
      </c>
      <c r="B486" s="461" t="s">
        <v>68</v>
      </c>
      <c r="C486" s="462" t="s">
        <v>2067</v>
      </c>
      <c r="D486" s="461" t="s">
        <v>804</v>
      </c>
      <c r="E486" s="461" t="s">
        <v>345</v>
      </c>
      <c r="F486" s="462" t="s">
        <v>2068</v>
      </c>
      <c r="G486" s="462" t="s">
        <v>2069</v>
      </c>
      <c r="H486" s="462" t="s">
        <v>2070</v>
      </c>
      <c r="I486" s="463" t="s">
        <v>2071</v>
      </c>
      <c r="J486" s="464">
        <v>16666.669999999998</v>
      </c>
      <c r="K486" s="464"/>
      <c r="L486" s="465"/>
    </row>
    <row r="487" spans="1:12" ht="89.25">
      <c r="A487" s="461">
        <v>485</v>
      </c>
      <c r="B487" s="461" t="s">
        <v>68</v>
      </c>
      <c r="C487" s="462" t="s">
        <v>2072</v>
      </c>
      <c r="D487" s="461" t="s">
        <v>804</v>
      </c>
      <c r="E487" s="461" t="s">
        <v>345</v>
      </c>
      <c r="F487" s="462" t="s">
        <v>1171</v>
      </c>
      <c r="G487" s="462" t="s">
        <v>2049</v>
      </c>
      <c r="H487" s="462" t="s">
        <v>2073</v>
      </c>
      <c r="I487" s="463" t="s">
        <v>2074</v>
      </c>
      <c r="J487" s="464">
        <v>584</v>
      </c>
      <c r="K487" s="464"/>
      <c r="L487" s="465"/>
    </row>
    <row r="488" spans="1:12" ht="76.5">
      <c r="A488" s="461">
        <v>486</v>
      </c>
      <c r="B488" s="461" t="s">
        <v>68</v>
      </c>
      <c r="C488" s="462" t="s">
        <v>2075</v>
      </c>
      <c r="D488" s="461" t="s">
        <v>804</v>
      </c>
      <c r="E488" s="461" t="s">
        <v>345</v>
      </c>
      <c r="F488" s="462" t="s">
        <v>2076</v>
      </c>
      <c r="G488" s="462" t="s">
        <v>2077</v>
      </c>
      <c r="H488" s="462" t="s">
        <v>2078</v>
      </c>
      <c r="I488" s="463" t="s">
        <v>2079</v>
      </c>
      <c r="J488" s="464">
        <v>1500</v>
      </c>
      <c r="K488" s="464"/>
      <c r="L488" s="465"/>
    </row>
    <row r="489" spans="1:12" ht="127.5">
      <c r="A489" s="461">
        <v>487</v>
      </c>
      <c r="B489" s="461" t="s">
        <v>68</v>
      </c>
      <c r="C489" s="462" t="s">
        <v>2080</v>
      </c>
      <c r="D489" s="461" t="s">
        <v>804</v>
      </c>
      <c r="E489" s="461" t="s">
        <v>766</v>
      </c>
      <c r="F489" s="462" t="s">
        <v>2081</v>
      </c>
      <c r="G489" s="462" t="s">
        <v>2044</v>
      </c>
      <c r="H489" s="462" t="s">
        <v>2082</v>
      </c>
      <c r="I489" s="463" t="s">
        <v>2083</v>
      </c>
      <c r="J489" s="464">
        <v>8000</v>
      </c>
      <c r="K489" s="464"/>
      <c r="L489" s="465"/>
    </row>
    <row r="490" spans="1:12" ht="114.75">
      <c r="A490" s="461">
        <v>488</v>
      </c>
      <c r="B490" s="461" t="s">
        <v>68</v>
      </c>
      <c r="C490" s="462" t="s">
        <v>2084</v>
      </c>
      <c r="D490" s="461" t="s">
        <v>804</v>
      </c>
      <c r="E490" s="461" t="s">
        <v>345</v>
      </c>
      <c r="F490" s="462" t="s">
        <v>2085</v>
      </c>
      <c r="G490" s="462" t="s">
        <v>2086</v>
      </c>
      <c r="H490" s="462" t="s">
        <v>2087</v>
      </c>
      <c r="I490" s="463" t="s">
        <v>2088</v>
      </c>
      <c r="J490" s="464">
        <v>0</v>
      </c>
      <c r="K490" s="464"/>
      <c r="L490" s="465"/>
    </row>
    <row r="491" spans="1:12" ht="89.25">
      <c r="A491" s="461">
        <v>489</v>
      </c>
      <c r="B491" s="461" t="s">
        <v>68</v>
      </c>
      <c r="C491" s="462" t="s">
        <v>2089</v>
      </c>
      <c r="D491" s="461" t="s">
        <v>804</v>
      </c>
      <c r="E491" s="461" t="s">
        <v>345</v>
      </c>
      <c r="F491" s="462" t="s">
        <v>2090</v>
      </c>
      <c r="G491" s="462" t="s">
        <v>2021</v>
      </c>
      <c r="H491" s="462" t="s">
        <v>2091</v>
      </c>
      <c r="I491" s="463" t="s">
        <v>2092</v>
      </c>
      <c r="J491" s="464">
        <v>900</v>
      </c>
      <c r="K491" s="464"/>
      <c r="L491" s="465"/>
    </row>
    <row r="492" spans="1:12" ht="165.75">
      <c r="A492" s="461">
        <v>490</v>
      </c>
      <c r="B492" s="461" t="s">
        <v>68</v>
      </c>
      <c r="C492" s="462" t="s">
        <v>2093</v>
      </c>
      <c r="D492" s="461" t="s">
        <v>804</v>
      </c>
      <c r="E492" s="461" t="s">
        <v>766</v>
      </c>
      <c r="F492" s="462" t="s">
        <v>2094</v>
      </c>
      <c r="G492" s="462" t="s">
        <v>2069</v>
      </c>
      <c r="H492" s="462" t="s">
        <v>2095</v>
      </c>
      <c r="I492" s="463" t="s">
        <v>2096</v>
      </c>
      <c r="J492" s="464">
        <v>6493.25</v>
      </c>
      <c r="K492" s="464"/>
      <c r="L492" s="465"/>
    </row>
    <row r="493" spans="1:12" ht="51">
      <c r="A493" s="461">
        <v>491</v>
      </c>
      <c r="B493" s="461" t="s">
        <v>68</v>
      </c>
      <c r="C493" s="462" t="s">
        <v>2097</v>
      </c>
      <c r="D493" s="461" t="s">
        <v>804</v>
      </c>
      <c r="E493" s="461" t="s">
        <v>345</v>
      </c>
      <c r="F493" s="462" t="s">
        <v>2098</v>
      </c>
      <c r="G493" s="462" t="s">
        <v>2099</v>
      </c>
      <c r="H493" s="462" t="s">
        <v>2100</v>
      </c>
      <c r="I493" s="463" t="s">
        <v>2101</v>
      </c>
      <c r="J493" s="464">
        <v>1396.8</v>
      </c>
      <c r="K493" s="464"/>
      <c r="L493" s="465"/>
    </row>
    <row r="494" spans="1:12" ht="38.25">
      <c r="A494" s="461">
        <v>492</v>
      </c>
      <c r="B494" s="461" t="s">
        <v>68</v>
      </c>
      <c r="C494" s="462" t="s">
        <v>2102</v>
      </c>
      <c r="D494" s="461" t="s">
        <v>804</v>
      </c>
      <c r="E494" s="461" t="s">
        <v>345</v>
      </c>
      <c r="F494" s="462" t="s">
        <v>2103</v>
      </c>
      <c r="G494" s="462" t="s">
        <v>2099</v>
      </c>
      <c r="H494" s="462" t="s">
        <v>2104</v>
      </c>
      <c r="I494" s="463" t="s">
        <v>2105</v>
      </c>
      <c r="J494" s="464">
        <v>0</v>
      </c>
      <c r="K494" s="464"/>
      <c r="L494" s="465"/>
    </row>
    <row r="495" spans="1:12" ht="89.25">
      <c r="A495" s="461">
        <v>493</v>
      </c>
      <c r="B495" s="461" t="s">
        <v>68</v>
      </c>
      <c r="C495" s="462" t="s">
        <v>2106</v>
      </c>
      <c r="D495" s="461" t="s">
        <v>804</v>
      </c>
      <c r="E495" s="461" t="s">
        <v>345</v>
      </c>
      <c r="F495" s="462" t="s">
        <v>2107</v>
      </c>
      <c r="G495" s="462" t="s">
        <v>1998</v>
      </c>
      <c r="H495" s="462" t="s">
        <v>2108</v>
      </c>
      <c r="I495" s="463" t="s">
        <v>2109</v>
      </c>
      <c r="J495" s="464">
        <v>2080</v>
      </c>
      <c r="K495" s="464"/>
      <c r="L495" s="465"/>
    </row>
    <row r="496" spans="1:12" ht="178.5">
      <c r="A496" s="461">
        <v>494</v>
      </c>
      <c r="B496" s="461" t="s">
        <v>68</v>
      </c>
      <c r="C496" s="462" t="s">
        <v>2110</v>
      </c>
      <c r="D496" s="461" t="s">
        <v>804</v>
      </c>
      <c r="E496" s="461" t="s">
        <v>766</v>
      </c>
      <c r="F496" s="462" t="s">
        <v>1180</v>
      </c>
      <c r="G496" s="462" t="s">
        <v>2069</v>
      </c>
      <c r="H496" s="462" t="s">
        <v>2111</v>
      </c>
      <c r="I496" s="463" t="s">
        <v>2112</v>
      </c>
      <c r="J496" s="464">
        <v>4731.13</v>
      </c>
      <c r="K496" s="464"/>
      <c r="L496" s="465"/>
    </row>
    <row r="497" spans="1:12" ht="114.75">
      <c r="A497" s="461">
        <v>495</v>
      </c>
      <c r="B497" s="461" t="s">
        <v>68</v>
      </c>
      <c r="C497" s="462" t="s">
        <v>2113</v>
      </c>
      <c r="D497" s="461" t="s">
        <v>804</v>
      </c>
      <c r="E497" s="461" t="s">
        <v>345</v>
      </c>
      <c r="F497" s="462" t="s">
        <v>2114</v>
      </c>
      <c r="G497" s="462" t="s">
        <v>2115</v>
      </c>
      <c r="H497" s="462" t="s">
        <v>2116</v>
      </c>
      <c r="I497" s="463" t="s">
        <v>2117</v>
      </c>
      <c r="J497" s="464">
        <v>0</v>
      </c>
      <c r="K497" s="464"/>
      <c r="L497" s="465"/>
    </row>
    <row r="498" spans="1:12" ht="89.25">
      <c r="A498" s="461">
        <v>496</v>
      </c>
      <c r="B498" s="461" t="s">
        <v>68</v>
      </c>
      <c r="C498" s="462" t="s">
        <v>2118</v>
      </c>
      <c r="D498" s="461" t="s">
        <v>804</v>
      </c>
      <c r="E498" s="461" t="s">
        <v>345</v>
      </c>
      <c r="F498" s="462" t="s">
        <v>2119</v>
      </c>
      <c r="G498" s="462" t="s">
        <v>2049</v>
      </c>
      <c r="H498" s="462" t="s">
        <v>2073</v>
      </c>
      <c r="I498" s="463" t="s">
        <v>2120</v>
      </c>
      <c r="J498" s="464">
        <v>1014.5</v>
      </c>
      <c r="K498" s="464"/>
      <c r="L498" s="465"/>
    </row>
    <row r="499" spans="1:12" ht="38.25">
      <c r="A499" s="461">
        <v>497</v>
      </c>
      <c r="B499" s="461" t="s">
        <v>68</v>
      </c>
      <c r="C499" s="462" t="s">
        <v>2121</v>
      </c>
      <c r="D499" s="461" t="s">
        <v>804</v>
      </c>
      <c r="E499" s="461" t="s">
        <v>345</v>
      </c>
      <c r="F499" s="462" t="s">
        <v>2122</v>
      </c>
      <c r="G499" s="462" t="s">
        <v>2049</v>
      </c>
      <c r="H499" s="462" t="s">
        <v>2065</v>
      </c>
      <c r="I499" s="463" t="s">
        <v>2123</v>
      </c>
      <c r="J499" s="464">
        <v>750</v>
      </c>
      <c r="K499" s="464"/>
      <c r="L499" s="465"/>
    </row>
    <row r="500" spans="1:12" ht="76.5">
      <c r="A500" s="461">
        <v>498</v>
      </c>
      <c r="B500" s="461" t="s">
        <v>68</v>
      </c>
      <c r="C500" s="462" t="s">
        <v>2047</v>
      </c>
      <c r="D500" s="461" t="s">
        <v>804</v>
      </c>
      <c r="E500" s="461" t="s">
        <v>345</v>
      </c>
      <c r="F500" s="462" t="s">
        <v>2124</v>
      </c>
      <c r="G500" s="462" t="s">
        <v>2049</v>
      </c>
      <c r="H500" s="462" t="s">
        <v>2125</v>
      </c>
      <c r="I500" s="463" t="s">
        <v>2126</v>
      </c>
      <c r="J500" s="464">
        <v>4994</v>
      </c>
      <c r="K500" s="464"/>
      <c r="L500" s="465"/>
    </row>
    <row r="501" spans="1:12" ht="38.25">
      <c r="A501" s="461">
        <v>499</v>
      </c>
      <c r="B501" s="461" t="s">
        <v>68</v>
      </c>
      <c r="C501" s="462" t="s">
        <v>2127</v>
      </c>
      <c r="D501" s="461" t="s">
        <v>804</v>
      </c>
      <c r="E501" s="461" t="s">
        <v>345</v>
      </c>
      <c r="F501" s="462" t="s">
        <v>2128</v>
      </c>
      <c r="G501" s="462" t="s">
        <v>2049</v>
      </c>
      <c r="H501" s="462" t="s">
        <v>2065</v>
      </c>
      <c r="I501" s="463" t="s">
        <v>2123</v>
      </c>
      <c r="J501" s="464">
        <v>1288.5</v>
      </c>
      <c r="K501" s="464"/>
      <c r="L501" s="465"/>
    </row>
    <row r="502" spans="1:12" ht="26.25">
      <c r="A502" s="461">
        <v>500</v>
      </c>
      <c r="B502" s="461" t="s">
        <v>68</v>
      </c>
      <c r="C502" s="462" t="s">
        <v>2129</v>
      </c>
      <c r="D502" s="461" t="s">
        <v>804</v>
      </c>
      <c r="E502" s="461" t="s">
        <v>345</v>
      </c>
      <c r="F502" s="462" t="s">
        <v>2130</v>
      </c>
      <c r="G502" s="462" t="s">
        <v>2131</v>
      </c>
      <c r="H502" s="462" t="s">
        <v>2132</v>
      </c>
      <c r="I502" s="463" t="s">
        <v>2133</v>
      </c>
      <c r="J502" s="464">
        <v>10000</v>
      </c>
      <c r="K502" s="464"/>
      <c r="L502" s="465"/>
    </row>
    <row r="503" spans="1:12" ht="38.25">
      <c r="A503" s="461">
        <v>501</v>
      </c>
      <c r="B503" s="461" t="s">
        <v>68</v>
      </c>
      <c r="C503" s="462" t="s">
        <v>2134</v>
      </c>
      <c r="D503" s="461" t="s">
        <v>804</v>
      </c>
      <c r="E503" s="461" t="s">
        <v>345</v>
      </c>
      <c r="F503" s="462" t="s">
        <v>2135</v>
      </c>
      <c r="G503" s="462" t="s">
        <v>2131</v>
      </c>
      <c r="H503" s="462" t="s">
        <v>2136</v>
      </c>
      <c r="I503" s="463" t="s">
        <v>2137</v>
      </c>
      <c r="J503" s="464">
        <v>19920</v>
      </c>
      <c r="K503" s="464"/>
      <c r="L503" s="465"/>
    </row>
    <row r="504" spans="1:12" ht="26.25">
      <c r="A504" s="461">
        <v>502</v>
      </c>
      <c r="B504" s="461" t="s">
        <v>68</v>
      </c>
      <c r="C504" s="462" t="s">
        <v>2138</v>
      </c>
      <c r="D504" s="461" t="s">
        <v>804</v>
      </c>
      <c r="E504" s="461" t="s">
        <v>345</v>
      </c>
      <c r="F504" s="462" t="s">
        <v>2139</v>
      </c>
      <c r="G504" s="462" t="s">
        <v>1998</v>
      </c>
      <c r="H504" s="462" t="s">
        <v>2140</v>
      </c>
      <c r="I504" s="463" t="s">
        <v>2141</v>
      </c>
      <c r="J504" s="464">
        <v>6585</v>
      </c>
      <c r="K504" s="464"/>
      <c r="L504" s="465"/>
    </row>
    <row r="505" spans="1:12" ht="38.25">
      <c r="A505" s="461">
        <v>503</v>
      </c>
      <c r="B505" s="461" t="s">
        <v>68</v>
      </c>
      <c r="C505" s="462" t="s">
        <v>2142</v>
      </c>
      <c r="D505" s="461" t="s">
        <v>804</v>
      </c>
      <c r="E505" s="461" t="s">
        <v>345</v>
      </c>
      <c r="F505" s="462" t="s">
        <v>2143</v>
      </c>
      <c r="G505" s="462" t="s">
        <v>2131</v>
      </c>
      <c r="H505" s="462" t="s">
        <v>2144</v>
      </c>
      <c r="I505" s="463" t="s">
        <v>2145</v>
      </c>
      <c r="J505" s="464">
        <v>18000</v>
      </c>
      <c r="K505" s="464"/>
      <c r="L505" s="465"/>
    </row>
    <row r="506" spans="1:12" ht="51">
      <c r="A506" s="461">
        <v>504</v>
      </c>
      <c r="B506" s="461" t="s">
        <v>68</v>
      </c>
      <c r="C506" s="462" t="s">
        <v>2146</v>
      </c>
      <c r="D506" s="461" t="s">
        <v>804</v>
      </c>
      <c r="E506" s="461" t="s">
        <v>766</v>
      </c>
      <c r="F506" s="462" t="s">
        <v>2147</v>
      </c>
      <c r="G506" s="462" t="s">
        <v>2148</v>
      </c>
      <c r="H506" s="462" t="s">
        <v>2149</v>
      </c>
      <c r="I506" s="466">
        <v>43301</v>
      </c>
      <c r="J506" s="464">
        <v>9360</v>
      </c>
      <c r="K506" s="464"/>
      <c r="L506" s="465"/>
    </row>
    <row r="507" spans="1:12" ht="26.25">
      <c r="A507" s="461">
        <v>505</v>
      </c>
      <c r="B507" s="461" t="s">
        <v>68</v>
      </c>
      <c r="C507" s="462" t="s">
        <v>2150</v>
      </c>
      <c r="D507" s="461" t="s">
        <v>804</v>
      </c>
      <c r="E507" s="461" t="s">
        <v>766</v>
      </c>
      <c r="F507" s="462" t="s">
        <v>2151</v>
      </c>
      <c r="G507" s="462" t="s">
        <v>2152</v>
      </c>
      <c r="H507" s="462" t="s">
        <v>2153</v>
      </c>
      <c r="I507" s="463" t="s">
        <v>2154</v>
      </c>
      <c r="J507" s="464">
        <v>8000</v>
      </c>
      <c r="K507" s="464"/>
      <c r="L507" s="465"/>
    </row>
    <row r="508" spans="1:12" ht="51">
      <c r="A508" s="461">
        <v>506</v>
      </c>
      <c r="B508" s="461" t="s">
        <v>68</v>
      </c>
      <c r="C508" s="462" t="s">
        <v>2155</v>
      </c>
      <c r="D508" s="461" t="s">
        <v>804</v>
      </c>
      <c r="E508" s="461" t="s">
        <v>345</v>
      </c>
      <c r="F508" s="462" t="s">
        <v>2156</v>
      </c>
      <c r="G508" s="462" t="s">
        <v>2040</v>
      </c>
      <c r="H508" s="462" t="s">
        <v>2157</v>
      </c>
      <c r="I508" s="463" t="s">
        <v>2158</v>
      </c>
      <c r="J508" s="464">
        <v>4980</v>
      </c>
      <c r="K508" s="464"/>
      <c r="L508" s="465"/>
    </row>
    <row r="509" spans="1:12" ht="140.25">
      <c r="A509" s="467">
        <v>507</v>
      </c>
      <c r="B509" s="468" t="s">
        <v>177</v>
      </c>
      <c r="C509" s="469" t="s">
        <v>661</v>
      </c>
      <c r="D509" s="467" t="s">
        <v>2159</v>
      </c>
      <c r="E509" s="467" t="s">
        <v>394</v>
      </c>
      <c r="F509" s="470" t="s">
        <v>2160</v>
      </c>
      <c r="G509" s="469" t="s">
        <v>2161</v>
      </c>
      <c r="H509" s="469" t="s">
        <v>2162</v>
      </c>
      <c r="I509" s="471" t="s">
        <v>802</v>
      </c>
      <c r="J509" s="472">
        <v>7072</v>
      </c>
      <c r="K509" s="468"/>
      <c r="L509" s="468"/>
    </row>
    <row r="510" spans="1:12" ht="51">
      <c r="A510" s="467">
        <v>508</v>
      </c>
      <c r="B510" s="468" t="s">
        <v>177</v>
      </c>
      <c r="C510" s="469" t="s">
        <v>661</v>
      </c>
      <c r="D510" s="467" t="s">
        <v>2159</v>
      </c>
      <c r="E510" s="467" t="s">
        <v>394</v>
      </c>
      <c r="F510" s="470" t="s">
        <v>2163</v>
      </c>
      <c r="G510" s="469" t="s">
        <v>2161</v>
      </c>
      <c r="H510" s="469" t="s">
        <v>2164</v>
      </c>
      <c r="I510" s="471" t="s">
        <v>669</v>
      </c>
      <c r="J510" s="472">
        <v>4230</v>
      </c>
      <c r="K510" s="468"/>
      <c r="L510" s="468"/>
    </row>
    <row r="511" spans="1:12" ht="165.75">
      <c r="A511" s="467">
        <v>509</v>
      </c>
      <c r="B511" s="473" t="s">
        <v>70</v>
      </c>
      <c r="C511" s="474" t="s">
        <v>661</v>
      </c>
      <c r="D511" s="475" t="s">
        <v>535</v>
      </c>
      <c r="E511" s="475" t="s">
        <v>345</v>
      </c>
      <c r="F511" s="476" t="s">
        <v>2165</v>
      </c>
      <c r="G511" s="474" t="s">
        <v>2166</v>
      </c>
      <c r="H511" s="474" t="s">
        <v>2167</v>
      </c>
      <c r="I511" s="477" t="s">
        <v>802</v>
      </c>
      <c r="J511" s="472">
        <v>3652</v>
      </c>
      <c r="K511" s="468"/>
      <c r="L511" s="468"/>
    </row>
    <row r="512" spans="1:12" ht="63.75">
      <c r="A512" s="467">
        <v>510</v>
      </c>
      <c r="B512" s="473" t="s">
        <v>70</v>
      </c>
      <c r="C512" s="474" t="s">
        <v>661</v>
      </c>
      <c r="D512" s="475" t="s">
        <v>535</v>
      </c>
      <c r="E512" s="475" t="s">
        <v>345</v>
      </c>
      <c r="F512" s="476" t="s">
        <v>2168</v>
      </c>
      <c r="G512" s="474" t="s">
        <v>2169</v>
      </c>
      <c r="H512" s="474" t="s">
        <v>2170</v>
      </c>
      <c r="I512" s="477" t="s">
        <v>802</v>
      </c>
      <c r="J512" s="472">
        <v>4347</v>
      </c>
      <c r="K512" s="468"/>
      <c r="L512" s="468"/>
    </row>
    <row r="513" spans="1:12" ht="25.5">
      <c r="A513" s="467">
        <v>511</v>
      </c>
      <c r="B513" s="473" t="s">
        <v>70</v>
      </c>
      <c r="C513" s="474" t="s">
        <v>661</v>
      </c>
      <c r="D513" s="475" t="s">
        <v>535</v>
      </c>
      <c r="E513" s="475" t="s">
        <v>345</v>
      </c>
      <c r="F513" s="476" t="s">
        <v>2171</v>
      </c>
      <c r="G513" s="474" t="s">
        <v>2172</v>
      </c>
      <c r="H513" s="474" t="s">
        <v>2173</v>
      </c>
      <c r="I513" s="477" t="s">
        <v>802</v>
      </c>
      <c r="J513" s="472">
        <v>9391</v>
      </c>
      <c r="K513" s="468"/>
      <c r="L513" s="468"/>
    </row>
    <row r="514" spans="1:12" ht="127.5">
      <c r="A514" s="467">
        <v>512</v>
      </c>
      <c r="B514" s="473" t="s">
        <v>70</v>
      </c>
      <c r="C514" s="474" t="s">
        <v>534</v>
      </c>
      <c r="D514" s="475" t="s">
        <v>535</v>
      </c>
      <c r="E514" s="475" t="s">
        <v>345</v>
      </c>
      <c r="F514" s="474" t="s">
        <v>2174</v>
      </c>
      <c r="G514" s="474" t="s">
        <v>2175</v>
      </c>
      <c r="H514" s="474" t="s">
        <v>2176</v>
      </c>
      <c r="I514" s="477" t="s">
        <v>802</v>
      </c>
      <c r="J514" s="472">
        <v>6299</v>
      </c>
      <c r="K514" s="468"/>
      <c r="L514" s="468"/>
    </row>
    <row r="515" spans="1:12" ht="63.75">
      <c r="A515" s="467">
        <v>513</v>
      </c>
      <c r="B515" s="473" t="s">
        <v>70</v>
      </c>
      <c r="C515" s="474" t="s">
        <v>534</v>
      </c>
      <c r="D515" s="475" t="s">
        <v>535</v>
      </c>
      <c r="E515" s="475" t="s">
        <v>345</v>
      </c>
      <c r="F515" s="474" t="s">
        <v>2177</v>
      </c>
      <c r="G515" s="474" t="s">
        <v>2178</v>
      </c>
      <c r="H515" s="474" t="s">
        <v>2179</v>
      </c>
      <c r="I515" s="477" t="s">
        <v>802</v>
      </c>
      <c r="J515" s="472">
        <v>12198</v>
      </c>
      <c r="K515" s="468"/>
      <c r="L515" s="468"/>
    </row>
    <row r="516" spans="1:12" ht="63.75">
      <c r="A516" s="467">
        <v>514</v>
      </c>
      <c r="B516" s="473" t="s">
        <v>70</v>
      </c>
      <c r="C516" s="474" t="s">
        <v>681</v>
      </c>
      <c r="D516" s="475" t="s">
        <v>535</v>
      </c>
      <c r="E516" s="475" t="s">
        <v>345</v>
      </c>
      <c r="F516" s="474" t="s">
        <v>2180</v>
      </c>
      <c r="G516" s="474" t="s">
        <v>2181</v>
      </c>
      <c r="H516" s="474" t="s">
        <v>2182</v>
      </c>
      <c r="I516" s="477" t="s">
        <v>793</v>
      </c>
      <c r="J516" s="472">
        <v>47903</v>
      </c>
      <c r="K516" s="468"/>
      <c r="L516" s="468"/>
    </row>
    <row r="517" spans="1:12" ht="76.5">
      <c r="A517" s="467">
        <v>515</v>
      </c>
      <c r="B517" s="473" t="s">
        <v>70</v>
      </c>
      <c r="C517" s="474" t="s">
        <v>681</v>
      </c>
      <c r="D517" s="475" t="s">
        <v>535</v>
      </c>
      <c r="E517" s="475" t="s">
        <v>345</v>
      </c>
      <c r="F517" s="478" t="s">
        <v>2183</v>
      </c>
      <c r="G517" s="474" t="s">
        <v>2184</v>
      </c>
      <c r="H517" s="474" t="s">
        <v>2185</v>
      </c>
      <c r="I517" s="477" t="s">
        <v>1319</v>
      </c>
      <c r="J517" s="472">
        <v>33851</v>
      </c>
      <c r="K517" s="468"/>
      <c r="L517" s="468"/>
    </row>
    <row r="518" spans="1:12" ht="25.5">
      <c r="A518" s="467">
        <v>516</v>
      </c>
      <c r="B518" s="473" t="s">
        <v>70</v>
      </c>
      <c r="C518" s="474" t="s">
        <v>2186</v>
      </c>
      <c r="D518" s="475" t="s">
        <v>535</v>
      </c>
      <c r="E518" s="475" t="s">
        <v>766</v>
      </c>
      <c r="F518" s="474" t="s">
        <v>2187</v>
      </c>
      <c r="G518" s="474" t="s">
        <v>2188</v>
      </c>
      <c r="H518" s="474" t="s">
        <v>2189</v>
      </c>
      <c r="I518" s="477" t="s">
        <v>802</v>
      </c>
      <c r="J518" s="472">
        <v>27284</v>
      </c>
      <c r="K518" s="468"/>
      <c r="L518" s="468"/>
    </row>
    <row r="519" spans="1:12" ht="63.75">
      <c r="A519" s="467">
        <v>517</v>
      </c>
      <c r="B519" s="473" t="s">
        <v>70</v>
      </c>
      <c r="C519" s="474" t="s">
        <v>2190</v>
      </c>
      <c r="D519" s="475" t="s">
        <v>535</v>
      </c>
      <c r="E519" s="475" t="s">
        <v>766</v>
      </c>
      <c r="F519" s="474" t="s">
        <v>2191</v>
      </c>
      <c r="G519" s="474" t="s">
        <v>2192</v>
      </c>
      <c r="H519" s="474" t="s">
        <v>2193</v>
      </c>
      <c r="I519" s="477" t="s">
        <v>2194</v>
      </c>
      <c r="J519" s="472">
        <v>10033.540000000001</v>
      </c>
      <c r="K519" s="468"/>
      <c r="L519" s="468"/>
    </row>
    <row r="520" spans="1:12" ht="38.25">
      <c r="A520" s="467">
        <v>518</v>
      </c>
      <c r="B520" s="473" t="s">
        <v>70</v>
      </c>
      <c r="C520" s="474" t="s">
        <v>2195</v>
      </c>
      <c r="D520" s="475" t="s">
        <v>804</v>
      </c>
      <c r="E520" s="475" t="s">
        <v>345</v>
      </c>
      <c r="F520" s="478" t="s">
        <v>2196</v>
      </c>
      <c r="G520" s="474" t="s">
        <v>2197</v>
      </c>
      <c r="H520" s="474" t="s">
        <v>2198</v>
      </c>
      <c r="I520" s="477">
        <v>2019</v>
      </c>
      <c r="J520" s="472">
        <v>24000</v>
      </c>
      <c r="K520" s="468"/>
      <c r="L520" s="468"/>
    </row>
    <row r="521" spans="1:12" ht="25.5">
      <c r="A521" s="467">
        <v>519</v>
      </c>
      <c r="B521" s="473" t="s">
        <v>70</v>
      </c>
      <c r="C521" s="474" t="s">
        <v>1189</v>
      </c>
      <c r="D521" s="475" t="s">
        <v>535</v>
      </c>
      <c r="E521" s="475" t="s">
        <v>345</v>
      </c>
      <c r="F521" s="474" t="s">
        <v>1220</v>
      </c>
      <c r="G521" s="474" t="s">
        <v>289</v>
      </c>
      <c r="H521" s="474" t="s">
        <v>2199</v>
      </c>
      <c r="I521" s="477">
        <v>2019</v>
      </c>
      <c r="J521" s="472">
        <v>30232.5</v>
      </c>
      <c r="K521" s="468"/>
      <c r="L521" s="468"/>
    </row>
    <row r="522" spans="1:12" ht="89.25">
      <c r="A522" s="467">
        <v>520</v>
      </c>
      <c r="B522" s="473" t="s">
        <v>70</v>
      </c>
      <c r="C522" s="474" t="s">
        <v>2200</v>
      </c>
      <c r="D522" s="475" t="s">
        <v>804</v>
      </c>
      <c r="E522" s="475" t="s">
        <v>345</v>
      </c>
      <c r="F522" s="474" t="s">
        <v>2201</v>
      </c>
      <c r="G522" s="474" t="s">
        <v>2202</v>
      </c>
      <c r="H522" s="474" t="s">
        <v>2203</v>
      </c>
      <c r="I522" s="477">
        <v>2019</v>
      </c>
      <c r="J522" s="472">
        <v>3600</v>
      </c>
      <c r="K522" s="473"/>
      <c r="L522" s="473"/>
    </row>
    <row r="523" spans="1:12" ht="89.25">
      <c r="A523" s="467">
        <v>521</v>
      </c>
      <c r="B523" s="473" t="s">
        <v>70</v>
      </c>
      <c r="C523" s="474" t="s">
        <v>2204</v>
      </c>
      <c r="D523" s="475" t="s">
        <v>804</v>
      </c>
      <c r="E523" s="475" t="s">
        <v>345</v>
      </c>
      <c r="F523" s="474" t="s">
        <v>2205</v>
      </c>
      <c r="G523" s="474" t="s">
        <v>2206</v>
      </c>
      <c r="H523" s="474" t="s">
        <v>2207</v>
      </c>
      <c r="I523" s="477">
        <v>2019</v>
      </c>
      <c r="J523" s="472">
        <v>2160</v>
      </c>
      <c r="K523" s="473"/>
      <c r="L523" s="473"/>
    </row>
    <row r="524" spans="1:12" ht="89.25">
      <c r="A524" s="467">
        <v>522</v>
      </c>
      <c r="B524" s="473" t="s">
        <v>70</v>
      </c>
      <c r="C524" s="474" t="s">
        <v>2208</v>
      </c>
      <c r="D524" s="475" t="s">
        <v>804</v>
      </c>
      <c r="E524" s="475" t="s">
        <v>345</v>
      </c>
      <c r="F524" s="474" t="s">
        <v>2209</v>
      </c>
      <c r="G524" s="474" t="s">
        <v>2161</v>
      </c>
      <c r="H524" s="474" t="s">
        <v>2210</v>
      </c>
      <c r="I524" s="477">
        <v>2019</v>
      </c>
      <c r="J524" s="472">
        <v>2352</v>
      </c>
      <c r="K524" s="473"/>
      <c r="L524" s="473"/>
    </row>
    <row r="525" spans="1:12" ht="89.25">
      <c r="A525" s="467">
        <v>523</v>
      </c>
      <c r="B525" s="473" t="s">
        <v>70</v>
      </c>
      <c r="C525" s="474" t="s">
        <v>2211</v>
      </c>
      <c r="D525" s="475" t="s">
        <v>804</v>
      </c>
      <c r="E525" s="475" t="s">
        <v>345</v>
      </c>
      <c r="F525" s="474" t="s">
        <v>2212</v>
      </c>
      <c r="G525" s="474" t="s">
        <v>2166</v>
      </c>
      <c r="H525" s="474" t="s">
        <v>2213</v>
      </c>
      <c r="I525" s="477">
        <v>2019</v>
      </c>
      <c r="J525" s="472">
        <v>2000</v>
      </c>
      <c r="K525" s="473"/>
      <c r="L525" s="473"/>
    </row>
    <row r="526" spans="1:12" ht="51">
      <c r="A526" s="467">
        <v>524</v>
      </c>
      <c r="B526" s="473" t="s">
        <v>70</v>
      </c>
      <c r="C526" s="474" t="s">
        <v>2214</v>
      </c>
      <c r="D526" s="475" t="s">
        <v>535</v>
      </c>
      <c r="E526" s="475" t="s">
        <v>766</v>
      </c>
      <c r="F526" s="478">
        <v>20091112</v>
      </c>
      <c r="G526" s="474" t="s">
        <v>2215</v>
      </c>
      <c r="H526" s="474" t="s">
        <v>2216</v>
      </c>
      <c r="I526" s="477">
        <v>2019</v>
      </c>
      <c r="J526" s="472">
        <v>40000</v>
      </c>
      <c r="K526" s="473"/>
      <c r="L526" s="473"/>
    </row>
    <row r="527" spans="1:12" ht="63.75">
      <c r="A527" s="467">
        <v>525</v>
      </c>
      <c r="B527" s="473" t="s">
        <v>70</v>
      </c>
      <c r="C527" s="474" t="s">
        <v>2217</v>
      </c>
      <c r="D527" s="475" t="s">
        <v>804</v>
      </c>
      <c r="E527" s="475" t="s">
        <v>345</v>
      </c>
      <c r="F527" s="474" t="s">
        <v>2218</v>
      </c>
      <c r="G527" s="474" t="s">
        <v>2219</v>
      </c>
      <c r="H527" s="474" t="s">
        <v>2220</v>
      </c>
      <c r="I527" s="477">
        <v>2018</v>
      </c>
      <c r="J527" s="472">
        <v>300</v>
      </c>
      <c r="K527" s="473"/>
      <c r="L527" s="473"/>
    </row>
    <row r="528" spans="1:12" ht="76.5">
      <c r="A528" s="467">
        <v>526</v>
      </c>
      <c r="B528" s="473" t="s">
        <v>70</v>
      </c>
      <c r="C528" s="474" t="s">
        <v>2221</v>
      </c>
      <c r="D528" s="475" t="s">
        <v>804</v>
      </c>
      <c r="E528" s="475" t="s">
        <v>345</v>
      </c>
      <c r="F528" s="474" t="s">
        <v>2222</v>
      </c>
      <c r="G528" s="474" t="s">
        <v>2197</v>
      </c>
      <c r="H528" s="474" t="s">
        <v>2223</v>
      </c>
      <c r="I528" s="477">
        <v>2019</v>
      </c>
      <c r="J528" s="472">
        <v>1000</v>
      </c>
      <c r="K528" s="473"/>
      <c r="L528" s="473"/>
    </row>
    <row r="529" spans="1:12" ht="76.5">
      <c r="A529" s="479">
        <v>527</v>
      </c>
      <c r="B529" s="480" t="s">
        <v>72</v>
      </c>
      <c r="C529" s="481" t="s">
        <v>2224</v>
      </c>
      <c r="D529" s="482" t="s">
        <v>535</v>
      </c>
      <c r="E529" s="482" t="s">
        <v>345</v>
      </c>
      <c r="F529" s="483" t="s">
        <v>2225</v>
      </c>
      <c r="G529" s="481" t="s">
        <v>2226</v>
      </c>
      <c r="H529" s="481" t="s">
        <v>2227</v>
      </c>
      <c r="I529" s="484" t="s">
        <v>2228</v>
      </c>
      <c r="J529" s="485">
        <v>69500</v>
      </c>
      <c r="K529" s="482"/>
      <c r="L529" s="481" t="s">
        <v>2229</v>
      </c>
    </row>
    <row r="530" spans="1:12" ht="102">
      <c r="A530" s="479">
        <v>528</v>
      </c>
      <c r="B530" s="480" t="s">
        <v>72</v>
      </c>
      <c r="C530" s="481" t="s">
        <v>2224</v>
      </c>
      <c r="D530" s="482" t="s">
        <v>535</v>
      </c>
      <c r="E530" s="482" t="s">
        <v>345</v>
      </c>
      <c r="F530" s="486" t="s">
        <v>2230</v>
      </c>
      <c r="G530" s="487" t="s">
        <v>2231</v>
      </c>
      <c r="H530" s="487" t="s">
        <v>2232</v>
      </c>
      <c r="I530" s="484" t="s">
        <v>2233</v>
      </c>
      <c r="J530" s="485">
        <v>75047</v>
      </c>
      <c r="K530" s="488"/>
      <c r="L530" s="487" t="s">
        <v>2234</v>
      </c>
    </row>
    <row r="531" spans="1:12" ht="102">
      <c r="A531" s="479">
        <v>529</v>
      </c>
      <c r="B531" s="480" t="s">
        <v>72</v>
      </c>
      <c r="C531" s="481" t="s">
        <v>2224</v>
      </c>
      <c r="D531" s="482" t="s">
        <v>535</v>
      </c>
      <c r="E531" s="482" t="s">
        <v>345</v>
      </c>
      <c r="F531" s="486" t="s">
        <v>2235</v>
      </c>
      <c r="G531" s="487" t="s">
        <v>2236</v>
      </c>
      <c r="H531" s="487" t="s">
        <v>2237</v>
      </c>
      <c r="I531" s="489" t="s">
        <v>2238</v>
      </c>
      <c r="J531" s="485">
        <v>33897</v>
      </c>
      <c r="K531" s="488"/>
      <c r="L531" s="487" t="s">
        <v>2239</v>
      </c>
    </row>
    <row r="532" spans="1:12" ht="165.75">
      <c r="A532" s="479">
        <v>530</v>
      </c>
      <c r="B532" s="480" t="s">
        <v>72</v>
      </c>
      <c r="C532" s="481" t="s">
        <v>2224</v>
      </c>
      <c r="D532" s="482" t="s">
        <v>535</v>
      </c>
      <c r="E532" s="482" t="s">
        <v>345</v>
      </c>
      <c r="F532" s="486" t="s">
        <v>2240</v>
      </c>
      <c r="G532" s="487" t="s">
        <v>2241</v>
      </c>
      <c r="H532" s="487" t="s">
        <v>2242</v>
      </c>
      <c r="I532" s="489" t="s">
        <v>2243</v>
      </c>
      <c r="J532" s="485">
        <v>73668</v>
      </c>
      <c r="K532" s="488"/>
      <c r="L532" s="488"/>
    </row>
    <row r="533" spans="1:12" ht="178.5">
      <c r="A533" s="479">
        <v>531</v>
      </c>
      <c r="B533" s="480" t="s">
        <v>72</v>
      </c>
      <c r="C533" s="481" t="s">
        <v>2224</v>
      </c>
      <c r="D533" s="482" t="s">
        <v>535</v>
      </c>
      <c r="E533" s="482" t="s">
        <v>345</v>
      </c>
      <c r="F533" s="486" t="s">
        <v>2244</v>
      </c>
      <c r="G533" s="487" t="s">
        <v>2245</v>
      </c>
      <c r="H533" s="487" t="s">
        <v>2246</v>
      </c>
      <c r="I533" s="489" t="s">
        <v>2243</v>
      </c>
      <c r="J533" s="485">
        <v>49092</v>
      </c>
      <c r="K533" s="488"/>
      <c r="L533" s="487" t="s">
        <v>2247</v>
      </c>
    </row>
    <row r="534" spans="1:12" ht="153">
      <c r="A534" s="479">
        <v>532</v>
      </c>
      <c r="B534" s="480" t="s">
        <v>72</v>
      </c>
      <c r="C534" s="481" t="s">
        <v>2224</v>
      </c>
      <c r="D534" s="482" t="s">
        <v>535</v>
      </c>
      <c r="E534" s="482" t="s">
        <v>345</v>
      </c>
      <c r="F534" s="490" t="s">
        <v>2248</v>
      </c>
      <c r="G534" s="487" t="s">
        <v>2249</v>
      </c>
      <c r="H534" s="487" t="s">
        <v>2250</v>
      </c>
      <c r="I534" s="489" t="s">
        <v>2233</v>
      </c>
      <c r="J534" s="485">
        <v>61126</v>
      </c>
      <c r="K534" s="488"/>
      <c r="L534" s="487" t="s">
        <v>2251</v>
      </c>
    </row>
    <row r="535" spans="1:12" ht="114.75">
      <c r="A535" s="479">
        <v>533</v>
      </c>
      <c r="B535" s="480" t="s">
        <v>72</v>
      </c>
      <c r="C535" s="481" t="s">
        <v>2224</v>
      </c>
      <c r="D535" s="482" t="s">
        <v>535</v>
      </c>
      <c r="E535" s="482" t="s">
        <v>345</v>
      </c>
      <c r="F535" s="491" t="s">
        <v>2252</v>
      </c>
      <c r="G535" s="492" t="s">
        <v>2253</v>
      </c>
      <c r="H535" s="492" t="s">
        <v>2254</v>
      </c>
      <c r="I535" s="489" t="s">
        <v>2255</v>
      </c>
      <c r="J535" s="485">
        <v>69054</v>
      </c>
      <c r="K535" s="488"/>
      <c r="L535" s="487" t="s">
        <v>2256</v>
      </c>
    </row>
    <row r="536" spans="1:12" ht="76.5">
      <c r="A536" s="479">
        <v>534</v>
      </c>
      <c r="B536" s="480" t="s">
        <v>72</v>
      </c>
      <c r="C536" s="481" t="s">
        <v>2224</v>
      </c>
      <c r="D536" s="482" t="s">
        <v>535</v>
      </c>
      <c r="E536" s="482" t="s">
        <v>345</v>
      </c>
      <c r="F536" s="493" t="s">
        <v>2257</v>
      </c>
      <c r="G536" s="492" t="s">
        <v>2258</v>
      </c>
      <c r="H536" s="492" t="s">
        <v>2259</v>
      </c>
      <c r="I536" s="489" t="s">
        <v>2233</v>
      </c>
      <c r="J536" s="485">
        <v>8055</v>
      </c>
      <c r="K536" s="488"/>
      <c r="L536" s="488"/>
    </row>
    <row r="537" spans="1:12" ht="63.75">
      <c r="A537" s="479">
        <v>535</v>
      </c>
      <c r="B537" s="480" t="s">
        <v>72</v>
      </c>
      <c r="C537" s="481" t="s">
        <v>2224</v>
      </c>
      <c r="D537" s="482" t="s">
        <v>535</v>
      </c>
      <c r="E537" s="482" t="s">
        <v>345</v>
      </c>
      <c r="F537" s="486" t="s">
        <v>2260</v>
      </c>
      <c r="G537" s="487" t="s">
        <v>2261</v>
      </c>
      <c r="H537" s="487" t="s">
        <v>2262</v>
      </c>
      <c r="I537" s="489" t="s">
        <v>2263</v>
      </c>
      <c r="J537" s="485">
        <v>15105</v>
      </c>
      <c r="K537" s="488"/>
      <c r="L537" s="488"/>
    </row>
    <row r="538" spans="1:12" ht="127.5">
      <c r="A538" s="479">
        <v>536</v>
      </c>
      <c r="B538" s="480" t="s">
        <v>72</v>
      </c>
      <c r="C538" s="481" t="s">
        <v>2224</v>
      </c>
      <c r="D538" s="482" t="s">
        <v>535</v>
      </c>
      <c r="E538" s="482" t="s">
        <v>345</v>
      </c>
      <c r="F538" s="486" t="s">
        <v>2264</v>
      </c>
      <c r="G538" s="487" t="s">
        <v>2265</v>
      </c>
      <c r="H538" s="487" t="s">
        <v>2266</v>
      </c>
      <c r="I538" s="489" t="s">
        <v>2263</v>
      </c>
      <c r="J538" s="485">
        <v>19330</v>
      </c>
      <c r="K538" s="488"/>
      <c r="L538" s="488"/>
    </row>
    <row r="539" spans="1:12" ht="76.5">
      <c r="A539" s="479">
        <v>537</v>
      </c>
      <c r="B539" s="480" t="s">
        <v>72</v>
      </c>
      <c r="C539" s="481" t="s">
        <v>2224</v>
      </c>
      <c r="D539" s="482" t="s">
        <v>535</v>
      </c>
      <c r="E539" s="482" t="s">
        <v>345</v>
      </c>
      <c r="F539" s="486" t="s">
        <v>2267</v>
      </c>
      <c r="G539" s="487" t="s">
        <v>2268</v>
      </c>
      <c r="H539" s="487" t="s">
        <v>2269</v>
      </c>
      <c r="I539" s="489" t="s">
        <v>2263</v>
      </c>
      <c r="J539" s="485">
        <v>31887</v>
      </c>
      <c r="K539" s="488"/>
      <c r="L539" s="487" t="s">
        <v>2270</v>
      </c>
    </row>
    <row r="540" spans="1:12" ht="216.75">
      <c r="A540" s="479">
        <v>538</v>
      </c>
      <c r="B540" s="480" t="s">
        <v>72</v>
      </c>
      <c r="C540" s="481" t="s">
        <v>2224</v>
      </c>
      <c r="D540" s="482" t="s">
        <v>535</v>
      </c>
      <c r="E540" s="482" t="s">
        <v>345</v>
      </c>
      <c r="F540" s="493" t="s">
        <v>2271</v>
      </c>
      <c r="G540" s="492" t="s">
        <v>2272</v>
      </c>
      <c r="H540" s="492" t="s">
        <v>2273</v>
      </c>
      <c r="I540" s="489" t="s">
        <v>2263</v>
      </c>
      <c r="J540" s="485">
        <v>15718</v>
      </c>
      <c r="K540" s="488"/>
      <c r="L540" s="487" t="s">
        <v>2274</v>
      </c>
    </row>
    <row r="541" spans="1:12" ht="63.75">
      <c r="A541" s="479">
        <v>539</v>
      </c>
      <c r="B541" s="480" t="s">
        <v>72</v>
      </c>
      <c r="C541" s="481" t="s">
        <v>2224</v>
      </c>
      <c r="D541" s="482" t="s">
        <v>535</v>
      </c>
      <c r="E541" s="482" t="s">
        <v>345</v>
      </c>
      <c r="F541" s="490" t="s">
        <v>2275</v>
      </c>
      <c r="G541" s="487" t="s">
        <v>2276</v>
      </c>
      <c r="H541" s="487" t="s">
        <v>2277</v>
      </c>
      <c r="I541" s="489" t="s">
        <v>2278</v>
      </c>
      <c r="J541" s="485">
        <v>19222</v>
      </c>
      <c r="K541" s="488"/>
      <c r="L541" s="488"/>
    </row>
    <row r="542" spans="1:12" ht="51">
      <c r="A542" s="479">
        <v>540</v>
      </c>
      <c r="B542" s="480" t="s">
        <v>72</v>
      </c>
      <c r="C542" s="487" t="s">
        <v>661</v>
      </c>
      <c r="D542" s="488" t="s">
        <v>535</v>
      </c>
      <c r="E542" s="488" t="s">
        <v>345</v>
      </c>
      <c r="F542" s="494" t="s">
        <v>2279</v>
      </c>
      <c r="G542" s="487" t="s">
        <v>2245</v>
      </c>
      <c r="H542" s="487" t="s">
        <v>2280</v>
      </c>
      <c r="I542" s="489" t="s">
        <v>1055</v>
      </c>
      <c r="J542" s="485">
        <v>6808</v>
      </c>
      <c r="K542" s="488"/>
      <c r="L542" s="487" t="s">
        <v>2281</v>
      </c>
    </row>
    <row r="543" spans="1:12" ht="63.75">
      <c r="A543" s="479">
        <v>541</v>
      </c>
      <c r="B543" s="480" t="s">
        <v>72</v>
      </c>
      <c r="C543" s="487" t="s">
        <v>661</v>
      </c>
      <c r="D543" s="488" t="s">
        <v>535</v>
      </c>
      <c r="E543" s="488" t="s">
        <v>345</v>
      </c>
      <c r="F543" s="494" t="s">
        <v>2282</v>
      </c>
      <c r="G543" s="487" t="s">
        <v>2283</v>
      </c>
      <c r="H543" s="487" t="s">
        <v>2284</v>
      </c>
      <c r="I543" s="489" t="s">
        <v>1041</v>
      </c>
      <c r="J543" s="485">
        <v>4166</v>
      </c>
      <c r="K543" s="488"/>
      <c r="L543" s="488"/>
    </row>
    <row r="544" spans="1:12" ht="127.5">
      <c r="A544" s="479">
        <v>542</v>
      </c>
      <c r="B544" s="480" t="s">
        <v>72</v>
      </c>
      <c r="C544" s="487" t="s">
        <v>661</v>
      </c>
      <c r="D544" s="488" t="s">
        <v>535</v>
      </c>
      <c r="E544" s="488" t="s">
        <v>345</v>
      </c>
      <c r="F544" s="494" t="s">
        <v>2285</v>
      </c>
      <c r="G544" s="487" t="s">
        <v>2286</v>
      </c>
      <c r="H544" s="487" t="s">
        <v>2287</v>
      </c>
      <c r="I544" s="489" t="s">
        <v>1041</v>
      </c>
      <c r="J544" s="485">
        <v>6857</v>
      </c>
      <c r="K544" s="488"/>
      <c r="L544" s="488"/>
    </row>
    <row r="545" spans="1:12" ht="102">
      <c r="A545" s="479">
        <v>543</v>
      </c>
      <c r="B545" s="480" t="s">
        <v>72</v>
      </c>
      <c r="C545" s="487" t="s">
        <v>661</v>
      </c>
      <c r="D545" s="488" t="s">
        <v>535</v>
      </c>
      <c r="E545" s="488" t="s">
        <v>345</v>
      </c>
      <c r="F545" s="494" t="s">
        <v>2288</v>
      </c>
      <c r="G545" s="487" t="s">
        <v>2289</v>
      </c>
      <c r="H545" s="487" t="s">
        <v>2290</v>
      </c>
      <c r="I545" s="489" t="s">
        <v>1041</v>
      </c>
      <c r="J545" s="485">
        <v>11049</v>
      </c>
      <c r="K545" s="488"/>
      <c r="L545" s="488"/>
    </row>
    <row r="546" spans="1:12" ht="89.25">
      <c r="A546" s="479">
        <v>544</v>
      </c>
      <c r="B546" s="480" t="s">
        <v>72</v>
      </c>
      <c r="C546" s="487" t="s">
        <v>661</v>
      </c>
      <c r="D546" s="488" t="s">
        <v>535</v>
      </c>
      <c r="E546" s="488" t="s">
        <v>345</v>
      </c>
      <c r="F546" s="494" t="s">
        <v>2291</v>
      </c>
      <c r="G546" s="487" t="s">
        <v>2292</v>
      </c>
      <c r="H546" s="487" t="s">
        <v>2293</v>
      </c>
      <c r="I546" s="489" t="s">
        <v>1041</v>
      </c>
      <c r="J546" s="485">
        <v>10138</v>
      </c>
      <c r="K546" s="488"/>
      <c r="L546" s="488"/>
    </row>
    <row r="547" spans="1:12" ht="114.75">
      <c r="A547" s="479">
        <v>545</v>
      </c>
      <c r="B547" s="480" t="s">
        <v>72</v>
      </c>
      <c r="C547" s="487" t="s">
        <v>661</v>
      </c>
      <c r="D547" s="488" t="s">
        <v>535</v>
      </c>
      <c r="E547" s="488" t="s">
        <v>345</v>
      </c>
      <c r="F547" s="494" t="s">
        <v>2294</v>
      </c>
      <c r="G547" s="487" t="s">
        <v>2295</v>
      </c>
      <c r="H547" s="487" t="s">
        <v>2296</v>
      </c>
      <c r="I547" s="489" t="s">
        <v>2297</v>
      </c>
      <c r="J547" s="485">
        <v>9724</v>
      </c>
      <c r="K547" s="488"/>
      <c r="L547" s="488"/>
    </row>
    <row r="548" spans="1:12" ht="89.25">
      <c r="A548" s="479">
        <v>546</v>
      </c>
      <c r="B548" s="480" t="s">
        <v>72</v>
      </c>
      <c r="C548" s="487" t="s">
        <v>661</v>
      </c>
      <c r="D548" s="488" t="s">
        <v>535</v>
      </c>
      <c r="E548" s="488" t="s">
        <v>345</v>
      </c>
      <c r="F548" s="490" t="s">
        <v>2298</v>
      </c>
      <c r="G548" s="490" t="s">
        <v>2299</v>
      </c>
      <c r="H548" s="490" t="s">
        <v>2300</v>
      </c>
      <c r="I548" s="489" t="s">
        <v>1041</v>
      </c>
      <c r="J548" s="485">
        <v>6958</v>
      </c>
      <c r="K548" s="488"/>
      <c r="L548" s="488"/>
    </row>
    <row r="549" spans="1:12" ht="165.75">
      <c r="A549" s="479">
        <v>547</v>
      </c>
      <c r="B549" s="480" t="s">
        <v>72</v>
      </c>
      <c r="C549" s="487" t="s">
        <v>661</v>
      </c>
      <c r="D549" s="488" t="s">
        <v>535</v>
      </c>
      <c r="E549" s="488" t="s">
        <v>345</v>
      </c>
      <c r="F549" s="487" t="s">
        <v>2301</v>
      </c>
      <c r="G549" s="490" t="s">
        <v>2302</v>
      </c>
      <c r="H549" s="490" t="s">
        <v>2303</v>
      </c>
      <c r="I549" s="489" t="s">
        <v>1028</v>
      </c>
      <c r="J549" s="485">
        <v>7237</v>
      </c>
      <c r="K549" s="488"/>
      <c r="L549" s="488"/>
    </row>
    <row r="550" spans="1:12" ht="76.5">
      <c r="A550" s="479">
        <v>548</v>
      </c>
      <c r="B550" s="480" t="s">
        <v>72</v>
      </c>
      <c r="C550" s="487" t="s">
        <v>661</v>
      </c>
      <c r="D550" s="488" t="s">
        <v>535</v>
      </c>
      <c r="E550" s="488" t="s">
        <v>345</v>
      </c>
      <c r="F550" s="487" t="s">
        <v>2304</v>
      </c>
      <c r="G550" s="490" t="s">
        <v>2226</v>
      </c>
      <c r="H550" s="490" t="s">
        <v>2305</v>
      </c>
      <c r="I550" s="489" t="s">
        <v>2306</v>
      </c>
      <c r="J550" s="485">
        <v>8727</v>
      </c>
      <c r="K550" s="488"/>
      <c r="L550" s="488"/>
    </row>
    <row r="551" spans="1:12" ht="140.25">
      <c r="A551" s="479">
        <v>549</v>
      </c>
      <c r="B551" s="480" t="s">
        <v>72</v>
      </c>
      <c r="C551" s="487" t="s">
        <v>661</v>
      </c>
      <c r="D551" s="488" t="s">
        <v>535</v>
      </c>
      <c r="E551" s="488" t="s">
        <v>345</v>
      </c>
      <c r="F551" s="487" t="s">
        <v>2307</v>
      </c>
      <c r="G551" s="490" t="s">
        <v>2308</v>
      </c>
      <c r="H551" s="490" t="s">
        <v>2309</v>
      </c>
      <c r="I551" s="489" t="s">
        <v>2306</v>
      </c>
      <c r="J551" s="485">
        <v>12256</v>
      </c>
      <c r="K551" s="488"/>
      <c r="L551" s="488"/>
    </row>
    <row r="552" spans="1:12" ht="89.25">
      <c r="A552" s="479">
        <v>550</v>
      </c>
      <c r="B552" s="480" t="s">
        <v>72</v>
      </c>
      <c r="C552" s="487" t="s">
        <v>534</v>
      </c>
      <c r="D552" s="488" t="s">
        <v>535</v>
      </c>
      <c r="E552" s="488" t="s">
        <v>345</v>
      </c>
      <c r="F552" s="487" t="s">
        <v>2310</v>
      </c>
      <c r="G552" s="487" t="s">
        <v>2231</v>
      </c>
      <c r="H552" s="487" t="s">
        <v>2311</v>
      </c>
      <c r="I552" s="489" t="s">
        <v>2312</v>
      </c>
      <c r="J552" s="485">
        <v>3928</v>
      </c>
      <c r="K552" s="488"/>
      <c r="L552" s="488"/>
    </row>
    <row r="553" spans="1:12" ht="127.5">
      <c r="A553" s="479">
        <v>551</v>
      </c>
      <c r="B553" s="480" t="s">
        <v>72</v>
      </c>
      <c r="C553" s="487" t="s">
        <v>534</v>
      </c>
      <c r="D553" s="488" t="s">
        <v>535</v>
      </c>
      <c r="E553" s="488" t="s">
        <v>345</v>
      </c>
      <c r="F553" s="487" t="s">
        <v>2313</v>
      </c>
      <c r="G553" s="487" t="s">
        <v>2314</v>
      </c>
      <c r="H553" s="487" t="s">
        <v>2315</v>
      </c>
      <c r="I553" s="489" t="s">
        <v>2312</v>
      </c>
      <c r="J553" s="485">
        <v>11264</v>
      </c>
      <c r="K553" s="488"/>
      <c r="L553" s="488"/>
    </row>
    <row r="554" spans="1:12" ht="140.25">
      <c r="A554" s="479">
        <v>552</v>
      </c>
      <c r="B554" s="480" t="s">
        <v>72</v>
      </c>
      <c r="C554" s="487" t="s">
        <v>534</v>
      </c>
      <c r="D554" s="488" t="s">
        <v>535</v>
      </c>
      <c r="E554" s="488" t="s">
        <v>345</v>
      </c>
      <c r="F554" s="494" t="s">
        <v>1063</v>
      </c>
      <c r="G554" s="490" t="s">
        <v>2316</v>
      </c>
      <c r="H554" s="490" t="s">
        <v>1065</v>
      </c>
      <c r="I554" s="489" t="s">
        <v>1055</v>
      </c>
      <c r="J554" s="485">
        <v>9376</v>
      </c>
      <c r="K554" s="488"/>
      <c r="L554" s="487" t="s">
        <v>2317</v>
      </c>
    </row>
    <row r="555" spans="1:12" ht="89.25">
      <c r="A555" s="479">
        <v>553</v>
      </c>
      <c r="B555" s="480" t="s">
        <v>72</v>
      </c>
      <c r="C555" s="487" t="s">
        <v>534</v>
      </c>
      <c r="D555" s="488" t="s">
        <v>535</v>
      </c>
      <c r="E555" s="488" t="s">
        <v>345</v>
      </c>
      <c r="F555" s="494" t="s">
        <v>2318</v>
      </c>
      <c r="G555" s="486" t="s">
        <v>2253</v>
      </c>
      <c r="H555" s="490" t="s">
        <v>2319</v>
      </c>
      <c r="I555" s="489" t="s">
        <v>1055</v>
      </c>
      <c r="J555" s="485">
        <v>12149</v>
      </c>
      <c r="K555" s="488"/>
      <c r="L555" s="488"/>
    </row>
    <row r="556" spans="1:12" ht="89.25">
      <c r="A556" s="479">
        <v>554</v>
      </c>
      <c r="B556" s="480" t="s">
        <v>72</v>
      </c>
      <c r="C556" s="487" t="s">
        <v>534</v>
      </c>
      <c r="D556" s="488" t="s">
        <v>535</v>
      </c>
      <c r="E556" s="488" t="s">
        <v>345</v>
      </c>
      <c r="F556" s="494" t="s">
        <v>2320</v>
      </c>
      <c r="G556" s="490" t="s">
        <v>2321</v>
      </c>
      <c r="H556" s="486" t="s">
        <v>2322</v>
      </c>
      <c r="I556" s="489" t="s">
        <v>1055</v>
      </c>
      <c r="J556" s="485">
        <v>11107</v>
      </c>
      <c r="K556" s="488"/>
      <c r="L556" s="488"/>
    </row>
    <row r="557" spans="1:12" ht="127.5">
      <c r="A557" s="479">
        <v>555</v>
      </c>
      <c r="B557" s="480" t="s">
        <v>72</v>
      </c>
      <c r="C557" s="487" t="s">
        <v>534</v>
      </c>
      <c r="D557" s="488" t="s">
        <v>535</v>
      </c>
      <c r="E557" s="488" t="s">
        <v>345</v>
      </c>
      <c r="F557" s="494" t="s">
        <v>2323</v>
      </c>
      <c r="G557" s="486" t="s">
        <v>2268</v>
      </c>
      <c r="H557" s="486" t="s">
        <v>2324</v>
      </c>
      <c r="I557" s="489" t="s">
        <v>2325</v>
      </c>
      <c r="J557" s="485">
        <v>9843</v>
      </c>
      <c r="K557" s="488"/>
      <c r="L557" s="488"/>
    </row>
    <row r="558" spans="1:12" ht="114.75">
      <c r="A558" s="479">
        <v>556</v>
      </c>
      <c r="B558" s="480" t="s">
        <v>72</v>
      </c>
      <c r="C558" s="487" t="s">
        <v>534</v>
      </c>
      <c r="D558" s="488" t="s">
        <v>535</v>
      </c>
      <c r="E558" s="488" t="s">
        <v>345</v>
      </c>
      <c r="F558" s="494" t="s">
        <v>2326</v>
      </c>
      <c r="G558" s="486" t="s">
        <v>2327</v>
      </c>
      <c r="H558" s="486" t="s">
        <v>2328</v>
      </c>
      <c r="I558" s="489" t="s">
        <v>2325</v>
      </c>
      <c r="J558" s="485">
        <v>9962</v>
      </c>
      <c r="K558" s="488"/>
      <c r="L558" s="488"/>
    </row>
    <row r="559" spans="1:12" ht="114.75">
      <c r="A559" s="479">
        <v>557</v>
      </c>
      <c r="B559" s="480" t="s">
        <v>72</v>
      </c>
      <c r="C559" s="487" t="s">
        <v>534</v>
      </c>
      <c r="D559" s="488" t="s">
        <v>535</v>
      </c>
      <c r="E559" s="488" t="s">
        <v>345</v>
      </c>
      <c r="F559" s="494" t="s">
        <v>2329</v>
      </c>
      <c r="G559" s="490" t="s">
        <v>2330</v>
      </c>
      <c r="H559" s="486" t="s">
        <v>2331</v>
      </c>
      <c r="I559" s="489" t="s">
        <v>2325</v>
      </c>
      <c r="J559" s="485">
        <v>6680</v>
      </c>
      <c r="K559" s="488"/>
      <c r="L559" s="488"/>
    </row>
    <row r="560" spans="1:12" ht="63.75">
      <c r="A560" s="479">
        <v>558</v>
      </c>
      <c r="B560" s="480" t="s">
        <v>72</v>
      </c>
      <c r="C560" s="487" t="s">
        <v>534</v>
      </c>
      <c r="D560" s="488" t="s">
        <v>535</v>
      </c>
      <c r="E560" s="488" t="s">
        <v>345</v>
      </c>
      <c r="F560" s="494" t="s">
        <v>2332</v>
      </c>
      <c r="G560" s="486" t="s">
        <v>2333</v>
      </c>
      <c r="H560" s="486" t="s">
        <v>2334</v>
      </c>
      <c r="I560" s="489" t="s">
        <v>1055</v>
      </c>
      <c r="J560" s="485">
        <v>4708</v>
      </c>
      <c r="K560" s="488"/>
      <c r="L560" s="488"/>
    </row>
    <row r="561" spans="1:12" ht="89.25">
      <c r="A561" s="479">
        <v>559</v>
      </c>
      <c r="B561" s="480" t="s">
        <v>72</v>
      </c>
      <c r="C561" s="487" t="s">
        <v>534</v>
      </c>
      <c r="D561" s="488" t="s">
        <v>535</v>
      </c>
      <c r="E561" s="488" t="s">
        <v>345</v>
      </c>
      <c r="F561" s="494" t="s">
        <v>2335</v>
      </c>
      <c r="G561" s="490" t="s">
        <v>2336</v>
      </c>
      <c r="H561" s="486" t="s">
        <v>2337</v>
      </c>
      <c r="I561" s="489" t="s">
        <v>1055</v>
      </c>
      <c r="J561" s="485">
        <v>8869</v>
      </c>
      <c r="K561" s="488"/>
      <c r="L561" s="488"/>
    </row>
    <row r="562" spans="1:12" ht="140.25">
      <c r="A562" s="479">
        <v>560</v>
      </c>
      <c r="B562" s="480" t="s">
        <v>72</v>
      </c>
      <c r="C562" s="487" t="s">
        <v>534</v>
      </c>
      <c r="D562" s="488" t="s">
        <v>535</v>
      </c>
      <c r="E562" s="488" t="s">
        <v>345</v>
      </c>
      <c r="F562" s="494" t="s">
        <v>2338</v>
      </c>
      <c r="G562" s="490" t="s">
        <v>2339</v>
      </c>
      <c r="H562" s="486" t="s">
        <v>2340</v>
      </c>
      <c r="I562" s="489" t="s">
        <v>1055</v>
      </c>
      <c r="J562" s="485">
        <v>3134</v>
      </c>
      <c r="K562" s="488"/>
      <c r="L562" s="488"/>
    </row>
    <row r="563" spans="1:12" ht="89.25">
      <c r="A563" s="479">
        <v>561</v>
      </c>
      <c r="B563" s="480" t="s">
        <v>72</v>
      </c>
      <c r="C563" s="487" t="s">
        <v>534</v>
      </c>
      <c r="D563" s="488" t="s">
        <v>535</v>
      </c>
      <c r="E563" s="488" t="s">
        <v>345</v>
      </c>
      <c r="F563" s="494" t="s">
        <v>2341</v>
      </c>
      <c r="G563" s="490" t="s">
        <v>2276</v>
      </c>
      <c r="H563" s="486" t="s">
        <v>2342</v>
      </c>
      <c r="I563" s="489" t="s">
        <v>1048</v>
      </c>
      <c r="J563" s="485">
        <v>10953</v>
      </c>
      <c r="K563" s="488"/>
      <c r="L563" s="488"/>
    </row>
    <row r="564" spans="1:12" ht="63.75">
      <c r="A564" s="479">
        <v>562</v>
      </c>
      <c r="B564" s="480" t="s">
        <v>72</v>
      </c>
      <c r="C564" s="487" t="s">
        <v>534</v>
      </c>
      <c r="D564" s="488" t="s">
        <v>535</v>
      </c>
      <c r="E564" s="488" t="s">
        <v>345</v>
      </c>
      <c r="F564" s="494" t="s">
        <v>2343</v>
      </c>
      <c r="G564" s="490" t="s">
        <v>2344</v>
      </c>
      <c r="H564" s="486" t="s">
        <v>2345</v>
      </c>
      <c r="I564" s="489" t="s">
        <v>1048</v>
      </c>
      <c r="J564" s="485">
        <v>15918</v>
      </c>
      <c r="K564" s="488"/>
      <c r="L564" s="488"/>
    </row>
    <row r="565" spans="1:12" ht="102">
      <c r="A565" s="479">
        <v>563</v>
      </c>
      <c r="B565" s="480" t="s">
        <v>72</v>
      </c>
      <c r="C565" s="487" t="s">
        <v>534</v>
      </c>
      <c r="D565" s="488" t="s">
        <v>535</v>
      </c>
      <c r="E565" s="488" t="s">
        <v>345</v>
      </c>
      <c r="F565" s="494" t="s">
        <v>2346</v>
      </c>
      <c r="G565" s="490" t="s">
        <v>2347</v>
      </c>
      <c r="H565" s="486" t="s">
        <v>2348</v>
      </c>
      <c r="I565" s="489" t="s">
        <v>1041</v>
      </c>
      <c r="J565" s="485">
        <v>6232</v>
      </c>
      <c r="K565" s="488"/>
      <c r="L565" s="488"/>
    </row>
    <row r="566" spans="1:12" ht="140.25">
      <c r="A566" s="479">
        <v>564</v>
      </c>
      <c r="B566" s="480" t="s">
        <v>72</v>
      </c>
      <c r="C566" s="487" t="s">
        <v>534</v>
      </c>
      <c r="D566" s="488" t="s">
        <v>535</v>
      </c>
      <c r="E566" s="488" t="s">
        <v>345</v>
      </c>
      <c r="F566" s="494" t="s">
        <v>2349</v>
      </c>
      <c r="G566" s="490" t="s">
        <v>2350</v>
      </c>
      <c r="H566" s="486" t="s">
        <v>2351</v>
      </c>
      <c r="I566" s="489" t="s">
        <v>1048</v>
      </c>
      <c r="J566" s="485">
        <v>10912</v>
      </c>
      <c r="K566" s="488"/>
      <c r="L566" s="488"/>
    </row>
    <row r="567" spans="1:12" ht="127.5">
      <c r="A567" s="479">
        <v>565</v>
      </c>
      <c r="B567" s="480" t="s">
        <v>72</v>
      </c>
      <c r="C567" s="487" t="s">
        <v>534</v>
      </c>
      <c r="D567" s="488" t="s">
        <v>535</v>
      </c>
      <c r="E567" s="488" t="s">
        <v>345</v>
      </c>
      <c r="F567" s="494" t="s">
        <v>2352</v>
      </c>
      <c r="G567" s="490" t="s">
        <v>2353</v>
      </c>
      <c r="H567" s="486" t="s">
        <v>2354</v>
      </c>
      <c r="I567" s="489" t="s">
        <v>1041</v>
      </c>
      <c r="J567" s="485">
        <v>5098</v>
      </c>
      <c r="K567" s="488"/>
      <c r="L567" s="488"/>
    </row>
    <row r="568" spans="1:12" ht="89.25">
      <c r="A568" s="479">
        <v>566</v>
      </c>
      <c r="B568" s="480" t="s">
        <v>72</v>
      </c>
      <c r="C568" s="487" t="s">
        <v>534</v>
      </c>
      <c r="D568" s="488" t="s">
        <v>535</v>
      </c>
      <c r="E568" s="488" t="s">
        <v>345</v>
      </c>
      <c r="F568" s="494" t="s">
        <v>2355</v>
      </c>
      <c r="G568" s="490" t="s">
        <v>2356</v>
      </c>
      <c r="H568" s="486" t="s">
        <v>2357</v>
      </c>
      <c r="I568" s="489" t="s">
        <v>1041</v>
      </c>
      <c r="J568" s="485">
        <v>6555</v>
      </c>
      <c r="K568" s="488"/>
      <c r="L568" s="488"/>
    </row>
    <row r="569" spans="1:12" ht="114.75">
      <c r="A569" s="479">
        <v>567</v>
      </c>
      <c r="B569" s="480" t="s">
        <v>72</v>
      </c>
      <c r="C569" s="487" t="s">
        <v>534</v>
      </c>
      <c r="D569" s="488" t="s">
        <v>535</v>
      </c>
      <c r="E569" s="488" t="s">
        <v>345</v>
      </c>
      <c r="F569" s="494" t="s">
        <v>2358</v>
      </c>
      <c r="G569" s="490" t="s">
        <v>2359</v>
      </c>
      <c r="H569" s="486" t="s">
        <v>2360</v>
      </c>
      <c r="I569" s="489" t="s">
        <v>1041</v>
      </c>
      <c r="J569" s="485">
        <v>7637</v>
      </c>
      <c r="K569" s="488"/>
      <c r="L569" s="488"/>
    </row>
    <row r="570" spans="1:12" ht="127.5">
      <c r="A570" s="479">
        <v>568</v>
      </c>
      <c r="B570" s="480" t="s">
        <v>72</v>
      </c>
      <c r="C570" s="487" t="s">
        <v>534</v>
      </c>
      <c r="D570" s="488" t="s">
        <v>535</v>
      </c>
      <c r="E570" s="488" t="s">
        <v>345</v>
      </c>
      <c r="F570" s="487" t="s">
        <v>2361</v>
      </c>
      <c r="G570" s="487" t="s">
        <v>2362</v>
      </c>
      <c r="H570" s="487" t="s">
        <v>2363</v>
      </c>
      <c r="I570" s="489" t="s">
        <v>1038</v>
      </c>
      <c r="J570" s="485">
        <v>19550</v>
      </c>
      <c r="K570" s="488"/>
      <c r="L570" s="488"/>
    </row>
    <row r="571" spans="1:12" ht="63.75">
      <c r="A571" s="479">
        <v>569</v>
      </c>
      <c r="B571" s="480" t="s">
        <v>72</v>
      </c>
      <c r="C571" s="487" t="s">
        <v>534</v>
      </c>
      <c r="D571" s="488" t="s">
        <v>535</v>
      </c>
      <c r="E571" s="488" t="s">
        <v>345</v>
      </c>
      <c r="F571" s="487" t="s">
        <v>2364</v>
      </c>
      <c r="G571" s="490" t="s">
        <v>2365</v>
      </c>
      <c r="H571" s="490" t="s">
        <v>2366</v>
      </c>
      <c r="I571" s="489" t="s">
        <v>1038</v>
      </c>
      <c r="J571" s="485">
        <v>3746</v>
      </c>
      <c r="K571" s="488"/>
      <c r="L571" s="488"/>
    </row>
    <row r="572" spans="1:12" ht="76.5">
      <c r="A572" s="479">
        <v>570</v>
      </c>
      <c r="B572" s="480" t="s">
        <v>72</v>
      </c>
      <c r="C572" s="487" t="s">
        <v>534</v>
      </c>
      <c r="D572" s="488" t="s">
        <v>535</v>
      </c>
      <c r="E572" s="488" t="s">
        <v>345</v>
      </c>
      <c r="F572" s="487" t="s">
        <v>2367</v>
      </c>
      <c r="G572" s="490" t="s">
        <v>2236</v>
      </c>
      <c r="H572" s="490" t="s">
        <v>2368</v>
      </c>
      <c r="I572" s="489" t="s">
        <v>1028</v>
      </c>
      <c r="J572" s="485">
        <v>16218</v>
      </c>
      <c r="K572" s="488"/>
      <c r="L572" s="488"/>
    </row>
    <row r="573" spans="1:12" ht="51">
      <c r="A573" s="479">
        <v>571</v>
      </c>
      <c r="B573" s="480" t="s">
        <v>72</v>
      </c>
      <c r="C573" s="487" t="s">
        <v>534</v>
      </c>
      <c r="D573" s="488" t="s">
        <v>535</v>
      </c>
      <c r="E573" s="488" t="s">
        <v>345</v>
      </c>
      <c r="F573" s="487" t="s">
        <v>2369</v>
      </c>
      <c r="G573" s="490" t="s">
        <v>2370</v>
      </c>
      <c r="H573" s="490" t="s">
        <v>2371</v>
      </c>
      <c r="I573" s="489" t="s">
        <v>1028</v>
      </c>
      <c r="J573" s="485">
        <v>2970</v>
      </c>
      <c r="K573" s="488"/>
      <c r="L573" s="487" t="s">
        <v>2372</v>
      </c>
    </row>
    <row r="574" spans="1:12" ht="114.75">
      <c r="A574" s="479">
        <v>572</v>
      </c>
      <c r="B574" s="480" t="s">
        <v>72</v>
      </c>
      <c r="C574" s="481" t="s">
        <v>534</v>
      </c>
      <c r="D574" s="488" t="s">
        <v>535</v>
      </c>
      <c r="E574" s="488" t="s">
        <v>345</v>
      </c>
      <c r="F574" s="487" t="s">
        <v>2373</v>
      </c>
      <c r="G574" s="495" t="s">
        <v>2374</v>
      </c>
      <c r="H574" s="490" t="s">
        <v>2375</v>
      </c>
      <c r="I574" s="489" t="s">
        <v>1906</v>
      </c>
      <c r="J574" s="485">
        <v>0</v>
      </c>
      <c r="K574" s="488"/>
      <c r="L574" s="487" t="s">
        <v>2376</v>
      </c>
    </row>
    <row r="575" spans="1:12" ht="127.5">
      <c r="A575" s="479">
        <v>573</v>
      </c>
      <c r="B575" s="480" t="s">
        <v>72</v>
      </c>
      <c r="C575" s="481" t="s">
        <v>534</v>
      </c>
      <c r="D575" s="488" t="s">
        <v>535</v>
      </c>
      <c r="E575" s="488" t="s">
        <v>345</v>
      </c>
      <c r="F575" s="487" t="s">
        <v>2377</v>
      </c>
      <c r="G575" s="495" t="s">
        <v>2378</v>
      </c>
      <c r="H575" s="490" t="s">
        <v>2379</v>
      </c>
      <c r="I575" s="489" t="s">
        <v>1906</v>
      </c>
      <c r="J575" s="485">
        <v>0</v>
      </c>
      <c r="K575" s="488"/>
      <c r="L575" s="487" t="s">
        <v>2380</v>
      </c>
    </row>
    <row r="576" spans="1:12" ht="25.5">
      <c r="A576" s="479">
        <v>574</v>
      </c>
      <c r="B576" s="480" t="s">
        <v>72</v>
      </c>
      <c r="C576" s="481" t="s">
        <v>1189</v>
      </c>
      <c r="D576" s="488" t="s">
        <v>535</v>
      </c>
      <c r="E576" s="488" t="s">
        <v>345</v>
      </c>
      <c r="F576" s="487" t="s">
        <v>2381</v>
      </c>
      <c r="G576" s="495" t="s">
        <v>2382</v>
      </c>
      <c r="H576" s="490" t="s">
        <v>2383</v>
      </c>
      <c r="I576" s="489" t="s">
        <v>2384</v>
      </c>
      <c r="J576" s="485">
        <v>0</v>
      </c>
      <c r="K576" s="488"/>
      <c r="L576" s="487" t="s">
        <v>2385</v>
      </c>
    </row>
    <row r="577" spans="1:12" ht="89.25">
      <c r="A577" s="479">
        <v>575</v>
      </c>
      <c r="B577" s="480" t="s">
        <v>72</v>
      </c>
      <c r="C577" s="481" t="s">
        <v>1189</v>
      </c>
      <c r="D577" s="488" t="s">
        <v>535</v>
      </c>
      <c r="E577" s="488" t="s">
        <v>345</v>
      </c>
      <c r="F577" s="487" t="s">
        <v>2386</v>
      </c>
      <c r="G577" s="495" t="s">
        <v>2382</v>
      </c>
      <c r="H577" s="490" t="s">
        <v>2387</v>
      </c>
      <c r="I577" s="489" t="s">
        <v>2388</v>
      </c>
      <c r="J577" s="485">
        <v>0</v>
      </c>
      <c r="K577" s="488"/>
      <c r="L577" s="487"/>
    </row>
    <row r="578" spans="1:12" ht="89.25">
      <c r="A578" s="479">
        <v>576</v>
      </c>
      <c r="B578" s="480" t="s">
        <v>72</v>
      </c>
      <c r="C578" s="495" t="s">
        <v>2389</v>
      </c>
      <c r="D578" s="488" t="s">
        <v>535</v>
      </c>
      <c r="E578" s="488" t="s">
        <v>766</v>
      </c>
      <c r="F578" s="487" t="s">
        <v>2390</v>
      </c>
      <c r="G578" s="495" t="s">
        <v>2370</v>
      </c>
      <c r="H578" s="490" t="s">
        <v>2391</v>
      </c>
      <c r="I578" s="489" t="s">
        <v>2392</v>
      </c>
      <c r="J578" s="485">
        <v>0</v>
      </c>
      <c r="K578" s="496"/>
      <c r="L578" s="497"/>
    </row>
    <row r="579" spans="1:12" ht="76.5">
      <c r="A579" s="479">
        <v>577</v>
      </c>
      <c r="B579" s="480" t="s">
        <v>72</v>
      </c>
      <c r="C579" s="495" t="s">
        <v>2393</v>
      </c>
      <c r="D579" s="488" t="s">
        <v>535</v>
      </c>
      <c r="E579" s="488" t="s">
        <v>766</v>
      </c>
      <c r="F579" s="490" t="s">
        <v>2394</v>
      </c>
      <c r="G579" s="495" t="s">
        <v>2395</v>
      </c>
      <c r="H579" s="495" t="s">
        <v>2396</v>
      </c>
      <c r="I579" s="484" t="s">
        <v>2397</v>
      </c>
      <c r="J579" s="485">
        <v>17811.810000000001</v>
      </c>
      <c r="K579" s="498"/>
      <c r="L579" s="497"/>
    </row>
    <row r="580" spans="1:12" ht="102">
      <c r="A580" s="479">
        <v>578</v>
      </c>
      <c r="B580" s="480" t="s">
        <v>72</v>
      </c>
      <c r="C580" s="495" t="s">
        <v>2398</v>
      </c>
      <c r="D580" s="488" t="s">
        <v>535</v>
      </c>
      <c r="E580" s="488" t="s">
        <v>766</v>
      </c>
      <c r="F580" s="490" t="s">
        <v>2399</v>
      </c>
      <c r="G580" s="495" t="s">
        <v>2400</v>
      </c>
      <c r="H580" s="495" t="s">
        <v>2401</v>
      </c>
      <c r="I580" s="489" t="s">
        <v>2402</v>
      </c>
      <c r="J580" s="485">
        <v>12498</v>
      </c>
      <c r="K580" s="496"/>
      <c r="L580" s="497"/>
    </row>
    <row r="581" spans="1:12" ht="127.5">
      <c r="A581" s="479">
        <v>579</v>
      </c>
      <c r="B581" s="480" t="s">
        <v>72</v>
      </c>
      <c r="C581" s="495" t="s">
        <v>2403</v>
      </c>
      <c r="D581" s="488" t="s">
        <v>535</v>
      </c>
      <c r="E581" s="488" t="s">
        <v>766</v>
      </c>
      <c r="F581" s="487" t="s">
        <v>2404</v>
      </c>
      <c r="G581" s="495" t="s">
        <v>2370</v>
      </c>
      <c r="H581" s="495" t="s">
        <v>2405</v>
      </c>
      <c r="I581" s="489" t="s">
        <v>2406</v>
      </c>
      <c r="J581" s="485">
        <v>0</v>
      </c>
      <c r="K581" s="499" t="s">
        <v>2407</v>
      </c>
      <c r="L581" s="491"/>
    </row>
    <row r="582" spans="1:12" ht="76.5">
      <c r="A582" s="479">
        <v>580</v>
      </c>
      <c r="B582" s="480" t="s">
        <v>72</v>
      </c>
      <c r="C582" s="494" t="s">
        <v>2408</v>
      </c>
      <c r="D582" s="494" t="s">
        <v>804</v>
      </c>
      <c r="E582" s="494" t="s">
        <v>345</v>
      </c>
      <c r="F582" s="500" t="s">
        <v>2409</v>
      </c>
      <c r="G582" s="494" t="s">
        <v>2410</v>
      </c>
      <c r="H582" s="494" t="s">
        <v>2411</v>
      </c>
      <c r="I582" s="501" t="s">
        <v>2412</v>
      </c>
      <c r="J582" s="485">
        <v>1542.87</v>
      </c>
      <c r="K582" s="488"/>
      <c r="L582" s="488"/>
    </row>
    <row r="583" spans="1:12" ht="25.5">
      <c r="A583" s="479">
        <v>581</v>
      </c>
      <c r="B583" s="480" t="s">
        <v>72</v>
      </c>
      <c r="C583" s="494" t="s">
        <v>2413</v>
      </c>
      <c r="D583" s="494" t="s">
        <v>804</v>
      </c>
      <c r="E583" s="494" t="s">
        <v>345</v>
      </c>
      <c r="F583" s="500" t="s">
        <v>2414</v>
      </c>
      <c r="G583" s="494" t="s">
        <v>2415</v>
      </c>
      <c r="H583" s="494" t="s">
        <v>2416</v>
      </c>
      <c r="I583" s="501" t="s">
        <v>2412</v>
      </c>
      <c r="J583" s="485">
        <v>2000</v>
      </c>
      <c r="K583" s="488"/>
      <c r="L583" s="488"/>
    </row>
    <row r="584" spans="1:12" ht="38.25">
      <c r="A584" s="479">
        <v>582</v>
      </c>
      <c r="B584" s="480" t="s">
        <v>72</v>
      </c>
      <c r="C584" s="494" t="s">
        <v>2417</v>
      </c>
      <c r="D584" s="494" t="s">
        <v>804</v>
      </c>
      <c r="E584" s="494" t="s">
        <v>766</v>
      </c>
      <c r="F584" s="500" t="s">
        <v>2418</v>
      </c>
      <c r="G584" s="494" t="s">
        <v>2415</v>
      </c>
      <c r="H584" s="494" t="s">
        <v>2419</v>
      </c>
      <c r="I584" s="501" t="s">
        <v>2412</v>
      </c>
      <c r="J584" s="485">
        <v>1000</v>
      </c>
      <c r="K584" s="488"/>
      <c r="L584" s="488"/>
    </row>
    <row r="585" spans="1:12" ht="89.25">
      <c r="A585" s="479">
        <v>583</v>
      </c>
      <c r="B585" s="480" t="s">
        <v>72</v>
      </c>
      <c r="C585" s="494" t="s">
        <v>2420</v>
      </c>
      <c r="D585" s="494" t="s">
        <v>804</v>
      </c>
      <c r="E585" s="494" t="s">
        <v>766</v>
      </c>
      <c r="F585" s="500" t="s">
        <v>2421</v>
      </c>
      <c r="G585" s="494" t="s">
        <v>2422</v>
      </c>
      <c r="H585" s="494" t="s">
        <v>2423</v>
      </c>
      <c r="I585" s="501" t="s">
        <v>2412</v>
      </c>
      <c r="J585" s="485">
        <v>1175</v>
      </c>
      <c r="K585" s="488"/>
      <c r="L585" s="488"/>
    </row>
    <row r="586" spans="1:12" ht="51">
      <c r="A586" s="479">
        <v>584</v>
      </c>
      <c r="B586" s="480" t="s">
        <v>72</v>
      </c>
      <c r="C586" s="494" t="s">
        <v>2424</v>
      </c>
      <c r="D586" s="494" t="s">
        <v>804</v>
      </c>
      <c r="E586" s="494" t="s">
        <v>345</v>
      </c>
      <c r="F586" s="500" t="s">
        <v>2425</v>
      </c>
      <c r="G586" s="494" t="s">
        <v>2426</v>
      </c>
      <c r="H586" s="494" t="s">
        <v>2427</v>
      </c>
      <c r="I586" s="501" t="s">
        <v>2412</v>
      </c>
      <c r="J586" s="485">
        <v>328</v>
      </c>
      <c r="K586" s="488"/>
      <c r="L586" s="488"/>
    </row>
    <row r="587" spans="1:12" ht="63.75">
      <c r="A587" s="479">
        <v>585</v>
      </c>
      <c r="B587" s="480" t="s">
        <v>72</v>
      </c>
      <c r="C587" s="494" t="s">
        <v>2428</v>
      </c>
      <c r="D587" s="494" t="s">
        <v>804</v>
      </c>
      <c r="E587" s="494" t="s">
        <v>345</v>
      </c>
      <c r="F587" s="500" t="s">
        <v>1123</v>
      </c>
      <c r="G587" s="494" t="s">
        <v>2415</v>
      </c>
      <c r="H587" s="494" t="s">
        <v>2429</v>
      </c>
      <c r="I587" s="501" t="s">
        <v>2412</v>
      </c>
      <c r="J587" s="485">
        <v>100</v>
      </c>
      <c r="K587" s="488"/>
      <c r="L587" s="488"/>
    </row>
    <row r="588" spans="1:12" ht="76.5">
      <c r="A588" s="479">
        <v>586</v>
      </c>
      <c r="B588" s="480" t="s">
        <v>72</v>
      </c>
      <c r="C588" s="494" t="s">
        <v>2430</v>
      </c>
      <c r="D588" s="494" t="s">
        <v>804</v>
      </c>
      <c r="E588" s="494" t="s">
        <v>345</v>
      </c>
      <c r="F588" s="500" t="s">
        <v>2431</v>
      </c>
      <c r="G588" s="494" t="s">
        <v>2432</v>
      </c>
      <c r="H588" s="494" t="s">
        <v>2433</v>
      </c>
      <c r="I588" s="501" t="s">
        <v>2412</v>
      </c>
      <c r="J588" s="485">
        <v>270</v>
      </c>
      <c r="K588" s="488"/>
      <c r="L588" s="488"/>
    </row>
    <row r="589" spans="1:12" ht="89.25">
      <c r="A589" s="479">
        <v>587</v>
      </c>
      <c r="B589" s="480" t="s">
        <v>72</v>
      </c>
      <c r="C589" s="494" t="s">
        <v>2434</v>
      </c>
      <c r="D589" s="494" t="s">
        <v>804</v>
      </c>
      <c r="E589" s="494" t="s">
        <v>345</v>
      </c>
      <c r="F589" s="500" t="s">
        <v>1133</v>
      </c>
      <c r="G589" s="494" t="s">
        <v>2435</v>
      </c>
      <c r="H589" s="494" t="s">
        <v>2436</v>
      </c>
      <c r="I589" s="501" t="s">
        <v>2412</v>
      </c>
      <c r="J589" s="485">
        <v>600</v>
      </c>
      <c r="K589" s="488"/>
      <c r="L589" s="488"/>
    </row>
    <row r="590" spans="1:12" ht="38.25">
      <c r="A590" s="479">
        <v>588</v>
      </c>
      <c r="B590" s="480" t="s">
        <v>72</v>
      </c>
      <c r="C590" s="494" t="s">
        <v>2413</v>
      </c>
      <c r="D590" s="494" t="s">
        <v>804</v>
      </c>
      <c r="E590" s="494" t="s">
        <v>345</v>
      </c>
      <c r="F590" s="500" t="s">
        <v>2437</v>
      </c>
      <c r="G590" s="494" t="s">
        <v>2438</v>
      </c>
      <c r="H590" s="494" t="s">
        <v>2439</v>
      </c>
      <c r="I590" s="501" t="s">
        <v>2412</v>
      </c>
      <c r="J590" s="485">
        <v>240</v>
      </c>
      <c r="K590" s="488"/>
      <c r="L590" s="488"/>
    </row>
    <row r="591" spans="1:12" ht="89.25">
      <c r="A591" s="479">
        <v>589</v>
      </c>
      <c r="B591" s="480" t="s">
        <v>72</v>
      </c>
      <c r="C591" s="494" t="s">
        <v>2413</v>
      </c>
      <c r="D591" s="494" t="s">
        <v>804</v>
      </c>
      <c r="E591" s="494" t="s">
        <v>345</v>
      </c>
      <c r="F591" s="500" t="s">
        <v>1137</v>
      </c>
      <c r="G591" s="494" t="s">
        <v>2438</v>
      </c>
      <c r="H591" s="494" t="s">
        <v>2440</v>
      </c>
      <c r="I591" s="501" t="s">
        <v>2412</v>
      </c>
      <c r="J591" s="485">
        <v>610</v>
      </c>
      <c r="K591" s="488"/>
      <c r="L591" s="488"/>
    </row>
    <row r="592" spans="1:12" ht="51">
      <c r="A592" s="479">
        <v>590</v>
      </c>
      <c r="B592" s="480" t="s">
        <v>72</v>
      </c>
      <c r="C592" s="494" t="s">
        <v>2441</v>
      </c>
      <c r="D592" s="494" t="s">
        <v>804</v>
      </c>
      <c r="E592" s="494" t="s">
        <v>345</v>
      </c>
      <c r="F592" s="500" t="s">
        <v>2442</v>
      </c>
      <c r="G592" s="494" t="s">
        <v>2443</v>
      </c>
      <c r="H592" s="494" t="s">
        <v>2444</v>
      </c>
      <c r="I592" s="501" t="s">
        <v>2412</v>
      </c>
      <c r="J592" s="485">
        <v>4040</v>
      </c>
      <c r="K592" s="488"/>
      <c r="L592" s="488"/>
    </row>
    <row r="593" spans="1:12" ht="89.25">
      <c r="A593" s="479">
        <v>591</v>
      </c>
      <c r="B593" s="480" t="s">
        <v>72</v>
      </c>
      <c r="C593" s="494" t="s">
        <v>2420</v>
      </c>
      <c r="D593" s="494" t="s">
        <v>804</v>
      </c>
      <c r="E593" s="494" t="s">
        <v>766</v>
      </c>
      <c r="F593" s="500" t="s">
        <v>2445</v>
      </c>
      <c r="G593" s="494" t="s">
        <v>2422</v>
      </c>
      <c r="H593" s="494" t="s">
        <v>2423</v>
      </c>
      <c r="I593" s="501" t="s">
        <v>2412</v>
      </c>
      <c r="J593" s="485">
        <v>290</v>
      </c>
      <c r="K593" s="488"/>
      <c r="L593" s="488"/>
    </row>
    <row r="594" spans="1:12" ht="102">
      <c r="A594" s="479">
        <v>592</v>
      </c>
      <c r="B594" s="480" t="s">
        <v>72</v>
      </c>
      <c r="C594" s="494" t="s">
        <v>2446</v>
      </c>
      <c r="D594" s="494" t="s">
        <v>804</v>
      </c>
      <c r="E594" s="494" t="s">
        <v>345</v>
      </c>
      <c r="F594" s="500" t="s">
        <v>2447</v>
      </c>
      <c r="G594" s="494" t="s">
        <v>2410</v>
      </c>
      <c r="H594" s="494" t="s">
        <v>2448</v>
      </c>
      <c r="I594" s="501" t="s">
        <v>2412</v>
      </c>
      <c r="J594" s="485">
        <v>493</v>
      </c>
      <c r="K594" s="488"/>
      <c r="L594" s="488"/>
    </row>
    <row r="595" spans="1:12" ht="51">
      <c r="A595" s="479">
        <v>593</v>
      </c>
      <c r="B595" s="480" t="s">
        <v>72</v>
      </c>
      <c r="C595" s="494" t="s">
        <v>2413</v>
      </c>
      <c r="D595" s="494" t="s">
        <v>804</v>
      </c>
      <c r="E595" s="494" t="s">
        <v>345</v>
      </c>
      <c r="F595" s="500" t="s">
        <v>2449</v>
      </c>
      <c r="G595" s="494" t="s">
        <v>2450</v>
      </c>
      <c r="H595" s="494" t="s">
        <v>2451</v>
      </c>
      <c r="I595" s="501" t="s">
        <v>2412</v>
      </c>
      <c r="J595" s="485">
        <v>300</v>
      </c>
      <c r="K595" s="488"/>
      <c r="L595" s="488"/>
    </row>
    <row r="596" spans="1:12" ht="76.5">
      <c r="A596" s="479">
        <v>594</v>
      </c>
      <c r="B596" s="480" t="s">
        <v>72</v>
      </c>
      <c r="C596" s="494" t="s">
        <v>2446</v>
      </c>
      <c r="D596" s="494" t="s">
        <v>804</v>
      </c>
      <c r="E596" s="494" t="s">
        <v>345</v>
      </c>
      <c r="F596" s="500" t="s">
        <v>2452</v>
      </c>
      <c r="G596" s="494" t="s">
        <v>2410</v>
      </c>
      <c r="H596" s="494" t="s">
        <v>2453</v>
      </c>
      <c r="I596" s="501" t="s">
        <v>2412</v>
      </c>
      <c r="J596" s="485">
        <v>744</v>
      </c>
      <c r="K596" s="488"/>
      <c r="L596" s="488"/>
    </row>
    <row r="597" spans="1:12" ht="51">
      <c r="A597" s="479">
        <v>595</v>
      </c>
      <c r="B597" s="480" t="s">
        <v>72</v>
      </c>
      <c r="C597" s="494" t="s">
        <v>2454</v>
      </c>
      <c r="D597" s="494" t="s">
        <v>804</v>
      </c>
      <c r="E597" s="494" t="s">
        <v>345</v>
      </c>
      <c r="F597" s="500" t="s">
        <v>2455</v>
      </c>
      <c r="G597" s="494" t="s">
        <v>2450</v>
      </c>
      <c r="H597" s="494" t="s">
        <v>2456</v>
      </c>
      <c r="I597" s="501" t="s">
        <v>2412</v>
      </c>
      <c r="J597" s="485">
        <v>520</v>
      </c>
      <c r="K597" s="488"/>
      <c r="L597" s="488"/>
    </row>
    <row r="598" spans="1:12" ht="76.5">
      <c r="A598" s="479">
        <v>596</v>
      </c>
      <c r="B598" s="480" t="s">
        <v>72</v>
      </c>
      <c r="C598" s="494" t="s">
        <v>2457</v>
      </c>
      <c r="D598" s="494" t="s">
        <v>804</v>
      </c>
      <c r="E598" s="494" t="s">
        <v>345</v>
      </c>
      <c r="F598" s="500" t="s">
        <v>2458</v>
      </c>
      <c r="G598" s="494" t="s">
        <v>2432</v>
      </c>
      <c r="H598" s="494" t="s">
        <v>2459</v>
      </c>
      <c r="I598" s="501" t="s">
        <v>2412</v>
      </c>
      <c r="J598" s="485">
        <v>1384.8</v>
      </c>
      <c r="K598" s="488"/>
      <c r="L598" s="488"/>
    </row>
    <row r="599" spans="1:12" ht="102">
      <c r="A599" s="479">
        <v>597</v>
      </c>
      <c r="B599" s="480" t="s">
        <v>72</v>
      </c>
      <c r="C599" s="494" t="s">
        <v>2460</v>
      </c>
      <c r="D599" s="494" t="s">
        <v>804</v>
      </c>
      <c r="E599" s="494" t="s">
        <v>345</v>
      </c>
      <c r="F599" s="500" t="s">
        <v>2461</v>
      </c>
      <c r="G599" s="494" t="s">
        <v>2410</v>
      </c>
      <c r="H599" s="494" t="s">
        <v>2462</v>
      </c>
      <c r="I599" s="501" t="s">
        <v>2412</v>
      </c>
      <c r="J599" s="485">
        <v>687.5</v>
      </c>
      <c r="K599" s="488"/>
      <c r="L599" s="488"/>
    </row>
    <row r="600" spans="1:12" ht="38.25">
      <c r="A600" s="479">
        <v>598</v>
      </c>
      <c r="B600" s="480" t="s">
        <v>72</v>
      </c>
      <c r="C600" s="494" t="s">
        <v>2463</v>
      </c>
      <c r="D600" s="494" t="s">
        <v>804</v>
      </c>
      <c r="E600" s="494" t="s">
        <v>345</v>
      </c>
      <c r="F600" s="500" t="s">
        <v>2464</v>
      </c>
      <c r="G600" s="494" t="s">
        <v>2465</v>
      </c>
      <c r="H600" s="494" t="s">
        <v>2466</v>
      </c>
      <c r="I600" s="501" t="s">
        <v>2412</v>
      </c>
      <c r="J600" s="485">
        <v>460</v>
      </c>
      <c r="K600" s="488"/>
      <c r="L600" s="488"/>
    </row>
    <row r="601" spans="1:12" ht="38.25">
      <c r="A601" s="479">
        <v>599</v>
      </c>
      <c r="B601" s="480" t="s">
        <v>72</v>
      </c>
      <c r="C601" s="494" t="s">
        <v>2463</v>
      </c>
      <c r="D601" s="494" t="s">
        <v>804</v>
      </c>
      <c r="E601" s="494" t="s">
        <v>345</v>
      </c>
      <c r="F601" s="500" t="s">
        <v>2467</v>
      </c>
      <c r="G601" s="494" t="s">
        <v>2465</v>
      </c>
      <c r="H601" s="494" t="s">
        <v>2468</v>
      </c>
      <c r="I601" s="501" t="s">
        <v>2412</v>
      </c>
      <c r="J601" s="485">
        <v>440</v>
      </c>
      <c r="K601" s="488"/>
      <c r="L601" s="488"/>
    </row>
    <row r="602" spans="1:12" ht="51">
      <c r="A602" s="479">
        <v>600</v>
      </c>
      <c r="B602" s="480" t="s">
        <v>72</v>
      </c>
      <c r="C602" s="494" t="s">
        <v>2469</v>
      </c>
      <c r="D602" s="494" t="s">
        <v>804</v>
      </c>
      <c r="E602" s="494" t="s">
        <v>345</v>
      </c>
      <c r="F602" s="500" t="s">
        <v>2470</v>
      </c>
      <c r="G602" s="494" t="s">
        <v>2471</v>
      </c>
      <c r="H602" s="494" t="s">
        <v>2472</v>
      </c>
      <c r="I602" s="501" t="s">
        <v>2412</v>
      </c>
      <c r="J602" s="485">
        <v>300</v>
      </c>
      <c r="K602" s="488"/>
      <c r="L602" s="488"/>
    </row>
    <row r="603" spans="1:12" ht="51">
      <c r="A603" s="479">
        <v>601</v>
      </c>
      <c r="B603" s="480" t="s">
        <v>72</v>
      </c>
      <c r="C603" s="494" t="s">
        <v>2473</v>
      </c>
      <c r="D603" s="494" t="s">
        <v>804</v>
      </c>
      <c r="E603" s="494" t="s">
        <v>766</v>
      </c>
      <c r="F603" s="500" t="s">
        <v>2474</v>
      </c>
      <c r="G603" s="494" t="s">
        <v>2422</v>
      </c>
      <c r="H603" s="494" t="s">
        <v>2475</v>
      </c>
      <c r="I603" s="501" t="s">
        <v>2412</v>
      </c>
      <c r="J603" s="485">
        <v>340</v>
      </c>
      <c r="K603" s="488"/>
      <c r="L603" s="488"/>
    </row>
    <row r="604" spans="1:12" ht="102">
      <c r="A604" s="479">
        <v>602</v>
      </c>
      <c r="B604" s="480" t="s">
        <v>72</v>
      </c>
      <c r="C604" s="494" t="s">
        <v>2460</v>
      </c>
      <c r="D604" s="494" t="s">
        <v>804</v>
      </c>
      <c r="E604" s="494" t="s">
        <v>345</v>
      </c>
      <c r="F604" s="500" t="s">
        <v>2476</v>
      </c>
      <c r="G604" s="494" t="s">
        <v>2410</v>
      </c>
      <c r="H604" s="494" t="s">
        <v>2477</v>
      </c>
      <c r="I604" s="501" t="s">
        <v>2412</v>
      </c>
      <c r="J604" s="485">
        <v>900</v>
      </c>
      <c r="K604" s="488"/>
      <c r="L604" s="488"/>
    </row>
    <row r="605" spans="1:12" ht="76.5">
      <c r="A605" s="479">
        <v>603</v>
      </c>
      <c r="B605" s="480" t="s">
        <v>72</v>
      </c>
      <c r="C605" s="494" t="s">
        <v>2413</v>
      </c>
      <c r="D605" s="494" t="s">
        <v>804</v>
      </c>
      <c r="E605" s="494" t="s">
        <v>345</v>
      </c>
      <c r="F605" s="500" t="s">
        <v>2478</v>
      </c>
      <c r="G605" s="494" t="s">
        <v>2438</v>
      </c>
      <c r="H605" s="494" t="s">
        <v>2479</v>
      </c>
      <c r="I605" s="501" t="s">
        <v>2412</v>
      </c>
      <c r="J605" s="485">
        <v>550</v>
      </c>
      <c r="K605" s="488"/>
      <c r="L605" s="488"/>
    </row>
    <row r="606" spans="1:12" ht="114.75">
      <c r="A606" s="479">
        <v>604</v>
      </c>
      <c r="B606" s="480" t="s">
        <v>72</v>
      </c>
      <c r="C606" s="494" t="s">
        <v>2460</v>
      </c>
      <c r="D606" s="494" t="s">
        <v>804</v>
      </c>
      <c r="E606" s="494" t="s">
        <v>345</v>
      </c>
      <c r="F606" s="500" t="s">
        <v>2480</v>
      </c>
      <c r="G606" s="494" t="s">
        <v>2410</v>
      </c>
      <c r="H606" s="494" t="s">
        <v>2481</v>
      </c>
      <c r="I606" s="501" t="s">
        <v>2412</v>
      </c>
      <c r="J606" s="485">
        <v>775</v>
      </c>
      <c r="K606" s="488"/>
      <c r="L606" s="488"/>
    </row>
    <row r="607" spans="1:12" ht="76.5">
      <c r="A607" s="479">
        <v>605</v>
      </c>
      <c r="B607" s="480" t="s">
        <v>72</v>
      </c>
      <c r="C607" s="494" t="s">
        <v>2446</v>
      </c>
      <c r="D607" s="494" t="s">
        <v>804</v>
      </c>
      <c r="E607" s="494" t="s">
        <v>345</v>
      </c>
      <c r="F607" s="500" t="s">
        <v>2482</v>
      </c>
      <c r="G607" s="494" t="s">
        <v>2410</v>
      </c>
      <c r="H607" s="494" t="s">
        <v>2483</v>
      </c>
      <c r="I607" s="501" t="s">
        <v>2412</v>
      </c>
      <c r="J607" s="485">
        <v>256</v>
      </c>
      <c r="K607" s="488"/>
      <c r="L607" s="488"/>
    </row>
    <row r="608" spans="1:12" ht="89.25">
      <c r="A608" s="479">
        <v>606</v>
      </c>
      <c r="B608" s="480" t="s">
        <v>72</v>
      </c>
      <c r="C608" s="494" t="s">
        <v>2484</v>
      </c>
      <c r="D608" s="494" t="s">
        <v>804</v>
      </c>
      <c r="E608" s="494" t="s">
        <v>345</v>
      </c>
      <c r="F608" s="500" t="s">
        <v>2485</v>
      </c>
      <c r="G608" s="494" t="s">
        <v>2422</v>
      </c>
      <c r="H608" s="494" t="s">
        <v>2423</v>
      </c>
      <c r="I608" s="501" t="s">
        <v>2412</v>
      </c>
      <c r="J608" s="485">
        <v>340</v>
      </c>
      <c r="K608" s="488"/>
      <c r="L608" s="488"/>
    </row>
    <row r="609" spans="1:12" ht="51">
      <c r="A609" s="479">
        <v>607</v>
      </c>
      <c r="B609" s="480" t="s">
        <v>72</v>
      </c>
      <c r="C609" s="494" t="s">
        <v>2441</v>
      </c>
      <c r="D609" s="494" t="s">
        <v>804</v>
      </c>
      <c r="E609" s="494" t="s">
        <v>345</v>
      </c>
      <c r="F609" s="500" t="s">
        <v>2486</v>
      </c>
      <c r="G609" s="494" t="s">
        <v>2487</v>
      </c>
      <c r="H609" s="494" t="s">
        <v>2444</v>
      </c>
      <c r="I609" s="501" t="s">
        <v>2412</v>
      </c>
      <c r="J609" s="485">
        <v>1100</v>
      </c>
      <c r="K609" s="488"/>
      <c r="L609" s="488"/>
    </row>
    <row r="610" spans="1:12" ht="76.5">
      <c r="A610" s="479">
        <v>608</v>
      </c>
      <c r="B610" s="480" t="s">
        <v>72</v>
      </c>
      <c r="C610" s="494" t="s">
        <v>2488</v>
      </c>
      <c r="D610" s="494" t="s">
        <v>804</v>
      </c>
      <c r="E610" s="494" t="s">
        <v>345</v>
      </c>
      <c r="F610" s="500" t="s">
        <v>2489</v>
      </c>
      <c r="G610" s="494" t="s">
        <v>2490</v>
      </c>
      <c r="H610" s="494" t="s">
        <v>2491</v>
      </c>
      <c r="I610" s="501" t="s">
        <v>2412</v>
      </c>
      <c r="J610" s="485">
        <v>2490</v>
      </c>
      <c r="K610" s="488"/>
      <c r="L610" s="488"/>
    </row>
    <row r="611" spans="1:12" ht="76.5">
      <c r="A611" s="479">
        <v>609</v>
      </c>
      <c r="B611" s="480" t="s">
        <v>72</v>
      </c>
      <c r="C611" s="494" t="s">
        <v>2492</v>
      </c>
      <c r="D611" s="494" t="s">
        <v>804</v>
      </c>
      <c r="E611" s="494" t="s">
        <v>345</v>
      </c>
      <c r="F611" s="500" t="s">
        <v>1154</v>
      </c>
      <c r="G611" s="494" t="s">
        <v>2435</v>
      </c>
      <c r="H611" s="494" t="s">
        <v>2493</v>
      </c>
      <c r="I611" s="501" t="s">
        <v>2412</v>
      </c>
      <c r="J611" s="485">
        <v>1807.3</v>
      </c>
      <c r="K611" s="488"/>
      <c r="L611" s="488"/>
    </row>
    <row r="612" spans="1:12" ht="76.5">
      <c r="A612" s="479">
        <v>610</v>
      </c>
      <c r="B612" s="480" t="s">
        <v>72</v>
      </c>
      <c r="C612" s="494" t="s">
        <v>2494</v>
      </c>
      <c r="D612" s="494" t="s">
        <v>804</v>
      </c>
      <c r="E612" s="494" t="s">
        <v>345</v>
      </c>
      <c r="F612" s="500" t="s">
        <v>1175</v>
      </c>
      <c r="G612" s="494" t="s">
        <v>2495</v>
      </c>
      <c r="H612" s="494" t="s">
        <v>2496</v>
      </c>
      <c r="I612" s="501" t="s">
        <v>2412</v>
      </c>
      <c r="J612" s="485">
        <v>500</v>
      </c>
      <c r="K612" s="488"/>
      <c r="L612" s="488"/>
    </row>
    <row r="613" spans="1:12" ht="51">
      <c r="A613" s="479">
        <v>611</v>
      </c>
      <c r="B613" s="480" t="s">
        <v>72</v>
      </c>
      <c r="C613" s="494" t="s">
        <v>2494</v>
      </c>
      <c r="D613" s="494" t="s">
        <v>804</v>
      </c>
      <c r="E613" s="494" t="s">
        <v>345</v>
      </c>
      <c r="F613" s="500" t="s">
        <v>1205</v>
      </c>
      <c r="G613" s="494" t="s">
        <v>2495</v>
      </c>
      <c r="H613" s="494" t="s">
        <v>2497</v>
      </c>
      <c r="I613" s="501" t="s">
        <v>2412</v>
      </c>
      <c r="J613" s="485">
        <v>3200</v>
      </c>
      <c r="K613" s="488"/>
      <c r="L613" s="488"/>
    </row>
    <row r="614" spans="1:12" ht="102">
      <c r="A614" s="479">
        <v>612</v>
      </c>
      <c r="B614" s="480" t="s">
        <v>72</v>
      </c>
      <c r="C614" s="494" t="s">
        <v>2446</v>
      </c>
      <c r="D614" s="494" t="s">
        <v>804</v>
      </c>
      <c r="E614" s="494" t="s">
        <v>345</v>
      </c>
      <c r="F614" s="500" t="s">
        <v>1158</v>
      </c>
      <c r="G614" s="494" t="s">
        <v>2410</v>
      </c>
      <c r="H614" s="494" t="s">
        <v>2498</v>
      </c>
      <c r="I614" s="501" t="s">
        <v>2412</v>
      </c>
      <c r="J614" s="485">
        <v>622</v>
      </c>
      <c r="K614" s="488"/>
      <c r="L614" s="488"/>
    </row>
    <row r="615" spans="1:12" ht="76.5">
      <c r="A615" s="479">
        <v>613</v>
      </c>
      <c r="B615" s="480" t="s">
        <v>72</v>
      </c>
      <c r="C615" s="494" t="s">
        <v>2499</v>
      </c>
      <c r="D615" s="494" t="s">
        <v>804</v>
      </c>
      <c r="E615" s="494" t="s">
        <v>345</v>
      </c>
      <c r="F615" s="500" t="s">
        <v>1168</v>
      </c>
      <c r="G615" s="494" t="s">
        <v>2500</v>
      </c>
      <c r="H615" s="494" t="s">
        <v>2501</v>
      </c>
      <c r="I615" s="501" t="s">
        <v>2412</v>
      </c>
      <c r="J615" s="485">
        <v>120</v>
      </c>
      <c r="K615" s="488"/>
      <c r="L615" s="488"/>
    </row>
    <row r="616" spans="1:12" ht="76.5">
      <c r="A616" s="479">
        <v>614</v>
      </c>
      <c r="B616" s="480" t="s">
        <v>72</v>
      </c>
      <c r="C616" s="494" t="s">
        <v>2446</v>
      </c>
      <c r="D616" s="494" t="s">
        <v>804</v>
      </c>
      <c r="E616" s="494" t="s">
        <v>345</v>
      </c>
      <c r="F616" s="500" t="s">
        <v>1162</v>
      </c>
      <c r="G616" s="494" t="s">
        <v>2410</v>
      </c>
      <c r="H616" s="494" t="s">
        <v>2483</v>
      </c>
      <c r="I616" s="501" t="s">
        <v>2412</v>
      </c>
      <c r="J616" s="485">
        <v>493</v>
      </c>
      <c r="K616" s="488"/>
      <c r="L616" s="488"/>
    </row>
    <row r="617" spans="1:12" ht="76.5">
      <c r="A617" s="479">
        <v>615</v>
      </c>
      <c r="B617" s="480" t="s">
        <v>72</v>
      </c>
      <c r="C617" s="494" t="s">
        <v>2454</v>
      </c>
      <c r="D617" s="494" t="s">
        <v>804</v>
      </c>
      <c r="E617" s="494" t="s">
        <v>345</v>
      </c>
      <c r="F617" s="500" t="s">
        <v>2502</v>
      </c>
      <c r="G617" s="494" t="s">
        <v>2450</v>
      </c>
      <c r="H617" s="494" t="s">
        <v>2503</v>
      </c>
      <c r="I617" s="501" t="s">
        <v>2412</v>
      </c>
      <c r="J617" s="485">
        <v>1260</v>
      </c>
      <c r="K617" s="488"/>
      <c r="L617" s="488"/>
    </row>
    <row r="618" spans="1:12" ht="51">
      <c r="A618" s="479">
        <v>616</v>
      </c>
      <c r="B618" s="480" t="s">
        <v>72</v>
      </c>
      <c r="C618" s="502" t="s">
        <v>2504</v>
      </c>
      <c r="D618" s="494" t="s">
        <v>804</v>
      </c>
      <c r="E618" s="494" t="s">
        <v>345</v>
      </c>
      <c r="F618" s="500" t="s">
        <v>2505</v>
      </c>
      <c r="G618" s="494" t="s">
        <v>2450</v>
      </c>
      <c r="H618" s="494" t="s">
        <v>2506</v>
      </c>
      <c r="I618" s="501" t="s">
        <v>2412</v>
      </c>
      <c r="J618" s="485">
        <v>130</v>
      </c>
      <c r="K618" s="488"/>
      <c r="L618" s="488"/>
    </row>
    <row r="619" spans="1:12" ht="51">
      <c r="A619" s="479">
        <v>617</v>
      </c>
      <c r="B619" s="480" t="s">
        <v>72</v>
      </c>
      <c r="C619" s="494" t="s">
        <v>2507</v>
      </c>
      <c r="D619" s="494" t="s">
        <v>804</v>
      </c>
      <c r="E619" s="494" t="s">
        <v>345</v>
      </c>
      <c r="F619" s="500" t="s">
        <v>1165</v>
      </c>
      <c r="G619" s="494" t="s">
        <v>2471</v>
      </c>
      <c r="H619" s="494" t="s">
        <v>2508</v>
      </c>
      <c r="I619" s="501" t="s">
        <v>2412</v>
      </c>
      <c r="J619" s="485">
        <v>600</v>
      </c>
      <c r="K619" s="488"/>
      <c r="L619" s="488"/>
    </row>
    <row r="620" spans="1:12" ht="63.75">
      <c r="A620" s="479">
        <v>618</v>
      </c>
      <c r="B620" s="480" t="s">
        <v>72</v>
      </c>
      <c r="C620" s="494" t="s">
        <v>2509</v>
      </c>
      <c r="D620" s="494" t="s">
        <v>804</v>
      </c>
      <c r="E620" s="494" t="s">
        <v>345</v>
      </c>
      <c r="F620" s="500" t="s">
        <v>2510</v>
      </c>
      <c r="G620" s="494" t="s">
        <v>2410</v>
      </c>
      <c r="H620" s="494" t="s">
        <v>2511</v>
      </c>
      <c r="I620" s="501" t="s">
        <v>2412</v>
      </c>
      <c r="J620" s="485">
        <v>620</v>
      </c>
      <c r="K620" s="488"/>
      <c r="L620" s="488"/>
    </row>
    <row r="621" spans="1:12" ht="76.5">
      <c r="A621" s="479">
        <v>619</v>
      </c>
      <c r="B621" s="480" t="s">
        <v>72</v>
      </c>
      <c r="C621" s="494" t="s">
        <v>2446</v>
      </c>
      <c r="D621" s="494" t="s">
        <v>804</v>
      </c>
      <c r="E621" s="494" t="s">
        <v>345</v>
      </c>
      <c r="F621" s="500" t="s">
        <v>2512</v>
      </c>
      <c r="G621" s="494" t="s">
        <v>2410</v>
      </c>
      <c r="H621" s="494" t="s">
        <v>2453</v>
      </c>
      <c r="I621" s="501" t="s">
        <v>2412</v>
      </c>
      <c r="J621" s="485">
        <v>628</v>
      </c>
      <c r="K621" s="488"/>
      <c r="L621" s="488"/>
    </row>
    <row r="622" spans="1:12" ht="51">
      <c r="A622" s="479">
        <v>620</v>
      </c>
      <c r="B622" s="480" t="s">
        <v>72</v>
      </c>
      <c r="C622" s="494" t="s">
        <v>2513</v>
      </c>
      <c r="D622" s="494" t="s">
        <v>804</v>
      </c>
      <c r="E622" s="494" t="s">
        <v>345</v>
      </c>
      <c r="F622" s="500" t="s">
        <v>2514</v>
      </c>
      <c r="G622" s="494" t="s">
        <v>2422</v>
      </c>
      <c r="H622" s="494" t="s">
        <v>2515</v>
      </c>
      <c r="I622" s="501" t="s">
        <v>2412</v>
      </c>
      <c r="J622" s="485">
        <v>100</v>
      </c>
      <c r="K622" s="488"/>
      <c r="L622" s="488"/>
    </row>
    <row r="623" spans="1:12" ht="51">
      <c r="A623" s="479">
        <v>621</v>
      </c>
      <c r="B623" s="480" t="s">
        <v>72</v>
      </c>
      <c r="C623" s="494" t="s">
        <v>2516</v>
      </c>
      <c r="D623" s="494" t="s">
        <v>804</v>
      </c>
      <c r="E623" s="494" t="s">
        <v>345</v>
      </c>
      <c r="F623" s="500" t="s">
        <v>1171</v>
      </c>
      <c r="G623" s="494" t="s">
        <v>2438</v>
      </c>
      <c r="H623" s="494" t="s">
        <v>2517</v>
      </c>
      <c r="I623" s="501" t="s">
        <v>2412</v>
      </c>
      <c r="J623" s="485">
        <v>690</v>
      </c>
      <c r="K623" s="488"/>
      <c r="L623" s="488"/>
    </row>
    <row r="624" spans="1:12" ht="89.25">
      <c r="A624" s="479">
        <v>622</v>
      </c>
      <c r="B624" s="480" t="s">
        <v>72</v>
      </c>
      <c r="C624" s="494" t="s">
        <v>2518</v>
      </c>
      <c r="D624" s="494" t="s">
        <v>804</v>
      </c>
      <c r="E624" s="494" t="s">
        <v>766</v>
      </c>
      <c r="F624" s="500" t="s">
        <v>2519</v>
      </c>
      <c r="G624" s="494" t="s">
        <v>2422</v>
      </c>
      <c r="H624" s="494" t="s">
        <v>2423</v>
      </c>
      <c r="I624" s="501" t="s">
        <v>2412</v>
      </c>
      <c r="J624" s="485">
        <v>665</v>
      </c>
      <c r="K624" s="488"/>
      <c r="L624" s="488"/>
    </row>
    <row r="625" spans="1:12" ht="76.5">
      <c r="A625" s="479">
        <v>623</v>
      </c>
      <c r="B625" s="480" t="s">
        <v>72</v>
      </c>
      <c r="C625" s="494" t="s">
        <v>2446</v>
      </c>
      <c r="D625" s="494" t="s">
        <v>804</v>
      </c>
      <c r="E625" s="494" t="s">
        <v>345</v>
      </c>
      <c r="F625" s="500" t="s">
        <v>2520</v>
      </c>
      <c r="G625" s="494" t="s">
        <v>2410</v>
      </c>
      <c r="H625" s="494" t="s">
        <v>2483</v>
      </c>
      <c r="I625" s="501" t="s">
        <v>2412</v>
      </c>
      <c r="J625" s="485">
        <v>256</v>
      </c>
      <c r="K625" s="488"/>
      <c r="L625" s="488"/>
    </row>
    <row r="626" spans="1:12" ht="89.25">
      <c r="A626" s="479">
        <v>624</v>
      </c>
      <c r="B626" s="480" t="s">
        <v>72</v>
      </c>
      <c r="C626" s="494" t="s">
        <v>2473</v>
      </c>
      <c r="D626" s="494" t="s">
        <v>804</v>
      </c>
      <c r="E626" s="494" t="s">
        <v>345</v>
      </c>
      <c r="F626" s="500" t="s">
        <v>2521</v>
      </c>
      <c r="G626" s="494" t="s">
        <v>2422</v>
      </c>
      <c r="H626" s="494" t="s">
        <v>2423</v>
      </c>
      <c r="I626" s="501" t="s">
        <v>2412</v>
      </c>
      <c r="J626" s="485">
        <v>770</v>
      </c>
      <c r="K626" s="488"/>
      <c r="L626" s="488"/>
    </row>
    <row r="627" spans="1:12" ht="51">
      <c r="A627" s="479">
        <v>625</v>
      </c>
      <c r="B627" s="480" t="s">
        <v>72</v>
      </c>
      <c r="C627" s="494" t="s">
        <v>2522</v>
      </c>
      <c r="D627" s="494" t="s">
        <v>804</v>
      </c>
      <c r="E627" s="494" t="s">
        <v>345</v>
      </c>
      <c r="F627" s="500" t="s">
        <v>2523</v>
      </c>
      <c r="G627" s="494" t="s">
        <v>2426</v>
      </c>
      <c r="H627" s="494" t="s">
        <v>2427</v>
      </c>
      <c r="I627" s="501" t="s">
        <v>2412</v>
      </c>
      <c r="J627" s="485">
        <v>656</v>
      </c>
      <c r="K627" s="488"/>
      <c r="L627" s="488"/>
    </row>
    <row r="628" spans="1:12" ht="76.5">
      <c r="A628" s="479">
        <v>626</v>
      </c>
      <c r="B628" s="480" t="s">
        <v>72</v>
      </c>
      <c r="C628" s="502" t="s">
        <v>2524</v>
      </c>
      <c r="D628" s="494" t="s">
        <v>804</v>
      </c>
      <c r="E628" s="494" t="s">
        <v>345</v>
      </c>
      <c r="F628" s="500" t="s">
        <v>2525</v>
      </c>
      <c r="G628" s="494" t="s">
        <v>2422</v>
      </c>
      <c r="H628" s="494" t="s">
        <v>2526</v>
      </c>
      <c r="I628" s="501" t="s">
        <v>2412</v>
      </c>
      <c r="J628" s="485">
        <v>1270</v>
      </c>
      <c r="K628" s="488"/>
      <c r="L628" s="488"/>
    </row>
    <row r="629" spans="1:12" ht="51">
      <c r="A629" s="479">
        <v>627</v>
      </c>
      <c r="B629" s="480" t="s">
        <v>72</v>
      </c>
      <c r="C629" s="494" t="s">
        <v>2527</v>
      </c>
      <c r="D629" s="494" t="s">
        <v>804</v>
      </c>
      <c r="E629" s="494" t="s">
        <v>345</v>
      </c>
      <c r="F629" s="500" t="s">
        <v>2528</v>
      </c>
      <c r="G629" s="494" t="s">
        <v>2529</v>
      </c>
      <c r="H629" s="494" t="s">
        <v>2530</v>
      </c>
      <c r="I629" s="501" t="s">
        <v>2412</v>
      </c>
      <c r="J629" s="485">
        <v>5200</v>
      </c>
      <c r="K629" s="488"/>
      <c r="L629" s="488"/>
    </row>
    <row r="630" spans="1:12" ht="63.75">
      <c r="A630" s="479">
        <v>628</v>
      </c>
      <c r="B630" s="480" t="s">
        <v>72</v>
      </c>
      <c r="C630" s="494" t="s">
        <v>2531</v>
      </c>
      <c r="D630" s="494" t="s">
        <v>804</v>
      </c>
      <c r="E630" s="494" t="s">
        <v>345</v>
      </c>
      <c r="F630" s="500" t="s">
        <v>2532</v>
      </c>
      <c r="G630" s="494" t="s">
        <v>2533</v>
      </c>
      <c r="H630" s="494" t="s">
        <v>2534</v>
      </c>
      <c r="I630" s="501" t="s">
        <v>2412</v>
      </c>
      <c r="J630" s="485">
        <v>328</v>
      </c>
      <c r="K630" s="488"/>
      <c r="L630" s="488"/>
    </row>
    <row r="631" spans="1:12" ht="102">
      <c r="A631" s="479">
        <v>629</v>
      </c>
      <c r="B631" s="480" t="s">
        <v>72</v>
      </c>
      <c r="C631" s="494" t="s">
        <v>2460</v>
      </c>
      <c r="D631" s="494" t="s">
        <v>804</v>
      </c>
      <c r="E631" s="494" t="s">
        <v>345</v>
      </c>
      <c r="F631" s="500" t="s">
        <v>2535</v>
      </c>
      <c r="G631" s="494" t="s">
        <v>2410</v>
      </c>
      <c r="H631" s="494" t="s">
        <v>2536</v>
      </c>
      <c r="I631" s="501" t="s">
        <v>2412</v>
      </c>
      <c r="J631" s="485">
        <v>475</v>
      </c>
      <c r="K631" s="488"/>
      <c r="L631" s="488"/>
    </row>
    <row r="632" spans="1:12" ht="89.25">
      <c r="A632" s="479">
        <v>630</v>
      </c>
      <c r="B632" s="480" t="s">
        <v>72</v>
      </c>
      <c r="C632" s="494" t="s">
        <v>2446</v>
      </c>
      <c r="D632" s="494" t="s">
        <v>804</v>
      </c>
      <c r="E632" s="494" t="s">
        <v>345</v>
      </c>
      <c r="F632" s="500" t="s">
        <v>2537</v>
      </c>
      <c r="G632" s="494" t="s">
        <v>2410</v>
      </c>
      <c r="H632" s="494" t="s">
        <v>2538</v>
      </c>
      <c r="I632" s="501" t="s">
        <v>2412</v>
      </c>
      <c r="J632" s="485">
        <v>369</v>
      </c>
      <c r="K632" s="488"/>
      <c r="L632" s="488"/>
    </row>
    <row r="633" spans="1:12" ht="76.5">
      <c r="A633" s="479">
        <v>631</v>
      </c>
      <c r="B633" s="480" t="s">
        <v>72</v>
      </c>
      <c r="C633" s="494" t="s">
        <v>2446</v>
      </c>
      <c r="D633" s="494" t="s">
        <v>804</v>
      </c>
      <c r="E633" s="494" t="s">
        <v>345</v>
      </c>
      <c r="F633" s="500" t="s">
        <v>2539</v>
      </c>
      <c r="G633" s="494" t="s">
        <v>2410</v>
      </c>
      <c r="H633" s="494" t="s">
        <v>2483</v>
      </c>
      <c r="I633" s="501" t="s">
        <v>2412</v>
      </c>
      <c r="J633" s="485">
        <v>256</v>
      </c>
      <c r="K633" s="488"/>
      <c r="L633" s="488"/>
    </row>
    <row r="634" spans="1:12" ht="102">
      <c r="A634" s="479">
        <v>632</v>
      </c>
      <c r="B634" s="480" t="s">
        <v>72</v>
      </c>
      <c r="C634" s="494" t="s">
        <v>2463</v>
      </c>
      <c r="D634" s="494" t="s">
        <v>804</v>
      </c>
      <c r="E634" s="494" t="s">
        <v>345</v>
      </c>
      <c r="F634" s="500" t="s">
        <v>2540</v>
      </c>
      <c r="G634" s="494" t="s">
        <v>2465</v>
      </c>
      <c r="H634" s="494" t="s">
        <v>2541</v>
      </c>
      <c r="I634" s="501" t="s">
        <v>2412</v>
      </c>
      <c r="J634" s="485">
        <v>100</v>
      </c>
      <c r="K634" s="488"/>
      <c r="L634" s="488"/>
    </row>
    <row r="635" spans="1:12" ht="38.25">
      <c r="A635" s="479">
        <v>633</v>
      </c>
      <c r="B635" s="480" t="s">
        <v>72</v>
      </c>
      <c r="C635" s="494" t="s">
        <v>2542</v>
      </c>
      <c r="D635" s="494" t="s">
        <v>804</v>
      </c>
      <c r="E635" s="494" t="s">
        <v>345</v>
      </c>
      <c r="F635" s="500" t="s">
        <v>2543</v>
      </c>
      <c r="G635" s="494" t="s">
        <v>2544</v>
      </c>
      <c r="H635" s="494" t="s">
        <v>2545</v>
      </c>
      <c r="I635" s="501" t="s">
        <v>2412</v>
      </c>
      <c r="J635" s="485">
        <v>500</v>
      </c>
      <c r="K635" s="488"/>
      <c r="L635" s="488"/>
    </row>
    <row r="636" spans="1:12" ht="51">
      <c r="A636" s="479">
        <v>634</v>
      </c>
      <c r="B636" s="480" t="s">
        <v>72</v>
      </c>
      <c r="C636" s="494" t="s">
        <v>2441</v>
      </c>
      <c r="D636" s="494" t="s">
        <v>804</v>
      </c>
      <c r="E636" s="494" t="s">
        <v>345</v>
      </c>
      <c r="F636" s="500" t="s">
        <v>2107</v>
      </c>
      <c r="G636" s="494" t="s">
        <v>2487</v>
      </c>
      <c r="H636" s="494" t="s">
        <v>2444</v>
      </c>
      <c r="I636" s="501" t="s">
        <v>2412</v>
      </c>
      <c r="J636" s="485">
        <v>1700</v>
      </c>
      <c r="K636" s="488"/>
      <c r="L636" s="488"/>
    </row>
    <row r="637" spans="1:12" ht="89.25">
      <c r="A637" s="479">
        <v>635</v>
      </c>
      <c r="B637" s="480" t="s">
        <v>72</v>
      </c>
      <c r="C637" s="494" t="s">
        <v>2413</v>
      </c>
      <c r="D637" s="494" t="s">
        <v>804</v>
      </c>
      <c r="E637" s="494" t="s">
        <v>345</v>
      </c>
      <c r="F637" s="500" t="s">
        <v>1180</v>
      </c>
      <c r="G637" s="494" t="s">
        <v>2438</v>
      </c>
      <c r="H637" s="494" t="s">
        <v>2546</v>
      </c>
      <c r="I637" s="501" t="s">
        <v>2412</v>
      </c>
      <c r="J637" s="485">
        <v>755</v>
      </c>
      <c r="K637" s="488"/>
      <c r="L637" s="488"/>
    </row>
    <row r="638" spans="1:12" ht="38.25">
      <c r="A638" s="479">
        <v>636</v>
      </c>
      <c r="B638" s="480" t="s">
        <v>72</v>
      </c>
      <c r="C638" s="494" t="s">
        <v>2547</v>
      </c>
      <c r="D638" s="494" t="s">
        <v>804</v>
      </c>
      <c r="E638" s="494" t="s">
        <v>345</v>
      </c>
      <c r="F638" s="500" t="s">
        <v>2114</v>
      </c>
      <c r="G638" s="494" t="s">
        <v>2548</v>
      </c>
      <c r="H638" s="494" t="s">
        <v>2549</v>
      </c>
      <c r="I638" s="501" t="s">
        <v>2412</v>
      </c>
      <c r="J638" s="485">
        <v>319</v>
      </c>
      <c r="K638" s="488"/>
      <c r="L638" s="488"/>
    </row>
    <row r="639" spans="1:12" ht="51">
      <c r="A639" s="479">
        <v>637</v>
      </c>
      <c r="B639" s="480" t="s">
        <v>72</v>
      </c>
      <c r="C639" s="494" t="s">
        <v>2550</v>
      </c>
      <c r="D639" s="494" t="s">
        <v>804</v>
      </c>
      <c r="E639" s="494" t="s">
        <v>345</v>
      </c>
      <c r="F639" s="500" t="s">
        <v>2551</v>
      </c>
      <c r="G639" s="494" t="s">
        <v>2471</v>
      </c>
      <c r="H639" s="494" t="s">
        <v>2552</v>
      </c>
      <c r="I639" s="501" t="s">
        <v>2412</v>
      </c>
      <c r="J639" s="485">
        <v>150</v>
      </c>
      <c r="K639" s="488"/>
      <c r="L639" s="488"/>
    </row>
    <row r="640" spans="1:12" ht="51">
      <c r="A640" s="479">
        <v>638</v>
      </c>
      <c r="B640" s="480" t="s">
        <v>72</v>
      </c>
      <c r="C640" s="494" t="s">
        <v>2484</v>
      </c>
      <c r="D640" s="494" t="s">
        <v>804</v>
      </c>
      <c r="E640" s="494" t="s">
        <v>345</v>
      </c>
      <c r="F640" s="500" t="s">
        <v>2119</v>
      </c>
      <c r="G640" s="494" t="s">
        <v>2553</v>
      </c>
      <c r="H640" s="494" t="s">
        <v>2554</v>
      </c>
      <c r="I640" s="501" t="s">
        <v>2412</v>
      </c>
      <c r="J640" s="485">
        <v>300</v>
      </c>
      <c r="K640" s="488"/>
      <c r="L640" s="488"/>
    </row>
    <row r="641" spans="1:12" ht="51">
      <c r="A641" s="479">
        <v>639</v>
      </c>
      <c r="B641" s="480" t="s">
        <v>72</v>
      </c>
      <c r="C641" s="494" t="s">
        <v>2555</v>
      </c>
      <c r="D641" s="494" t="s">
        <v>804</v>
      </c>
      <c r="E641" s="494" t="s">
        <v>345</v>
      </c>
      <c r="F641" s="500" t="s">
        <v>2122</v>
      </c>
      <c r="G641" s="494" t="s">
        <v>2422</v>
      </c>
      <c r="H641" s="494" t="s">
        <v>2556</v>
      </c>
      <c r="I641" s="501" t="s">
        <v>2412</v>
      </c>
      <c r="J641" s="485">
        <v>992</v>
      </c>
      <c r="K641" s="488"/>
      <c r="L641" s="488"/>
    </row>
    <row r="642" spans="1:12" ht="38.25">
      <c r="A642" s="479">
        <v>640</v>
      </c>
      <c r="B642" s="480" t="s">
        <v>72</v>
      </c>
      <c r="C642" s="494" t="s">
        <v>2557</v>
      </c>
      <c r="D642" s="494" t="s">
        <v>804</v>
      </c>
      <c r="E642" s="494" t="s">
        <v>345</v>
      </c>
      <c r="F642" s="500" t="s">
        <v>2558</v>
      </c>
      <c r="G642" s="494" t="s">
        <v>2471</v>
      </c>
      <c r="H642" s="494" t="s">
        <v>2559</v>
      </c>
      <c r="I642" s="501" t="s">
        <v>2412</v>
      </c>
      <c r="J642" s="485">
        <v>150</v>
      </c>
      <c r="K642" s="488"/>
      <c r="L642" s="488"/>
    </row>
    <row r="643" spans="1:12" ht="63.75">
      <c r="A643" s="479">
        <v>641</v>
      </c>
      <c r="B643" s="480" t="s">
        <v>72</v>
      </c>
      <c r="C643" s="494" t="s">
        <v>2446</v>
      </c>
      <c r="D643" s="494" t="s">
        <v>804</v>
      </c>
      <c r="E643" s="494" t="s">
        <v>345</v>
      </c>
      <c r="F643" s="500" t="s">
        <v>2124</v>
      </c>
      <c r="G643" s="494" t="s">
        <v>2410</v>
      </c>
      <c r="H643" s="494" t="s">
        <v>2560</v>
      </c>
      <c r="I643" s="501" t="s">
        <v>2412</v>
      </c>
      <c r="J643" s="485">
        <v>656.5</v>
      </c>
      <c r="K643" s="488"/>
      <c r="L643" s="488"/>
    </row>
    <row r="644" spans="1:12" ht="89.25">
      <c r="A644" s="479">
        <v>642</v>
      </c>
      <c r="B644" s="480" t="s">
        <v>72</v>
      </c>
      <c r="C644" s="494" t="s">
        <v>2413</v>
      </c>
      <c r="D644" s="494" t="s">
        <v>804</v>
      </c>
      <c r="E644" s="494" t="s">
        <v>345</v>
      </c>
      <c r="F644" s="500" t="s">
        <v>2561</v>
      </c>
      <c r="G644" s="494" t="s">
        <v>2438</v>
      </c>
      <c r="H644" s="494" t="s">
        <v>2562</v>
      </c>
      <c r="I644" s="501" t="s">
        <v>2412</v>
      </c>
      <c r="J644" s="485">
        <v>1525</v>
      </c>
      <c r="K644" s="488"/>
      <c r="L644" s="488"/>
    </row>
    <row r="645" spans="1:12" ht="51">
      <c r="A645" s="479">
        <v>643</v>
      </c>
      <c r="B645" s="480" t="s">
        <v>72</v>
      </c>
      <c r="C645" s="494" t="s">
        <v>2563</v>
      </c>
      <c r="D645" s="494" t="s">
        <v>804</v>
      </c>
      <c r="E645" s="494" t="s">
        <v>345</v>
      </c>
      <c r="F645" s="500" t="s">
        <v>2128</v>
      </c>
      <c r="G645" s="494" t="s">
        <v>2450</v>
      </c>
      <c r="H645" s="494" t="s">
        <v>2564</v>
      </c>
      <c r="I645" s="501" t="s">
        <v>2412</v>
      </c>
      <c r="J645" s="485">
        <v>3649</v>
      </c>
      <c r="K645" s="488"/>
      <c r="L645" s="488"/>
    </row>
    <row r="646" spans="1:12" ht="63.75">
      <c r="A646" s="479">
        <v>644</v>
      </c>
      <c r="B646" s="480" t="s">
        <v>72</v>
      </c>
      <c r="C646" s="494" t="s">
        <v>2565</v>
      </c>
      <c r="D646" s="494" t="s">
        <v>804</v>
      </c>
      <c r="E646" s="494" t="s">
        <v>345</v>
      </c>
      <c r="F646" s="500" t="s">
        <v>2566</v>
      </c>
      <c r="G646" s="494" t="s">
        <v>2450</v>
      </c>
      <c r="H646" s="494" t="s">
        <v>2567</v>
      </c>
      <c r="I646" s="501" t="s">
        <v>2412</v>
      </c>
      <c r="J646" s="485">
        <v>700</v>
      </c>
      <c r="K646" s="488"/>
      <c r="L646" s="488"/>
    </row>
    <row r="647" spans="1:12" ht="51">
      <c r="A647" s="479">
        <v>645</v>
      </c>
      <c r="B647" s="480" t="s">
        <v>72</v>
      </c>
      <c r="C647" s="494" t="s">
        <v>2413</v>
      </c>
      <c r="D647" s="494" t="s">
        <v>804</v>
      </c>
      <c r="E647" s="494" t="s">
        <v>345</v>
      </c>
      <c r="F647" s="500" t="s">
        <v>2568</v>
      </c>
      <c r="G647" s="494" t="s">
        <v>2529</v>
      </c>
      <c r="H647" s="494" t="s">
        <v>2569</v>
      </c>
      <c r="I647" s="501" t="s">
        <v>2412</v>
      </c>
      <c r="J647" s="485">
        <v>120</v>
      </c>
      <c r="K647" s="488"/>
      <c r="L647" s="488"/>
    </row>
    <row r="648" spans="1:12" ht="76.5">
      <c r="A648" s="479">
        <v>646</v>
      </c>
      <c r="B648" s="480" t="s">
        <v>72</v>
      </c>
      <c r="C648" s="494" t="s">
        <v>2446</v>
      </c>
      <c r="D648" s="494" t="s">
        <v>804</v>
      </c>
      <c r="E648" s="494" t="s">
        <v>345</v>
      </c>
      <c r="F648" s="500" t="s">
        <v>2570</v>
      </c>
      <c r="G648" s="494" t="s">
        <v>2410</v>
      </c>
      <c r="H648" s="494" t="s">
        <v>2483</v>
      </c>
      <c r="I648" s="501" t="s">
        <v>2412</v>
      </c>
      <c r="J648" s="485">
        <v>493</v>
      </c>
      <c r="K648" s="488"/>
      <c r="L648" s="488"/>
    </row>
    <row r="649" spans="1:12" ht="76.5">
      <c r="A649" s="479">
        <v>647</v>
      </c>
      <c r="B649" s="480" t="s">
        <v>72</v>
      </c>
      <c r="C649" s="494" t="s">
        <v>2492</v>
      </c>
      <c r="D649" s="494" t="s">
        <v>804</v>
      </c>
      <c r="E649" s="494" t="s">
        <v>345</v>
      </c>
      <c r="F649" s="500" t="s">
        <v>2571</v>
      </c>
      <c r="G649" s="494" t="s">
        <v>2435</v>
      </c>
      <c r="H649" s="494" t="s">
        <v>2493</v>
      </c>
      <c r="I649" s="501" t="s">
        <v>2412</v>
      </c>
      <c r="J649" s="485">
        <v>1843.07</v>
      </c>
      <c r="K649" s="488"/>
      <c r="L649" s="488"/>
    </row>
    <row r="650" spans="1:12" ht="102">
      <c r="A650" s="479">
        <v>648</v>
      </c>
      <c r="B650" s="480" t="s">
        <v>72</v>
      </c>
      <c r="C650" s="494" t="s">
        <v>2460</v>
      </c>
      <c r="D650" s="494" t="s">
        <v>804</v>
      </c>
      <c r="E650" s="494" t="s">
        <v>345</v>
      </c>
      <c r="F650" s="500" t="s">
        <v>2572</v>
      </c>
      <c r="G650" s="494" t="s">
        <v>2410</v>
      </c>
      <c r="H650" s="494" t="s">
        <v>2536</v>
      </c>
      <c r="I650" s="501" t="s">
        <v>2412</v>
      </c>
      <c r="J650" s="485">
        <v>612.5</v>
      </c>
      <c r="K650" s="488"/>
      <c r="L650" s="488"/>
    </row>
    <row r="651" spans="1:12" ht="63.75">
      <c r="A651" s="479">
        <v>649</v>
      </c>
      <c r="B651" s="480" t="s">
        <v>72</v>
      </c>
      <c r="C651" s="494" t="s">
        <v>2573</v>
      </c>
      <c r="D651" s="494" t="s">
        <v>804</v>
      </c>
      <c r="E651" s="494" t="s">
        <v>345</v>
      </c>
      <c r="F651" s="500" t="s">
        <v>2574</v>
      </c>
      <c r="G651" s="494" t="s">
        <v>2575</v>
      </c>
      <c r="H651" s="494" t="s">
        <v>2576</v>
      </c>
      <c r="I651" s="501" t="s">
        <v>2412</v>
      </c>
      <c r="J651" s="485">
        <v>2184</v>
      </c>
      <c r="K651" s="488"/>
      <c r="L651" s="488"/>
    </row>
    <row r="652" spans="1:12" ht="63.75">
      <c r="A652" s="479">
        <v>650</v>
      </c>
      <c r="B652" s="480" t="s">
        <v>72</v>
      </c>
      <c r="C652" s="494" t="s">
        <v>2446</v>
      </c>
      <c r="D652" s="494" t="s">
        <v>804</v>
      </c>
      <c r="E652" s="494" t="s">
        <v>345</v>
      </c>
      <c r="F652" s="500" t="s">
        <v>1209</v>
      </c>
      <c r="G652" s="494" t="s">
        <v>2410</v>
      </c>
      <c r="H652" s="494" t="s">
        <v>2560</v>
      </c>
      <c r="I652" s="501" t="s">
        <v>2412</v>
      </c>
      <c r="J652" s="485">
        <v>384</v>
      </c>
      <c r="K652" s="488"/>
      <c r="L652" s="488"/>
    </row>
    <row r="653" spans="1:12" ht="76.5">
      <c r="A653" s="479">
        <v>651</v>
      </c>
      <c r="B653" s="480" t="s">
        <v>72</v>
      </c>
      <c r="C653" s="494" t="s">
        <v>2446</v>
      </c>
      <c r="D653" s="494" t="s">
        <v>804</v>
      </c>
      <c r="E653" s="494" t="s">
        <v>345</v>
      </c>
      <c r="F653" s="500" t="s">
        <v>2577</v>
      </c>
      <c r="G653" s="494" t="s">
        <v>2495</v>
      </c>
      <c r="H653" s="494" t="s">
        <v>2453</v>
      </c>
      <c r="I653" s="501" t="s">
        <v>2412</v>
      </c>
      <c r="J653" s="485">
        <v>628</v>
      </c>
      <c r="K653" s="488"/>
      <c r="L653" s="488"/>
    </row>
    <row r="654" spans="1:12" ht="76.5">
      <c r="A654" s="479">
        <v>652</v>
      </c>
      <c r="B654" s="480" t="s">
        <v>72</v>
      </c>
      <c r="C654" s="494" t="s">
        <v>2578</v>
      </c>
      <c r="D654" s="494" t="s">
        <v>804</v>
      </c>
      <c r="E654" s="494" t="s">
        <v>345</v>
      </c>
      <c r="F654" s="500" t="s">
        <v>2579</v>
      </c>
      <c r="G654" s="494" t="s">
        <v>2410</v>
      </c>
      <c r="H654" s="494" t="s">
        <v>2580</v>
      </c>
      <c r="I654" s="501" t="s">
        <v>2412</v>
      </c>
      <c r="J654" s="485">
        <v>4300</v>
      </c>
      <c r="K654" s="488"/>
      <c r="L654" s="488"/>
    </row>
    <row r="655" spans="1:12" ht="76.5">
      <c r="A655" s="479">
        <v>653</v>
      </c>
      <c r="B655" s="480" t="s">
        <v>72</v>
      </c>
      <c r="C655" s="494" t="s">
        <v>2581</v>
      </c>
      <c r="D655" s="494" t="s">
        <v>804</v>
      </c>
      <c r="E655" s="494" t="s">
        <v>345</v>
      </c>
      <c r="F655" s="500" t="s">
        <v>2582</v>
      </c>
      <c r="G655" s="494" t="s">
        <v>2410</v>
      </c>
      <c r="H655" s="494" t="s">
        <v>2583</v>
      </c>
      <c r="I655" s="501" t="s">
        <v>2412</v>
      </c>
      <c r="J655" s="485">
        <v>300</v>
      </c>
      <c r="K655" s="488"/>
      <c r="L655" s="488"/>
    </row>
    <row r="656" spans="1:12" ht="63.75">
      <c r="A656" s="479">
        <v>654</v>
      </c>
      <c r="B656" s="480" t="s">
        <v>72</v>
      </c>
      <c r="C656" s="494" t="s">
        <v>2446</v>
      </c>
      <c r="D656" s="494" t="s">
        <v>804</v>
      </c>
      <c r="E656" s="494" t="s">
        <v>345</v>
      </c>
      <c r="F656" s="500" t="s">
        <v>2584</v>
      </c>
      <c r="G656" s="494" t="s">
        <v>2410</v>
      </c>
      <c r="H656" s="494" t="s">
        <v>2560</v>
      </c>
      <c r="I656" s="501" t="s">
        <v>2412</v>
      </c>
      <c r="J656" s="485">
        <v>721</v>
      </c>
      <c r="K656" s="488"/>
      <c r="L656" s="488"/>
    </row>
    <row r="657" spans="1:12" ht="89.25">
      <c r="A657" s="479">
        <v>655</v>
      </c>
      <c r="B657" s="480" t="s">
        <v>72</v>
      </c>
      <c r="C657" s="494" t="s">
        <v>2420</v>
      </c>
      <c r="D657" s="494" t="s">
        <v>804</v>
      </c>
      <c r="E657" s="494" t="s">
        <v>766</v>
      </c>
      <c r="F657" s="500" t="s">
        <v>2585</v>
      </c>
      <c r="G657" s="494" t="s">
        <v>2422</v>
      </c>
      <c r="H657" s="494" t="s">
        <v>2423</v>
      </c>
      <c r="I657" s="501" t="s">
        <v>2412</v>
      </c>
      <c r="J657" s="485">
        <v>267</v>
      </c>
      <c r="K657" s="488"/>
      <c r="L657" s="488"/>
    </row>
    <row r="658" spans="1:12" ht="89.25">
      <c r="A658" s="479">
        <v>656</v>
      </c>
      <c r="B658" s="480" t="s">
        <v>72</v>
      </c>
      <c r="C658" s="494" t="s">
        <v>2586</v>
      </c>
      <c r="D658" s="494" t="s">
        <v>804</v>
      </c>
      <c r="E658" s="494" t="s">
        <v>345</v>
      </c>
      <c r="F658" s="500" t="s">
        <v>2587</v>
      </c>
      <c r="G658" s="494" t="s">
        <v>2588</v>
      </c>
      <c r="H658" s="494" t="s">
        <v>2589</v>
      </c>
      <c r="I658" s="501" t="s">
        <v>2412</v>
      </c>
      <c r="J658" s="485">
        <v>4800</v>
      </c>
      <c r="K658" s="488"/>
      <c r="L658" s="488"/>
    </row>
    <row r="659" spans="1:12" ht="89.25">
      <c r="A659" s="479">
        <v>657</v>
      </c>
      <c r="B659" s="480" t="s">
        <v>72</v>
      </c>
      <c r="C659" s="494" t="s">
        <v>2420</v>
      </c>
      <c r="D659" s="494" t="s">
        <v>804</v>
      </c>
      <c r="E659" s="494" t="s">
        <v>345</v>
      </c>
      <c r="F659" s="500" t="s">
        <v>2590</v>
      </c>
      <c r="G659" s="494" t="s">
        <v>2422</v>
      </c>
      <c r="H659" s="494" t="s">
        <v>2423</v>
      </c>
      <c r="I659" s="501" t="s">
        <v>2412</v>
      </c>
      <c r="J659" s="485">
        <v>820</v>
      </c>
      <c r="K659" s="488"/>
      <c r="L659" s="488"/>
    </row>
    <row r="660" spans="1:12" ht="51">
      <c r="A660" s="479">
        <v>658</v>
      </c>
      <c r="B660" s="480" t="s">
        <v>72</v>
      </c>
      <c r="C660" s="494" t="s">
        <v>2441</v>
      </c>
      <c r="D660" s="494" t="s">
        <v>804</v>
      </c>
      <c r="E660" s="494" t="s">
        <v>345</v>
      </c>
      <c r="F660" s="500" t="s">
        <v>2591</v>
      </c>
      <c r="G660" s="494" t="s">
        <v>2443</v>
      </c>
      <c r="H660" s="494" t="s">
        <v>2444</v>
      </c>
      <c r="I660" s="501" t="s">
        <v>2412</v>
      </c>
      <c r="J660" s="485">
        <v>3736</v>
      </c>
      <c r="K660" s="488"/>
      <c r="L660" s="488"/>
    </row>
    <row r="661" spans="1:12" ht="63.75">
      <c r="A661" s="479">
        <v>659</v>
      </c>
      <c r="B661" s="480" t="s">
        <v>72</v>
      </c>
      <c r="C661" s="494" t="s">
        <v>2413</v>
      </c>
      <c r="D661" s="494" t="s">
        <v>804</v>
      </c>
      <c r="E661" s="494" t="s">
        <v>345</v>
      </c>
      <c r="F661" s="500" t="s">
        <v>2592</v>
      </c>
      <c r="G661" s="494" t="s">
        <v>2438</v>
      </c>
      <c r="H661" s="494" t="s">
        <v>2593</v>
      </c>
      <c r="I661" s="501" t="s">
        <v>2412</v>
      </c>
      <c r="J661" s="485">
        <v>690</v>
      </c>
      <c r="K661" s="488"/>
      <c r="L661" s="488"/>
    </row>
    <row r="662" spans="1:12" ht="76.5">
      <c r="A662" s="479">
        <v>660</v>
      </c>
      <c r="B662" s="480" t="s">
        <v>72</v>
      </c>
      <c r="C662" s="494" t="s">
        <v>2594</v>
      </c>
      <c r="D662" s="494" t="s">
        <v>804</v>
      </c>
      <c r="E662" s="494" t="s">
        <v>345</v>
      </c>
      <c r="F662" s="500" t="s">
        <v>2595</v>
      </c>
      <c r="G662" s="494" t="s">
        <v>2596</v>
      </c>
      <c r="H662" s="494" t="s">
        <v>2597</v>
      </c>
      <c r="I662" s="501" t="s">
        <v>2412</v>
      </c>
      <c r="J662" s="485">
        <v>285</v>
      </c>
      <c r="K662" s="488"/>
      <c r="L662" s="488"/>
    </row>
    <row r="663" spans="1:12" ht="89.25">
      <c r="A663" s="479">
        <v>661</v>
      </c>
      <c r="B663" s="480" t="s">
        <v>72</v>
      </c>
      <c r="C663" s="494" t="s">
        <v>2598</v>
      </c>
      <c r="D663" s="494" t="s">
        <v>804</v>
      </c>
      <c r="E663" s="494" t="s">
        <v>345</v>
      </c>
      <c r="F663" s="500" t="s">
        <v>2599</v>
      </c>
      <c r="G663" s="494" t="s">
        <v>2553</v>
      </c>
      <c r="H663" s="494" t="s">
        <v>2600</v>
      </c>
      <c r="I663" s="501" t="s">
        <v>2412</v>
      </c>
      <c r="J663" s="485">
        <v>866.25</v>
      </c>
      <c r="K663" s="488"/>
      <c r="L663" s="488"/>
    </row>
    <row r="664" spans="1:12" ht="89.25">
      <c r="A664" s="479">
        <v>662</v>
      </c>
      <c r="B664" s="480" t="s">
        <v>72</v>
      </c>
      <c r="C664" s="494" t="s">
        <v>2460</v>
      </c>
      <c r="D664" s="494" t="s">
        <v>804</v>
      </c>
      <c r="E664" s="494" t="s">
        <v>345</v>
      </c>
      <c r="F664" s="500" t="s">
        <v>2601</v>
      </c>
      <c r="G664" s="494" t="s">
        <v>2410</v>
      </c>
      <c r="H664" s="494" t="s">
        <v>2602</v>
      </c>
      <c r="I664" s="501" t="s">
        <v>2412</v>
      </c>
      <c r="J664" s="485">
        <v>675</v>
      </c>
      <c r="K664" s="488"/>
      <c r="L664" s="488"/>
    </row>
    <row r="665" spans="1:12" ht="114.75">
      <c r="A665" s="479">
        <v>663</v>
      </c>
      <c r="B665" s="480" t="s">
        <v>72</v>
      </c>
      <c r="C665" s="494" t="s">
        <v>2413</v>
      </c>
      <c r="D665" s="494" t="s">
        <v>804</v>
      </c>
      <c r="E665" s="494" t="s">
        <v>345</v>
      </c>
      <c r="F665" s="500" t="s">
        <v>2603</v>
      </c>
      <c r="G665" s="494" t="s">
        <v>2438</v>
      </c>
      <c r="H665" s="494" t="s">
        <v>2604</v>
      </c>
      <c r="I665" s="501" t="s">
        <v>2412</v>
      </c>
      <c r="J665" s="485">
        <v>815</v>
      </c>
      <c r="K665" s="488"/>
      <c r="L665" s="488"/>
    </row>
    <row r="666" spans="1:12" ht="102">
      <c r="A666" s="479">
        <v>664</v>
      </c>
      <c r="B666" s="480" t="s">
        <v>72</v>
      </c>
      <c r="C666" s="494" t="s">
        <v>2454</v>
      </c>
      <c r="D666" s="494" t="s">
        <v>804</v>
      </c>
      <c r="E666" s="494" t="s">
        <v>345</v>
      </c>
      <c r="F666" s="500" t="s">
        <v>2605</v>
      </c>
      <c r="G666" s="494" t="s">
        <v>2450</v>
      </c>
      <c r="H666" s="494" t="s">
        <v>2606</v>
      </c>
      <c r="I666" s="501" t="s">
        <v>2412</v>
      </c>
      <c r="J666" s="485">
        <v>1310</v>
      </c>
      <c r="K666" s="488"/>
      <c r="L666" s="488"/>
    </row>
    <row r="667" spans="1:12" ht="76.5">
      <c r="A667" s="479">
        <v>665</v>
      </c>
      <c r="B667" s="480" t="s">
        <v>72</v>
      </c>
      <c r="C667" s="494" t="s">
        <v>2492</v>
      </c>
      <c r="D667" s="494" t="s">
        <v>804</v>
      </c>
      <c r="E667" s="494" t="s">
        <v>345</v>
      </c>
      <c r="F667" s="500" t="s">
        <v>2607</v>
      </c>
      <c r="G667" s="494" t="s">
        <v>2435</v>
      </c>
      <c r="H667" s="494" t="s">
        <v>2493</v>
      </c>
      <c r="I667" s="501" t="s">
        <v>2412</v>
      </c>
      <c r="J667" s="485">
        <v>3350.88</v>
      </c>
      <c r="K667" s="488"/>
      <c r="L667" s="488"/>
    </row>
    <row r="668" spans="1:12" ht="89.25">
      <c r="A668" s="479">
        <v>666</v>
      </c>
      <c r="B668" s="480" t="s">
        <v>72</v>
      </c>
      <c r="C668" s="494" t="s">
        <v>2499</v>
      </c>
      <c r="D668" s="494" t="s">
        <v>804</v>
      </c>
      <c r="E668" s="494" t="s">
        <v>345</v>
      </c>
      <c r="F668" s="500" t="s">
        <v>2608</v>
      </c>
      <c r="G668" s="494" t="s">
        <v>2609</v>
      </c>
      <c r="H668" s="494" t="s">
        <v>2610</v>
      </c>
      <c r="I668" s="501" t="s">
        <v>2412</v>
      </c>
      <c r="J668" s="485">
        <v>300</v>
      </c>
      <c r="K668" s="488"/>
      <c r="L668" s="488"/>
    </row>
    <row r="669" spans="1:12" ht="63.75">
      <c r="A669" s="479">
        <v>667</v>
      </c>
      <c r="B669" s="480" t="s">
        <v>72</v>
      </c>
      <c r="C669" s="494" t="s">
        <v>2463</v>
      </c>
      <c r="D669" s="494" t="s">
        <v>804</v>
      </c>
      <c r="E669" s="494" t="s">
        <v>345</v>
      </c>
      <c r="F669" s="500" t="s">
        <v>2611</v>
      </c>
      <c r="G669" s="494" t="s">
        <v>2438</v>
      </c>
      <c r="H669" s="494" t="s">
        <v>2612</v>
      </c>
      <c r="I669" s="501" t="s">
        <v>2412</v>
      </c>
      <c r="J669" s="485">
        <v>200</v>
      </c>
      <c r="K669" s="488"/>
      <c r="L669" s="488"/>
    </row>
    <row r="670" spans="1:12" ht="51">
      <c r="A670" s="479">
        <v>668</v>
      </c>
      <c r="B670" s="480" t="s">
        <v>72</v>
      </c>
      <c r="C670" s="494" t="s">
        <v>2613</v>
      </c>
      <c r="D670" s="494" t="s">
        <v>804</v>
      </c>
      <c r="E670" s="494" t="s">
        <v>345</v>
      </c>
      <c r="F670" s="500" t="s">
        <v>2614</v>
      </c>
      <c r="G670" s="494" t="s">
        <v>2422</v>
      </c>
      <c r="H670" s="494" t="s">
        <v>2556</v>
      </c>
      <c r="I670" s="501" t="s">
        <v>2412</v>
      </c>
      <c r="J670" s="485">
        <v>992</v>
      </c>
      <c r="K670" s="488"/>
      <c r="L670" s="488"/>
    </row>
    <row r="671" spans="1:12" ht="89.25">
      <c r="A671" s="479">
        <v>669</v>
      </c>
      <c r="B671" s="480" t="s">
        <v>72</v>
      </c>
      <c r="C671" s="494" t="s">
        <v>2446</v>
      </c>
      <c r="D671" s="494" t="s">
        <v>804</v>
      </c>
      <c r="E671" s="494" t="s">
        <v>345</v>
      </c>
      <c r="F671" s="500" t="s">
        <v>2615</v>
      </c>
      <c r="G671" s="494" t="s">
        <v>2410</v>
      </c>
      <c r="H671" s="494" t="s">
        <v>2538</v>
      </c>
      <c r="I671" s="501" t="s">
        <v>2412</v>
      </c>
      <c r="J671" s="485">
        <v>735</v>
      </c>
      <c r="K671" s="488"/>
      <c r="L671" s="488"/>
    </row>
    <row r="672" spans="1:12" ht="76.5">
      <c r="A672" s="479">
        <v>670</v>
      </c>
      <c r="B672" s="480" t="s">
        <v>72</v>
      </c>
      <c r="C672" s="494" t="s">
        <v>2616</v>
      </c>
      <c r="D672" s="494" t="s">
        <v>804</v>
      </c>
      <c r="E672" s="494" t="s">
        <v>345</v>
      </c>
      <c r="F672" s="500" t="s">
        <v>2617</v>
      </c>
      <c r="G672" s="494" t="s">
        <v>2609</v>
      </c>
      <c r="H672" s="494" t="s">
        <v>2618</v>
      </c>
      <c r="I672" s="501" t="s">
        <v>2412</v>
      </c>
      <c r="J672" s="485">
        <v>150</v>
      </c>
      <c r="K672" s="488"/>
      <c r="L672" s="488"/>
    </row>
    <row r="673" spans="1:12" ht="63.75">
      <c r="A673" s="479">
        <v>671</v>
      </c>
      <c r="B673" s="480" t="s">
        <v>72</v>
      </c>
      <c r="C673" s="494" t="s">
        <v>2499</v>
      </c>
      <c r="D673" s="494" t="s">
        <v>804</v>
      </c>
      <c r="E673" s="494" t="s">
        <v>345</v>
      </c>
      <c r="F673" s="500" t="s">
        <v>2619</v>
      </c>
      <c r="G673" s="494" t="s">
        <v>2465</v>
      </c>
      <c r="H673" s="494" t="s">
        <v>2620</v>
      </c>
      <c r="I673" s="501" t="s">
        <v>2412</v>
      </c>
      <c r="J673" s="485">
        <v>200</v>
      </c>
      <c r="K673" s="488"/>
      <c r="L673" s="488"/>
    </row>
    <row r="674" spans="1:12" ht="25.5">
      <c r="A674" s="479">
        <v>672</v>
      </c>
      <c r="B674" s="480" t="s">
        <v>72</v>
      </c>
      <c r="C674" s="494" t="s">
        <v>2488</v>
      </c>
      <c r="D674" s="494" t="s">
        <v>804</v>
      </c>
      <c r="E674" s="494" t="s">
        <v>345</v>
      </c>
      <c r="F674" s="500" t="s">
        <v>2621</v>
      </c>
      <c r="G674" s="494" t="s">
        <v>2588</v>
      </c>
      <c r="H674" s="494" t="s">
        <v>2622</v>
      </c>
      <c r="I674" s="501" t="s">
        <v>2412</v>
      </c>
      <c r="J674" s="485">
        <v>400</v>
      </c>
      <c r="K674" s="488"/>
      <c r="L674" s="488"/>
    </row>
    <row r="675" spans="1:12" ht="89.25">
      <c r="A675" s="479">
        <v>673</v>
      </c>
      <c r="B675" s="480" t="s">
        <v>72</v>
      </c>
      <c r="C675" s="494" t="s">
        <v>2413</v>
      </c>
      <c r="D675" s="494" t="s">
        <v>804</v>
      </c>
      <c r="E675" s="494" t="s">
        <v>345</v>
      </c>
      <c r="F675" s="500" t="s">
        <v>2623</v>
      </c>
      <c r="G675" s="494" t="s">
        <v>2438</v>
      </c>
      <c r="H675" s="494" t="s">
        <v>2624</v>
      </c>
      <c r="I675" s="501" t="s">
        <v>2412</v>
      </c>
      <c r="J675" s="485">
        <v>600</v>
      </c>
      <c r="K675" s="488"/>
      <c r="L675" s="488"/>
    </row>
    <row r="676" spans="1:12" ht="51">
      <c r="A676" s="479">
        <v>674</v>
      </c>
      <c r="B676" s="480" t="s">
        <v>72</v>
      </c>
      <c r="C676" s="494" t="s">
        <v>2524</v>
      </c>
      <c r="D676" s="494" t="s">
        <v>804</v>
      </c>
      <c r="E676" s="494" t="s">
        <v>345</v>
      </c>
      <c r="F676" s="500" t="s">
        <v>2625</v>
      </c>
      <c r="G676" s="494" t="s">
        <v>2548</v>
      </c>
      <c r="H676" s="494" t="s">
        <v>2626</v>
      </c>
      <c r="I676" s="501" t="s">
        <v>2412</v>
      </c>
      <c r="J676" s="485">
        <v>224</v>
      </c>
      <c r="K676" s="488"/>
      <c r="L676" s="488"/>
    </row>
    <row r="677" spans="1:12" ht="102">
      <c r="A677" s="479">
        <v>675</v>
      </c>
      <c r="B677" s="480" t="s">
        <v>72</v>
      </c>
      <c r="C677" s="494" t="s">
        <v>2627</v>
      </c>
      <c r="D677" s="494" t="s">
        <v>804</v>
      </c>
      <c r="E677" s="494" t="s">
        <v>345</v>
      </c>
      <c r="F677" s="500" t="s">
        <v>2628</v>
      </c>
      <c r="G677" s="494" t="s">
        <v>2629</v>
      </c>
      <c r="H677" s="503" t="s">
        <v>2630</v>
      </c>
      <c r="I677" s="501" t="s">
        <v>2412</v>
      </c>
      <c r="J677" s="485">
        <v>2000</v>
      </c>
      <c r="K677" s="488"/>
      <c r="L677" s="488"/>
    </row>
    <row r="678" spans="1:12" ht="51">
      <c r="A678" s="479">
        <v>676</v>
      </c>
      <c r="B678" s="480" t="s">
        <v>72</v>
      </c>
      <c r="C678" s="494" t="s">
        <v>2631</v>
      </c>
      <c r="D678" s="494" t="s">
        <v>804</v>
      </c>
      <c r="E678" s="494" t="s">
        <v>345</v>
      </c>
      <c r="F678" s="500" t="s">
        <v>2632</v>
      </c>
      <c r="G678" s="494" t="s">
        <v>2410</v>
      </c>
      <c r="H678" s="494" t="s">
        <v>2633</v>
      </c>
      <c r="I678" s="501" t="s">
        <v>2412</v>
      </c>
      <c r="J678" s="485">
        <v>150</v>
      </c>
      <c r="K678" s="488"/>
      <c r="L678" s="488"/>
    </row>
    <row r="679" spans="1:12" ht="63.75">
      <c r="A679" s="479">
        <v>677</v>
      </c>
      <c r="B679" s="480" t="s">
        <v>72</v>
      </c>
      <c r="C679" s="494" t="s">
        <v>2446</v>
      </c>
      <c r="D679" s="494" t="s">
        <v>804</v>
      </c>
      <c r="E679" s="494" t="s">
        <v>345</v>
      </c>
      <c r="F679" s="500" t="s">
        <v>2634</v>
      </c>
      <c r="G679" s="494" t="s">
        <v>2410</v>
      </c>
      <c r="H679" s="494" t="s">
        <v>2635</v>
      </c>
      <c r="I679" s="501" t="s">
        <v>2412</v>
      </c>
      <c r="J679" s="485">
        <v>749</v>
      </c>
      <c r="K679" s="488"/>
      <c r="L679" s="488"/>
    </row>
    <row r="680" spans="1:12" ht="51">
      <c r="A680" s="479">
        <v>678</v>
      </c>
      <c r="B680" s="480" t="s">
        <v>72</v>
      </c>
      <c r="C680" s="494" t="s">
        <v>2441</v>
      </c>
      <c r="D680" s="494" t="s">
        <v>804</v>
      </c>
      <c r="E680" s="494" t="s">
        <v>345</v>
      </c>
      <c r="F680" s="500" t="s">
        <v>2636</v>
      </c>
      <c r="G680" s="494" t="s">
        <v>2487</v>
      </c>
      <c r="H680" s="494" t="s">
        <v>2444</v>
      </c>
      <c r="I680" s="501" t="s">
        <v>2412</v>
      </c>
      <c r="J680" s="485">
        <v>1550</v>
      </c>
      <c r="K680" s="488"/>
      <c r="L680" s="488"/>
    </row>
    <row r="681" spans="1:12" ht="51">
      <c r="A681" s="479">
        <v>679</v>
      </c>
      <c r="B681" s="480" t="s">
        <v>72</v>
      </c>
      <c r="C681" s="494" t="s">
        <v>2637</v>
      </c>
      <c r="D681" s="494" t="s">
        <v>804</v>
      </c>
      <c r="E681" s="494" t="s">
        <v>345</v>
      </c>
      <c r="F681" s="500" t="s">
        <v>2638</v>
      </c>
      <c r="G681" s="494" t="s">
        <v>2609</v>
      </c>
      <c r="H681" s="494" t="s">
        <v>2639</v>
      </c>
      <c r="I681" s="501" t="s">
        <v>2412</v>
      </c>
      <c r="J681" s="485">
        <v>500</v>
      </c>
      <c r="K681" s="488"/>
      <c r="L681" s="488"/>
    </row>
    <row r="682" spans="1:12" ht="63.75">
      <c r="A682" s="479">
        <v>680</v>
      </c>
      <c r="B682" s="480" t="s">
        <v>72</v>
      </c>
      <c r="C682" s="494" t="s">
        <v>2494</v>
      </c>
      <c r="D682" s="494" t="s">
        <v>804</v>
      </c>
      <c r="E682" s="494" t="s">
        <v>345</v>
      </c>
      <c r="F682" s="500" t="s">
        <v>2640</v>
      </c>
      <c r="G682" s="494" t="s">
        <v>2495</v>
      </c>
      <c r="H682" s="494" t="s">
        <v>2641</v>
      </c>
      <c r="I682" s="501" t="s">
        <v>2412</v>
      </c>
      <c r="J682" s="485">
        <v>2800</v>
      </c>
      <c r="K682" s="488"/>
      <c r="L682" s="488"/>
    </row>
    <row r="683" spans="1:12" ht="38.25">
      <c r="A683" s="479">
        <v>681</v>
      </c>
      <c r="B683" s="480" t="s">
        <v>72</v>
      </c>
      <c r="C683" s="494" t="s">
        <v>2642</v>
      </c>
      <c r="D683" s="494" t="s">
        <v>804</v>
      </c>
      <c r="E683" s="494" t="s">
        <v>345</v>
      </c>
      <c r="F683" s="500" t="s">
        <v>2643</v>
      </c>
      <c r="G683" s="494" t="s">
        <v>2644</v>
      </c>
      <c r="H683" s="494" t="s">
        <v>2645</v>
      </c>
      <c r="I683" s="501" t="s">
        <v>2412</v>
      </c>
      <c r="J683" s="485">
        <v>50</v>
      </c>
      <c r="K683" s="488"/>
      <c r="L683" s="488"/>
    </row>
    <row r="684" spans="1:12" ht="102">
      <c r="A684" s="479">
        <v>682</v>
      </c>
      <c r="B684" s="480" t="s">
        <v>72</v>
      </c>
      <c r="C684" s="494" t="s">
        <v>2646</v>
      </c>
      <c r="D684" s="494" t="s">
        <v>804</v>
      </c>
      <c r="E684" s="494" t="s">
        <v>345</v>
      </c>
      <c r="F684" s="500" t="s">
        <v>2647</v>
      </c>
      <c r="G684" s="494" t="s">
        <v>2644</v>
      </c>
      <c r="H684" s="494" t="s">
        <v>2630</v>
      </c>
      <c r="I684" s="501" t="s">
        <v>2412</v>
      </c>
      <c r="J684" s="485">
        <v>300</v>
      </c>
      <c r="K684" s="488"/>
      <c r="L684" s="488"/>
    </row>
    <row r="685" spans="1:12" ht="89.25">
      <c r="A685" s="479">
        <v>683</v>
      </c>
      <c r="B685" s="480" t="s">
        <v>72</v>
      </c>
      <c r="C685" s="494" t="s">
        <v>2648</v>
      </c>
      <c r="D685" s="494" t="s">
        <v>804</v>
      </c>
      <c r="E685" s="494" t="s">
        <v>345</v>
      </c>
      <c r="F685" s="500" t="s">
        <v>2649</v>
      </c>
      <c r="G685" s="494" t="s">
        <v>2410</v>
      </c>
      <c r="H685" s="494" t="s">
        <v>2650</v>
      </c>
      <c r="I685" s="501" t="s">
        <v>2412</v>
      </c>
      <c r="J685" s="485">
        <v>410</v>
      </c>
      <c r="K685" s="488"/>
      <c r="L685" s="488"/>
    </row>
    <row r="686" spans="1:12" ht="89.25">
      <c r="A686" s="479">
        <v>684</v>
      </c>
      <c r="B686" s="480" t="s">
        <v>72</v>
      </c>
      <c r="C686" s="494" t="s">
        <v>2578</v>
      </c>
      <c r="D686" s="494" t="s">
        <v>804</v>
      </c>
      <c r="E686" s="494" t="s">
        <v>345</v>
      </c>
      <c r="F686" s="500" t="s">
        <v>2651</v>
      </c>
      <c r="G686" s="494" t="s">
        <v>2652</v>
      </c>
      <c r="H686" s="494" t="s">
        <v>2653</v>
      </c>
      <c r="I686" s="501" t="s">
        <v>2412</v>
      </c>
      <c r="J686" s="485">
        <v>7000</v>
      </c>
      <c r="K686" s="488"/>
      <c r="L686" s="488"/>
    </row>
    <row r="687" spans="1:12" ht="102">
      <c r="A687" s="479">
        <v>685</v>
      </c>
      <c r="B687" s="480" t="s">
        <v>72</v>
      </c>
      <c r="C687" s="494" t="s">
        <v>2578</v>
      </c>
      <c r="D687" s="494" t="s">
        <v>804</v>
      </c>
      <c r="E687" s="494" t="s">
        <v>345</v>
      </c>
      <c r="F687" s="500" t="s">
        <v>2654</v>
      </c>
      <c r="G687" s="494" t="s">
        <v>2652</v>
      </c>
      <c r="H687" s="494" t="s">
        <v>2655</v>
      </c>
      <c r="I687" s="501" t="s">
        <v>2412</v>
      </c>
      <c r="J687" s="485">
        <v>2950</v>
      </c>
      <c r="K687" s="488"/>
      <c r="L687" s="488"/>
    </row>
    <row r="688" spans="1:12" ht="76.5">
      <c r="A688" s="479">
        <v>686</v>
      </c>
      <c r="B688" s="480" t="s">
        <v>72</v>
      </c>
      <c r="C688" s="494" t="s">
        <v>2573</v>
      </c>
      <c r="D688" s="494" t="s">
        <v>804</v>
      </c>
      <c r="E688" s="494" t="s">
        <v>345</v>
      </c>
      <c r="F688" s="500" t="s">
        <v>2656</v>
      </c>
      <c r="G688" s="494" t="s">
        <v>2575</v>
      </c>
      <c r="H688" s="494" t="s">
        <v>2657</v>
      </c>
      <c r="I688" s="501" t="s">
        <v>2412</v>
      </c>
      <c r="J688" s="485">
        <v>3049</v>
      </c>
      <c r="K688" s="488"/>
      <c r="L688" s="488"/>
    </row>
    <row r="689" spans="1:12" ht="63.75">
      <c r="A689" s="479">
        <v>687</v>
      </c>
      <c r="B689" s="480" t="s">
        <v>72</v>
      </c>
      <c r="C689" s="494" t="s">
        <v>2658</v>
      </c>
      <c r="D689" s="494" t="s">
        <v>804</v>
      </c>
      <c r="E689" s="494" t="s">
        <v>345</v>
      </c>
      <c r="F689" s="500" t="s">
        <v>2659</v>
      </c>
      <c r="G689" s="494" t="s">
        <v>2422</v>
      </c>
      <c r="H689" s="494" t="s">
        <v>2660</v>
      </c>
      <c r="I689" s="501" t="s">
        <v>2412</v>
      </c>
      <c r="J689" s="485">
        <v>450</v>
      </c>
      <c r="K689" s="488"/>
      <c r="L689" s="488"/>
    </row>
    <row r="690" spans="1:12" ht="102">
      <c r="A690" s="479">
        <v>688</v>
      </c>
      <c r="B690" s="480" t="s">
        <v>72</v>
      </c>
      <c r="C690" s="494" t="s">
        <v>2499</v>
      </c>
      <c r="D690" s="494" t="s">
        <v>804</v>
      </c>
      <c r="E690" s="494" t="s">
        <v>345</v>
      </c>
      <c r="F690" s="500" t="s">
        <v>2661</v>
      </c>
      <c r="G690" s="494" t="s">
        <v>2553</v>
      </c>
      <c r="H690" s="494" t="s">
        <v>2662</v>
      </c>
      <c r="I690" s="501" t="s">
        <v>2412</v>
      </c>
      <c r="J690" s="485">
        <v>940</v>
      </c>
      <c r="K690" s="488"/>
      <c r="L690" s="488"/>
    </row>
    <row r="691" spans="1:12" ht="102">
      <c r="A691" s="479">
        <v>689</v>
      </c>
      <c r="B691" s="480" t="s">
        <v>72</v>
      </c>
      <c r="C691" s="494" t="s">
        <v>2446</v>
      </c>
      <c r="D691" s="494" t="s">
        <v>804</v>
      </c>
      <c r="E691" s="494" t="s">
        <v>345</v>
      </c>
      <c r="F691" s="500" t="s">
        <v>2663</v>
      </c>
      <c r="G691" s="494" t="s">
        <v>2410</v>
      </c>
      <c r="H691" s="494" t="s">
        <v>2664</v>
      </c>
      <c r="I691" s="501" t="s">
        <v>2412</v>
      </c>
      <c r="J691" s="485">
        <v>648.5</v>
      </c>
      <c r="K691" s="488"/>
      <c r="L691" s="488"/>
    </row>
    <row r="692" spans="1:12" ht="63.75">
      <c r="A692" s="479">
        <v>690</v>
      </c>
      <c r="B692" s="480" t="s">
        <v>72</v>
      </c>
      <c r="C692" s="494" t="s">
        <v>2565</v>
      </c>
      <c r="D692" s="494" t="s">
        <v>804</v>
      </c>
      <c r="E692" s="494" t="s">
        <v>766</v>
      </c>
      <c r="F692" s="500" t="s">
        <v>2665</v>
      </c>
      <c r="G692" s="494" t="s">
        <v>2450</v>
      </c>
      <c r="H692" s="494" t="s">
        <v>2567</v>
      </c>
      <c r="I692" s="501" t="s">
        <v>2412</v>
      </c>
      <c r="J692" s="485">
        <v>1080</v>
      </c>
      <c r="K692" s="488"/>
      <c r="L692" s="488"/>
    </row>
    <row r="693" spans="1:12" ht="51">
      <c r="A693" s="479">
        <v>691</v>
      </c>
      <c r="B693" s="480" t="s">
        <v>72</v>
      </c>
      <c r="C693" s="494" t="s">
        <v>2494</v>
      </c>
      <c r="D693" s="494" t="s">
        <v>804</v>
      </c>
      <c r="E693" s="494" t="s">
        <v>345</v>
      </c>
      <c r="F693" s="500" t="s">
        <v>2666</v>
      </c>
      <c r="G693" s="494" t="s">
        <v>2495</v>
      </c>
      <c r="H693" s="494" t="s">
        <v>2667</v>
      </c>
      <c r="I693" s="501" t="s">
        <v>2412</v>
      </c>
      <c r="J693" s="485">
        <v>1300</v>
      </c>
      <c r="K693" s="488"/>
      <c r="L693" s="488"/>
    </row>
    <row r="694" spans="1:12" ht="76.5">
      <c r="A694" s="479">
        <v>692</v>
      </c>
      <c r="B694" s="480" t="s">
        <v>72</v>
      </c>
      <c r="C694" s="494" t="s">
        <v>2668</v>
      </c>
      <c r="D694" s="494" t="s">
        <v>804</v>
      </c>
      <c r="E694" s="494" t="s">
        <v>345</v>
      </c>
      <c r="F694" s="500" t="s">
        <v>2669</v>
      </c>
      <c r="G694" s="494" t="s">
        <v>2553</v>
      </c>
      <c r="H694" s="494" t="s">
        <v>2670</v>
      </c>
      <c r="I694" s="501" t="s">
        <v>2412</v>
      </c>
      <c r="J694" s="485">
        <v>600</v>
      </c>
      <c r="K694" s="488"/>
      <c r="L694" s="488"/>
    </row>
    <row r="695" spans="1:12" ht="102">
      <c r="A695" s="479">
        <v>693</v>
      </c>
      <c r="B695" s="480" t="s">
        <v>72</v>
      </c>
      <c r="C695" s="494" t="s">
        <v>2460</v>
      </c>
      <c r="D695" s="494" t="s">
        <v>804</v>
      </c>
      <c r="E695" s="494" t="s">
        <v>345</v>
      </c>
      <c r="F695" s="500" t="s">
        <v>2671</v>
      </c>
      <c r="G695" s="494" t="s">
        <v>2410</v>
      </c>
      <c r="H695" s="494" t="s">
        <v>2672</v>
      </c>
      <c r="I695" s="501" t="s">
        <v>2412</v>
      </c>
      <c r="J695" s="485">
        <v>262.5</v>
      </c>
      <c r="K695" s="488"/>
      <c r="L695" s="488"/>
    </row>
    <row r="696" spans="1:12" ht="76.5">
      <c r="A696" s="479">
        <v>694</v>
      </c>
      <c r="B696" s="480" t="s">
        <v>72</v>
      </c>
      <c r="C696" s="494" t="s">
        <v>2673</v>
      </c>
      <c r="D696" s="494" t="s">
        <v>804</v>
      </c>
      <c r="E696" s="494" t="s">
        <v>345</v>
      </c>
      <c r="F696" s="500" t="s">
        <v>2674</v>
      </c>
      <c r="G696" s="494" t="s">
        <v>2675</v>
      </c>
      <c r="H696" s="504" t="s">
        <v>2676</v>
      </c>
      <c r="I696" s="501" t="s">
        <v>2412</v>
      </c>
      <c r="J696" s="485">
        <v>506</v>
      </c>
      <c r="K696" s="488"/>
      <c r="L696" s="488"/>
    </row>
    <row r="697" spans="1:12" ht="76.5">
      <c r="A697" s="479">
        <v>695</v>
      </c>
      <c r="B697" s="480" t="s">
        <v>72</v>
      </c>
      <c r="C697" s="494" t="s">
        <v>2677</v>
      </c>
      <c r="D697" s="494" t="s">
        <v>804</v>
      </c>
      <c r="E697" s="494" t="s">
        <v>345</v>
      </c>
      <c r="F697" s="500" t="s">
        <v>2678</v>
      </c>
      <c r="G697" s="494" t="s">
        <v>2575</v>
      </c>
      <c r="H697" s="503" t="s">
        <v>2679</v>
      </c>
      <c r="I697" s="501" t="s">
        <v>2412</v>
      </c>
      <c r="J697" s="485">
        <v>744</v>
      </c>
      <c r="K697" s="488"/>
      <c r="L697" s="488"/>
    </row>
    <row r="698" spans="1:12" ht="51">
      <c r="A698" s="479">
        <v>696</v>
      </c>
      <c r="B698" s="480" t="s">
        <v>72</v>
      </c>
      <c r="C698" s="494" t="s">
        <v>2680</v>
      </c>
      <c r="D698" s="494" t="s">
        <v>804</v>
      </c>
      <c r="E698" s="494" t="s">
        <v>345</v>
      </c>
      <c r="F698" s="500" t="s">
        <v>2681</v>
      </c>
      <c r="G698" s="494" t="s">
        <v>2432</v>
      </c>
      <c r="H698" s="494" t="s">
        <v>2682</v>
      </c>
      <c r="I698" s="501" t="s">
        <v>2412</v>
      </c>
      <c r="J698" s="485">
        <v>130</v>
      </c>
      <c r="K698" s="488"/>
      <c r="L698" s="488"/>
    </row>
    <row r="699" spans="1:12" ht="51">
      <c r="A699" s="479">
        <v>697</v>
      </c>
      <c r="B699" s="480" t="s">
        <v>72</v>
      </c>
      <c r="C699" s="494" t="s">
        <v>2441</v>
      </c>
      <c r="D699" s="494" t="s">
        <v>804</v>
      </c>
      <c r="E699" s="494" t="s">
        <v>345</v>
      </c>
      <c r="F699" s="500" t="s">
        <v>2683</v>
      </c>
      <c r="G699" s="494" t="s">
        <v>2684</v>
      </c>
      <c r="H699" s="494" t="s">
        <v>2444</v>
      </c>
      <c r="I699" s="501" t="s">
        <v>2412</v>
      </c>
      <c r="J699" s="485">
        <v>1880</v>
      </c>
      <c r="K699" s="488"/>
      <c r="L699" s="488"/>
    </row>
    <row r="700" spans="1:12" ht="51">
      <c r="A700" s="479">
        <v>698</v>
      </c>
      <c r="B700" s="480" t="s">
        <v>72</v>
      </c>
      <c r="C700" s="494" t="s">
        <v>2685</v>
      </c>
      <c r="D700" s="494" t="s">
        <v>804</v>
      </c>
      <c r="E700" s="494" t="s">
        <v>345</v>
      </c>
      <c r="F700" s="500" t="s">
        <v>2686</v>
      </c>
      <c r="G700" s="494" t="s">
        <v>2675</v>
      </c>
      <c r="H700" s="494" t="s">
        <v>2687</v>
      </c>
      <c r="I700" s="501" t="s">
        <v>2412</v>
      </c>
      <c r="J700" s="485">
        <v>720</v>
      </c>
      <c r="K700" s="488"/>
      <c r="L700" s="488"/>
    </row>
    <row r="701" spans="1:12" ht="76.5">
      <c r="A701" s="479">
        <v>699</v>
      </c>
      <c r="B701" s="480" t="s">
        <v>72</v>
      </c>
      <c r="C701" s="494" t="s">
        <v>2434</v>
      </c>
      <c r="D701" s="494" t="s">
        <v>804</v>
      </c>
      <c r="E701" s="494" t="s">
        <v>345</v>
      </c>
      <c r="F701" s="500" t="s">
        <v>2688</v>
      </c>
      <c r="G701" s="494" t="s">
        <v>2435</v>
      </c>
      <c r="H701" s="494" t="s">
        <v>2689</v>
      </c>
      <c r="I701" s="501" t="s">
        <v>2412</v>
      </c>
      <c r="J701" s="485">
        <v>650</v>
      </c>
      <c r="K701" s="488"/>
      <c r="L701" s="488"/>
    </row>
    <row r="702" spans="1:12" ht="38.25">
      <c r="A702" s="479">
        <v>700</v>
      </c>
      <c r="B702" s="480" t="s">
        <v>72</v>
      </c>
      <c r="C702" s="494" t="s">
        <v>2690</v>
      </c>
      <c r="D702" s="494" t="s">
        <v>804</v>
      </c>
      <c r="E702" s="494" t="s">
        <v>345</v>
      </c>
      <c r="F702" s="500" t="s">
        <v>2691</v>
      </c>
      <c r="G702" s="494" t="s">
        <v>2422</v>
      </c>
      <c r="H702" s="494" t="s">
        <v>2692</v>
      </c>
      <c r="I702" s="501" t="s">
        <v>2412</v>
      </c>
      <c r="J702" s="485">
        <v>120</v>
      </c>
      <c r="K702" s="488"/>
      <c r="L702" s="488"/>
    </row>
    <row r="703" spans="1:12" ht="102">
      <c r="A703" s="479">
        <v>701</v>
      </c>
      <c r="B703" s="480" t="s">
        <v>72</v>
      </c>
      <c r="C703" s="494" t="s">
        <v>2460</v>
      </c>
      <c r="D703" s="494" t="s">
        <v>804</v>
      </c>
      <c r="E703" s="494" t="s">
        <v>345</v>
      </c>
      <c r="F703" s="500" t="s">
        <v>2693</v>
      </c>
      <c r="G703" s="494" t="s">
        <v>2410</v>
      </c>
      <c r="H703" s="494" t="s">
        <v>2672</v>
      </c>
      <c r="I703" s="501" t="s">
        <v>2412</v>
      </c>
      <c r="J703" s="485">
        <v>475</v>
      </c>
      <c r="K703" s="488"/>
      <c r="L703" s="488"/>
    </row>
    <row r="704" spans="1:12" ht="114.75">
      <c r="A704" s="479">
        <v>702</v>
      </c>
      <c r="B704" s="480" t="s">
        <v>72</v>
      </c>
      <c r="C704" s="494" t="s">
        <v>2581</v>
      </c>
      <c r="D704" s="494" t="s">
        <v>804</v>
      </c>
      <c r="E704" s="494" t="s">
        <v>345</v>
      </c>
      <c r="F704" s="500" t="s">
        <v>2694</v>
      </c>
      <c r="G704" s="494" t="s">
        <v>2410</v>
      </c>
      <c r="H704" s="494" t="s">
        <v>2695</v>
      </c>
      <c r="I704" s="501" t="s">
        <v>2412</v>
      </c>
      <c r="J704" s="485">
        <v>440</v>
      </c>
      <c r="K704" s="488"/>
      <c r="L704" s="488"/>
    </row>
    <row r="705" spans="1:12" ht="25.5">
      <c r="A705" s="479">
        <v>703</v>
      </c>
      <c r="B705" s="480" t="s">
        <v>72</v>
      </c>
      <c r="C705" s="494" t="s">
        <v>2648</v>
      </c>
      <c r="D705" s="494" t="s">
        <v>804</v>
      </c>
      <c r="E705" s="494" t="s">
        <v>345</v>
      </c>
      <c r="F705" s="500" t="s">
        <v>2696</v>
      </c>
      <c r="G705" s="494" t="s">
        <v>2533</v>
      </c>
      <c r="H705" s="494" t="s">
        <v>2697</v>
      </c>
      <c r="I705" s="501" t="s">
        <v>2412</v>
      </c>
      <c r="J705" s="485">
        <v>340</v>
      </c>
      <c r="K705" s="488"/>
      <c r="L705" s="488"/>
    </row>
    <row r="706" spans="1:12" ht="63.75">
      <c r="A706" s="479">
        <v>704</v>
      </c>
      <c r="B706" s="480" t="s">
        <v>72</v>
      </c>
      <c r="C706" s="494" t="s">
        <v>2494</v>
      </c>
      <c r="D706" s="494" t="s">
        <v>804</v>
      </c>
      <c r="E706" s="494" t="s">
        <v>345</v>
      </c>
      <c r="F706" s="500" t="s">
        <v>2698</v>
      </c>
      <c r="G706" s="494" t="s">
        <v>2495</v>
      </c>
      <c r="H706" s="494" t="s">
        <v>2699</v>
      </c>
      <c r="I706" s="501" t="s">
        <v>2412</v>
      </c>
      <c r="J706" s="485">
        <v>1700</v>
      </c>
      <c r="K706" s="488"/>
      <c r="L706" s="488"/>
    </row>
    <row r="707" spans="1:12" ht="63.75">
      <c r="A707" s="479">
        <v>705</v>
      </c>
      <c r="B707" s="480" t="s">
        <v>72</v>
      </c>
      <c r="C707" s="494" t="s">
        <v>2700</v>
      </c>
      <c r="D707" s="494" t="s">
        <v>804</v>
      </c>
      <c r="E707" s="494" t="s">
        <v>345</v>
      </c>
      <c r="F707" s="500" t="s">
        <v>2701</v>
      </c>
      <c r="G707" s="494" t="s">
        <v>2609</v>
      </c>
      <c r="H707" s="494" t="s">
        <v>2702</v>
      </c>
      <c r="I707" s="501" t="s">
        <v>2412</v>
      </c>
      <c r="J707" s="485">
        <v>420</v>
      </c>
      <c r="K707" s="488"/>
      <c r="L707" s="488"/>
    </row>
    <row r="708" spans="1:12" ht="51">
      <c r="A708" s="479">
        <v>706</v>
      </c>
      <c r="B708" s="480" t="s">
        <v>72</v>
      </c>
      <c r="C708" s="494" t="s">
        <v>2428</v>
      </c>
      <c r="D708" s="494" t="s">
        <v>804</v>
      </c>
      <c r="E708" s="494" t="s">
        <v>345</v>
      </c>
      <c r="F708" s="500" t="s">
        <v>2703</v>
      </c>
      <c r="G708" s="494" t="s">
        <v>2443</v>
      </c>
      <c r="H708" s="494" t="s">
        <v>2704</v>
      </c>
      <c r="I708" s="501" t="s">
        <v>2412</v>
      </c>
      <c r="J708" s="485">
        <v>390</v>
      </c>
      <c r="K708" s="488"/>
      <c r="L708" s="488"/>
    </row>
    <row r="709" spans="1:12" ht="89.25">
      <c r="A709" s="479">
        <v>707</v>
      </c>
      <c r="B709" s="480" t="s">
        <v>72</v>
      </c>
      <c r="C709" s="494" t="s">
        <v>2413</v>
      </c>
      <c r="D709" s="494" t="s">
        <v>804</v>
      </c>
      <c r="E709" s="494" t="s">
        <v>345</v>
      </c>
      <c r="F709" s="500" t="s">
        <v>2705</v>
      </c>
      <c r="G709" s="494" t="s">
        <v>2706</v>
      </c>
      <c r="H709" s="494" t="s">
        <v>2707</v>
      </c>
      <c r="I709" s="501" t="s">
        <v>2412</v>
      </c>
      <c r="J709" s="485">
        <v>400</v>
      </c>
      <c r="K709" s="488"/>
      <c r="L709" s="488"/>
    </row>
    <row r="710" spans="1:12" ht="51">
      <c r="A710" s="479">
        <v>708</v>
      </c>
      <c r="B710" s="480" t="s">
        <v>72</v>
      </c>
      <c r="C710" s="494" t="s">
        <v>2413</v>
      </c>
      <c r="D710" s="494" t="s">
        <v>804</v>
      </c>
      <c r="E710" s="494" t="s">
        <v>345</v>
      </c>
      <c r="F710" s="500" t="s">
        <v>2708</v>
      </c>
      <c r="G710" s="494" t="s">
        <v>2709</v>
      </c>
      <c r="H710" s="494" t="s">
        <v>2710</v>
      </c>
      <c r="I710" s="501" t="s">
        <v>2412</v>
      </c>
      <c r="J710" s="485">
        <v>410</v>
      </c>
      <c r="K710" s="488"/>
      <c r="L710" s="488"/>
    </row>
    <row r="711" spans="1:12" ht="63.75">
      <c r="A711" s="479">
        <v>709</v>
      </c>
      <c r="B711" s="480" t="s">
        <v>72</v>
      </c>
      <c r="C711" s="494" t="s">
        <v>2711</v>
      </c>
      <c r="D711" s="494" t="s">
        <v>804</v>
      </c>
      <c r="E711" s="494" t="s">
        <v>345</v>
      </c>
      <c r="F711" s="500" t="s">
        <v>2712</v>
      </c>
      <c r="G711" s="494" t="s">
        <v>2709</v>
      </c>
      <c r="H711" s="494" t="s">
        <v>2713</v>
      </c>
      <c r="I711" s="501" t="s">
        <v>2412</v>
      </c>
      <c r="J711" s="485">
        <v>1130</v>
      </c>
      <c r="K711" s="488"/>
      <c r="L711" s="488"/>
    </row>
    <row r="712" spans="1:12" ht="51">
      <c r="A712" s="479">
        <v>710</v>
      </c>
      <c r="B712" s="480" t="s">
        <v>72</v>
      </c>
      <c r="C712" s="494" t="s">
        <v>2714</v>
      </c>
      <c r="D712" s="494" t="s">
        <v>804</v>
      </c>
      <c r="E712" s="494" t="s">
        <v>345</v>
      </c>
      <c r="F712" s="500" t="s">
        <v>2715</v>
      </c>
      <c r="G712" s="494" t="s">
        <v>2487</v>
      </c>
      <c r="H712" s="494" t="s">
        <v>2716</v>
      </c>
      <c r="I712" s="501" t="s">
        <v>2412</v>
      </c>
      <c r="J712" s="485">
        <v>288</v>
      </c>
      <c r="K712" s="488"/>
      <c r="L712" s="488"/>
    </row>
    <row r="713" spans="1:12" ht="89.25">
      <c r="A713" s="479">
        <v>711</v>
      </c>
      <c r="B713" s="480" t="s">
        <v>72</v>
      </c>
      <c r="C713" s="494" t="s">
        <v>2717</v>
      </c>
      <c r="D713" s="494" t="s">
        <v>804</v>
      </c>
      <c r="E713" s="494" t="s">
        <v>345</v>
      </c>
      <c r="F713" s="500" t="s">
        <v>2718</v>
      </c>
      <c r="G713" s="494" t="s">
        <v>2465</v>
      </c>
      <c r="H713" s="494" t="s">
        <v>2719</v>
      </c>
      <c r="I713" s="501" t="s">
        <v>2412</v>
      </c>
      <c r="J713" s="485">
        <v>226</v>
      </c>
      <c r="K713" s="488"/>
      <c r="L713" s="488"/>
    </row>
    <row r="714" spans="1:12" ht="63.75">
      <c r="A714" s="479">
        <v>712</v>
      </c>
      <c r="B714" s="480" t="s">
        <v>72</v>
      </c>
      <c r="C714" s="494" t="s">
        <v>2720</v>
      </c>
      <c r="D714" s="494" t="s">
        <v>804</v>
      </c>
      <c r="E714" s="494" t="s">
        <v>345</v>
      </c>
      <c r="F714" s="500" t="s">
        <v>2721</v>
      </c>
      <c r="G714" s="494" t="s">
        <v>2722</v>
      </c>
      <c r="H714" s="494" t="s">
        <v>2723</v>
      </c>
      <c r="I714" s="501" t="s">
        <v>2412</v>
      </c>
      <c r="J714" s="485">
        <v>1800</v>
      </c>
      <c r="K714" s="488"/>
      <c r="L714" s="488"/>
    </row>
    <row r="715" spans="1:12" ht="89.25">
      <c r="A715" s="479">
        <v>713</v>
      </c>
      <c r="B715" s="480" t="s">
        <v>72</v>
      </c>
      <c r="C715" s="494" t="s">
        <v>2547</v>
      </c>
      <c r="D715" s="494" t="s">
        <v>804</v>
      </c>
      <c r="E715" s="494" t="s">
        <v>345</v>
      </c>
      <c r="F715" s="500" t="s">
        <v>2724</v>
      </c>
      <c r="G715" s="494" t="s">
        <v>2644</v>
      </c>
      <c r="H715" s="494" t="s">
        <v>2725</v>
      </c>
      <c r="I715" s="501" t="s">
        <v>2412</v>
      </c>
      <c r="J715" s="485">
        <v>750</v>
      </c>
      <c r="K715" s="488"/>
      <c r="L715" s="488"/>
    </row>
    <row r="716" spans="1:12" ht="63.75">
      <c r="A716" s="479">
        <v>714</v>
      </c>
      <c r="B716" s="480" t="s">
        <v>72</v>
      </c>
      <c r="C716" s="494" t="s">
        <v>2616</v>
      </c>
      <c r="D716" s="494" t="s">
        <v>804</v>
      </c>
      <c r="E716" s="494" t="s">
        <v>345</v>
      </c>
      <c r="F716" s="500" t="s">
        <v>2726</v>
      </c>
      <c r="G716" s="494" t="s">
        <v>2609</v>
      </c>
      <c r="H716" s="494" t="s">
        <v>2727</v>
      </c>
      <c r="I716" s="501" t="s">
        <v>2412</v>
      </c>
      <c r="J716" s="485">
        <v>300</v>
      </c>
      <c r="K716" s="488"/>
      <c r="L716" s="488"/>
    </row>
    <row r="717" spans="1:12" ht="38.25">
      <c r="A717" s="479">
        <v>715</v>
      </c>
      <c r="B717" s="480" t="s">
        <v>72</v>
      </c>
      <c r="C717" s="494" t="s">
        <v>2728</v>
      </c>
      <c r="D717" s="494" t="s">
        <v>804</v>
      </c>
      <c r="E717" s="494" t="s">
        <v>766</v>
      </c>
      <c r="F717" s="500" t="s">
        <v>2729</v>
      </c>
      <c r="G717" s="494" t="s">
        <v>2730</v>
      </c>
      <c r="H717" s="494" t="s">
        <v>2731</v>
      </c>
      <c r="I717" s="501" t="s">
        <v>2412</v>
      </c>
      <c r="J717" s="485">
        <v>400</v>
      </c>
      <c r="K717" s="488"/>
      <c r="L717" s="488"/>
    </row>
    <row r="718" spans="1:12" ht="114.75">
      <c r="A718" s="479">
        <v>716</v>
      </c>
      <c r="B718" s="480" t="s">
        <v>72</v>
      </c>
      <c r="C718" s="494" t="s">
        <v>2581</v>
      </c>
      <c r="D718" s="494" t="s">
        <v>804</v>
      </c>
      <c r="E718" s="494" t="s">
        <v>345</v>
      </c>
      <c r="F718" s="500" t="s">
        <v>2732</v>
      </c>
      <c r="G718" s="494" t="s">
        <v>2410</v>
      </c>
      <c r="H718" s="494" t="s">
        <v>2733</v>
      </c>
      <c r="I718" s="501" t="s">
        <v>2412</v>
      </c>
      <c r="J718" s="485">
        <v>245</v>
      </c>
      <c r="K718" s="488"/>
      <c r="L718" s="488"/>
    </row>
    <row r="719" spans="1:12" ht="51">
      <c r="A719" s="479">
        <v>717</v>
      </c>
      <c r="B719" s="480" t="s">
        <v>72</v>
      </c>
      <c r="C719" s="494" t="s">
        <v>2565</v>
      </c>
      <c r="D719" s="494" t="s">
        <v>804</v>
      </c>
      <c r="E719" s="494" t="s">
        <v>345</v>
      </c>
      <c r="F719" s="500" t="s">
        <v>2734</v>
      </c>
      <c r="G719" s="494" t="s">
        <v>2450</v>
      </c>
      <c r="H719" s="494" t="s">
        <v>2735</v>
      </c>
      <c r="I719" s="501" t="s">
        <v>2412</v>
      </c>
      <c r="J719" s="485">
        <v>500</v>
      </c>
      <c r="K719" s="488"/>
      <c r="L719" s="488"/>
    </row>
    <row r="720" spans="1:12" ht="102">
      <c r="A720" s="479">
        <v>718</v>
      </c>
      <c r="B720" s="480" t="s">
        <v>72</v>
      </c>
      <c r="C720" s="494" t="s">
        <v>2460</v>
      </c>
      <c r="D720" s="494" t="s">
        <v>804</v>
      </c>
      <c r="E720" s="494" t="s">
        <v>345</v>
      </c>
      <c r="F720" s="500" t="s">
        <v>2736</v>
      </c>
      <c r="G720" s="494" t="s">
        <v>2410</v>
      </c>
      <c r="H720" s="494" t="s">
        <v>2737</v>
      </c>
      <c r="I720" s="501" t="s">
        <v>2412</v>
      </c>
      <c r="J720" s="485">
        <v>900</v>
      </c>
      <c r="K720" s="488"/>
      <c r="L720" s="488"/>
    </row>
    <row r="721" spans="1:12" ht="63.75">
      <c r="A721" s="479">
        <v>719</v>
      </c>
      <c r="B721" s="480" t="s">
        <v>72</v>
      </c>
      <c r="C721" s="494" t="s">
        <v>2413</v>
      </c>
      <c r="D721" s="494" t="s">
        <v>804</v>
      </c>
      <c r="E721" s="494" t="s">
        <v>345</v>
      </c>
      <c r="F721" s="500" t="s">
        <v>2738</v>
      </c>
      <c r="G721" s="494" t="s">
        <v>2739</v>
      </c>
      <c r="H721" s="494" t="s">
        <v>2740</v>
      </c>
      <c r="I721" s="501" t="s">
        <v>2412</v>
      </c>
      <c r="J721" s="485">
        <v>445</v>
      </c>
      <c r="K721" s="488"/>
      <c r="L721" s="488"/>
    </row>
    <row r="722" spans="1:12" ht="63.75">
      <c r="A722" s="479">
        <v>720</v>
      </c>
      <c r="B722" s="480" t="s">
        <v>72</v>
      </c>
      <c r="C722" s="494" t="s">
        <v>2413</v>
      </c>
      <c r="D722" s="494" t="s">
        <v>804</v>
      </c>
      <c r="E722" s="494" t="s">
        <v>345</v>
      </c>
      <c r="F722" s="500" t="s">
        <v>2741</v>
      </c>
      <c r="G722" s="494" t="s">
        <v>2739</v>
      </c>
      <c r="H722" s="494" t="s">
        <v>2742</v>
      </c>
      <c r="I722" s="501" t="s">
        <v>2412</v>
      </c>
      <c r="J722" s="485">
        <v>165</v>
      </c>
      <c r="K722" s="488"/>
      <c r="L722" s="488"/>
    </row>
    <row r="723" spans="1:12" ht="63.75">
      <c r="A723" s="479">
        <v>721</v>
      </c>
      <c r="B723" s="480" t="s">
        <v>72</v>
      </c>
      <c r="C723" s="494" t="s">
        <v>2413</v>
      </c>
      <c r="D723" s="494" t="s">
        <v>804</v>
      </c>
      <c r="E723" s="494" t="s">
        <v>345</v>
      </c>
      <c r="F723" s="500" t="s">
        <v>2743</v>
      </c>
      <c r="G723" s="494" t="s">
        <v>2739</v>
      </c>
      <c r="H723" s="494" t="s">
        <v>2740</v>
      </c>
      <c r="I723" s="501" t="s">
        <v>2412</v>
      </c>
      <c r="J723" s="485">
        <v>445</v>
      </c>
      <c r="K723" s="488"/>
      <c r="L723" s="488"/>
    </row>
    <row r="724" spans="1:12" ht="25.5">
      <c r="A724" s="479">
        <v>722</v>
      </c>
      <c r="B724" s="480" t="s">
        <v>72</v>
      </c>
      <c r="C724" s="494" t="s">
        <v>2744</v>
      </c>
      <c r="D724" s="494" t="s">
        <v>804</v>
      </c>
      <c r="E724" s="494" t="s">
        <v>345</v>
      </c>
      <c r="F724" s="500" t="s">
        <v>2745</v>
      </c>
      <c r="G724" s="494" t="s">
        <v>2609</v>
      </c>
      <c r="H724" s="494" t="s">
        <v>2746</v>
      </c>
      <c r="I724" s="501" t="s">
        <v>2412</v>
      </c>
      <c r="J724" s="485">
        <v>350</v>
      </c>
      <c r="K724" s="488"/>
      <c r="L724" s="488"/>
    </row>
    <row r="725" spans="1:12" ht="102">
      <c r="A725" s="479">
        <v>723</v>
      </c>
      <c r="B725" s="480" t="s">
        <v>72</v>
      </c>
      <c r="C725" s="494" t="s">
        <v>2460</v>
      </c>
      <c r="D725" s="494" t="s">
        <v>804</v>
      </c>
      <c r="E725" s="494" t="s">
        <v>345</v>
      </c>
      <c r="F725" s="500" t="s">
        <v>2747</v>
      </c>
      <c r="G725" s="494" t="s">
        <v>2410</v>
      </c>
      <c r="H725" s="494" t="s">
        <v>2748</v>
      </c>
      <c r="I725" s="501" t="s">
        <v>2412</v>
      </c>
      <c r="J725" s="485">
        <v>475</v>
      </c>
      <c r="K725" s="488"/>
      <c r="L725" s="488"/>
    </row>
    <row r="726" spans="1:12" ht="51">
      <c r="A726" s="479">
        <v>724</v>
      </c>
      <c r="B726" s="480" t="s">
        <v>72</v>
      </c>
      <c r="C726" s="494" t="s">
        <v>2749</v>
      </c>
      <c r="D726" s="494" t="s">
        <v>804</v>
      </c>
      <c r="E726" s="494" t="s">
        <v>345</v>
      </c>
      <c r="F726" s="500" t="s">
        <v>2750</v>
      </c>
      <c r="G726" s="494" t="s">
        <v>2415</v>
      </c>
      <c r="H726" s="503" t="s">
        <v>2751</v>
      </c>
      <c r="I726" s="501" t="s">
        <v>2412</v>
      </c>
      <c r="J726" s="485">
        <v>250</v>
      </c>
      <c r="K726" s="488"/>
      <c r="L726" s="488"/>
    </row>
    <row r="727" spans="1:12" ht="89.25">
      <c r="A727" s="479">
        <v>725</v>
      </c>
      <c r="B727" s="480" t="s">
        <v>72</v>
      </c>
      <c r="C727" s="494" t="s">
        <v>2413</v>
      </c>
      <c r="D727" s="494" t="s">
        <v>804</v>
      </c>
      <c r="E727" s="494" t="s">
        <v>345</v>
      </c>
      <c r="F727" s="500" t="s">
        <v>2752</v>
      </c>
      <c r="G727" s="494" t="s">
        <v>2706</v>
      </c>
      <c r="H727" s="494" t="s">
        <v>2707</v>
      </c>
      <c r="I727" s="501" t="s">
        <v>2412</v>
      </c>
      <c r="J727" s="485">
        <v>300</v>
      </c>
      <c r="K727" s="488"/>
      <c r="L727" s="488"/>
    </row>
    <row r="728" spans="1:12" ht="63.75">
      <c r="A728" s="479">
        <v>726</v>
      </c>
      <c r="B728" s="480" t="s">
        <v>72</v>
      </c>
      <c r="C728" s="494" t="s">
        <v>2504</v>
      </c>
      <c r="D728" s="494" t="s">
        <v>804</v>
      </c>
      <c r="E728" s="494" t="s">
        <v>345</v>
      </c>
      <c r="F728" s="500" t="s">
        <v>2753</v>
      </c>
      <c r="G728" s="494" t="s">
        <v>2675</v>
      </c>
      <c r="H728" s="503" t="s">
        <v>2754</v>
      </c>
      <c r="I728" s="501" t="s">
        <v>2412</v>
      </c>
      <c r="J728" s="485">
        <v>2256</v>
      </c>
      <c r="K728" s="488"/>
      <c r="L728" s="488"/>
    </row>
    <row r="729" spans="1:12" ht="51">
      <c r="A729" s="479">
        <v>727</v>
      </c>
      <c r="B729" s="480" t="s">
        <v>72</v>
      </c>
      <c r="C729" s="494" t="s">
        <v>2494</v>
      </c>
      <c r="D729" s="494" t="s">
        <v>804</v>
      </c>
      <c r="E729" s="494" t="s">
        <v>345</v>
      </c>
      <c r="F729" s="500" t="s">
        <v>2755</v>
      </c>
      <c r="G729" s="494" t="s">
        <v>2495</v>
      </c>
      <c r="H729" s="494" t="s">
        <v>2756</v>
      </c>
      <c r="I729" s="501" t="s">
        <v>2412</v>
      </c>
      <c r="J729" s="485">
        <v>1950</v>
      </c>
      <c r="K729" s="488"/>
      <c r="L729" s="488"/>
    </row>
    <row r="730" spans="1:12" ht="89.25">
      <c r="A730" s="479">
        <v>728</v>
      </c>
      <c r="B730" s="480" t="s">
        <v>72</v>
      </c>
      <c r="C730" s="494" t="s">
        <v>2494</v>
      </c>
      <c r="D730" s="494" t="s">
        <v>804</v>
      </c>
      <c r="E730" s="494" t="s">
        <v>345</v>
      </c>
      <c r="F730" s="500" t="s">
        <v>2757</v>
      </c>
      <c r="G730" s="494" t="s">
        <v>2495</v>
      </c>
      <c r="H730" s="494" t="s">
        <v>2758</v>
      </c>
      <c r="I730" s="501" t="s">
        <v>2412</v>
      </c>
      <c r="J730" s="485">
        <v>2750</v>
      </c>
      <c r="K730" s="488"/>
      <c r="L730" s="488"/>
    </row>
    <row r="731" spans="1:12" ht="102">
      <c r="A731" s="479">
        <v>729</v>
      </c>
      <c r="B731" s="480" t="s">
        <v>72</v>
      </c>
      <c r="C731" s="494" t="s">
        <v>2759</v>
      </c>
      <c r="D731" s="494" t="s">
        <v>804</v>
      </c>
      <c r="E731" s="494" t="s">
        <v>345</v>
      </c>
      <c r="F731" s="500" t="s">
        <v>2760</v>
      </c>
      <c r="G731" s="494" t="s">
        <v>2410</v>
      </c>
      <c r="H731" s="494" t="s">
        <v>2761</v>
      </c>
      <c r="I731" s="501" t="s">
        <v>2412</v>
      </c>
      <c r="J731" s="485">
        <v>190</v>
      </c>
      <c r="K731" s="488"/>
      <c r="L731" s="488"/>
    </row>
    <row r="732" spans="1:12" ht="76.5">
      <c r="A732" s="479">
        <v>730</v>
      </c>
      <c r="B732" s="480" t="s">
        <v>72</v>
      </c>
      <c r="C732" s="494" t="s">
        <v>2499</v>
      </c>
      <c r="D732" s="494" t="s">
        <v>804</v>
      </c>
      <c r="E732" s="494" t="s">
        <v>345</v>
      </c>
      <c r="F732" s="500" t="s">
        <v>2762</v>
      </c>
      <c r="G732" s="494" t="s">
        <v>2465</v>
      </c>
      <c r="H732" s="494" t="s">
        <v>2763</v>
      </c>
      <c r="I732" s="501" t="s">
        <v>2412</v>
      </c>
      <c r="J732" s="485">
        <v>560</v>
      </c>
      <c r="K732" s="488"/>
      <c r="L732" s="488"/>
    </row>
    <row r="733" spans="1:12" ht="38.25">
      <c r="A733" s="479">
        <v>731</v>
      </c>
      <c r="B733" s="480" t="s">
        <v>72</v>
      </c>
      <c r="C733" s="494" t="s">
        <v>2413</v>
      </c>
      <c r="D733" s="494" t="s">
        <v>804</v>
      </c>
      <c r="E733" s="494" t="s">
        <v>345</v>
      </c>
      <c r="F733" s="500" t="s">
        <v>2764</v>
      </c>
      <c r="G733" s="494" t="s">
        <v>2553</v>
      </c>
      <c r="H733" s="494" t="s">
        <v>2765</v>
      </c>
      <c r="I733" s="501" t="s">
        <v>2412</v>
      </c>
      <c r="J733" s="485">
        <v>1450</v>
      </c>
      <c r="K733" s="488"/>
      <c r="L733" s="488"/>
    </row>
    <row r="734" spans="1:12" ht="38.25">
      <c r="A734" s="479">
        <v>732</v>
      </c>
      <c r="B734" s="480" t="s">
        <v>72</v>
      </c>
      <c r="C734" s="494" t="s">
        <v>2766</v>
      </c>
      <c r="D734" s="494" t="s">
        <v>804</v>
      </c>
      <c r="E734" s="494" t="s">
        <v>345</v>
      </c>
      <c r="F734" s="500" t="s">
        <v>2767</v>
      </c>
      <c r="G734" s="494" t="s">
        <v>2768</v>
      </c>
      <c r="H734" s="494" t="s">
        <v>2769</v>
      </c>
      <c r="I734" s="501" t="s">
        <v>2412</v>
      </c>
      <c r="J734" s="485">
        <v>180</v>
      </c>
      <c r="K734" s="488"/>
      <c r="L734" s="488"/>
    </row>
    <row r="735" spans="1:12" ht="102">
      <c r="A735" s="479">
        <v>733</v>
      </c>
      <c r="B735" s="480" t="s">
        <v>72</v>
      </c>
      <c r="C735" s="494" t="s">
        <v>2413</v>
      </c>
      <c r="D735" s="494" t="s">
        <v>804</v>
      </c>
      <c r="E735" s="494" t="s">
        <v>345</v>
      </c>
      <c r="F735" s="500" t="s">
        <v>2770</v>
      </c>
      <c r="G735" s="494" t="s">
        <v>2739</v>
      </c>
      <c r="H735" s="494" t="s">
        <v>2771</v>
      </c>
      <c r="I735" s="501" t="s">
        <v>2412</v>
      </c>
      <c r="J735" s="485">
        <v>1200</v>
      </c>
      <c r="K735" s="488"/>
      <c r="L735" s="488"/>
    </row>
    <row r="736" spans="1:12" ht="38.25">
      <c r="A736" s="479">
        <v>734</v>
      </c>
      <c r="B736" s="480" t="s">
        <v>72</v>
      </c>
      <c r="C736" s="494" t="s">
        <v>2413</v>
      </c>
      <c r="D736" s="494" t="s">
        <v>804</v>
      </c>
      <c r="E736" s="494" t="s">
        <v>345</v>
      </c>
      <c r="F736" s="500" t="s">
        <v>2772</v>
      </c>
      <c r="G736" s="494" t="s">
        <v>2450</v>
      </c>
      <c r="H736" s="494" t="s">
        <v>2773</v>
      </c>
      <c r="I736" s="501" t="s">
        <v>2412</v>
      </c>
      <c r="J736" s="485">
        <v>100</v>
      </c>
      <c r="K736" s="488"/>
      <c r="L736" s="488"/>
    </row>
    <row r="737" spans="1:12" ht="38.25">
      <c r="A737" s="479">
        <v>735</v>
      </c>
      <c r="B737" s="480" t="s">
        <v>72</v>
      </c>
      <c r="C737" s="494" t="s">
        <v>2557</v>
      </c>
      <c r="D737" s="494" t="s">
        <v>804</v>
      </c>
      <c r="E737" s="494" t="s">
        <v>345</v>
      </c>
      <c r="F737" s="500" t="s">
        <v>2774</v>
      </c>
      <c r="G737" s="494" t="s">
        <v>2609</v>
      </c>
      <c r="H737" s="494" t="s">
        <v>2775</v>
      </c>
      <c r="I737" s="501" t="s">
        <v>2412</v>
      </c>
      <c r="J737" s="485">
        <v>100</v>
      </c>
      <c r="K737" s="488"/>
      <c r="L737" s="488"/>
    </row>
    <row r="738" spans="1:12" ht="89.25">
      <c r="A738" s="479">
        <v>736</v>
      </c>
      <c r="B738" s="480" t="s">
        <v>72</v>
      </c>
      <c r="C738" s="494" t="s">
        <v>2460</v>
      </c>
      <c r="D738" s="494" t="s">
        <v>804</v>
      </c>
      <c r="E738" s="494" t="s">
        <v>345</v>
      </c>
      <c r="F738" s="500" t="s">
        <v>2776</v>
      </c>
      <c r="G738" s="494" t="s">
        <v>2410</v>
      </c>
      <c r="H738" s="494" t="s">
        <v>2777</v>
      </c>
      <c r="I738" s="501" t="s">
        <v>2412</v>
      </c>
      <c r="J738" s="485">
        <v>687.5</v>
      </c>
      <c r="K738" s="488"/>
      <c r="L738" s="488"/>
    </row>
    <row r="739" spans="1:12" ht="76.5">
      <c r="A739" s="479">
        <v>737</v>
      </c>
      <c r="B739" s="480" t="s">
        <v>72</v>
      </c>
      <c r="C739" s="494" t="s">
        <v>2507</v>
      </c>
      <c r="D739" s="494" t="s">
        <v>804</v>
      </c>
      <c r="E739" s="494" t="s">
        <v>345</v>
      </c>
      <c r="F739" s="500" t="s">
        <v>2778</v>
      </c>
      <c r="G739" s="494" t="s">
        <v>2779</v>
      </c>
      <c r="H739" s="494" t="s">
        <v>2780</v>
      </c>
      <c r="I739" s="501" t="s">
        <v>2412</v>
      </c>
      <c r="J739" s="485">
        <v>400</v>
      </c>
      <c r="K739" s="488"/>
      <c r="L739" s="488"/>
    </row>
    <row r="740" spans="1:12" ht="63.75">
      <c r="A740" s="479">
        <v>738</v>
      </c>
      <c r="B740" s="480" t="s">
        <v>72</v>
      </c>
      <c r="C740" s="494" t="s">
        <v>2460</v>
      </c>
      <c r="D740" s="494" t="s">
        <v>804</v>
      </c>
      <c r="E740" s="494" t="s">
        <v>345</v>
      </c>
      <c r="F740" s="500" t="s">
        <v>2781</v>
      </c>
      <c r="G740" s="494" t="s">
        <v>2533</v>
      </c>
      <c r="H740" s="494" t="s">
        <v>2782</v>
      </c>
      <c r="I740" s="501" t="s">
        <v>2412</v>
      </c>
      <c r="J740" s="485">
        <v>95</v>
      </c>
      <c r="K740" s="488"/>
      <c r="L740" s="488"/>
    </row>
    <row r="741" spans="1:12" ht="89.25">
      <c r="A741" s="479">
        <v>739</v>
      </c>
      <c r="B741" s="480" t="s">
        <v>72</v>
      </c>
      <c r="C741" s="494" t="s">
        <v>2460</v>
      </c>
      <c r="D741" s="494" t="s">
        <v>804</v>
      </c>
      <c r="E741" s="494" t="s">
        <v>345</v>
      </c>
      <c r="F741" s="500" t="s">
        <v>2783</v>
      </c>
      <c r="G741" s="494" t="s">
        <v>2410</v>
      </c>
      <c r="H741" s="494" t="s">
        <v>2777</v>
      </c>
      <c r="I741" s="501" t="s">
        <v>2412</v>
      </c>
      <c r="J741" s="485">
        <v>777.5</v>
      </c>
      <c r="K741" s="488"/>
      <c r="L741" s="488"/>
    </row>
    <row r="742" spans="1:12" ht="51">
      <c r="A742" s="479">
        <v>740</v>
      </c>
      <c r="B742" s="480" t="s">
        <v>72</v>
      </c>
      <c r="C742" s="494" t="s">
        <v>2784</v>
      </c>
      <c r="D742" s="494" t="s">
        <v>804</v>
      </c>
      <c r="E742" s="494" t="s">
        <v>345</v>
      </c>
      <c r="F742" s="500" t="s">
        <v>2785</v>
      </c>
      <c r="G742" s="494" t="s">
        <v>2684</v>
      </c>
      <c r="H742" s="494" t="s">
        <v>2444</v>
      </c>
      <c r="I742" s="501" t="s">
        <v>2412</v>
      </c>
      <c r="J742" s="485">
        <v>300</v>
      </c>
      <c r="K742" s="488"/>
      <c r="L742" s="488"/>
    </row>
    <row r="743" spans="1:12" ht="51">
      <c r="A743" s="479">
        <v>741</v>
      </c>
      <c r="B743" s="480" t="s">
        <v>72</v>
      </c>
      <c r="C743" s="494" t="s">
        <v>2786</v>
      </c>
      <c r="D743" s="494" t="s">
        <v>804</v>
      </c>
      <c r="E743" s="494" t="s">
        <v>345</v>
      </c>
      <c r="F743" s="500" t="s">
        <v>2787</v>
      </c>
      <c r="G743" s="494" t="s">
        <v>2684</v>
      </c>
      <c r="H743" s="494" t="s">
        <v>2788</v>
      </c>
      <c r="I743" s="501" t="s">
        <v>2412</v>
      </c>
      <c r="J743" s="485">
        <v>200</v>
      </c>
      <c r="K743" s="488"/>
      <c r="L743" s="488"/>
    </row>
    <row r="744" spans="1:12" ht="76.5">
      <c r="A744" s="479">
        <v>742</v>
      </c>
      <c r="B744" s="480" t="s">
        <v>72</v>
      </c>
      <c r="C744" s="494" t="s">
        <v>2789</v>
      </c>
      <c r="D744" s="494" t="s">
        <v>804</v>
      </c>
      <c r="E744" s="494" t="s">
        <v>345</v>
      </c>
      <c r="F744" s="500" t="s">
        <v>2790</v>
      </c>
      <c r="G744" s="494" t="s">
        <v>2791</v>
      </c>
      <c r="H744" s="494" t="s">
        <v>2792</v>
      </c>
      <c r="I744" s="501" t="s">
        <v>2412</v>
      </c>
      <c r="J744" s="485">
        <v>1520</v>
      </c>
      <c r="K744" s="488"/>
      <c r="L744" s="488"/>
    </row>
    <row r="745" spans="1:12" ht="38.25">
      <c r="A745" s="479">
        <v>743</v>
      </c>
      <c r="B745" s="480" t="s">
        <v>72</v>
      </c>
      <c r="C745" s="494" t="s">
        <v>2685</v>
      </c>
      <c r="D745" s="494" t="s">
        <v>804</v>
      </c>
      <c r="E745" s="494" t="s">
        <v>345</v>
      </c>
      <c r="F745" s="500" t="s">
        <v>2793</v>
      </c>
      <c r="G745" s="494" t="s">
        <v>2644</v>
      </c>
      <c r="H745" s="494" t="s">
        <v>2794</v>
      </c>
      <c r="I745" s="501" t="s">
        <v>2412</v>
      </c>
      <c r="J745" s="485">
        <v>100</v>
      </c>
      <c r="K745" s="488"/>
      <c r="L745" s="488"/>
    </row>
    <row r="746" spans="1:12" ht="51">
      <c r="A746" s="479">
        <v>744</v>
      </c>
      <c r="B746" s="480" t="s">
        <v>72</v>
      </c>
      <c r="C746" s="494" t="s">
        <v>2460</v>
      </c>
      <c r="D746" s="494" t="s">
        <v>804</v>
      </c>
      <c r="E746" s="494" t="s">
        <v>345</v>
      </c>
      <c r="F746" s="500" t="s">
        <v>2795</v>
      </c>
      <c r="G746" s="494" t="s">
        <v>2644</v>
      </c>
      <c r="H746" s="494" t="s">
        <v>2796</v>
      </c>
      <c r="I746" s="501" t="s">
        <v>2412</v>
      </c>
      <c r="J746" s="485">
        <v>180</v>
      </c>
      <c r="K746" s="488"/>
      <c r="L746" s="488"/>
    </row>
    <row r="747" spans="1:12" ht="63.75">
      <c r="A747" s="479">
        <v>745</v>
      </c>
      <c r="B747" s="480" t="s">
        <v>72</v>
      </c>
      <c r="C747" s="494" t="s">
        <v>2413</v>
      </c>
      <c r="D747" s="494" t="s">
        <v>804</v>
      </c>
      <c r="E747" s="494" t="s">
        <v>345</v>
      </c>
      <c r="F747" s="500" t="s">
        <v>2797</v>
      </c>
      <c r="G747" s="494" t="s">
        <v>2709</v>
      </c>
      <c r="H747" s="494" t="s">
        <v>2798</v>
      </c>
      <c r="I747" s="501" t="s">
        <v>2412</v>
      </c>
      <c r="J747" s="485">
        <v>348</v>
      </c>
      <c r="K747" s="488"/>
      <c r="L747" s="488"/>
    </row>
    <row r="748" spans="1:12" ht="63.75">
      <c r="A748" s="479">
        <v>746</v>
      </c>
      <c r="B748" s="480" t="s">
        <v>72</v>
      </c>
      <c r="C748" s="494" t="s">
        <v>2434</v>
      </c>
      <c r="D748" s="494" t="s">
        <v>804</v>
      </c>
      <c r="E748" s="494" t="s">
        <v>345</v>
      </c>
      <c r="F748" s="500" t="s">
        <v>2799</v>
      </c>
      <c r="G748" s="494" t="s">
        <v>2435</v>
      </c>
      <c r="H748" s="494" t="s">
        <v>2800</v>
      </c>
      <c r="I748" s="501" t="s">
        <v>2412</v>
      </c>
      <c r="J748" s="485">
        <v>700</v>
      </c>
      <c r="K748" s="488"/>
      <c r="L748" s="488"/>
    </row>
    <row r="749" spans="1:12" ht="63.75">
      <c r="A749" s="479">
        <v>747</v>
      </c>
      <c r="B749" s="480" t="s">
        <v>72</v>
      </c>
      <c r="C749" s="494" t="s">
        <v>2413</v>
      </c>
      <c r="D749" s="494" t="s">
        <v>804</v>
      </c>
      <c r="E749" s="494" t="s">
        <v>345</v>
      </c>
      <c r="F749" s="500" t="s">
        <v>2801</v>
      </c>
      <c r="G749" s="494" t="s">
        <v>2548</v>
      </c>
      <c r="H749" s="494" t="s">
        <v>2798</v>
      </c>
      <c r="I749" s="501" t="s">
        <v>2412</v>
      </c>
      <c r="J749" s="485">
        <v>352</v>
      </c>
      <c r="K749" s="488"/>
      <c r="L749" s="488"/>
    </row>
    <row r="750" spans="1:12" ht="51">
      <c r="A750" s="479">
        <v>748</v>
      </c>
      <c r="B750" s="480" t="s">
        <v>72</v>
      </c>
      <c r="C750" s="494" t="s">
        <v>2547</v>
      </c>
      <c r="D750" s="494" t="s">
        <v>804</v>
      </c>
      <c r="E750" s="494" t="s">
        <v>345</v>
      </c>
      <c r="F750" s="500" t="s">
        <v>2802</v>
      </c>
      <c r="G750" s="494" t="s">
        <v>2803</v>
      </c>
      <c r="H750" s="494" t="s">
        <v>2804</v>
      </c>
      <c r="I750" s="501" t="s">
        <v>2412</v>
      </c>
      <c r="J750" s="485">
        <v>90</v>
      </c>
      <c r="K750" s="488"/>
      <c r="L750" s="488"/>
    </row>
    <row r="751" spans="1:12" ht="51">
      <c r="A751" s="479">
        <v>749</v>
      </c>
      <c r="B751" s="480" t="s">
        <v>72</v>
      </c>
      <c r="C751" s="494" t="s">
        <v>2714</v>
      </c>
      <c r="D751" s="494" t="s">
        <v>804</v>
      </c>
      <c r="E751" s="494" t="s">
        <v>345</v>
      </c>
      <c r="F751" s="500" t="s">
        <v>2805</v>
      </c>
      <c r="G751" s="494" t="s">
        <v>2487</v>
      </c>
      <c r="H751" s="494" t="s">
        <v>2806</v>
      </c>
      <c r="I751" s="501" t="s">
        <v>2412</v>
      </c>
      <c r="J751" s="485">
        <v>360</v>
      </c>
      <c r="K751" s="488"/>
      <c r="L751" s="488"/>
    </row>
    <row r="752" spans="1:12" ht="38.25">
      <c r="A752" s="479">
        <v>750</v>
      </c>
      <c r="B752" s="480" t="s">
        <v>72</v>
      </c>
      <c r="C752" s="494" t="s">
        <v>2807</v>
      </c>
      <c r="D752" s="494" t="s">
        <v>804</v>
      </c>
      <c r="E752" s="494" t="s">
        <v>345</v>
      </c>
      <c r="F752" s="500" t="s">
        <v>2808</v>
      </c>
      <c r="G752" s="494" t="s">
        <v>2575</v>
      </c>
      <c r="H752" s="494" t="s">
        <v>2809</v>
      </c>
      <c r="I752" s="501" t="s">
        <v>2412</v>
      </c>
      <c r="J752" s="485">
        <v>112.5</v>
      </c>
      <c r="K752" s="488"/>
      <c r="L752" s="488"/>
    </row>
    <row r="753" spans="1:12" ht="63.75">
      <c r="A753" s="479">
        <v>751</v>
      </c>
      <c r="B753" s="480" t="s">
        <v>72</v>
      </c>
      <c r="C753" s="494" t="s">
        <v>2460</v>
      </c>
      <c r="D753" s="494" t="s">
        <v>804</v>
      </c>
      <c r="E753" s="494" t="s">
        <v>345</v>
      </c>
      <c r="F753" s="500" t="s">
        <v>2810</v>
      </c>
      <c r="G753" s="494" t="s">
        <v>2684</v>
      </c>
      <c r="H753" s="494" t="s">
        <v>2811</v>
      </c>
      <c r="I753" s="501" t="s">
        <v>2412</v>
      </c>
      <c r="J753" s="485">
        <v>210</v>
      </c>
      <c r="K753" s="488"/>
      <c r="L753" s="488"/>
    </row>
    <row r="754" spans="1:12" ht="89.25">
      <c r="A754" s="479">
        <v>752</v>
      </c>
      <c r="B754" s="480" t="s">
        <v>72</v>
      </c>
      <c r="C754" s="494" t="s">
        <v>2460</v>
      </c>
      <c r="D754" s="494" t="s">
        <v>804</v>
      </c>
      <c r="E754" s="494" t="s">
        <v>345</v>
      </c>
      <c r="F754" s="500" t="s">
        <v>2812</v>
      </c>
      <c r="G754" s="494" t="s">
        <v>2410</v>
      </c>
      <c r="H754" s="494" t="s">
        <v>2813</v>
      </c>
      <c r="I754" s="501" t="s">
        <v>2412</v>
      </c>
      <c r="J754" s="485">
        <v>165</v>
      </c>
      <c r="K754" s="488"/>
      <c r="L754" s="488"/>
    </row>
    <row r="755" spans="1:12" ht="89.25">
      <c r="A755" s="479">
        <v>753</v>
      </c>
      <c r="B755" s="480" t="s">
        <v>72</v>
      </c>
      <c r="C755" s="494" t="s">
        <v>2460</v>
      </c>
      <c r="D755" s="494" t="s">
        <v>804</v>
      </c>
      <c r="E755" s="494" t="s">
        <v>345</v>
      </c>
      <c r="F755" s="500" t="s">
        <v>2814</v>
      </c>
      <c r="G755" s="494" t="s">
        <v>2410</v>
      </c>
      <c r="H755" s="494" t="s">
        <v>2813</v>
      </c>
      <c r="I755" s="501" t="s">
        <v>2412</v>
      </c>
      <c r="J755" s="485">
        <v>900</v>
      </c>
      <c r="K755" s="488"/>
      <c r="L755" s="488"/>
    </row>
    <row r="756" spans="1:12" ht="63.75">
      <c r="A756" s="479">
        <v>754</v>
      </c>
      <c r="B756" s="480" t="s">
        <v>72</v>
      </c>
      <c r="C756" s="494" t="s">
        <v>2631</v>
      </c>
      <c r="D756" s="494" t="s">
        <v>804</v>
      </c>
      <c r="E756" s="494" t="s">
        <v>345</v>
      </c>
      <c r="F756" s="500" t="s">
        <v>2815</v>
      </c>
      <c r="G756" s="494" t="s">
        <v>2609</v>
      </c>
      <c r="H756" s="494" t="s">
        <v>2816</v>
      </c>
      <c r="I756" s="501" t="s">
        <v>2412</v>
      </c>
      <c r="J756" s="485">
        <v>650</v>
      </c>
      <c r="K756" s="488"/>
      <c r="L756" s="488"/>
    </row>
    <row r="757" spans="1:12" ht="102">
      <c r="A757" s="479">
        <v>755</v>
      </c>
      <c r="B757" s="480" t="s">
        <v>72</v>
      </c>
      <c r="C757" s="494" t="s">
        <v>2460</v>
      </c>
      <c r="D757" s="494" t="s">
        <v>804</v>
      </c>
      <c r="E757" s="494" t="s">
        <v>345</v>
      </c>
      <c r="F757" s="500" t="s">
        <v>2817</v>
      </c>
      <c r="G757" s="494" t="s">
        <v>2410</v>
      </c>
      <c r="H757" s="494" t="s">
        <v>2818</v>
      </c>
      <c r="I757" s="501" t="s">
        <v>2412</v>
      </c>
      <c r="J757" s="485">
        <v>475</v>
      </c>
      <c r="K757" s="488"/>
      <c r="L757" s="488"/>
    </row>
    <row r="758" spans="1:12" ht="89.25">
      <c r="A758" s="479">
        <v>756</v>
      </c>
      <c r="B758" s="480" t="s">
        <v>72</v>
      </c>
      <c r="C758" s="494" t="s">
        <v>2685</v>
      </c>
      <c r="D758" s="494" t="s">
        <v>804</v>
      </c>
      <c r="E758" s="494" t="s">
        <v>345</v>
      </c>
      <c r="F758" s="500" t="s">
        <v>2819</v>
      </c>
      <c r="G758" s="494" t="s">
        <v>2675</v>
      </c>
      <c r="H758" s="494" t="s">
        <v>2820</v>
      </c>
      <c r="I758" s="501" t="s">
        <v>2412</v>
      </c>
      <c r="J758" s="485">
        <v>750.05</v>
      </c>
      <c r="K758" s="488"/>
      <c r="L758" s="488"/>
    </row>
    <row r="759" spans="1:12" ht="76.5">
      <c r="A759" s="479">
        <v>757</v>
      </c>
      <c r="B759" s="480" t="s">
        <v>72</v>
      </c>
      <c r="C759" s="494" t="s">
        <v>2578</v>
      </c>
      <c r="D759" s="494" t="s">
        <v>804</v>
      </c>
      <c r="E759" s="494" t="s">
        <v>345</v>
      </c>
      <c r="F759" s="500" t="s">
        <v>2821</v>
      </c>
      <c r="G759" s="494" t="s">
        <v>2415</v>
      </c>
      <c r="H759" s="494" t="s">
        <v>2822</v>
      </c>
      <c r="I759" s="501" t="s">
        <v>2412</v>
      </c>
      <c r="J759" s="485">
        <v>2100</v>
      </c>
      <c r="K759" s="488"/>
      <c r="L759" s="488"/>
    </row>
    <row r="760" spans="1:12" ht="51">
      <c r="A760" s="479">
        <v>758</v>
      </c>
      <c r="B760" s="480" t="s">
        <v>72</v>
      </c>
      <c r="C760" s="494" t="s">
        <v>2784</v>
      </c>
      <c r="D760" s="494" t="s">
        <v>804</v>
      </c>
      <c r="E760" s="494" t="s">
        <v>345</v>
      </c>
      <c r="F760" s="500" t="s">
        <v>2823</v>
      </c>
      <c r="G760" s="494" t="s">
        <v>2487</v>
      </c>
      <c r="H760" s="494" t="s">
        <v>2444</v>
      </c>
      <c r="I760" s="501" t="s">
        <v>2412</v>
      </c>
      <c r="J760" s="485">
        <v>180</v>
      </c>
      <c r="K760" s="488"/>
      <c r="L760" s="488"/>
    </row>
    <row r="761" spans="1:12" ht="25.5">
      <c r="A761" s="479">
        <v>759</v>
      </c>
      <c r="B761" s="480" t="s">
        <v>72</v>
      </c>
      <c r="C761" s="494" t="s">
        <v>2413</v>
      </c>
      <c r="D761" s="494" t="s">
        <v>804</v>
      </c>
      <c r="E761" s="494" t="s">
        <v>345</v>
      </c>
      <c r="F761" s="500" t="s">
        <v>2824</v>
      </c>
      <c r="G761" s="494" t="s">
        <v>2706</v>
      </c>
      <c r="H761" s="494" t="s">
        <v>2825</v>
      </c>
      <c r="I761" s="501" t="s">
        <v>2412</v>
      </c>
      <c r="J761" s="485">
        <v>55</v>
      </c>
      <c r="K761" s="488"/>
      <c r="L761" s="488"/>
    </row>
    <row r="762" spans="1:12" ht="114.75">
      <c r="A762" s="479">
        <v>760</v>
      </c>
      <c r="B762" s="480" t="s">
        <v>72</v>
      </c>
      <c r="C762" s="494" t="s">
        <v>2460</v>
      </c>
      <c r="D762" s="494" t="s">
        <v>804</v>
      </c>
      <c r="E762" s="494" t="s">
        <v>345</v>
      </c>
      <c r="F762" s="500" t="s">
        <v>2826</v>
      </c>
      <c r="G762" s="494" t="s">
        <v>2410</v>
      </c>
      <c r="H762" s="494" t="s">
        <v>2827</v>
      </c>
      <c r="I762" s="501" t="s">
        <v>2412</v>
      </c>
      <c r="J762" s="485">
        <v>625</v>
      </c>
      <c r="K762" s="488"/>
      <c r="L762" s="488"/>
    </row>
    <row r="763" spans="1:12" ht="114.75">
      <c r="A763" s="479">
        <v>761</v>
      </c>
      <c r="B763" s="480" t="s">
        <v>72</v>
      </c>
      <c r="C763" s="494" t="s">
        <v>2828</v>
      </c>
      <c r="D763" s="494" t="s">
        <v>804</v>
      </c>
      <c r="E763" s="494" t="s">
        <v>345</v>
      </c>
      <c r="F763" s="500" t="s">
        <v>2829</v>
      </c>
      <c r="G763" s="494" t="s">
        <v>2830</v>
      </c>
      <c r="H763" s="494" t="s">
        <v>2831</v>
      </c>
      <c r="I763" s="501" t="s">
        <v>2412</v>
      </c>
      <c r="J763" s="485">
        <v>990</v>
      </c>
      <c r="K763" s="488"/>
      <c r="L763" s="488"/>
    </row>
    <row r="764" spans="1:12" ht="114.75">
      <c r="A764" s="479">
        <v>762</v>
      </c>
      <c r="B764" s="480" t="s">
        <v>72</v>
      </c>
      <c r="C764" s="494" t="s">
        <v>2413</v>
      </c>
      <c r="D764" s="494" t="s">
        <v>804</v>
      </c>
      <c r="E764" s="494" t="s">
        <v>345</v>
      </c>
      <c r="F764" s="500" t="s">
        <v>2832</v>
      </c>
      <c r="G764" s="494" t="s">
        <v>2739</v>
      </c>
      <c r="H764" s="494" t="s">
        <v>2833</v>
      </c>
      <c r="I764" s="501" t="s">
        <v>2412</v>
      </c>
      <c r="J764" s="485">
        <v>3100</v>
      </c>
      <c r="K764" s="488"/>
      <c r="L764" s="488"/>
    </row>
    <row r="765" spans="1:12" ht="63.75">
      <c r="A765" s="479">
        <v>763</v>
      </c>
      <c r="B765" s="480" t="s">
        <v>72</v>
      </c>
      <c r="C765" s="494" t="s">
        <v>2413</v>
      </c>
      <c r="D765" s="494" t="s">
        <v>804</v>
      </c>
      <c r="E765" s="494" t="s">
        <v>345</v>
      </c>
      <c r="F765" s="500" t="s">
        <v>2834</v>
      </c>
      <c r="G765" s="494" t="s">
        <v>2553</v>
      </c>
      <c r="H765" s="494" t="s">
        <v>2835</v>
      </c>
      <c r="I765" s="501" t="s">
        <v>2412</v>
      </c>
      <c r="J765" s="485">
        <v>600</v>
      </c>
      <c r="K765" s="488"/>
      <c r="L765" s="488"/>
    </row>
    <row r="766" spans="1:12" ht="38.25">
      <c r="A766" s="479">
        <v>764</v>
      </c>
      <c r="B766" s="480" t="s">
        <v>72</v>
      </c>
      <c r="C766" s="494" t="s">
        <v>2836</v>
      </c>
      <c r="D766" s="494" t="s">
        <v>804</v>
      </c>
      <c r="E766" s="494" t="s">
        <v>345</v>
      </c>
      <c r="F766" s="500" t="s">
        <v>2837</v>
      </c>
      <c r="G766" s="494" t="s">
        <v>2575</v>
      </c>
      <c r="H766" s="494" t="s">
        <v>2838</v>
      </c>
      <c r="I766" s="501" t="s">
        <v>2412</v>
      </c>
      <c r="J766" s="485">
        <v>116.67</v>
      </c>
      <c r="K766" s="488"/>
      <c r="L766" s="488"/>
    </row>
    <row r="767" spans="1:12" ht="76.5">
      <c r="A767" s="479">
        <v>765</v>
      </c>
      <c r="B767" s="480" t="s">
        <v>72</v>
      </c>
      <c r="C767" s="494" t="s">
        <v>2457</v>
      </c>
      <c r="D767" s="494" t="s">
        <v>804</v>
      </c>
      <c r="E767" s="494" t="s">
        <v>345</v>
      </c>
      <c r="F767" s="500" t="s">
        <v>2839</v>
      </c>
      <c r="G767" s="494" t="s">
        <v>2432</v>
      </c>
      <c r="H767" s="494" t="s">
        <v>2459</v>
      </c>
      <c r="I767" s="501" t="s">
        <v>2412</v>
      </c>
      <c r="J767" s="485">
        <v>1110</v>
      </c>
      <c r="K767" s="488"/>
      <c r="L767" s="488"/>
    </row>
    <row r="768" spans="1:12" ht="25.5">
      <c r="A768" s="479">
        <v>766</v>
      </c>
      <c r="B768" s="480" t="s">
        <v>72</v>
      </c>
      <c r="C768" s="494" t="s">
        <v>2840</v>
      </c>
      <c r="D768" s="494" t="s">
        <v>804</v>
      </c>
      <c r="E768" s="494" t="s">
        <v>766</v>
      </c>
      <c r="F768" s="500" t="s">
        <v>2841</v>
      </c>
      <c r="G768" s="494" t="s">
        <v>2415</v>
      </c>
      <c r="H768" s="494" t="s">
        <v>2842</v>
      </c>
      <c r="I768" s="501" t="s">
        <v>2412</v>
      </c>
      <c r="J768" s="485">
        <v>1000</v>
      </c>
      <c r="K768" s="488"/>
      <c r="L768" s="488"/>
    </row>
    <row r="769" spans="1:12" ht="63.75">
      <c r="A769" s="479">
        <v>767</v>
      </c>
      <c r="B769" s="480" t="s">
        <v>72</v>
      </c>
      <c r="C769" s="494" t="s">
        <v>2843</v>
      </c>
      <c r="D769" s="494" t="s">
        <v>804</v>
      </c>
      <c r="E769" s="505" t="s">
        <v>345</v>
      </c>
      <c r="F769" s="500" t="s">
        <v>2844</v>
      </c>
      <c r="G769" s="494" t="s">
        <v>2548</v>
      </c>
      <c r="H769" s="503" t="s">
        <v>2845</v>
      </c>
      <c r="I769" s="501" t="s">
        <v>2412</v>
      </c>
      <c r="J769" s="485">
        <v>362</v>
      </c>
      <c r="K769" s="488"/>
      <c r="L769" s="488"/>
    </row>
    <row r="770" spans="1:12" ht="63.75">
      <c r="A770" s="479">
        <v>768</v>
      </c>
      <c r="B770" s="480" t="s">
        <v>72</v>
      </c>
      <c r="C770" s="494" t="s">
        <v>2846</v>
      </c>
      <c r="D770" s="494" t="s">
        <v>804</v>
      </c>
      <c r="E770" s="494" t="s">
        <v>766</v>
      </c>
      <c r="F770" s="500" t="s">
        <v>2847</v>
      </c>
      <c r="G770" s="494" t="s">
        <v>2415</v>
      </c>
      <c r="H770" s="494" t="s">
        <v>2848</v>
      </c>
      <c r="I770" s="501" t="s">
        <v>2412</v>
      </c>
      <c r="J770" s="485">
        <v>900</v>
      </c>
      <c r="K770" s="488"/>
      <c r="L770" s="488"/>
    </row>
    <row r="771" spans="1:12" ht="38.25">
      <c r="A771" s="479">
        <v>769</v>
      </c>
      <c r="B771" s="480" t="s">
        <v>72</v>
      </c>
      <c r="C771" s="494" t="s">
        <v>2499</v>
      </c>
      <c r="D771" s="494" t="s">
        <v>804</v>
      </c>
      <c r="E771" s="494" t="s">
        <v>345</v>
      </c>
      <c r="F771" s="500" t="s">
        <v>2849</v>
      </c>
      <c r="G771" s="494" t="s">
        <v>2450</v>
      </c>
      <c r="H771" s="494" t="s">
        <v>2850</v>
      </c>
      <c r="I771" s="501" t="s">
        <v>2412</v>
      </c>
      <c r="J771" s="485">
        <v>590</v>
      </c>
      <c r="K771" s="488"/>
      <c r="L771" s="488"/>
    </row>
    <row r="772" spans="1:12" ht="51">
      <c r="A772" s="479">
        <v>770</v>
      </c>
      <c r="B772" s="480" t="s">
        <v>72</v>
      </c>
      <c r="C772" s="494" t="s">
        <v>2851</v>
      </c>
      <c r="D772" s="494" t="s">
        <v>804</v>
      </c>
      <c r="E772" s="494" t="s">
        <v>345</v>
      </c>
      <c r="F772" s="500" t="s">
        <v>2852</v>
      </c>
      <c r="G772" s="494" t="s">
        <v>2853</v>
      </c>
      <c r="H772" s="494" t="s">
        <v>2854</v>
      </c>
      <c r="I772" s="501" t="s">
        <v>2412</v>
      </c>
      <c r="J772" s="485">
        <v>2950</v>
      </c>
      <c r="K772" s="488"/>
      <c r="L772" s="488"/>
    </row>
    <row r="773" spans="1:12" ht="89.25">
      <c r="A773" s="479">
        <v>771</v>
      </c>
      <c r="B773" s="480" t="s">
        <v>72</v>
      </c>
      <c r="C773" s="494" t="s">
        <v>2855</v>
      </c>
      <c r="D773" s="494" t="s">
        <v>804</v>
      </c>
      <c r="E773" s="494" t="s">
        <v>345</v>
      </c>
      <c r="F773" s="500" t="s">
        <v>2856</v>
      </c>
      <c r="G773" s="494" t="s">
        <v>2830</v>
      </c>
      <c r="H773" s="494" t="s">
        <v>2857</v>
      </c>
      <c r="I773" s="501" t="s">
        <v>2412</v>
      </c>
      <c r="J773" s="485">
        <v>1490</v>
      </c>
      <c r="K773" s="488"/>
      <c r="L773" s="488"/>
    </row>
    <row r="774" spans="1:12" ht="76.5">
      <c r="A774" s="479">
        <v>772</v>
      </c>
      <c r="B774" s="480" t="s">
        <v>72</v>
      </c>
      <c r="C774" s="494" t="s">
        <v>2858</v>
      </c>
      <c r="D774" s="494" t="s">
        <v>804</v>
      </c>
      <c r="E774" s="494" t="s">
        <v>345</v>
      </c>
      <c r="F774" s="500" t="s">
        <v>2859</v>
      </c>
      <c r="G774" s="494" t="s">
        <v>2860</v>
      </c>
      <c r="H774" s="494" t="s">
        <v>2861</v>
      </c>
      <c r="I774" s="501" t="s">
        <v>2412</v>
      </c>
      <c r="J774" s="485">
        <v>285</v>
      </c>
      <c r="K774" s="488"/>
      <c r="L774" s="488"/>
    </row>
    <row r="775" spans="1:12" ht="89.25">
      <c r="A775" s="479">
        <v>773</v>
      </c>
      <c r="B775" s="480" t="s">
        <v>72</v>
      </c>
      <c r="C775" s="494" t="s">
        <v>2494</v>
      </c>
      <c r="D775" s="494" t="s">
        <v>804</v>
      </c>
      <c r="E775" s="494" t="s">
        <v>345</v>
      </c>
      <c r="F775" s="500" t="s">
        <v>2862</v>
      </c>
      <c r="G775" s="494" t="s">
        <v>2495</v>
      </c>
      <c r="H775" s="494" t="s">
        <v>2863</v>
      </c>
      <c r="I775" s="501" t="s">
        <v>2412</v>
      </c>
      <c r="J775" s="485">
        <v>1600</v>
      </c>
      <c r="K775" s="488"/>
      <c r="L775" s="488"/>
    </row>
    <row r="776" spans="1:12" ht="51">
      <c r="A776" s="479">
        <v>774</v>
      </c>
      <c r="B776" s="480" t="s">
        <v>72</v>
      </c>
      <c r="C776" s="494" t="s">
        <v>2463</v>
      </c>
      <c r="D776" s="494" t="s">
        <v>804</v>
      </c>
      <c r="E776" s="494" t="s">
        <v>345</v>
      </c>
      <c r="F776" s="500" t="s">
        <v>2864</v>
      </c>
      <c r="G776" s="494" t="s">
        <v>2739</v>
      </c>
      <c r="H776" s="494" t="s">
        <v>2865</v>
      </c>
      <c r="I776" s="501" t="s">
        <v>2412</v>
      </c>
      <c r="J776" s="485">
        <v>260</v>
      </c>
      <c r="K776" s="488"/>
      <c r="L776" s="488"/>
    </row>
    <row r="777" spans="1:12" ht="89.25">
      <c r="A777" s="479">
        <v>775</v>
      </c>
      <c r="B777" s="480" t="s">
        <v>72</v>
      </c>
      <c r="C777" s="494" t="s">
        <v>2413</v>
      </c>
      <c r="D777" s="494" t="s">
        <v>804</v>
      </c>
      <c r="E777" s="494" t="s">
        <v>345</v>
      </c>
      <c r="F777" s="500" t="s">
        <v>2866</v>
      </c>
      <c r="G777" s="494" t="s">
        <v>2410</v>
      </c>
      <c r="H777" s="494" t="s">
        <v>2867</v>
      </c>
      <c r="I777" s="501" t="s">
        <v>2412</v>
      </c>
      <c r="J777" s="485">
        <v>160</v>
      </c>
      <c r="K777" s="488"/>
      <c r="L777" s="488"/>
    </row>
    <row r="778" spans="1:12" ht="89.25">
      <c r="A778" s="479">
        <v>776</v>
      </c>
      <c r="B778" s="480" t="s">
        <v>72</v>
      </c>
      <c r="C778" s="494" t="s">
        <v>2565</v>
      </c>
      <c r="D778" s="494" t="s">
        <v>804</v>
      </c>
      <c r="E778" s="494" t="s">
        <v>766</v>
      </c>
      <c r="F778" s="500" t="s">
        <v>2868</v>
      </c>
      <c r="G778" s="494" t="s">
        <v>2450</v>
      </c>
      <c r="H778" s="494" t="s">
        <v>2869</v>
      </c>
      <c r="I778" s="501" t="s">
        <v>2412</v>
      </c>
      <c r="J778" s="485">
        <v>700</v>
      </c>
      <c r="K778" s="488"/>
      <c r="L778" s="488"/>
    </row>
    <row r="779" spans="1:12" ht="51">
      <c r="A779" s="479">
        <v>777</v>
      </c>
      <c r="B779" s="480" t="s">
        <v>72</v>
      </c>
      <c r="C779" s="494" t="s">
        <v>2557</v>
      </c>
      <c r="D779" s="494" t="s">
        <v>804</v>
      </c>
      <c r="E779" s="494" t="s">
        <v>345</v>
      </c>
      <c r="F779" s="500" t="s">
        <v>2870</v>
      </c>
      <c r="G779" s="494" t="s">
        <v>2553</v>
      </c>
      <c r="H779" s="494" t="s">
        <v>2554</v>
      </c>
      <c r="I779" s="501" t="s">
        <v>2412</v>
      </c>
      <c r="J779" s="485">
        <v>1100</v>
      </c>
      <c r="K779" s="488"/>
      <c r="L779" s="488"/>
    </row>
    <row r="780" spans="1:12" ht="63.75">
      <c r="A780" s="479">
        <v>778</v>
      </c>
      <c r="B780" s="480" t="s">
        <v>72</v>
      </c>
      <c r="C780" s="494" t="s">
        <v>2807</v>
      </c>
      <c r="D780" s="494" t="s">
        <v>804</v>
      </c>
      <c r="E780" s="494" t="s">
        <v>345</v>
      </c>
      <c r="F780" s="500" t="s">
        <v>2871</v>
      </c>
      <c r="G780" s="494" t="s">
        <v>2575</v>
      </c>
      <c r="H780" s="494" t="s">
        <v>2872</v>
      </c>
      <c r="I780" s="501" t="s">
        <v>2412</v>
      </c>
      <c r="J780" s="485">
        <v>333.34</v>
      </c>
      <c r="K780" s="488"/>
      <c r="L780" s="488"/>
    </row>
    <row r="781" spans="1:12" ht="25.5">
      <c r="A781" s="479">
        <v>779</v>
      </c>
      <c r="B781" s="480" t="s">
        <v>72</v>
      </c>
      <c r="C781" s="494" t="s">
        <v>2413</v>
      </c>
      <c r="D781" s="494" t="s">
        <v>804</v>
      </c>
      <c r="E781" s="494" t="s">
        <v>345</v>
      </c>
      <c r="F781" s="500" t="s">
        <v>2873</v>
      </c>
      <c r="G781" s="494" t="s">
        <v>2706</v>
      </c>
      <c r="H781" s="494" t="s">
        <v>2874</v>
      </c>
      <c r="I781" s="501" t="s">
        <v>2412</v>
      </c>
      <c r="J781" s="485">
        <v>120</v>
      </c>
      <c r="K781" s="488"/>
      <c r="L781" s="488"/>
    </row>
    <row r="782" spans="1:12" ht="63.75">
      <c r="A782" s="479">
        <v>780</v>
      </c>
      <c r="B782" s="480" t="s">
        <v>72</v>
      </c>
      <c r="C782" s="494" t="s">
        <v>2504</v>
      </c>
      <c r="D782" s="494" t="s">
        <v>804</v>
      </c>
      <c r="E782" s="494" t="s">
        <v>345</v>
      </c>
      <c r="F782" s="500" t="s">
        <v>2875</v>
      </c>
      <c r="G782" s="494" t="s">
        <v>2675</v>
      </c>
      <c r="H782" s="494" t="s">
        <v>2876</v>
      </c>
      <c r="I782" s="501" t="s">
        <v>2412</v>
      </c>
      <c r="J782" s="485">
        <v>984</v>
      </c>
      <c r="K782" s="488"/>
      <c r="L782" s="488"/>
    </row>
    <row r="783" spans="1:12" ht="63.75">
      <c r="A783" s="479">
        <v>781</v>
      </c>
      <c r="B783" s="480" t="s">
        <v>72</v>
      </c>
      <c r="C783" s="494" t="s">
        <v>2504</v>
      </c>
      <c r="D783" s="494" t="s">
        <v>804</v>
      </c>
      <c r="E783" s="494" t="s">
        <v>345</v>
      </c>
      <c r="F783" s="500" t="s">
        <v>2877</v>
      </c>
      <c r="G783" s="494" t="s">
        <v>2675</v>
      </c>
      <c r="H783" s="494" t="s">
        <v>2878</v>
      </c>
      <c r="I783" s="501" t="s">
        <v>2412</v>
      </c>
      <c r="J783" s="485">
        <v>1301</v>
      </c>
      <c r="K783" s="488"/>
      <c r="L783" s="488"/>
    </row>
    <row r="784" spans="1:12" ht="51">
      <c r="A784" s="479">
        <v>782</v>
      </c>
      <c r="B784" s="480" t="s">
        <v>72</v>
      </c>
      <c r="C784" s="494" t="s">
        <v>2460</v>
      </c>
      <c r="D784" s="494" t="s">
        <v>804</v>
      </c>
      <c r="E784" s="494" t="s">
        <v>345</v>
      </c>
      <c r="F784" s="500" t="s">
        <v>2879</v>
      </c>
      <c r="G784" s="494" t="s">
        <v>2410</v>
      </c>
      <c r="H784" s="494" t="s">
        <v>2880</v>
      </c>
      <c r="I784" s="501" t="s">
        <v>2412</v>
      </c>
      <c r="J784" s="485">
        <v>375</v>
      </c>
      <c r="K784" s="488"/>
      <c r="L784" s="488"/>
    </row>
    <row r="785" spans="1:12" ht="76.5">
      <c r="A785" s="479">
        <v>783</v>
      </c>
      <c r="B785" s="480" t="s">
        <v>72</v>
      </c>
      <c r="C785" s="494" t="s">
        <v>2881</v>
      </c>
      <c r="D785" s="494" t="s">
        <v>804</v>
      </c>
      <c r="E785" s="494" t="s">
        <v>345</v>
      </c>
      <c r="F785" s="500" t="s">
        <v>2882</v>
      </c>
      <c r="G785" s="494" t="s">
        <v>2609</v>
      </c>
      <c r="H785" s="494" t="s">
        <v>2883</v>
      </c>
      <c r="I785" s="501" t="s">
        <v>2412</v>
      </c>
      <c r="J785" s="485">
        <v>200</v>
      </c>
      <c r="K785" s="488"/>
      <c r="L785" s="488"/>
    </row>
    <row r="786" spans="1:12" ht="76.5">
      <c r="A786" s="479">
        <v>784</v>
      </c>
      <c r="B786" s="480" t="s">
        <v>72</v>
      </c>
      <c r="C786" s="494" t="s">
        <v>2581</v>
      </c>
      <c r="D786" s="494" t="s">
        <v>804</v>
      </c>
      <c r="E786" s="494" t="s">
        <v>345</v>
      </c>
      <c r="F786" s="500" t="s">
        <v>2884</v>
      </c>
      <c r="G786" s="494" t="s">
        <v>2410</v>
      </c>
      <c r="H786" s="494" t="s">
        <v>2885</v>
      </c>
      <c r="I786" s="501" t="s">
        <v>2412</v>
      </c>
      <c r="J786" s="485">
        <v>180</v>
      </c>
      <c r="K786" s="488"/>
      <c r="L786" s="488"/>
    </row>
    <row r="787" spans="1:12" ht="76.5">
      <c r="A787" s="479">
        <v>785</v>
      </c>
      <c r="B787" s="480" t="s">
        <v>72</v>
      </c>
      <c r="C787" s="494" t="s">
        <v>2428</v>
      </c>
      <c r="D787" s="494" t="s">
        <v>804</v>
      </c>
      <c r="E787" s="494" t="s">
        <v>345</v>
      </c>
      <c r="F787" s="500" t="s">
        <v>2886</v>
      </c>
      <c r="G787" s="494" t="s">
        <v>2415</v>
      </c>
      <c r="H787" s="494" t="s">
        <v>2887</v>
      </c>
      <c r="I787" s="501" t="s">
        <v>2412</v>
      </c>
      <c r="J787" s="485">
        <v>560</v>
      </c>
      <c r="K787" s="488"/>
      <c r="L787" s="488"/>
    </row>
    <row r="788" spans="1:12" ht="63.75">
      <c r="A788" s="479">
        <v>786</v>
      </c>
      <c r="B788" s="480" t="s">
        <v>72</v>
      </c>
      <c r="C788" s="494" t="s">
        <v>2673</v>
      </c>
      <c r="D788" s="494" t="s">
        <v>804</v>
      </c>
      <c r="E788" s="494" t="s">
        <v>345</v>
      </c>
      <c r="F788" s="500" t="s">
        <v>2888</v>
      </c>
      <c r="G788" s="494" t="s">
        <v>2450</v>
      </c>
      <c r="H788" s="494" t="s">
        <v>2889</v>
      </c>
      <c r="I788" s="501" t="s">
        <v>2412</v>
      </c>
      <c r="J788" s="485">
        <v>270</v>
      </c>
      <c r="K788" s="488"/>
      <c r="L788" s="488"/>
    </row>
    <row r="789" spans="1:12" ht="63.75">
      <c r="A789" s="479">
        <v>787</v>
      </c>
      <c r="B789" s="480" t="s">
        <v>72</v>
      </c>
      <c r="C789" s="494" t="s">
        <v>2616</v>
      </c>
      <c r="D789" s="494" t="s">
        <v>804</v>
      </c>
      <c r="E789" s="494" t="s">
        <v>345</v>
      </c>
      <c r="F789" s="500" t="s">
        <v>2890</v>
      </c>
      <c r="G789" s="494" t="s">
        <v>2609</v>
      </c>
      <c r="H789" s="494" t="s">
        <v>2727</v>
      </c>
      <c r="I789" s="501" t="s">
        <v>2412</v>
      </c>
      <c r="J789" s="485">
        <v>150</v>
      </c>
      <c r="K789" s="488"/>
      <c r="L789" s="488"/>
    </row>
    <row r="790" spans="1:12" ht="51">
      <c r="A790" s="479">
        <v>788</v>
      </c>
      <c r="B790" s="480" t="s">
        <v>72</v>
      </c>
      <c r="C790" s="494" t="s">
        <v>2891</v>
      </c>
      <c r="D790" s="494" t="s">
        <v>804</v>
      </c>
      <c r="E790" s="494" t="s">
        <v>345</v>
      </c>
      <c r="F790" s="500" t="s">
        <v>2892</v>
      </c>
      <c r="G790" s="494" t="s">
        <v>2739</v>
      </c>
      <c r="H790" s="494" t="s">
        <v>2893</v>
      </c>
      <c r="I790" s="501" t="s">
        <v>2412</v>
      </c>
      <c r="J790" s="485">
        <v>450</v>
      </c>
      <c r="K790" s="488"/>
      <c r="L790" s="488"/>
    </row>
    <row r="791" spans="1:12" ht="76.5">
      <c r="A791" s="479">
        <v>789</v>
      </c>
      <c r="B791" s="480" t="s">
        <v>72</v>
      </c>
      <c r="C791" s="494" t="s">
        <v>2894</v>
      </c>
      <c r="D791" s="494" t="s">
        <v>804</v>
      </c>
      <c r="E791" s="494" t="s">
        <v>345</v>
      </c>
      <c r="F791" s="500" t="s">
        <v>2895</v>
      </c>
      <c r="G791" s="494" t="s">
        <v>2896</v>
      </c>
      <c r="H791" s="494" t="s">
        <v>2897</v>
      </c>
      <c r="I791" s="501" t="s">
        <v>2412</v>
      </c>
      <c r="J791" s="485">
        <v>4800</v>
      </c>
      <c r="K791" s="488"/>
      <c r="L791" s="488"/>
    </row>
    <row r="792" spans="1:12" ht="51">
      <c r="A792" s="479">
        <v>790</v>
      </c>
      <c r="B792" s="480" t="s">
        <v>72</v>
      </c>
      <c r="C792" s="494" t="s">
        <v>2891</v>
      </c>
      <c r="D792" s="494" t="s">
        <v>804</v>
      </c>
      <c r="E792" s="494" t="s">
        <v>345</v>
      </c>
      <c r="F792" s="500" t="s">
        <v>2898</v>
      </c>
      <c r="G792" s="494" t="s">
        <v>2739</v>
      </c>
      <c r="H792" s="494" t="s">
        <v>2893</v>
      </c>
      <c r="I792" s="501" t="s">
        <v>2412</v>
      </c>
      <c r="J792" s="485">
        <v>200</v>
      </c>
      <c r="K792" s="488"/>
      <c r="L792" s="488"/>
    </row>
    <row r="793" spans="1:12" ht="51">
      <c r="A793" s="479">
        <v>791</v>
      </c>
      <c r="B793" s="480" t="s">
        <v>72</v>
      </c>
      <c r="C793" s="494" t="s">
        <v>2527</v>
      </c>
      <c r="D793" s="494" t="s">
        <v>804</v>
      </c>
      <c r="E793" s="494" t="s">
        <v>345</v>
      </c>
      <c r="F793" s="500" t="s">
        <v>2899</v>
      </c>
      <c r="G793" s="494" t="s">
        <v>2529</v>
      </c>
      <c r="H793" s="494" t="s">
        <v>2530</v>
      </c>
      <c r="I793" s="501" t="s">
        <v>2412</v>
      </c>
      <c r="J793" s="485">
        <v>4000</v>
      </c>
      <c r="K793" s="488"/>
      <c r="L793" s="488"/>
    </row>
    <row r="794" spans="1:12" ht="51">
      <c r="A794" s="479">
        <v>792</v>
      </c>
      <c r="B794" s="480" t="s">
        <v>72</v>
      </c>
      <c r="C794" s="494" t="s">
        <v>2720</v>
      </c>
      <c r="D794" s="494" t="s">
        <v>804</v>
      </c>
      <c r="E794" s="494" t="s">
        <v>345</v>
      </c>
      <c r="F794" s="500" t="s">
        <v>2900</v>
      </c>
      <c r="G794" s="494" t="s">
        <v>2553</v>
      </c>
      <c r="H794" s="494" t="s">
        <v>2554</v>
      </c>
      <c r="I794" s="501" t="s">
        <v>2412</v>
      </c>
      <c r="J794" s="485">
        <v>550</v>
      </c>
      <c r="K794" s="488"/>
      <c r="L794" s="488"/>
    </row>
    <row r="795" spans="1:12" ht="76.5">
      <c r="A795" s="479">
        <v>793</v>
      </c>
      <c r="B795" s="480" t="s">
        <v>72</v>
      </c>
      <c r="C795" s="494" t="s">
        <v>2413</v>
      </c>
      <c r="D795" s="494" t="s">
        <v>804</v>
      </c>
      <c r="E795" s="494" t="s">
        <v>345</v>
      </c>
      <c r="F795" s="500" t="s">
        <v>2901</v>
      </c>
      <c r="G795" s="494" t="s">
        <v>2739</v>
      </c>
      <c r="H795" s="494" t="s">
        <v>2902</v>
      </c>
      <c r="I795" s="501" t="s">
        <v>2412</v>
      </c>
      <c r="J795" s="485">
        <v>670</v>
      </c>
      <c r="K795" s="488"/>
      <c r="L795" s="488"/>
    </row>
    <row r="796" spans="1:12" ht="63.75">
      <c r="A796" s="479">
        <v>794</v>
      </c>
      <c r="B796" s="480" t="s">
        <v>72</v>
      </c>
      <c r="C796" s="494" t="s">
        <v>2903</v>
      </c>
      <c r="D796" s="494" t="s">
        <v>804</v>
      </c>
      <c r="E796" s="494" t="s">
        <v>766</v>
      </c>
      <c r="F796" s="500" t="s">
        <v>2904</v>
      </c>
      <c r="G796" s="494" t="s">
        <v>2905</v>
      </c>
      <c r="H796" s="494" t="s">
        <v>2906</v>
      </c>
      <c r="I796" s="501" t="s">
        <v>2412</v>
      </c>
      <c r="J796" s="485">
        <v>760</v>
      </c>
      <c r="K796" s="488"/>
      <c r="L796" s="488"/>
    </row>
    <row r="797" spans="1:12" ht="38.25">
      <c r="A797" s="479">
        <v>795</v>
      </c>
      <c r="B797" s="480" t="s">
        <v>72</v>
      </c>
      <c r="C797" s="494" t="s">
        <v>2907</v>
      </c>
      <c r="D797" s="494" t="s">
        <v>804</v>
      </c>
      <c r="E797" s="494" t="s">
        <v>345</v>
      </c>
      <c r="F797" s="500" t="s">
        <v>2908</v>
      </c>
      <c r="G797" s="494" t="s">
        <v>2422</v>
      </c>
      <c r="H797" s="494" t="s">
        <v>2909</v>
      </c>
      <c r="I797" s="501" t="s">
        <v>2412</v>
      </c>
      <c r="J797" s="485">
        <v>245</v>
      </c>
      <c r="K797" s="488"/>
      <c r="L797" s="488"/>
    </row>
    <row r="798" spans="1:12" ht="76.5">
      <c r="A798" s="479">
        <v>796</v>
      </c>
      <c r="B798" s="480" t="s">
        <v>72</v>
      </c>
      <c r="C798" s="494" t="s">
        <v>2428</v>
      </c>
      <c r="D798" s="494" t="s">
        <v>804</v>
      </c>
      <c r="E798" s="494" t="s">
        <v>345</v>
      </c>
      <c r="F798" s="500" t="s">
        <v>2910</v>
      </c>
      <c r="G798" s="494" t="s">
        <v>2415</v>
      </c>
      <c r="H798" s="494" t="s">
        <v>2911</v>
      </c>
      <c r="I798" s="501" t="s">
        <v>2412</v>
      </c>
      <c r="J798" s="485">
        <v>280</v>
      </c>
      <c r="K798" s="488"/>
      <c r="L798" s="488"/>
    </row>
    <row r="799" spans="1:12" ht="127.5">
      <c r="A799" s="479">
        <v>797</v>
      </c>
      <c r="B799" s="480" t="s">
        <v>72</v>
      </c>
      <c r="C799" s="494" t="s">
        <v>2460</v>
      </c>
      <c r="D799" s="494" t="s">
        <v>804</v>
      </c>
      <c r="E799" s="494" t="s">
        <v>345</v>
      </c>
      <c r="F799" s="500" t="s">
        <v>2912</v>
      </c>
      <c r="G799" s="494" t="s">
        <v>2410</v>
      </c>
      <c r="H799" s="494" t="s">
        <v>2913</v>
      </c>
      <c r="I799" s="501" t="s">
        <v>2412</v>
      </c>
      <c r="J799" s="485">
        <v>625</v>
      </c>
      <c r="K799" s="488"/>
      <c r="L799" s="488"/>
    </row>
    <row r="800" spans="1:12" ht="51">
      <c r="A800" s="479">
        <v>798</v>
      </c>
      <c r="B800" s="480" t="s">
        <v>72</v>
      </c>
      <c r="C800" s="494" t="s">
        <v>2720</v>
      </c>
      <c r="D800" s="494" t="s">
        <v>804</v>
      </c>
      <c r="E800" s="494" t="s">
        <v>345</v>
      </c>
      <c r="F800" s="500" t="s">
        <v>2914</v>
      </c>
      <c r="G800" s="494" t="s">
        <v>2553</v>
      </c>
      <c r="H800" s="494" t="s">
        <v>2554</v>
      </c>
      <c r="I800" s="501" t="s">
        <v>2412</v>
      </c>
      <c r="J800" s="485">
        <v>1200</v>
      </c>
      <c r="K800" s="488"/>
      <c r="L800" s="488"/>
    </row>
    <row r="801" spans="1:12" ht="89.25">
      <c r="A801" s="479">
        <v>799</v>
      </c>
      <c r="B801" s="480" t="s">
        <v>72</v>
      </c>
      <c r="C801" s="494" t="s">
        <v>2581</v>
      </c>
      <c r="D801" s="494" t="s">
        <v>804</v>
      </c>
      <c r="E801" s="494" t="s">
        <v>345</v>
      </c>
      <c r="F801" s="500" t="s">
        <v>2915</v>
      </c>
      <c r="G801" s="494" t="s">
        <v>2410</v>
      </c>
      <c r="H801" s="494" t="s">
        <v>2916</v>
      </c>
      <c r="I801" s="501" t="s">
        <v>2412</v>
      </c>
      <c r="J801" s="485">
        <v>180</v>
      </c>
      <c r="K801" s="488"/>
      <c r="L801" s="488"/>
    </row>
    <row r="802" spans="1:12" ht="63.75">
      <c r="A802" s="479">
        <v>800</v>
      </c>
      <c r="B802" s="480" t="s">
        <v>72</v>
      </c>
      <c r="C802" s="494" t="s">
        <v>2917</v>
      </c>
      <c r="D802" s="494" t="s">
        <v>804</v>
      </c>
      <c r="E802" s="494" t="s">
        <v>345</v>
      </c>
      <c r="F802" s="500" t="s">
        <v>2918</v>
      </c>
      <c r="G802" s="494" t="s">
        <v>2450</v>
      </c>
      <c r="H802" s="494" t="s">
        <v>2919</v>
      </c>
      <c r="I802" s="501" t="s">
        <v>2412</v>
      </c>
      <c r="J802" s="485">
        <v>300</v>
      </c>
      <c r="K802" s="488"/>
      <c r="L802" s="488"/>
    </row>
    <row r="803" spans="1:12" ht="63.75">
      <c r="A803" s="479">
        <v>801</v>
      </c>
      <c r="B803" s="480" t="s">
        <v>72</v>
      </c>
      <c r="C803" s="494" t="s">
        <v>2565</v>
      </c>
      <c r="D803" s="494" t="s">
        <v>804</v>
      </c>
      <c r="E803" s="494" t="s">
        <v>766</v>
      </c>
      <c r="F803" s="500" t="s">
        <v>2920</v>
      </c>
      <c r="G803" s="494" t="s">
        <v>2450</v>
      </c>
      <c r="H803" s="503" t="s">
        <v>2921</v>
      </c>
      <c r="I803" s="501" t="s">
        <v>2412</v>
      </c>
      <c r="J803" s="485">
        <v>700</v>
      </c>
      <c r="K803" s="488"/>
      <c r="L803" s="488"/>
    </row>
    <row r="804" spans="1:12" ht="63.75">
      <c r="A804" s="479">
        <v>802</v>
      </c>
      <c r="B804" s="480" t="s">
        <v>72</v>
      </c>
      <c r="C804" s="494" t="s">
        <v>2922</v>
      </c>
      <c r="D804" s="494" t="s">
        <v>804</v>
      </c>
      <c r="E804" s="494" t="s">
        <v>345</v>
      </c>
      <c r="F804" s="500" t="s">
        <v>2923</v>
      </c>
      <c r="G804" s="494" t="s">
        <v>2896</v>
      </c>
      <c r="H804" s="494" t="s">
        <v>2924</v>
      </c>
      <c r="I804" s="501" t="s">
        <v>2412</v>
      </c>
      <c r="J804" s="485">
        <v>650</v>
      </c>
      <c r="K804" s="488"/>
      <c r="L804" s="488"/>
    </row>
    <row r="805" spans="1:12" ht="63.75">
      <c r="A805" s="479">
        <v>803</v>
      </c>
      <c r="B805" s="480" t="s">
        <v>72</v>
      </c>
      <c r="C805" s="494" t="s">
        <v>2616</v>
      </c>
      <c r="D805" s="494" t="s">
        <v>804</v>
      </c>
      <c r="E805" s="494" t="s">
        <v>345</v>
      </c>
      <c r="F805" s="500" t="s">
        <v>2925</v>
      </c>
      <c r="G805" s="494" t="s">
        <v>2609</v>
      </c>
      <c r="H805" s="494" t="s">
        <v>2926</v>
      </c>
      <c r="I805" s="501" t="s">
        <v>2412</v>
      </c>
      <c r="J805" s="485">
        <v>150</v>
      </c>
      <c r="K805" s="488"/>
      <c r="L805" s="488"/>
    </row>
    <row r="806" spans="1:12" ht="76.5">
      <c r="A806" s="479">
        <v>804</v>
      </c>
      <c r="B806" s="480" t="s">
        <v>72</v>
      </c>
      <c r="C806" s="494" t="s">
        <v>2927</v>
      </c>
      <c r="D806" s="494" t="s">
        <v>804</v>
      </c>
      <c r="E806" s="494" t="s">
        <v>345</v>
      </c>
      <c r="F806" s="500" t="s">
        <v>2928</v>
      </c>
      <c r="G806" s="494" t="s">
        <v>2495</v>
      </c>
      <c r="H806" s="494" t="s">
        <v>2929</v>
      </c>
      <c r="I806" s="501" t="s">
        <v>2412</v>
      </c>
      <c r="J806" s="485">
        <v>1300</v>
      </c>
      <c r="K806" s="488"/>
      <c r="L806" s="488"/>
    </row>
    <row r="807" spans="1:12" ht="76.5">
      <c r="A807" s="479">
        <v>805</v>
      </c>
      <c r="B807" s="480" t="s">
        <v>72</v>
      </c>
      <c r="C807" s="494" t="s">
        <v>2930</v>
      </c>
      <c r="D807" s="494" t="s">
        <v>804</v>
      </c>
      <c r="E807" s="494" t="s">
        <v>345</v>
      </c>
      <c r="F807" s="500" t="s">
        <v>2931</v>
      </c>
      <c r="G807" s="494" t="s">
        <v>2932</v>
      </c>
      <c r="H807" s="494" t="s">
        <v>2933</v>
      </c>
      <c r="I807" s="501" t="s">
        <v>2412</v>
      </c>
      <c r="J807" s="485">
        <v>1250</v>
      </c>
      <c r="K807" s="488"/>
      <c r="L807" s="488"/>
    </row>
    <row r="808" spans="1:12" ht="38.25">
      <c r="A808" s="479">
        <v>806</v>
      </c>
      <c r="B808" s="480" t="s">
        <v>72</v>
      </c>
      <c r="C808" s="494" t="s">
        <v>2934</v>
      </c>
      <c r="D808" s="494" t="s">
        <v>804</v>
      </c>
      <c r="E808" s="494" t="s">
        <v>345</v>
      </c>
      <c r="F808" s="500" t="s">
        <v>2935</v>
      </c>
      <c r="G808" s="494" t="s">
        <v>2443</v>
      </c>
      <c r="H808" s="494" t="s">
        <v>2936</v>
      </c>
      <c r="I808" s="501" t="s">
        <v>2412</v>
      </c>
      <c r="J808" s="485">
        <v>980</v>
      </c>
      <c r="K808" s="488"/>
      <c r="L808" s="488"/>
    </row>
    <row r="809" spans="1:12" ht="25.5">
      <c r="A809" s="479">
        <v>807</v>
      </c>
      <c r="B809" s="480" t="s">
        <v>72</v>
      </c>
      <c r="C809" s="494" t="s">
        <v>2720</v>
      </c>
      <c r="D809" s="494" t="s">
        <v>804</v>
      </c>
      <c r="E809" s="494" t="s">
        <v>345</v>
      </c>
      <c r="F809" s="500" t="s">
        <v>2937</v>
      </c>
      <c r="G809" s="494" t="s">
        <v>2553</v>
      </c>
      <c r="H809" s="494" t="s">
        <v>2938</v>
      </c>
      <c r="I809" s="501" t="s">
        <v>2412</v>
      </c>
      <c r="J809" s="485">
        <v>800</v>
      </c>
      <c r="K809" s="488"/>
      <c r="L809" s="488"/>
    </row>
    <row r="810" spans="1:12" ht="51">
      <c r="A810" s="479">
        <v>808</v>
      </c>
      <c r="B810" s="480" t="s">
        <v>72</v>
      </c>
      <c r="C810" s="494" t="s">
        <v>2939</v>
      </c>
      <c r="D810" s="494" t="s">
        <v>804</v>
      </c>
      <c r="E810" s="494" t="s">
        <v>345</v>
      </c>
      <c r="F810" s="500" t="s">
        <v>2940</v>
      </c>
      <c r="G810" s="494" t="s">
        <v>2722</v>
      </c>
      <c r="H810" s="494" t="s">
        <v>2941</v>
      </c>
      <c r="I810" s="501" t="s">
        <v>2412</v>
      </c>
      <c r="J810" s="485">
        <v>230</v>
      </c>
      <c r="K810" s="488"/>
      <c r="L810" s="488"/>
    </row>
    <row r="811" spans="1:12" ht="76.5">
      <c r="A811" s="479">
        <v>809</v>
      </c>
      <c r="B811" s="480" t="s">
        <v>72</v>
      </c>
      <c r="C811" s="494" t="s">
        <v>2942</v>
      </c>
      <c r="D811" s="494" t="s">
        <v>804</v>
      </c>
      <c r="E811" s="494" t="s">
        <v>766</v>
      </c>
      <c r="F811" s="500" t="s">
        <v>2943</v>
      </c>
      <c r="G811" s="494" t="s">
        <v>2730</v>
      </c>
      <c r="H811" s="494" t="s">
        <v>2944</v>
      </c>
      <c r="I811" s="501" t="s">
        <v>2412</v>
      </c>
      <c r="J811" s="485">
        <v>1560</v>
      </c>
      <c r="K811" s="488"/>
      <c r="L811" s="488"/>
    </row>
    <row r="812" spans="1:12" ht="89.25">
      <c r="A812" s="479">
        <v>810</v>
      </c>
      <c r="B812" s="480" t="s">
        <v>72</v>
      </c>
      <c r="C812" s="494" t="s">
        <v>2454</v>
      </c>
      <c r="D812" s="494" t="s">
        <v>804</v>
      </c>
      <c r="E812" s="494" t="s">
        <v>345</v>
      </c>
      <c r="F812" s="500" t="s">
        <v>2945</v>
      </c>
      <c r="G812" s="494" t="s">
        <v>2450</v>
      </c>
      <c r="H812" s="494" t="s">
        <v>2946</v>
      </c>
      <c r="I812" s="501" t="s">
        <v>2412</v>
      </c>
      <c r="J812" s="485">
        <v>1020</v>
      </c>
      <c r="K812" s="488"/>
      <c r="L812" s="488"/>
    </row>
    <row r="813" spans="1:12" ht="89.25">
      <c r="A813" s="479">
        <v>811</v>
      </c>
      <c r="B813" s="480" t="s">
        <v>72</v>
      </c>
      <c r="C813" s="494" t="s">
        <v>2460</v>
      </c>
      <c r="D813" s="494" t="s">
        <v>804</v>
      </c>
      <c r="E813" s="494" t="s">
        <v>345</v>
      </c>
      <c r="F813" s="500" t="s">
        <v>2947</v>
      </c>
      <c r="G813" s="494" t="s">
        <v>2410</v>
      </c>
      <c r="H813" s="494" t="s">
        <v>2948</v>
      </c>
      <c r="I813" s="501" t="s">
        <v>2412</v>
      </c>
      <c r="J813" s="485">
        <v>687.5</v>
      </c>
      <c r="K813" s="488"/>
      <c r="L813" s="488"/>
    </row>
    <row r="814" spans="1:12" ht="25.5">
      <c r="A814" s="479">
        <v>812</v>
      </c>
      <c r="B814" s="480" t="s">
        <v>72</v>
      </c>
      <c r="C814" s="494" t="s">
        <v>2949</v>
      </c>
      <c r="D814" s="494" t="s">
        <v>804</v>
      </c>
      <c r="E814" s="494" t="s">
        <v>345</v>
      </c>
      <c r="F814" s="500" t="s">
        <v>2950</v>
      </c>
      <c r="G814" s="494" t="s">
        <v>2905</v>
      </c>
      <c r="H814" s="494" t="s">
        <v>2951</v>
      </c>
      <c r="I814" s="501" t="s">
        <v>2412</v>
      </c>
      <c r="J814" s="485">
        <v>600</v>
      </c>
      <c r="K814" s="488"/>
      <c r="L814" s="488"/>
    </row>
    <row r="815" spans="1:12" ht="25.5">
      <c r="A815" s="479">
        <v>813</v>
      </c>
      <c r="B815" s="480" t="s">
        <v>72</v>
      </c>
      <c r="C815" s="494" t="s">
        <v>2413</v>
      </c>
      <c r="D815" s="494" t="s">
        <v>804</v>
      </c>
      <c r="E815" s="494" t="s">
        <v>345</v>
      </c>
      <c r="F815" s="500" t="s">
        <v>2952</v>
      </c>
      <c r="G815" s="494" t="s">
        <v>2706</v>
      </c>
      <c r="H815" s="494" t="s">
        <v>2953</v>
      </c>
      <c r="I815" s="501" t="s">
        <v>2412</v>
      </c>
      <c r="J815" s="485">
        <v>90</v>
      </c>
      <c r="K815" s="488"/>
      <c r="L815" s="488"/>
    </row>
    <row r="816" spans="1:12" ht="38.25">
      <c r="A816" s="479">
        <v>814</v>
      </c>
      <c r="B816" s="480" t="s">
        <v>72</v>
      </c>
      <c r="C816" s="494" t="s">
        <v>2954</v>
      </c>
      <c r="D816" s="494" t="s">
        <v>804</v>
      </c>
      <c r="E816" s="494" t="s">
        <v>345</v>
      </c>
      <c r="F816" s="500" t="s">
        <v>2955</v>
      </c>
      <c r="G816" s="494" t="s">
        <v>2609</v>
      </c>
      <c r="H816" s="494" t="s">
        <v>2956</v>
      </c>
      <c r="I816" s="501" t="s">
        <v>2412</v>
      </c>
      <c r="J816" s="485">
        <v>300</v>
      </c>
      <c r="K816" s="488"/>
      <c r="L816" s="488"/>
    </row>
    <row r="817" spans="1:12" ht="76.5">
      <c r="A817" s="479">
        <v>815</v>
      </c>
      <c r="B817" s="480" t="s">
        <v>72</v>
      </c>
      <c r="C817" s="494" t="s">
        <v>2677</v>
      </c>
      <c r="D817" s="494" t="s">
        <v>804</v>
      </c>
      <c r="E817" s="494" t="s">
        <v>345</v>
      </c>
      <c r="F817" s="500" t="s">
        <v>2957</v>
      </c>
      <c r="G817" s="494" t="s">
        <v>2860</v>
      </c>
      <c r="H817" s="494" t="s">
        <v>2958</v>
      </c>
      <c r="I817" s="501" t="s">
        <v>2412</v>
      </c>
      <c r="J817" s="485">
        <v>600</v>
      </c>
      <c r="K817" s="488"/>
      <c r="L817" s="488"/>
    </row>
    <row r="818" spans="1:12" ht="63.75">
      <c r="A818" s="479">
        <v>816</v>
      </c>
      <c r="B818" s="480" t="s">
        <v>72</v>
      </c>
      <c r="C818" s="494" t="s">
        <v>2959</v>
      </c>
      <c r="D818" s="494" t="s">
        <v>804</v>
      </c>
      <c r="E818" s="494" t="s">
        <v>345</v>
      </c>
      <c r="F818" s="500" t="s">
        <v>2960</v>
      </c>
      <c r="G818" s="494" t="s">
        <v>2961</v>
      </c>
      <c r="H818" s="494" t="s">
        <v>2962</v>
      </c>
      <c r="I818" s="501" t="s">
        <v>2412</v>
      </c>
      <c r="J818" s="485">
        <v>410</v>
      </c>
      <c r="K818" s="488"/>
      <c r="L818" s="488"/>
    </row>
    <row r="819" spans="1:12" ht="25.5">
      <c r="A819" s="479">
        <v>817</v>
      </c>
      <c r="B819" s="480" t="s">
        <v>72</v>
      </c>
      <c r="C819" s="494" t="s">
        <v>2658</v>
      </c>
      <c r="D819" s="494" t="s">
        <v>804</v>
      </c>
      <c r="E819" s="494" t="s">
        <v>345</v>
      </c>
      <c r="F819" s="500" t="s">
        <v>2963</v>
      </c>
      <c r="G819" s="494" t="s">
        <v>2422</v>
      </c>
      <c r="H819" s="494" t="s">
        <v>2964</v>
      </c>
      <c r="I819" s="501" t="s">
        <v>2412</v>
      </c>
      <c r="J819" s="485">
        <v>660</v>
      </c>
      <c r="K819" s="488"/>
      <c r="L819" s="488"/>
    </row>
    <row r="820" spans="1:12" ht="89.25">
      <c r="A820" s="479">
        <v>818</v>
      </c>
      <c r="B820" s="480" t="s">
        <v>72</v>
      </c>
      <c r="C820" s="494" t="s">
        <v>2413</v>
      </c>
      <c r="D820" s="494" t="s">
        <v>804</v>
      </c>
      <c r="E820" s="494" t="s">
        <v>345</v>
      </c>
      <c r="F820" s="500" t="s">
        <v>2965</v>
      </c>
      <c r="G820" s="494" t="s">
        <v>2739</v>
      </c>
      <c r="H820" s="494" t="s">
        <v>2966</v>
      </c>
      <c r="I820" s="501" t="s">
        <v>2412</v>
      </c>
      <c r="J820" s="485">
        <v>550</v>
      </c>
      <c r="K820" s="488"/>
      <c r="L820" s="488"/>
    </row>
    <row r="821" spans="1:12" ht="63.75">
      <c r="A821" s="479">
        <v>819</v>
      </c>
      <c r="B821" s="480" t="s">
        <v>72</v>
      </c>
      <c r="C821" s="494" t="s">
        <v>2441</v>
      </c>
      <c r="D821" s="494" t="s">
        <v>804</v>
      </c>
      <c r="E821" s="494" t="s">
        <v>345</v>
      </c>
      <c r="F821" s="500" t="s">
        <v>2967</v>
      </c>
      <c r="G821" s="494" t="s">
        <v>2443</v>
      </c>
      <c r="H821" s="494" t="s">
        <v>2968</v>
      </c>
      <c r="I821" s="501" t="s">
        <v>2412</v>
      </c>
      <c r="J821" s="485">
        <v>400</v>
      </c>
      <c r="K821" s="488"/>
      <c r="L821" s="488"/>
    </row>
    <row r="822" spans="1:12" ht="63.75">
      <c r="A822" s="479">
        <v>820</v>
      </c>
      <c r="B822" s="480" t="s">
        <v>72</v>
      </c>
      <c r="C822" s="494" t="s">
        <v>2969</v>
      </c>
      <c r="D822" s="494" t="s">
        <v>804</v>
      </c>
      <c r="E822" s="494" t="s">
        <v>345</v>
      </c>
      <c r="F822" s="500" t="s">
        <v>2970</v>
      </c>
      <c r="G822" s="494" t="s">
        <v>2553</v>
      </c>
      <c r="H822" s="494" t="s">
        <v>2971</v>
      </c>
      <c r="I822" s="501" t="s">
        <v>2412</v>
      </c>
      <c r="J822" s="485">
        <v>750</v>
      </c>
      <c r="K822" s="488"/>
      <c r="L822" s="488"/>
    </row>
    <row r="823" spans="1:12" ht="38.25">
      <c r="A823" s="479">
        <v>821</v>
      </c>
      <c r="B823" s="480" t="s">
        <v>72</v>
      </c>
      <c r="C823" s="494" t="s">
        <v>2441</v>
      </c>
      <c r="D823" s="494" t="s">
        <v>804</v>
      </c>
      <c r="E823" s="494" t="s">
        <v>345</v>
      </c>
      <c r="F823" s="500" t="s">
        <v>2972</v>
      </c>
      <c r="G823" s="494" t="s">
        <v>2450</v>
      </c>
      <c r="H823" s="494" t="s">
        <v>2973</v>
      </c>
      <c r="I823" s="501" t="s">
        <v>2412</v>
      </c>
      <c r="J823" s="485">
        <v>640</v>
      </c>
      <c r="K823" s="488"/>
      <c r="L823" s="488"/>
    </row>
    <row r="824" spans="1:12" ht="51">
      <c r="A824" s="479">
        <v>822</v>
      </c>
      <c r="B824" s="480" t="s">
        <v>72</v>
      </c>
      <c r="C824" s="494" t="s">
        <v>2784</v>
      </c>
      <c r="D824" s="494" t="s">
        <v>804</v>
      </c>
      <c r="E824" s="494" t="s">
        <v>345</v>
      </c>
      <c r="F824" s="500" t="s">
        <v>2974</v>
      </c>
      <c r="G824" s="494" t="s">
        <v>2487</v>
      </c>
      <c r="H824" s="494" t="s">
        <v>2444</v>
      </c>
      <c r="I824" s="501" t="s">
        <v>2412</v>
      </c>
      <c r="J824" s="485">
        <v>180</v>
      </c>
      <c r="K824" s="488"/>
      <c r="L824" s="488"/>
    </row>
    <row r="825" spans="1:12" ht="51">
      <c r="A825" s="479">
        <v>823</v>
      </c>
      <c r="B825" s="480" t="s">
        <v>72</v>
      </c>
      <c r="C825" s="494" t="s">
        <v>2975</v>
      </c>
      <c r="D825" s="494" t="s">
        <v>804</v>
      </c>
      <c r="E825" s="494" t="s">
        <v>345</v>
      </c>
      <c r="F825" s="500" t="s">
        <v>2976</v>
      </c>
      <c r="G825" s="494" t="s">
        <v>2435</v>
      </c>
      <c r="H825" s="494" t="s">
        <v>2977</v>
      </c>
      <c r="I825" s="501" t="s">
        <v>2412</v>
      </c>
      <c r="J825" s="485">
        <v>1000</v>
      </c>
      <c r="K825" s="488"/>
      <c r="L825" s="488"/>
    </row>
    <row r="826" spans="1:12" ht="38.25">
      <c r="A826" s="479">
        <v>824</v>
      </c>
      <c r="B826" s="480" t="s">
        <v>72</v>
      </c>
      <c r="C826" s="494" t="s">
        <v>2524</v>
      </c>
      <c r="D826" s="494" t="s">
        <v>804</v>
      </c>
      <c r="E826" s="494" t="s">
        <v>345</v>
      </c>
      <c r="F826" s="500" t="s">
        <v>2978</v>
      </c>
      <c r="G826" s="494" t="s">
        <v>2548</v>
      </c>
      <c r="H826" s="494" t="s">
        <v>2979</v>
      </c>
      <c r="I826" s="501" t="s">
        <v>2412</v>
      </c>
      <c r="J826" s="485">
        <v>62</v>
      </c>
      <c r="K826" s="488"/>
      <c r="L826" s="488"/>
    </row>
    <row r="827" spans="1:12" ht="76.5">
      <c r="A827" s="479">
        <v>825</v>
      </c>
      <c r="B827" s="480" t="s">
        <v>72</v>
      </c>
      <c r="C827" s="494" t="s">
        <v>2428</v>
      </c>
      <c r="D827" s="494" t="s">
        <v>804</v>
      </c>
      <c r="E827" s="494" t="s">
        <v>345</v>
      </c>
      <c r="F827" s="500" t="s">
        <v>2980</v>
      </c>
      <c r="G827" s="494" t="s">
        <v>2415</v>
      </c>
      <c r="H827" s="494" t="s">
        <v>2981</v>
      </c>
      <c r="I827" s="501" t="s">
        <v>2412</v>
      </c>
      <c r="J827" s="485">
        <v>600</v>
      </c>
      <c r="K827" s="488"/>
      <c r="L827" s="488"/>
    </row>
    <row r="828" spans="1:12" ht="63.75">
      <c r="A828" s="479">
        <v>826</v>
      </c>
      <c r="B828" s="480" t="s">
        <v>72</v>
      </c>
      <c r="C828" s="494" t="s">
        <v>2685</v>
      </c>
      <c r="D828" s="494" t="s">
        <v>804</v>
      </c>
      <c r="E828" s="494" t="s">
        <v>345</v>
      </c>
      <c r="F828" s="500" t="s">
        <v>2982</v>
      </c>
      <c r="G828" s="494" t="s">
        <v>2450</v>
      </c>
      <c r="H828" s="503" t="s">
        <v>2983</v>
      </c>
      <c r="I828" s="501" t="s">
        <v>2412</v>
      </c>
      <c r="J828" s="485">
        <v>500</v>
      </c>
      <c r="K828" s="488"/>
      <c r="L828" s="488"/>
    </row>
    <row r="829" spans="1:12" ht="76.5">
      <c r="A829" s="479">
        <v>827</v>
      </c>
      <c r="B829" s="480" t="s">
        <v>72</v>
      </c>
      <c r="C829" s="494" t="s">
        <v>2460</v>
      </c>
      <c r="D829" s="494" t="s">
        <v>804</v>
      </c>
      <c r="E829" s="494" t="s">
        <v>345</v>
      </c>
      <c r="F829" s="500" t="s">
        <v>2984</v>
      </c>
      <c r="G829" s="494" t="s">
        <v>2410</v>
      </c>
      <c r="H829" s="494" t="s">
        <v>2985</v>
      </c>
      <c r="I829" s="501" t="s">
        <v>2412</v>
      </c>
      <c r="J829" s="485">
        <v>840</v>
      </c>
      <c r="K829" s="488"/>
      <c r="L829" s="488"/>
    </row>
    <row r="830" spans="1:12" ht="63.75">
      <c r="A830" s="479">
        <v>828</v>
      </c>
      <c r="B830" s="480" t="s">
        <v>72</v>
      </c>
      <c r="C830" s="494" t="s">
        <v>2413</v>
      </c>
      <c r="D830" s="494" t="s">
        <v>804</v>
      </c>
      <c r="E830" s="494" t="s">
        <v>345</v>
      </c>
      <c r="F830" s="500" t="s">
        <v>2986</v>
      </c>
      <c r="G830" s="494" t="s">
        <v>2548</v>
      </c>
      <c r="H830" s="494" t="s">
        <v>2798</v>
      </c>
      <c r="I830" s="501" t="s">
        <v>2412</v>
      </c>
      <c r="J830" s="485">
        <v>178</v>
      </c>
      <c r="K830" s="488"/>
      <c r="L830" s="488"/>
    </row>
    <row r="831" spans="1:12" ht="51">
      <c r="A831" s="479">
        <v>829</v>
      </c>
      <c r="B831" s="480" t="s">
        <v>72</v>
      </c>
      <c r="C831" s="494" t="s">
        <v>2987</v>
      </c>
      <c r="D831" s="494" t="s">
        <v>804</v>
      </c>
      <c r="E831" s="494" t="s">
        <v>766</v>
      </c>
      <c r="F831" s="500" t="s">
        <v>2988</v>
      </c>
      <c r="G831" s="494" t="s">
        <v>2609</v>
      </c>
      <c r="H831" s="494" t="s">
        <v>2989</v>
      </c>
      <c r="I831" s="501" t="s">
        <v>2412</v>
      </c>
      <c r="J831" s="485">
        <v>2000</v>
      </c>
      <c r="K831" s="488"/>
      <c r="L831" s="488"/>
    </row>
    <row r="832" spans="1:12" ht="153">
      <c r="A832" s="479">
        <v>830</v>
      </c>
      <c r="B832" s="480" t="s">
        <v>72</v>
      </c>
      <c r="C832" s="487" t="s">
        <v>2990</v>
      </c>
      <c r="D832" s="488" t="s">
        <v>535</v>
      </c>
      <c r="E832" s="488" t="s">
        <v>766</v>
      </c>
      <c r="F832" s="490" t="s">
        <v>1840</v>
      </c>
      <c r="G832" s="494" t="s">
        <v>2991</v>
      </c>
      <c r="H832" s="490" t="s">
        <v>2992</v>
      </c>
      <c r="I832" s="489" t="s">
        <v>679</v>
      </c>
      <c r="J832" s="485">
        <v>0</v>
      </c>
      <c r="K832" s="488"/>
      <c r="L832" s="488"/>
    </row>
    <row r="833" spans="1:12" ht="102">
      <c r="A833" s="506">
        <v>831</v>
      </c>
      <c r="B833" s="507" t="s">
        <v>74</v>
      </c>
      <c r="C833" s="507" t="s">
        <v>534</v>
      </c>
      <c r="D833" s="508" t="s">
        <v>535</v>
      </c>
      <c r="E833" s="508" t="s">
        <v>345</v>
      </c>
      <c r="F833" s="509" t="s">
        <v>2993</v>
      </c>
      <c r="G833" s="509" t="s">
        <v>2994</v>
      </c>
      <c r="H833" s="509" t="s">
        <v>2995</v>
      </c>
      <c r="I833" s="510" t="s">
        <v>802</v>
      </c>
      <c r="J833" s="511">
        <v>3970</v>
      </c>
      <c r="K833" s="506"/>
      <c r="L833" s="506"/>
    </row>
    <row r="834" spans="1:12" ht="114.75">
      <c r="A834" s="506">
        <v>832</v>
      </c>
      <c r="B834" s="507" t="s">
        <v>74</v>
      </c>
      <c r="C834" s="507" t="s">
        <v>534</v>
      </c>
      <c r="D834" s="508" t="s">
        <v>535</v>
      </c>
      <c r="E834" s="508" t="s">
        <v>345</v>
      </c>
      <c r="F834" s="509" t="s">
        <v>2996</v>
      </c>
      <c r="G834" s="509" t="s">
        <v>2997</v>
      </c>
      <c r="H834" s="509" t="s">
        <v>2998</v>
      </c>
      <c r="I834" s="510" t="s">
        <v>802</v>
      </c>
      <c r="J834" s="511">
        <v>0</v>
      </c>
      <c r="K834" s="512"/>
      <c r="L834" s="512"/>
    </row>
    <row r="835" spans="1:12" ht="63.75">
      <c r="A835" s="506">
        <v>833</v>
      </c>
      <c r="B835" s="507" t="s">
        <v>74</v>
      </c>
      <c r="C835" s="507" t="s">
        <v>534</v>
      </c>
      <c r="D835" s="508" t="s">
        <v>535</v>
      </c>
      <c r="E835" s="508" t="s">
        <v>345</v>
      </c>
      <c r="F835" s="509" t="s">
        <v>2999</v>
      </c>
      <c r="G835" s="509" t="s">
        <v>3000</v>
      </c>
      <c r="H835" s="509" t="s">
        <v>3001</v>
      </c>
      <c r="I835" s="510" t="s">
        <v>1303</v>
      </c>
      <c r="J835" s="511">
        <v>11900</v>
      </c>
      <c r="K835" s="512"/>
      <c r="L835" s="512"/>
    </row>
    <row r="836" spans="1:12" ht="102">
      <c r="A836" s="506">
        <v>834</v>
      </c>
      <c r="B836" s="507" t="s">
        <v>74</v>
      </c>
      <c r="C836" s="507" t="s">
        <v>534</v>
      </c>
      <c r="D836" s="508" t="s">
        <v>535</v>
      </c>
      <c r="E836" s="508" t="s">
        <v>345</v>
      </c>
      <c r="F836" s="509" t="s">
        <v>3002</v>
      </c>
      <c r="G836" s="509" t="s">
        <v>3003</v>
      </c>
      <c r="H836" s="509" t="s">
        <v>3004</v>
      </c>
      <c r="I836" s="510" t="s">
        <v>1303</v>
      </c>
      <c r="J836" s="511">
        <v>12272</v>
      </c>
      <c r="K836" s="512"/>
      <c r="L836" s="512"/>
    </row>
    <row r="837" spans="1:12" ht="76.5">
      <c r="A837" s="506">
        <v>835</v>
      </c>
      <c r="B837" s="507" t="s">
        <v>74</v>
      </c>
      <c r="C837" s="507" t="s">
        <v>534</v>
      </c>
      <c r="D837" s="508" t="s">
        <v>535</v>
      </c>
      <c r="E837" s="508" t="s">
        <v>345</v>
      </c>
      <c r="F837" s="509" t="s">
        <v>3005</v>
      </c>
      <c r="G837" s="509" t="s">
        <v>3006</v>
      </c>
      <c r="H837" s="509" t="s">
        <v>3007</v>
      </c>
      <c r="I837" s="510" t="s">
        <v>1319</v>
      </c>
      <c r="J837" s="511">
        <v>11656</v>
      </c>
      <c r="K837" s="512"/>
      <c r="L837" s="512"/>
    </row>
    <row r="838" spans="1:12" ht="127.5">
      <c r="A838" s="506">
        <v>836</v>
      </c>
      <c r="B838" s="507" t="s">
        <v>74</v>
      </c>
      <c r="C838" s="507" t="s">
        <v>534</v>
      </c>
      <c r="D838" s="508" t="s">
        <v>535</v>
      </c>
      <c r="E838" s="508" t="s">
        <v>345</v>
      </c>
      <c r="F838" s="509" t="s">
        <v>3008</v>
      </c>
      <c r="G838" s="509" t="s">
        <v>3009</v>
      </c>
      <c r="H838" s="509" t="s">
        <v>3010</v>
      </c>
      <c r="I838" s="510" t="s">
        <v>1319</v>
      </c>
      <c r="J838" s="511">
        <v>17019</v>
      </c>
      <c r="K838" s="512"/>
      <c r="L838" s="512"/>
    </row>
    <row r="839" spans="1:12" ht="76.5">
      <c r="A839" s="506">
        <v>837</v>
      </c>
      <c r="B839" s="507" t="s">
        <v>74</v>
      </c>
      <c r="C839" s="507" t="s">
        <v>534</v>
      </c>
      <c r="D839" s="508" t="s">
        <v>535</v>
      </c>
      <c r="E839" s="508" t="s">
        <v>345</v>
      </c>
      <c r="F839" s="509" t="s">
        <v>3011</v>
      </c>
      <c r="G839" s="509" t="s">
        <v>3012</v>
      </c>
      <c r="H839" s="509" t="s">
        <v>3013</v>
      </c>
      <c r="I839" s="510" t="s">
        <v>1319</v>
      </c>
      <c r="J839" s="511">
        <v>0</v>
      </c>
      <c r="K839" s="512"/>
      <c r="L839" s="512"/>
    </row>
    <row r="840" spans="1:12" ht="89.25">
      <c r="A840" s="506">
        <v>838</v>
      </c>
      <c r="B840" s="507" t="s">
        <v>74</v>
      </c>
      <c r="C840" s="507" t="s">
        <v>661</v>
      </c>
      <c r="D840" s="508" t="s">
        <v>535</v>
      </c>
      <c r="E840" s="508" t="s">
        <v>345</v>
      </c>
      <c r="F840" s="509" t="s">
        <v>3014</v>
      </c>
      <c r="G840" s="509" t="s">
        <v>3015</v>
      </c>
      <c r="H840" s="509" t="s">
        <v>3016</v>
      </c>
      <c r="I840" s="510" t="s">
        <v>802</v>
      </c>
      <c r="J840" s="511">
        <v>4354</v>
      </c>
      <c r="K840" s="512"/>
      <c r="L840" s="512"/>
    </row>
    <row r="841" spans="1:12" ht="89.25">
      <c r="A841" s="506">
        <v>839</v>
      </c>
      <c r="B841" s="507" t="s">
        <v>74</v>
      </c>
      <c r="C841" s="507" t="s">
        <v>661</v>
      </c>
      <c r="D841" s="508" t="s">
        <v>535</v>
      </c>
      <c r="E841" s="508" t="s">
        <v>345</v>
      </c>
      <c r="F841" s="509" t="s">
        <v>3017</v>
      </c>
      <c r="G841" s="509" t="s">
        <v>3009</v>
      </c>
      <c r="H841" s="509" t="s">
        <v>3018</v>
      </c>
      <c r="I841" s="510" t="s">
        <v>802</v>
      </c>
      <c r="J841" s="511">
        <v>17496</v>
      </c>
      <c r="K841" s="512"/>
      <c r="L841" s="512"/>
    </row>
    <row r="842" spans="1:12" ht="63.75">
      <c r="A842" s="506">
        <v>840</v>
      </c>
      <c r="B842" s="507" t="s">
        <v>74</v>
      </c>
      <c r="C842" s="507" t="s">
        <v>681</v>
      </c>
      <c r="D842" s="508" t="s">
        <v>535</v>
      </c>
      <c r="E842" s="508" t="s">
        <v>345</v>
      </c>
      <c r="F842" s="509" t="s">
        <v>3019</v>
      </c>
      <c r="G842" s="509" t="s">
        <v>3009</v>
      </c>
      <c r="H842" s="509" t="s">
        <v>3020</v>
      </c>
      <c r="I842" s="510" t="s">
        <v>780</v>
      </c>
      <c r="J842" s="511">
        <v>44876</v>
      </c>
      <c r="K842" s="512"/>
      <c r="L842" s="512"/>
    </row>
    <row r="843" spans="1:12" ht="63.75">
      <c r="A843" s="506">
        <v>841</v>
      </c>
      <c r="B843" s="507" t="s">
        <v>74</v>
      </c>
      <c r="C843" s="507" t="s">
        <v>681</v>
      </c>
      <c r="D843" s="508" t="s">
        <v>535</v>
      </c>
      <c r="E843" s="508" t="s">
        <v>345</v>
      </c>
      <c r="F843" s="509" t="s">
        <v>3021</v>
      </c>
      <c r="G843" s="509" t="s">
        <v>3022</v>
      </c>
      <c r="H843" s="509" t="s">
        <v>3023</v>
      </c>
      <c r="I843" s="510" t="s">
        <v>780</v>
      </c>
      <c r="J843" s="511">
        <v>2152</v>
      </c>
      <c r="K843" s="512"/>
      <c r="L843" s="512"/>
    </row>
    <row r="844" spans="1:12" ht="127.5">
      <c r="A844" s="506">
        <v>842</v>
      </c>
      <c r="B844" s="507" t="s">
        <v>74</v>
      </c>
      <c r="C844" s="507" t="s">
        <v>681</v>
      </c>
      <c r="D844" s="508" t="s">
        <v>535</v>
      </c>
      <c r="E844" s="508" t="s">
        <v>345</v>
      </c>
      <c r="F844" s="509" t="s">
        <v>3024</v>
      </c>
      <c r="G844" s="509" t="s">
        <v>3025</v>
      </c>
      <c r="H844" s="509" t="s">
        <v>3026</v>
      </c>
      <c r="I844" s="510" t="s">
        <v>1226</v>
      </c>
      <c r="J844" s="511">
        <v>11718</v>
      </c>
      <c r="K844" s="512"/>
      <c r="L844" s="512"/>
    </row>
    <row r="845" spans="1:12" ht="63.75">
      <c r="A845" s="506">
        <v>843</v>
      </c>
      <c r="B845" s="507" t="s">
        <v>74</v>
      </c>
      <c r="C845" s="507" t="s">
        <v>681</v>
      </c>
      <c r="D845" s="508" t="s">
        <v>535</v>
      </c>
      <c r="E845" s="508" t="s">
        <v>345</v>
      </c>
      <c r="F845" s="509" t="s">
        <v>3027</v>
      </c>
      <c r="G845" s="509" t="s">
        <v>3028</v>
      </c>
      <c r="H845" s="509" t="s">
        <v>3029</v>
      </c>
      <c r="I845" s="510" t="s">
        <v>784</v>
      </c>
      <c r="J845" s="511">
        <v>17949</v>
      </c>
      <c r="K845" s="512"/>
      <c r="L845" s="512"/>
    </row>
    <row r="846" spans="1:12" ht="76.5">
      <c r="A846" s="506">
        <v>844</v>
      </c>
      <c r="B846" s="507" t="s">
        <v>74</v>
      </c>
      <c r="C846" s="507" t="s">
        <v>681</v>
      </c>
      <c r="D846" s="508" t="s">
        <v>535</v>
      </c>
      <c r="E846" s="508" t="s">
        <v>345</v>
      </c>
      <c r="F846" s="509" t="s">
        <v>3030</v>
      </c>
      <c r="G846" s="509" t="s">
        <v>3031</v>
      </c>
      <c r="H846" s="509" t="s">
        <v>3032</v>
      </c>
      <c r="I846" s="510" t="s">
        <v>784</v>
      </c>
      <c r="J846" s="511">
        <v>4809</v>
      </c>
      <c r="K846" s="512"/>
      <c r="L846" s="512"/>
    </row>
    <row r="847" spans="1:12" ht="76.5">
      <c r="A847" s="506">
        <v>845</v>
      </c>
      <c r="B847" s="507" t="s">
        <v>74</v>
      </c>
      <c r="C847" s="507" t="s">
        <v>681</v>
      </c>
      <c r="D847" s="508" t="s">
        <v>535</v>
      </c>
      <c r="E847" s="508" t="s">
        <v>345</v>
      </c>
      <c r="F847" s="513" t="s">
        <v>3033</v>
      </c>
      <c r="G847" s="509" t="s">
        <v>3034</v>
      </c>
      <c r="H847" s="513" t="s">
        <v>3035</v>
      </c>
      <c r="I847" s="510" t="s">
        <v>3036</v>
      </c>
      <c r="J847" s="511">
        <v>43826</v>
      </c>
      <c r="K847" s="512"/>
      <c r="L847" s="512"/>
    </row>
    <row r="848" spans="1:12" ht="51">
      <c r="A848" s="506">
        <v>846</v>
      </c>
      <c r="B848" s="507" t="s">
        <v>74</v>
      </c>
      <c r="C848" s="507" t="s">
        <v>681</v>
      </c>
      <c r="D848" s="508" t="s">
        <v>535</v>
      </c>
      <c r="E848" s="508" t="s">
        <v>345</v>
      </c>
      <c r="F848" s="513" t="s">
        <v>3037</v>
      </c>
      <c r="G848" s="509" t="s">
        <v>3009</v>
      </c>
      <c r="H848" s="513" t="s">
        <v>3038</v>
      </c>
      <c r="I848" s="510" t="s">
        <v>669</v>
      </c>
      <c r="J848" s="511">
        <v>79990</v>
      </c>
      <c r="K848" s="512"/>
      <c r="L848" s="512"/>
    </row>
    <row r="849" spans="1:12" ht="25.5">
      <c r="A849" s="506">
        <v>847</v>
      </c>
      <c r="B849" s="507" t="s">
        <v>74</v>
      </c>
      <c r="C849" s="507" t="s">
        <v>681</v>
      </c>
      <c r="D849" s="508" t="s">
        <v>535</v>
      </c>
      <c r="E849" s="508" t="s">
        <v>345</v>
      </c>
      <c r="F849" s="513" t="s">
        <v>3039</v>
      </c>
      <c r="G849" s="509" t="s">
        <v>3003</v>
      </c>
      <c r="H849" s="513" t="s">
        <v>3040</v>
      </c>
      <c r="I849" s="514">
        <v>2019</v>
      </c>
      <c r="J849" s="511">
        <v>4008</v>
      </c>
      <c r="K849" s="512"/>
      <c r="L849" s="512"/>
    </row>
    <row r="850" spans="1:12" ht="25.5">
      <c r="A850" s="506">
        <v>848</v>
      </c>
      <c r="B850" s="507" t="s">
        <v>74</v>
      </c>
      <c r="C850" s="507" t="s">
        <v>681</v>
      </c>
      <c r="D850" s="508" t="s">
        <v>535</v>
      </c>
      <c r="E850" s="508" t="s">
        <v>345</v>
      </c>
      <c r="F850" s="513" t="s">
        <v>3041</v>
      </c>
      <c r="G850" s="509" t="s">
        <v>228</v>
      </c>
      <c r="H850" s="513" t="s">
        <v>3040</v>
      </c>
      <c r="I850" s="514">
        <v>2019</v>
      </c>
      <c r="J850" s="511">
        <v>4572.3</v>
      </c>
      <c r="K850" s="512"/>
      <c r="L850" s="512"/>
    </row>
    <row r="851" spans="1:12" ht="76.5">
      <c r="A851" s="506">
        <v>849</v>
      </c>
      <c r="B851" s="507" t="s">
        <v>74</v>
      </c>
      <c r="C851" s="507" t="s">
        <v>3042</v>
      </c>
      <c r="D851" s="508" t="s">
        <v>535</v>
      </c>
      <c r="E851" s="508" t="s">
        <v>345</v>
      </c>
      <c r="F851" s="507" t="s">
        <v>3043</v>
      </c>
      <c r="G851" s="507" t="s">
        <v>3022</v>
      </c>
      <c r="H851" s="507" t="s">
        <v>3044</v>
      </c>
      <c r="I851" s="514" t="s">
        <v>1303</v>
      </c>
      <c r="J851" s="511">
        <v>23394.69</v>
      </c>
      <c r="K851" s="512"/>
      <c r="L851" s="512"/>
    </row>
    <row r="852" spans="1:12" ht="76.5">
      <c r="A852" s="506">
        <v>850</v>
      </c>
      <c r="B852" s="507" t="s">
        <v>74</v>
      </c>
      <c r="C852" s="507" t="s">
        <v>3045</v>
      </c>
      <c r="D852" s="508" t="s">
        <v>535</v>
      </c>
      <c r="E852" s="508" t="s">
        <v>345</v>
      </c>
      <c r="F852" s="507" t="s">
        <v>3046</v>
      </c>
      <c r="G852" s="507" t="s">
        <v>3047</v>
      </c>
      <c r="H852" s="507" t="s">
        <v>3048</v>
      </c>
      <c r="I852" s="514" t="s">
        <v>679</v>
      </c>
      <c r="J852" s="511">
        <v>3900</v>
      </c>
      <c r="K852" s="512"/>
      <c r="L852" s="512"/>
    </row>
    <row r="853" spans="1:12">
      <c r="A853" s="506">
        <v>851</v>
      </c>
      <c r="B853" s="507" t="s">
        <v>74</v>
      </c>
      <c r="C853" s="507" t="s">
        <v>3049</v>
      </c>
      <c r="D853" s="508" t="s">
        <v>535</v>
      </c>
      <c r="E853" s="508" t="s">
        <v>345</v>
      </c>
      <c r="F853" s="513" t="s">
        <v>3049</v>
      </c>
      <c r="G853" s="509" t="s">
        <v>3050</v>
      </c>
      <c r="H853" s="507" t="s">
        <v>3051</v>
      </c>
      <c r="I853" s="514">
        <v>2019</v>
      </c>
      <c r="J853" s="511">
        <v>6950</v>
      </c>
      <c r="K853" s="512"/>
      <c r="L853" s="512"/>
    </row>
    <row r="854" spans="1:12" ht="76.5">
      <c r="A854" s="506">
        <v>852</v>
      </c>
      <c r="B854" s="507" t="s">
        <v>74</v>
      </c>
      <c r="C854" s="507" t="s">
        <v>765</v>
      </c>
      <c r="D854" s="508" t="s">
        <v>535</v>
      </c>
      <c r="E854" s="508" t="s">
        <v>766</v>
      </c>
      <c r="F854" s="513" t="s">
        <v>3052</v>
      </c>
      <c r="G854" s="509" t="s">
        <v>3053</v>
      </c>
      <c r="H854" s="507" t="s">
        <v>3054</v>
      </c>
      <c r="I854" s="514" t="s">
        <v>3055</v>
      </c>
      <c r="J854" s="511">
        <v>0</v>
      </c>
      <c r="K854" s="512"/>
      <c r="L854" s="512"/>
    </row>
    <row r="855" spans="1:12" ht="38.25">
      <c r="A855" s="506">
        <v>853</v>
      </c>
      <c r="B855" s="507" t="s">
        <v>74</v>
      </c>
      <c r="C855" s="507" t="s">
        <v>765</v>
      </c>
      <c r="D855" s="508" t="s">
        <v>535</v>
      </c>
      <c r="E855" s="508" t="s">
        <v>766</v>
      </c>
      <c r="F855" s="513" t="s">
        <v>3056</v>
      </c>
      <c r="G855" s="509" t="s">
        <v>3006</v>
      </c>
      <c r="H855" s="507" t="s">
        <v>3057</v>
      </c>
      <c r="I855" s="514">
        <v>2019</v>
      </c>
      <c r="J855" s="511">
        <v>0</v>
      </c>
      <c r="K855" s="512"/>
      <c r="L855" s="512"/>
    </row>
    <row r="856" spans="1:12" ht="89.25">
      <c r="A856" s="506">
        <v>854</v>
      </c>
      <c r="B856" s="507" t="s">
        <v>74</v>
      </c>
      <c r="C856" s="507" t="s">
        <v>3058</v>
      </c>
      <c r="D856" s="508" t="s">
        <v>535</v>
      </c>
      <c r="E856" s="508" t="s">
        <v>766</v>
      </c>
      <c r="F856" s="515"/>
      <c r="G856" s="507" t="s">
        <v>3009</v>
      </c>
      <c r="H856" s="507" t="s">
        <v>3059</v>
      </c>
      <c r="I856" s="514">
        <v>2019</v>
      </c>
      <c r="J856" s="511">
        <v>0</v>
      </c>
      <c r="K856" s="512"/>
      <c r="L856" s="512"/>
    </row>
    <row r="857" spans="1:12" ht="38.25">
      <c r="A857" s="506">
        <v>855</v>
      </c>
      <c r="B857" s="507" t="s">
        <v>74</v>
      </c>
      <c r="C857" s="507" t="s">
        <v>3060</v>
      </c>
      <c r="D857" s="508" t="s">
        <v>535</v>
      </c>
      <c r="E857" s="508" t="s">
        <v>345</v>
      </c>
      <c r="F857" s="516" t="s">
        <v>3061</v>
      </c>
      <c r="G857" s="507" t="s">
        <v>3009</v>
      </c>
      <c r="H857" s="507" t="s">
        <v>3062</v>
      </c>
      <c r="I857" s="514">
        <v>2019</v>
      </c>
      <c r="J857" s="511">
        <v>5000</v>
      </c>
      <c r="K857" s="512"/>
      <c r="L857" s="512"/>
    </row>
    <row r="858" spans="1:12" ht="25.5">
      <c r="A858" s="506">
        <v>856</v>
      </c>
      <c r="B858" s="507" t="s">
        <v>74</v>
      </c>
      <c r="C858" s="507" t="s">
        <v>3063</v>
      </c>
      <c r="D858" s="508" t="s">
        <v>535</v>
      </c>
      <c r="E858" s="508" t="s">
        <v>345</v>
      </c>
      <c r="F858" s="516" t="s">
        <v>3064</v>
      </c>
      <c r="G858" s="507" t="s">
        <v>3009</v>
      </c>
      <c r="H858" s="507" t="s">
        <v>3065</v>
      </c>
      <c r="I858" s="514">
        <v>2019</v>
      </c>
      <c r="J858" s="511">
        <v>10000</v>
      </c>
      <c r="K858" s="512"/>
      <c r="L858" s="512"/>
    </row>
    <row r="859" spans="1:12" ht="51">
      <c r="A859" s="506">
        <v>857</v>
      </c>
      <c r="B859" s="507" t="s">
        <v>74</v>
      </c>
      <c r="C859" s="507" t="s">
        <v>3066</v>
      </c>
      <c r="D859" s="508" t="s">
        <v>535</v>
      </c>
      <c r="E859" s="508" t="s">
        <v>345</v>
      </c>
      <c r="F859" s="516" t="s">
        <v>3067</v>
      </c>
      <c r="G859" s="507" t="s">
        <v>3009</v>
      </c>
      <c r="H859" s="507" t="s">
        <v>3068</v>
      </c>
      <c r="I859" s="514">
        <v>2019</v>
      </c>
      <c r="J859" s="511">
        <v>14000</v>
      </c>
      <c r="K859" s="512"/>
      <c r="L859" s="512"/>
    </row>
    <row r="860" spans="1:12" ht="25.5">
      <c r="A860" s="506">
        <v>858</v>
      </c>
      <c r="B860" s="507" t="s">
        <v>74</v>
      </c>
      <c r="C860" s="507" t="s">
        <v>3069</v>
      </c>
      <c r="D860" s="508" t="s">
        <v>535</v>
      </c>
      <c r="E860" s="508" t="s">
        <v>345</v>
      </c>
      <c r="F860" s="516" t="s">
        <v>3070</v>
      </c>
      <c r="G860" s="507" t="s">
        <v>3009</v>
      </c>
      <c r="H860" s="507" t="s">
        <v>3071</v>
      </c>
      <c r="I860" s="514">
        <v>2019</v>
      </c>
      <c r="J860" s="511">
        <v>3000</v>
      </c>
      <c r="K860" s="512"/>
      <c r="L860" s="512"/>
    </row>
    <row r="861" spans="1:12" ht="38.25">
      <c r="A861" s="506">
        <v>859</v>
      </c>
      <c r="B861" s="507" t="s">
        <v>74</v>
      </c>
      <c r="C861" s="507" t="s">
        <v>3072</v>
      </c>
      <c r="D861" s="508" t="s">
        <v>535</v>
      </c>
      <c r="E861" s="508" t="s">
        <v>345</v>
      </c>
      <c r="F861" s="516" t="s">
        <v>3073</v>
      </c>
      <c r="G861" s="507" t="s">
        <v>3009</v>
      </c>
      <c r="H861" s="507" t="s">
        <v>3062</v>
      </c>
      <c r="I861" s="514">
        <v>2019</v>
      </c>
      <c r="J861" s="511">
        <v>5000</v>
      </c>
      <c r="K861" s="512"/>
      <c r="L861" s="512"/>
    </row>
    <row r="862" spans="1:12" ht="38.25">
      <c r="A862" s="506">
        <v>860</v>
      </c>
      <c r="B862" s="507" t="s">
        <v>74</v>
      </c>
      <c r="C862" s="507" t="s">
        <v>3074</v>
      </c>
      <c r="D862" s="508" t="s">
        <v>535</v>
      </c>
      <c r="E862" s="508" t="s">
        <v>345</v>
      </c>
      <c r="F862" s="516" t="s">
        <v>3075</v>
      </c>
      <c r="G862" s="507" t="s">
        <v>3009</v>
      </c>
      <c r="H862" s="507" t="s">
        <v>3062</v>
      </c>
      <c r="I862" s="514">
        <v>2019</v>
      </c>
      <c r="J862" s="511">
        <v>3000</v>
      </c>
      <c r="K862" s="512"/>
      <c r="L862" s="512"/>
    </row>
    <row r="863" spans="1:12" ht="25.5">
      <c r="A863" s="506">
        <v>861</v>
      </c>
      <c r="B863" s="507" t="s">
        <v>74</v>
      </c>
      <c r="C863" s="507" t="s">
        <v>3074</v>
      </c>
      <c r="D863" s="508" t="s">
        <v>535</v>
      </c>
      <c r="E863" s="508" t="s">
        <v>345</v>
      </c>
      <c r="F863" s="516" t="s">
        <v>3076</v>
      </c>
      <c r="G863" s="507" t="s">
        <v>3009</v>
      </c>
      <c r="H863" s="507" t="s">
        <v>3065</v>
      </c>
      <c r="I863" s="514">
        <v>2019</v>
      </c>
      <c r="J863" s="511">
        <v>1200</v>
      </c>
      <c r="K863" s="512"/>
      <c r="L863" s="512"/>
    </row>
    <row r="864" spans="1:12">
      <c r="A864" s="506">
        <v>862</v>
      </c>
      <c r="B864" s="507" t="s">
        <v>74</v>
      </c>
      <c r="C864" s="507" t="s">
        <v>3049</v>
      </c>
      <c r="D864" s="508" t="s">
        <v>535</v>
      </c>
      <c r="E864" s="508" t="s">
        <v>345</v>
      </c>
      <c r="F864" s="516" t="s">
        <v>3077</v>
      </c>
      <c r="G864" s="507" t="s">
        <v>3050</v>
      </c>
      <c r="H864" s="507" t="s">
        <v>3078</v>
      </c>
      <c r="I864" s="514">
        <v>2019</v>
      </c>
      <c r="J864" s="511">
        <v>6950</v>
      </c>
      <c r="K864" s="512"/>
      <c r="L864" s="512"/>
    </row>
    <row r="865" spans="1:12" ht="25.5">
      <c r="A865" s="506">
        <v>863</v>
      </c>
      <c r="B865" s="507" t="s">
        <v>74</v>
      </c>
      <c r="C865" s="507" t="s">
        <v>3079</v>
      </c>
      <c r="D865" s="508" t="s">
        <v>535</v>
      </c>
      <c r="E865" s="508" t="s">
        <v>345</v>
      </c>
      <c r="F865" s="516" t="s">
        <v>3080</v>
      </c>
      <c r="G865" s="507" t="s">
        <v>3009</v>
      </c>
      <c r="H865" s="507" t="s">
        <v>3071</v>
      </c>
      <c r="I865" s="514">
        <v>2019</v>
      </c>
      <c r="J865" s="511">
        <v>4000</v>
      </c>
      <c r="K865" s="512"/>
      <c r="L865" s="512"/>
    </row>
    <row r="866" spans="1:12" ht="38.25">
      <c r="A866" s="506">
        <v>864</v>
      </c>
      <c r="B866" s="507" t="s">
        <v>74</v>
      </c>
      <c r="C866" s="507" t="s">
        <v>3081</v>
      </c>
      <c r="D866" s="508" t="s">
        <v>535</v>
      </c>
      <c r="E866" s="508" t="s">
        <v>345</v>
      </c>
      <c r="F866" s="516" t="s">
        <v>3082</v>
      </c>
      <c r="G866" s="507" t="s">
        <v>3009</v>
      </c>
      <c r="H866" s="507" t="s">
        <v>3083</v>
      </c>
      <c r="I866" s="514">
        <v>2019</v>
      </c>
      <c r="J866" s="511">
        <v>2000</v>
      </c>
      <c r="K866" s="512"/>
      <c r="L866" s="512"/>
    </row>
    <row r="867" spans="1:12" ht="25.5">
      <c r="A867" s="506">
        <v>865</v>
      </c>
      <c r="B867" s="507" t="s">
        <v>74</v>
      </c>
      <c r="C867" s="507" t="s">
        <v>3084</v>
      </c>
      <c r="D867" s="508" t="s">
        <v>535</v>
      </c>
      <c r="E867" s="508" t="s">
        <v>345</v>
      </c>
      <c r="F867" s="516" t="s">
        <v>3085</v>
      </c>
      <c r="G867" s="507" t="s">
        <v>3009</v>
      </c>
      <c r="H867" s="507" t="s">
        <v>3065</v>
      </c>
      <c r="I867" s="514">
        <v>2019</v>
      </c>
      <c r="J867" s="511">
        <v>4000</v>
      </c>
      <c r="K867" s="512"/>
      <c r="L867" s="512"/>
    </row>
    <row r="868" spans="1:12" ht="25.5">
      <c r="A868" s="506">
        <v>866</v>
      </c>
      <c r="B868" s="507" t="s">
        <v>74</v>
      </c>
      <c r="C868" s="507" t="s">
        <v>3086</v>
      </c>
      <c r="D868" s="508" t="s">
        <v>535</v>
      </c>
      <c r="E868" s="508" t="s">
        <v>345</v>
      </c>
      <c r="F868" s="516" t="s">
        <v>3087</v>
      </c>
      <c r="G868" s="507" t="s">
        <v>3009</v>
      </c>
      <c r="H868" s="507" t="s">
        <v>3065</v>
      </c>
      <c r="I868" s="514">
        <v>2019</v>
      </c>
      <c r="J868" s="511">
        <v>400</v>
      </c>
      <c r="K868" s="512"/>
      <c r="L868" s="512"/>
    </row>
    <row r="869" spans="1:12" ht="25.5">
      <c r="A869" s="506">
        <v>867</v>
      </c>
      <c r="B869" s="507" t="s">
        <v>74</v>
      </c>
      <c r="C869" s="507" t="s">
        <v>3088</v>
      </c>
      <c r="D869" s="508" t="s">
        <v>535</v>
      </c>
      <c r="E869" s="508" t="s">
        <v>345</v>
      </c>
      <c r="F869" s="516" t="s">
        <v>3089</v>
      </c>
      <c r="G869" s="507" t="s">
        <v>3009</v>
      </c>
      <c r="H869" s="507" t="s">
        <v>3065</v>
      </c>
      <c r="I869" s="514">
        <v>2019</v>
      </c>
      <c r="J869" s="511">
        <v>29900</v>
      </c>
      <c r="K869" s="512"/>
      <c r="L869" s="512"/>
    </row>
    <row r="870" spans="1:12" ht="25.5">
      <c r="A870" s="506">
        <v>868</v>
      </c>
      <c r="B870" s="507" t="s">
        <v>74</v>
      </c>
      <c r="C870" s="507" t="s">
        <v>3090</v>
      </c>
      <c r="D870" s="508" t="s">
        <v>535</v>
      </c>
      <c r="E870" s="508" t="s">
        <v>345</v>
      </c>
      <c r="F870" s="516" t="s">
        <v>3091</v>
      </c>
      <c r="G870" s="507" t="s">
        <v>3009</v>
      </c>
      <c r="H870" s="507" t="s">
        <v>3065</v>
      </c>
      <c r="I870" s="514">
        <v>2019</v>
      </c>
      <c r="J870" s="511">
        <v>3000</v>
      </c>
      <c r="K870" s="512"/>
      <c r="L870" s="512"/>
    </row>
    <row r="871" spans="1:12" ht="25.5">
      <c r="A871" s="506">
        <v>869</v>
      </c>
      <c r="B871" s="507" t="s">
        <v>74</v>
      </c>
      <c r="C871" s="507" t="s">
        <v>3092</v>
      </c>
      <c r="D871" s="508" t="s">
        <v>535</v>
      </c>
      <c r="E871" s="508" t="s">
        <v>345</v>
      </c>
      <c r="F871" s="516" t="s">
        <v>3093</v>
      </c>
      <c r="G871" s="507" t="s">
        <v>3009</v>
      </c>
      <c r="H871" s="507" t="s">
        <v>3065</v>
      </c>
      <c r="I871" s="514">
        <v>2019</v>
      </c>
      <c r="J871" s="511">
        <v>3750</v>
      </c>
      <c r="K871" s="512"/>
      <c r="L871" s="512"/>
    </row>
    <row r="872" spans="1:12" ht="25.5">
      <c r="A872" s="506">
        <v>870</v>
      </c>
      <c r="B872" s="507" t="s">
        <v>74</v>
      </c>
      <c r="C872" s="507" t="s">
        <v>3060</v>
      </c>
      <c r="D872" s="508" t="s">
        <v>535</v>
      </c>
      <c r="E872" s="508" t="s">
        <v>345</v>
      </c>
      <c r="F872" s="516" t="s">
        <v>3094</v>
      </c>
      <c r="G872" s="507" t="s">
        <v>3095</v>
      </c>
      <c r="H872" s="507" t="s">
        <v>3065</v>
      </c>
      <c r="I872" s="514">
        <v>2019</v>
      </c>
      <c r="J872" s="511">
        <v>10000</v>
      </c>
      <c r="K872" s="512"/>
      <c r="L872" s="512"/>
    </row>
    <row r="873" spans="1:12" ht="178.5">
      <c r="A873" s="506">
        <v>871</v>
      </c>
      <c r="B873" s="507" t="s">
        <v>74</v>
      </c>
      <c r="C873" s="507" t="s">
        <v>3096</v>
      </c>
      <c r="D873" s="508" t="s">
        <v>535</v>
      </c>
      <c r="E873" s="508" t="s">
        <v>345</v>
      </c>
      <c r="F873" s="516" t="s">
        <v>3097</v>
      </c>
      <c r="G873" s="507" t="s">
        <v>3095</v>
      </c>
      <c r="H873" s="507" t="s">
        <v>3098</v>
      </c>
      <c r="I873" s="514">
        <v>2019</v>
      </c>
      <c r="J873" s="511">
        <v>8400</v>
      </c>
      <c r="K873" s="512"/>
      <c r="L873" s="512"/>
    </row>
    <row r="874" spans="1:12" ht="153">
      <c r="A874" s="506">
        <v>872</v>
      </c>
      <c r="B874" s="507" t="s">
        <v>74</v>
      </c>
      <c r="C874" s="507" t="s">
        <v>3099</v>
      </c>
      <c r="D874" s="508" t="s">
        <v>535</v>
      </c>
      <c r="E874" s="508" t="s">
        <v>345</v>
      </c>
      <c r="F874" s="516" t="s">
        <v>3100</v>
      </c>
      <c r="G874" s="507" t="s">
        <v>3009</v>
      </c>
      <c r="H874" s="507" t="s">
        <v>3101</v>
      </c>
      <c r="I874" s="514">
        <v>2019</v>
      </c>
      <c r="J874" s="511">
        <v>15000</v>
      </c>
      <c r="K874" s="512"/>
      <c r="L874" s="512"/>
    </row>
    <row r="875" spans="1:12" ht="76.5">
      <c r="A875" s="506">
        <v>873</v>
      </c>
      <c r="B875" s="507" t="s">
        <v>74</v>
      </c>
      <c r="C875" s="507" t="s">
        <v>3102</v>
      </c>
      <c r="D875" s="508" t="s">
        <v>535</v>
      </c>
      <c r="E875" s="508" t="s">
        <v>345</v>
      </c>
      <c r="F875" s="516" t="s">
        <v>3103</v>
      </c>
      <c r="G875" s="507" t="s">
        <v>3009</v>
      </c>
      <c r="H875" s="507" t="s">
        <v>3104</v>
      </c>
      <c r="I875" s="514">
        <v>2019</v>
      </c>
      <c r="J875" s="511">
        <v>15000</v>
      </c>
      <c r="K875" s="512"/>
      <c r="L875" s="512"/>
    </row>
    <row r="876" spans="1:12" ht="76.5">
      <c r="A876" s="506">
        <v>874</v>
      </c>
      <c r="B876" s="507" t="s">
        <v>74</v>
      </c>
      <c r="C876" s="507" t="s">
        <v>3105</v>
      </c>
      <c r="D876" s="508" t="s">
        <v>535</v>
      </c>
      <c r="E876" s="508" t="s">
        <v>345</v>
      </c>
      <c r="F876" s="516" t="s">
        <v>3106</v>
      </c>
      <c r="G876" s="507" t="s">
        <v>3009</v>
      </c>
      <c r="H876" s="507" t="s">
        <v>3104</v>
      </c>
      <c r="I876" s="514">
        <v>2019</v>
      </c>
      <c r="J876" s="511">
        <v>32000</v>
      </c>
      <c r="K876" s="512"/>
      <c r="L876" s="512"/>
    </row>
    <row r="877" spans="1:12" ht="89.25">
      <c r="A877" s="506">
        <v>875</v>
      </c>
      <c r="B877" s="507" t="s">
        <v>74</v>
      </c>
      <c r="C877" s="507" t="s">
        <v>3107</v>
      </c>
      <c r="D877" s="508" t="s">
        <v>535</v>
      </c>
      <c r="E877" s="508" t="s">
        <v>345</v>
      </c>
      <c r="F877" s="516" t="s">
        <v>3108</v>
      </c>
      <c r="G877" s="507" t="s">
        <v>3009</v>
      </c>
      <c r="H877" s="507" t="s">
        <v>3109</v>
      </c>
      <c r="I877" s="514">
        <v>2019</v>
      </c>
      <c r="J877" s="511">
        <v>5000</v>
      </c>
      <c r="K877" s="512"/>
      <c r="L877" s="512"/>
    </row>
    <row r="878" spans="1:12" ht="76.5">
      <c r="A878" s="506">
        <v>876</v>
      </c>
      <c r="B878" s="507" t="s">
        <v>74</v>
      </c>
      <c r="C878" s="507" t="s">
        <v>3110</v>
      </c>
      <c r="D878" s="508" t="s">
        <v>535</v>
      </c>
      <c r="E878" s="508" t="s">
        <v>345</v>
      </c>
      <c r="F878" s="516" t="s">
        <v>3111</v>
      </c>
      <c r="G878" s="507" t="s">
        <v>3009</v>
      </c>
      <c r="H878" s="507" t="s">
        <v>3104</v>
      </c>
      <c r="I878" s="514">
        <v>2019</v>
      </c>
      <c r="J878" s="511">
        <v>12000</v>
      </c>
      <c r="K878" s="512"/>
      <c r="L878" s="512"/>
    </row>
    <row r="879" spans="1:12" ht="76.5">
      <c r="A879" s="506">
        <v>877</v>
      </c>
      <c r="B879" s="507" t="s">
        <v>74</v>
      </c>
      <c r="C879" s="507" t="s">
        <v>3112</v>
      </c>
      <c r="D879" s="508" t="s">
        <v>535</v>
      </c>
      <c r="E879" s="508" t="s">
        <v>345</v>
      </c>
      <c r="F879" s="516" t="s">
        <v>3113</v>
      </c>
      <c r="G879" s="507" t="s">
        <v>3009</v>
      </c>
      <c r="H879" s="507" t="s">
        <v>3104</v>
      </c>
      <c r="I879" s="514">
        <v>2019</v>
      </c>
      <c r="J879" s="511">
        <v>5000</v>
      </c>
      <c r="K879" s="512"/>
      <c r="L879" s="512"/>
    </row>
    <row r="880" spans="1:12" ht="38.25">
      <c r="A880" s="506">
        <v>878</v>
      </c>
      <c r="B880" s="507" t="s">
        <v>74</v>
      </c>
      <c r="C880" s="507" t="s">
        <v>3088</v>
      </c>
      <c r="D880" s="508" t="s">
        <v>535</v>
      </c>
      <c r="E880" s="508" t="s">
        <v>345</v>
      </c>
      <c r="F880" s="516" t="s">
        <v>3114</v>
      </c>
      <c r="G880" s="507" t="s">
        <v>3009</v>
      </c>
      <c r="H880" s="507" t="s">
        <v>3115</v>
      </c>
      <c r="I880" s="514">
        <v>2019</v>
      </c>
      <c r="J880" s="511">
        <v>6000</v>
      </c>
      <c r="K880" s="512"/>
      <c r="L880" s="512"/>
    </row>
    <row r="881" spans="1:12" ht="76.5">
      <c r="A881" s="506">
        <v>879</v>
      </c>
      <c r="B881" s="507" t="s">
        <v>74</v>
      </c>
      <c r="C881" s="507" t="s">
        <v>3116</v>
      </c>
      <c r="D881" s="508" t="s">
        <v>535</v>
      </c>
      <c r="E881" s="508" t="s">
        <v>345</v>
      </c>
      <c r="F881" s="516" t="s">
        <v>3117</v>
      </c>
      <c r="G881" s="507" t="s">
        <v>3009</v>
      </c>
      <c r="H881" s="507" t="s">
        <v>3104</v>
      </c>
      <c r="I881" s="514">
        <v>2019</v>
      </c>
      <c r="J881" s="511">
        <v>10000</v>
      </c>
      <c r="K881" s="512"/>
      <c r="L881" s="512"/>
    </row>
    <row r="882" spans="1:12" ht="114.75">
      <c r="A882" s="506">
        <v>880</v>
      </c>
      <c r="B882" s="507" t="s">
        <v>74</v>
      </c>
      <c r="C882" s="507" t="s">
        <v>3118</v>
      </c>
      <c r="D882" s="508" t="s">
        <v>535</v>
      </c>
      <c r="E882" s="508" t="s">
        <v>345</v>
      </c>
      <c r="F882" s="516" t="s">
        <v>3119</v>
      </c>
      <c r="G882" s="507"/>
      <c r="H882" s="507" t="s">
        <v>3120</v>
      </c>
      <c r="I882" s="514">
        <v>2019</v>
      </c>
      <c r="J882" s="511">
        <v>16666.669999999998</v>
      </c>
      <c r="K882" s="512"/>
      <c r="L882" s="512"/>
    </row>
    <row r="883" spans="1:12" ht="51">
      <c r="A883" s="506">
        <v>881</v>
      </c>
      <c r="B883" s="507" t="s">
        <v>74</v>
      </c>
      <c r="C883" s="507" t="s">
        <v>3121</v>
      </c>
      <c r="D883" s="508" t="s">
        <v>535</v>
      </c>
      <c r="E883" s="508" t="s">
        <v>345</v>
      </c>
      <c r="F883" s="516" t="s">
        <v>3122</v>
      </c>
      <c r="G883" s="507" t="s">
        <v>3009</v>
      </c>
      <c r="H883" s="507" t="s">
        <v>3123</v>
      </c>
      <c r="I883" s="514">
        <v>2019</v>
      </c>
      <c r="J883" s="511">
        <v>18500</v>
      </c>
      <c r="K883" s="512"/>
      <c r="L883" s="512"/>
    </row>
    <row r="884" spans="1:12" ht="25.5">
      <c r="A884" s="506">
        <v>882</v>
      </c>
      <c r="B884" s="507" t="s">
        <v>74</v>
      </c>
      <c r="C884" s="507" t="s">
        <v>3124</v>
      </c>
      <c r="D884" s="508" t="s">
        <v>535</v>
      </c>
      <c r="E884" s="508" t="s">
        <v>345</v>
      </c>
      <c r="F884" s="516" t="s">
        <v>3125</v>
      </c>
      <c r="G884" s="507" t="s">
        <v>3009</v>
      </c>
      <c r="H884" s="507" t="s">
        <v>3126</v>
      </c>
      <c r="I884" s="514">
        <v>2019</v>
      </c>
      <c r="J884" s="511">
        <v>139932</v>
      </c>
      <c r="K884" s="512"/>
      <c r="L884" s="512"/>
    </row>
    <row r="885" spans="1:12" ht="51">
      <c r="A885" s="506">
        <v>883</v>
      </c>
      <c r="B885" s="507" t="s">
        <v>74</v>
      </c>
      <c r="C885" s="507" t="s">
        <v>3127</v>
      </c>
      <c r="D885" s="508" t="s">
        <v>535</v>
      </c>
      <c r="E885" s="508" t="s">
        <v>345</v>
      </c>
      <c r="F885" s="516" t="s">
        <v>3128</v>
      </c>
      <c r="G885" s="507" t="s">
        <v>3009</v>
      </c>
      <c r="H885" s="507" t="s">
        <v>3129</v>
      </c>
      <c r="I885" s="514">
        <v>2019</v>
      </c>
      <c r="J885" s="511">
        <v>833.33</v>
      </c>
      <c r="K885" s="512"/>
      <c r="L885" s="512"/>
    </row>
    <row r="886" spans="1:12" ht="38.25">
      <c r="A886" s="506">
        <v>884</v>
      </c>
      <c r="B886" s="507" t="s">
        <v>74</v>
      </c>
      <c r="C886" s="507" t="s">
        <v>3084</v>
      </c>
      <c r="D886" s="508" t="s">
        <v>535</v>
      </c>
      <c r="E886" s="508" t="s">
        <v>345</v>
      </c>
      <c r="F886" s="516" t="s">
        <v>3130</v>
      </c>
      <c r="G886" s="507" t="s">
        <v>3009</v>
      </c>
      <c r="H886" s="507" t="s">
        <v>3131</v>
      </c>
      <c r="I886" s="514">
        <v>2019</v>
      </c>
      <c r="J886" s="511">
        <v>13500</v>
      </c>
      <c r="K886" s="512"/>
      <c r="L886" s="512"/>
    </row>
    <row r="887" spans="1:12" ht="63.75">
      <c r="A887" s="506">
        <v>885</v>
      </c>
      <c r="B887" s="507" t="s">
        <v>74</v>
      </c>
      <c r="C887" s="507" t="s">
        <v>3132</v>
      </c>
      <c r="D887" s="508" t="s">
        <v>535</v>
      </c>
      <c r="E887" s="508" t="s">
        <v>345</v>
      </c>
      <c r="F887" s="516" t="s">
        <v>3133</v>
      </c>
      <c r="G887" s="507" t="s">
        <v>3009</v>
      </c>
      <c r="H887" s="507" t="s">
        <v>3134</v>
      </c>
      <c r="I887" s="514">
        <v>2019</v>
      </c>
      <c r="J887" s="511">
        <v>10000</v>
      </c>
      <c r="K887" s="512"/>
      <c r="L887" s="512"/>
    </row>
    <row r="888" spans="1:12" ht="51">
      <c r="A888" s="506">
        <v>886</v>
      </c>
      <c r="B888" s="507" t="s">
        <v>74</v>
      </c>
      <c r="C888" s="507" t="s">
        <v>3135</v>
      </c>
      <c r="D888" s="508" t="s">
        <v>535</v>
      </c>
      <c r="E888" s="508" t="s">
        <v>345</v>
      </c>
      <c r="F888" s="516" t="s">
        <v>3136</v>
      </c>
      <c r="G888" s="507" t="s">
        <v>3009</v>
      </c>
      <c r="H888" s="507" t="s">
        <v>3137</v>
      </c>
      <c r="I888" s="514">
        <v>2019</v>
      </c>
      <c r="J888" s="511">
        <v>19175</v>
      </c>
      <c r="K888" s="512"/>
      <c r="L888" s="512"/>
    </row>
    <row r="889" spans="1:12" ht="76.5">
      <c r="A889" s="506">
        <v>887</v>
      </c>
      <c r="B889" s="507" t="s">
        <v>74</v>
      </c>
      <c r="C889" s="507" t="s">
        <v>3135</v>
      </c>
      <c r="D889" s="508" t="s">
        <v>535</v>
      </c>
      <c r="E889" s="508" t="s">
        <v>345</v>
      </c>
      <c r="F889" s="507" t="s">
        <v>3138</v>
      </c>
      <c r="G889" s="507" t="s">
        <v>3009</v>
      </c>
      <c r="H889" s="507" t="s">
        <v>3139</v>
      </c>
      <c r="I889" s="514">
        <v>2019</v>
      </c>
      <c r="J889" s="511">
        <v>12000</v>
      </c>
      <c r="K889" s="512"/>
      <c r="L889" s="512"/>
    </row>
    <row r="890" spans="1:12" ht="51">
      <c r="A890" s="506">
        <v>888</v>
      </c>
      <c r="B890" s="507" t="s">
        <v>74</v>
      </c>
      <c r="C890" s="507" t="s">
        <v>3140</v>
      </c>
      <c r="D890" s="508" t="s">
        <v>535</v>
      </c>
      <c r="E890" s="508" t="s">
        <v>345</v>
      </c>
      <c r="F890" s="507" t="s">
        <v>3141</v>
      </c>
      <c r="G890" s="507" t="s">
        <v>3009</v>
      </c>
      <c r="H890" s="507" t="s">
        <v>3142</v>
      </c>
      <c r="I890" s="514">
        <v>2019</v>
      </c>
      <c r="J890" s="511">
        <v>43240</v>
      </c>
      <c r="K890" s="512"/>
      <c r="L890" s="512"/>
    </row>
    <row r="891" spans="1:12" ht="51">
      <c r="A891" s="506">
        <v>889</v>
      </c>
      <c r="B891" s="507" t="s">
        <v>74</v>
      </c>
      <c r="C891" s="507" t="s">
        <v>3079</v>
      </c>
      <c r="D891" s="508" t="s">
        <v>535</v>
      </c>
      <c r="E891" s="508" t="s">
        <v>345</v>
      </c>
      <c r="F891" s="507" t="s">
        <v>3143</v>
      </c>
      <c r="G891" s="507" t="s">
        <v>3009</v>
      </c>
      <c r="H891" s="507" t="s">
        <v>3144</v>
      </c>
      <c r="I891" s="514">
        <v>2019</v>
      </c>
      <c r="J891" s="511">
        <v>3000</v>
      </c>
      <c r="K891" s="512"/>
      <c r="L891" s="512"/>
    </row>
    <row r="892" spans="1:12" ht="25.5">
      <c r="A892" s="506">
        <v>890</v>
      </c>
      <c r="B892" s="507" t="s">
        <v>74</v>
      </c>
      <c r="C892" s="507" t="s">
        <v>3145</v>
      </c>
      <c r="D892" s="508" t="s">
        <v>804</v>
      </c>
      <c r="E892" s="508" t="s">
        <v>345</v>
      </c>
      <c r="F892" s="516" t="s">
        <v>3146</v>
      </c>
      <c r="G892" s="507" t="s">
        <v>3009</v>
      </c>
      <c r="H892" s="507" t="s">
        <v>3147</v>
      </c>
      <c r="I892" s="514">
        <v>2019</v>
      </c>
      <c r="J892" s="511">
        <v>4000</v>
      </c>
      <c r="K892" s="512"/>
      <c r="L892" s="512"/>
    </row>
    <row r="893" spans="1:12" ht="38.25">
      <c r="A893" s="506">
        <v>891</v>
      </c>
      <c r="B893" s="507" t="s">
        <v>74</v>
      </c>
      <c r="C893" s="507" t="s">
        <v>3148</v>
      </c>
      <c r="D893" s="508" t="s">
        <v>804</v>
      </c>
      <c r="E893" s="508" t="s">
        <v>345</v>
      </c>
      <c r="F893" s="516" t="s">
        <v>3149</v>
      </c>
      <c r="G893" s="507" t="s">
        <v>3009</v>
      </c>
      <c r="H893" s="507" t="s">
        <v>3150</v>
      </c>
      <c r="I893" s="514">
        <v>2019</v>
      </c>
      <c r="J893" s="511">
        <v>700</v>
      </c>
      <c r="K893" s="512"/>
      <c r="L893" s="512"/>
    </row>
    <row r="894" spans="1:12" ht="51">
      <c r="A894" s="517">
        <v>892</v>
      </c>
      <c r="B894" s="518" t="s">
        <v>76</v>
      </c>
      <c r="C894" s="519" t="s">
        <v>3151</v>
      </c>
      <c r="D894" s="517" t="s">
        <v>535</v>
      </c>
      <c r="E894" s="517" t="s">
        <v>345</v>
      </c>
      <c r="F894" s="519" t="s">
        <v>3152</v>
      </c>
      <c r="G894" s="519" t="s">
        <v>3153</v>
      </c>
      <c r="H894" s="519" t="s">
        <v>3154</v>
      </c>
      <c r="I894" s="520" t="s">
        <v>2194</v>
      </c>
      <c r="J894" s="521">
        <v>18191.05</v>
      </c>
      <c r="K894" s="519"/>
      <c r="L894" s="519" t="s">
        <v>3155</v>
      </c>
    </row>
    <row r="895" spans="1:12" ht="204">
      <c r="A895" s="517">
        <v>893</v>
      </c>
      <c r="B895" s="518" t="s">
        <v>76</v>
      </c>
      <c r="C895" s="519" t="s">
        <v>3156</v>
      </c>
      <c r="D895" s="522" t="s">
        <v>535</v>
      </c>
      <c r="E895" s="522" t="s">
        <v>766</v>
      </c>
      <c r="F895" s="519" t="s">
        <v>3157</v>
      </c>
      <c r="G895" s="519" t="s">
        <v>3158</v>
      </c>
      <c r="H895" s="519" t="s">
        <v>3159</v>
      </c>
      <c r="I895" s="523" t="s">
        <v>802</v>
      </c>
      <c r="J895" s="521">
        <v>0</v>
      </c>
      <c r="K895" s="519"/>
      <c r="L895" s="519" t="s">
        <v>3160</v>
      </c>
    </row>
    <row r="896" spans="1:12" ht="25.5">
      <c r="A896" s="517">
        <v>894</v>
      </c>
      <c r="B896" s="518" t="s">
        <v>76</v>
      </c>
      <c r="C896" s="519" t="s">
        <v>3161</v>
      </c>
      <c r="D896" s="522" t="s">
        <v>804</v>
      </c>
      <c r="E896" s="522" t="s">
        <v>345</v>
      </c>
      <c r="F896" s="519" t="s">
        <v>3162</v>
      </c>
      <c r="G896" s="519" t="s">
        <v>3163</v>
      </c>
      <c r="H896" s="519"/>
      <c r="I896" s="523" t="s">
        <v>2412</v>
      </c>
      <c r="J896" s="521">
        <v>12600</v>
      </c>
      <c r="K896" s="522"/>
      <c r="L896" s="522"/>
    </row>
    <row r="897" spans="1:12" ht="76.5">
      <c r="A897" s="517">
        <v>895</v>
      </c>
      <c r="B897" s="518" t="s">
        <v>76</v>
      </c>
      <c r="C897" s="519" t="s">
        <v>3164</v>
      </c>
      <c r="D897" s="522" t="s">
        <v>535</v>
      </c>
      <c r="E897" s="522" t="s">
        <v>766</v>
      </c>
      <c r="F897" s="519"/>
      <c r="G897" s="519" t="s">
        <v>3165</v>
      </c>
      <c r="H897" s="524" t="s">
        <v>3166</v>
      </c>
      <c r="I897" s="523" t="s">
        <v>3167</v>
      </c>
      <c r="J897" s="521">
        <v>0</v>
      </c>
      <c r="K897" s="522"/>
      <c r="L897" s="522"/>
    </row>
    <row r="898" spans="1:12" ht="102">
      <c r="A898" s="517">
        <v>896</v>
      </c>
      <c r="B898" s="518" t="s">
        <v>76</v>
      </c>
      <c r="C898" s="519" t="s">
        <v>3164</v>
      </c>
      <c r="D898" s="522" t="s">
        <v>535</v>
      </c>
      <c r="E898" s="522" t="s">
        <v>766</v>
      </c>
      <c r="F898" s="519"/>
      <c r="G898" s="519" t="s">
        <v>3165</v>
      </c>
      <c r="H898" s="524" t="s">
        <v>3168</v>
      </c>
      <c r="I898" s="523" t="s">
        <v>3169</v>
      </c>
      <c r="J898" s="521">
        <v>40031.25</v>
      </c>
      <c r="K898" s="522"/>
      <c r="L898" s="522"/>
    </row>
    <row r="899" spans="1:12" ht="114.75">
      <c r="A899" s="517">
        <v>897</v>
      </c>
      <c r="B899" s="518" t="s">
        <v>76</v>
      </c>
      <c r="C899" s="519" t="s">
        <v>3170</v>
      </c>
      <c r="D899" s="522" t="s">
        <v>535</v>
      </c>
      <c r="E899" s="522" t="s">
        <v>766</v>
      </c>
      <c r="F899" s="519"/>
      <c r="G899" s="519" t="s">
        <v>3165</v>
      </c>
      <c r="H899" s="524" t="s">
        <v>3171</v>
      </c>
      <c r="I899" s="523" t="s">
        <v>1303</v>
      </c>
      <c r="J899" s="521">
        <v>8425.75</v>
      </c>
      <c r="K899" s="522"/>
      <c r="L899" s="522"/>
    </row>
    <row r="900" spans="1:12" ht="76.5">
      <c r="A900" s="517">
        <v>898</v>
      </c>
      <c r="B900" s="518" t="s">
        <v>76</v>
      </c>
      <c r="C900" s="519" t="s">
        <v>3170</v>
      </c>
      <c r="D900" s="522" t="s">
        <v>535</v>
      </c>
      <c r="E900" s="522" t="s">
        <v>766</v>
      </c>
      <c r="F900" s="519"/>
      <c r="G900" s="519" t="s">
        <v>3172</v>
      </c>
      <c r="H900" s="524" t="s">
        <v>3173</v>
      </c>
      <c r="I900" s="523" t="s">
        <v>802</v>
      </c>
      <c r="J900" s="521">
        <v>21062.5</v>
      </c>
      <c r="K900" s="522"/>
      <c r="L900" s="522"/>
    </row>
    <row r="901" spans="1:12" ht="102">
      <c r="A901" s="517">
        <v>899</v>
      </c>
      <c r="B901" s="518" t="s">
        <v>76</v>
      </c>
      <c r="C901" s="525"/>
      <c r="D901" s="522" t="s">
        <v>535</v>
      </c>
      <c r="E901" s="522" t="s">
        <v>766</v>
      </c>
      <c r="F901" s="519"/>
      <c r="G901" s="519" t="s">
        <v>3165</v>
      </c>
      <c r="H901" s="524" t="s">
        <v>3174</v>
      </c>
      <c r="I901" s="523" t="s">
        <v>3175</v>
      </c>
      <c r="J901" s="521">
        <v>21652.94</v>
      </c>
      <c r="K901" s="522"/>
      <c r="L901" s="522"/>
    </row>
    <row r="902" spans="1:12" ht="216.75">
      <c r="A902" s="517">
        <v>900</v>
      </c>
      <c r="B902" s="518" t="s">
        <v>76</v>
      </c>
      <c r="C902" s="519" t="s">
        <v>3170</v>
      </c>
      <c r="D902" s="522" t="s">
        <v>535</v>
      </c>
      <c r="E902" s="522" t="s">
        <v>766</v>
      </c>
      <c r="F902" s="519"/>
      <c r="G902" s="519" t="s">
        <v>3165</v>
      </c>
      <c r="H902" s="524" t="s">
        <v>3176</v>
      </c>
      <c r="I902" s="523" t="s">
        <v>802</v>
      </c>
      <c r="J902" s="521">
        <v>57362.26</v>
      </c>
      <c r="K902" s="522"/>
      <c r="L902" s="522"/>
    </row>
    <row r="903" spans="1:12" ht="140.25">
      <c r="A903" s="517">
        <v>901</v>
      </c>
      <c r="B903" s="518" t="s">
        <v>76</v>
      </c>
      <c r="C903" s="519" t="s">
        <v>3170</v>
      </c>
      <c r="D903" s="522" t="s">
        <v>535</v>
      </c>
      <c r="E903" s="522" t="s">
        <v>766</v>
      </c>
      <c r="F903" s="519"/>
      <c r="G903" s="519" t="s">
        <v>3165</v>
      </c>
      <c r="H903" s="524" t="s">
        <v>3177</v>
      </c>
      <c r="I903" s="523" t="s">
        <v>793</v>
      </c>
      <c r="J903" s="521">
        <v>92893.45</v>
      </c>
      <c r="K903" s="522"/>
      <c r="L903" s="522"/>
    </row>
    <row r="904" spans="1:12" ht="102">
      <c r="A904" s="517">
        <v>902</v>
      </c>
      <c r="B904" s="518" t="s">
        <v>76</v>
      </c>
      <c r="C904" s="519" t="s">
        <v>3170</v>
      </c>
      <c r="D904" s="522" t="s">
        <v>535</v>
      </c>
      <c r="E904" s="522" t="s">
        <v>766</v>
      </c>
      <c r="F904" s="519"/>
      <c r="G904" s="519" t="s">
        <v>3172</v>
      </c>
      <c r="H904" s="524" t="s">
        <v>3178</v>
      </c>
      <c r="I904" s="523" t="s">
        <v>802</v>
      </c>
      <c r="J904" s="521">
        <v>34726.33</v>
      </c>
      <c r="K904" s="522"/>
      <c r="L904" s="522"/>
    </row>
    <row r="905" spans="1:12" ht="63.75">
      <c r="A905" s="526">
        <v>903</v>
      </c>
      <c r="B905" s="526" t="s">
        <v>3179</v>
      </c>
      <c r="C905" s="527" t="s">
        <v>681</v>
      </c>
      <c r="D905" s="527" t="s">
        <v>535</v>
      </c>
      <c r="E905" s="527" t="s">
        <v>345</v>
      </c>
      <c r="F905" s="528" t="s">
        <v>1784</v>
      </c>
      <c r="G905" s="528" t="s">
        <v>3180</v>
      </c>
      <c r="H905" s="528" t="s">
        <v>1786</v>
      </c>
      <c r="I905" s="528" t="s">
        <v>956</v>
      </c>
      <c r="J905" s="529">
        <v>9312</v>
      </c>
      <c r="K905" s="526"/>
      <c r="L905" s="530"/>
    </row>
    <row r="906" spans="1:12" ht="63.75">
      <c r="A906" s="526">
        <v>904</v>
      </c>
      <c r="B906" s="526" t="s">
        <v>3179</v>
      </c>
      <c r="C906" s="527" t="s">
        <v>681</v>
      </c>
      <c r="D906" s="527" t="s">
        <v>535</v>
      </c>
      <c r="E906" s="527" t="s">
        <v>345</v>
      </c>
      <c r="F906" s="528" t="s">
        <v>1399</v>
      </c>
      <c r="G906" s="528" t="s">
        <v>3181</v>
      </c>
      <c r="H906" s="528" t="s">
        <v>3182</v>
      </c>
      <c r="I906" s="528" t="s">
        <v>1391</v>
      </c>
      <c r="J906" s="529">
        <v>27417</v>
      </c>
      <c r="K906" s="527"/>
      <c r="L906" s="530"/>
    </row>
    <row r="907" spans="1:12" ht="38.25">
      <c r="A907" s="526">
        <v>905</v>
      </c>
      <c r="B907" s="526" t="s">
        <v>3179</v>
      </c>
      <c r="C907" s="527" t="s">
        <v>3183</v>
      </c>
      <c r="D907" s="527" t="s">
        <v>535</v>
      </c>
      <c r="E907" s="527" t="s">
        <v>345</v>
      </c>
      <c r="F907" s="528" t="s">
        <v>3184</v>
      </c>
      <c r="G907" s="528" t="s">
        <v>3181</v>
      </c>
      <c r="H907" s="528" t="s">
        <v>3185</v>
      </c>
      <c r="I907" s="528" t="s">
        <v>3186</v>
      </c>
      <c r="J907" s="529">
        <v>2872</v>
      </c>
      <c r="K907" s="527"/>
      <c r="L907" s="530"/>
    </row>
    <row r="908" spans="1:12" ht="102">
      <c r="A908" s="526">
        <v>906</v>
      </c>
      <c r="B908" s="526" t="s">
        <v>3179</v>
      </c>
      <c r="C908" s="527" t="s">
        <v>681</v>
      </c>
      <c r="D908" s="527" t="s">
        <v>535</v>
      </c>
      <c r="E908" s="527" t="s">
        <v>345</v>
      </c>
      <c r="F908" s="528" t="s">
        <v>2235</v>
      </c>
      <c r="G908" s="528" t="s">
        <v>3187</v>
      </c>
      <c r="H908" s="528" t="s">
        <v>3188</v>
      </c>
      <c r="I908" s="528" t="s">
        <v>960</v>
      </c>
      <c r="J908" s="529">
        <v>2365.5</v>
      </c>
      <c r="K908" s="527"/>
      <c r="L908" s="530"/>
    </row>
  </sheetData>
  <mergeCells count="1">
    <mergeCell ref="A1:L1"/>
  </mergeCells>
  <conditionalFormatting sqref="F842:F844">
    <cfRule type="duplicateValues" dxfId="8" priority="2"/>
  </conditionalFormatting>
  <conditionalFormatting sqref="F845:F846">
    <cfRule type="duplicateValues" dxfId="7" priority="3"/>
  </conditionalFormatting>
  <conditionalFormatting sqref="F847">
    <cfRule type="duplicateValues" dxfId="6" priority="4"/>
  </conditionalFormatting>
  <conditionalFormatting sqref="F848:F850">
    <cfRule type="duplicateValues" dxfId="5" priority="5"/>
  </conditionalFormatting>
  <conditionalFormatting sqref="G848:G850">
    <cfRule type="duplicateValues" dxfId="4" priority="6"/>
  </conditionalFormatting>
  <conditionalFormatting sqref="F833:F839">
    <cfRule type="duplicateValues" dxfId="3" priority="7"/>
  </conditionalFormatting>
  <conditionalFormatting sqref="G853:G855">
    <cfRule type="duplicateValues" dxfId="2" priority="8"/>
  </conditionalFormatting>
  <conditionalFormatting sqref="F853:F855">
    <cfRule type="duplicateValues" dxfId="1" priority="9"/>
  </conditionalFormatting>
  <conditionalFormatting sqref="F840:F841">
    <cfRule type="duplicateValues" dxfId="0" priority="10"/>
  </conditionalFormatting>
  <hyperlinks>
    <hyperlink ref="C325" r:id="rId1"/>
  </hyperlinks>
  <pageMargins left="0.70833333333333304" right="0.70833333333333304" top="0.74791666666666701" bottom="0.74791666666666701" header="0.51180555555555496" footer="0.51180555555555496"/>
  <pageSetup paperSize="9" firstPageNumber="0" orientation="portrait" horizontalDpi="4294967295" verticalDpi="4294967295"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7"/>
  <sheetViews>
    <sheetView view="pageBreakPreview" topLeftCell="A612" zoomScaleNormal="100" workbookViewId="0">
      <selection activeCell="A151" sqref="A151:B151"/>
    </sheetView>
  </sheetViews>
  <sheetFormatPr defaultRowHeight="15.75"/>
  <cols>
    <col min="1" max="1" width="5" customWidth="1"/>
    <col min="2" max="2" width="6.875"/>
    <col min="3" max="3" width="11"/>
    <col min="4" max="4" width="5.875"/>
    <col min="5" max="5" width="4.625"/>
    <col min="6" max="6" width="10.625"/>
    <col min="7" max="7" width="15"/>
    <col min="8" max="8" width="27.125"/>
    <col min="9" max="9" width="10.125"/>
    <col min="10" max="10" width="19.75"/>
    <col min="11" max="11" width="15.625"/>
    <col min="12" max="12" width="10.5"/>
    <col min="13" max="1025" width="9.75"/>
  </cols>
  <sheetData>
    <row r="1" spans="1:13" ht="20.25" customHeight="1">
      <c r="A1" s="638" t="s">
        <v>3189</v>
      </c>
      <c r="B1" s="638"/>
      <c r="C1" s="638"/>
      <c r="D1" s="638"/>
      <c r="E1" s="638"/>
      <c r="F1" s="638"/>
      <c r="G1" s="638"/>
      <c r="H1" s="638"/>
      <c r="I1" s="638"/>
      <c r="J1" s="638"/>
      <c r="K1" s="638"/>
      <c r="L1" s="638"/>
      <c r="M1" s="531"/>
    </row>
    <row r="2" spans="1:13" s="394" customFormat="1" ht="114.75">
      <c r="A2" s="433" t="s">
        <v>523</v>
      </c>
      <c r="B2" s="434" t="s">
        <v>169</v>
      </c>
      <c r="C2" s="434" t="s">
        <v>524</v>
      </c>
      <c r="D2" s="434" t="s">
        <v>525</v>
      </c>
      <c r="E2" s="434" t="s">
        <v>526</v>
      </c>
      <c r="F2" s="434" t="s">
        <v>527</v>
      </c>
      <c r="G2" s="434" t="s">
        <v>528</v>
      </c>
      <c r="H2" s="434" t="s">
        <v>529</v>
      </c>
      <c r="I2" s="434" t="s">
        <v>530</v>
      </c>
      <c r="J2" s="434" t="s">
        <v>531</v>
      </c>
      <c r="K2" s="434" t="s">
        <v>532</v>
      </c>
      <c r="L2" s="435" t="s">
        <v>533</v>
      </c>
    </row>
    <row r="3" spans="1:13" ht="25.5">
      <c r="A3" s="436">
        <v>1</v>
      </c>
      <c r="B3" s="436" t="s">
        <v>61</v>
      </c>
      <c r="C3" s="437" t="s">
        <v>3190</v>
      </c>
      <c r="D3" s="436" t="s">
        <v>535</v>
      </c>
      <c r="E3" s="436" t="s">
        <v>345</v>
      </c>
      <c r="F3" s="437" t="s">
        <v>3191</v>
      </c>
      <c r="G3" s="437" t="s">
        <v>3192</v>
      </c>
      <c r="H3" s="437" t="s">
        <v>3193</v>
      </c>
      <c r="I3" s="532">
        <v>2019</v>
      </c>
      <c r="J3" s="439">
        <v>8500</v>
      </c>
      <c r="K3" s="436"/>
      <c r="L3" s="437"/>
      <c r="M3" s="79"/>
    </row>
    <row r="4" spans="1:13" ht="25.5">
      <c r="A4" s="436">
        <v>2</v>
      </c>
      <c r="B4" s="436" t="s">
        <v>61</v>
      </c>
      <c r="C4" s="437" t="s">
        <v>3190</v>
      </c>
      <c r="D4" s="436" t="s">
        <v>535</v>
      </c>
      <c r="E4" s="436" t="s">
        <v>345</v>
      </c>
      <c r="F4" s="437" t="s">
        <v>3194</v>
      </c>
      <c r="G4" s="437" t="s">
        <v>3192</v>
      </c>
      <c r="H4" s="437" t="s">
        <v>3195</v>
      </c>
      <c r="I4" s="533">
        <v>2019</v>
      </c>
      <c r="J4" s="439">
        <v>5900</v>
      </c>
      <c r="K4" s="534"/>
      <c r="L4" s="437"/>
      <c r="M4" s="79"/>
    </row>
    <row r="5" spans="1:13" ht="38.25">
      <c r="A5" s="436">
        <v>3</v>
      </c>
      <c r="B5" s="436" t="s">
        <v>61</v>
      </c>
      <c r="C5" s="437" t="s">
        <v>3196</v>
      </c>
      <c r="D5" s="436" t="s">
        <v>535</v>
      </c>
      <c r="E5" s="436" t="s">
        <v>345</v>
      </c>
      <c r="F5" s="437" t="s">
        <v>3197</v>
      </c>
      <c r="G5" s="437" t="s">
        <v>3198</v>
      </c>
      <c r="H5" s="437" t="s">
        <v>3199</v>
      </c>
      <c r="I5" s="533" t="s">
        <v>679</v>
      </c>
      <c r="J5" s="439">
        <v>2000</v>
      </c>
      <c r="K5" s="534"/>
      <c r="L5" s="437"/>
      <c r="M5" s="79"/>
    </row>
    <row r="6" spans="1:13" ht="51">
      <c r="A6" s="436">
        <v>4</v>
      </c>
      <c r="B6" s="436" t="s">
        <v>61</v>
      </c>
      <c r="C6" s="437" t="s">
        <v>3200</v>
      </c>
      <c r="D6" s="436" t="s">
        <v>535</v>
      </c>
      <c r="E6" s="436" t="s">
        <v>766</v>
      </c>
      <c r="F6" s="437" t="s">
        <v>3201</v>
      </c>
      <c r="G6" s="437" t="s">
        <v>555</v>
      </c>
      <c r="H6" s="437" t="s">
        <v>3202</v>
      </c>
      <c r="I6" s="440" t="s">
        <v>3167</v>
      </c>
      <c r="J6" s="535">
        <v>2198</v>
      </c>
      <c r="K6" s="536"/>
      <c r="L6" s="437" t="s">
        <v>3203</v>
      </c>
      <c r="M6" s="79"/>
    </row>
    <row r="7" spans="1:13" ht="51">
      <c r="A7" s="436">
        <v>5</v>
      </c>
      <c r="B7" s="436" t="s">
        <v>61</v>
      </c>
      <c r="C7" s="437" t="s">
        <v>3200</v>
      </c>
      <c r="D7" s="436" t="s">
        <v>535</v>
      </c>
      <c r="E7" s="436" t="s">
        <v>766</v>
      </c>
      <c r="F7" s="437" t="s">
        <v>3204</v>
      </c>
      <c r="G7" s="437" t="s">
        <v>637</v>
      </c>
      <c r="H7" s="437" t="s">
        <v>3205</v>
      </c>
      <c r="I7" s="440" t="s">
        <v>3206</v>
      </c>
      <c r="J7" s="535"/>
      <c r="K7" s="536"/>
      <c r="L7" s="437"/>
      <c r="M7" s="79"/>
    </row>
    <row r="8" spans="1:13" ht="25.5">
      <c r="A8" s="436">
        <v>6</v>
      </c>
      <c r="B8" s="436" t="s">
        <v>61</v>
      </c>
      <c r="C8" s="437" t="s">
        <v>3200</v>
      </c>
      <c r="D8" s="436" t="s">
        <v>535</v>
      </c>
      <c r="E8" s="436" t="s">
        <v>766</v>
      </c>
      <c r="F8" s="437" t="s">
        <v>3207</v>
      </c>
      <c r="G8" s="437" t="s">
        <v>3208</v>
      </c>
      <c r="H8" s="437" t="s">
        <v>3209</v>
      </c>
      <c r="I8" s="440" t="s">
        <v>3210</v>
      </c>
      <c r="J8" s="535">
        <v>18020</v>
      </c>
      <c r="K8" s="536"/>
      <c r="L8" s="437" t="s">
        <v>3203</v>
      </c>
      <c r="M8" s="79"/>
    </row>
    <row r="9" spans="1:13" ht="38.25">
      <c r="A9" s="436">
        <v>7</v>
      </c>
      <c r="B9" s="436" t="s">
        <v>61</v>
      </c>
      <c r="C9" s="437" t="s">
        <v>3200</v>
      </c>
      <c r="D9" s="436" t="s">
        <v>535</v>
      </c>
      <c r="E9" s="436" t="s">
        <v>766</v>
      </c>
      <c r="F9" s="437" t="s">
        <v>3211</v>
      </c>
      <c r="G9" s="437" t="s">
        <v>795</v>
      </c>
      <c r="H9" s="437" t="s">
        <v>3212</v>
      </c>
      <c r="I9" s="440" t="s">
        <v>3213</v>
      </c>
      <c r="J9" s="535">
        <v>23212</v>
      </c>
      <c r="K9" s="536"/>
      <c r="L9" s="437"/>
      <c r="M9" s="79"/>
    </row>
    <row r="10" spans="1:13" ht="38.25">
      <c r="A10" s="436">
        <v>8</v>
      </c>
      <c r="B10" s="436" t="s">
        <v>61</v>
      </c>
      <c r="C10" s="437" t="s">
        <v>3214</v>
      </c>
      <c r="D10" s="436" t="s">
        <v>535</v>
      </c>
      <c r="E10" s="436" t="s">
        <v>766</v>
      </c>
      <c r="F10" s="437" t="s">
        <v>3215</v>
      </c>
      <c r="G10" s="437" t="s">
        <v>3216</v>
      </c>
      <c r="H10" s="437" t="s">
        <v>3217</v>
      </c>
      <c r="I10" s="440" t="s">
        <v>679</v>
      </c>
      <c r="J10" s="535">
        <v>19994</v>
      </c>
      <c r="K10" s="536"/>
      <c r="L10" s="437"/>
      <c r="M10" s="79"/>
    </row>
    <row r="11" spans="1:13" ht="25.5">
      <c r="A11" s="436">
        <v>9</v>
      </c>
      <c r="B11" s="436" t="s">
        <v>61</v>
      </c>
      <c r="C11" s="437" t="s">
        <v>3218</v>
      </c>
      <c r="D11" s="436" t="s">
        <v>804</v>
      </c>
      <c r="E11" s="436" t="s">
        <v>345</v>
      </c>
      <c r="F11" s="437" t="s">
        <v>3219</v>
      </c>
      <c r="G11" s="437" t="s">
        <v>3220</v>
      </c>
      <c r="H11" s="437" t="s">
        <v>3221</v>
      </c>
      <c r="I11" s="533">
        <v>43675</v>
      </c>
      <c r="J11" s="439">
        <v>465</v>
      </c>
      <c r="K11" s="534"/>
      <c r="L11" s="437"/>
      <c r="M11" s="79"/>
    </row>
    <row r="12" spans="1:13" ht="38.25">
      <c r="A12" s="436">
        <v>10</v>
      </c>
      <c r="B12" s="436" t="s">
        <v>61</v>
      </c>
      <c r="C12" s="437" t="s">
        <v>3222</v>
      </c>
      <c r="D12" s="436" t="s">
        <v>804</v>
      </c>
      <c r="E12" s="436" t="s">
        <v>345</v>
      </c>
      <c r="F12" s="437" t="s">
        <v>3223</v>
      </c>
      <c r="G12" s="437" t="s">
        <v>3224</v>
      </c>
      <c r="H12" s="437" t="s">
        <v>3225</v>
      </c>
      <c r="I12" s="533">
        <v>43626</v>
      </c>
      <c r="J12" s="439">
        <v>3900</v>
      </c>
      <c r="K12" s="534"/>
      <c r="L12" s="437"/>
      <c r="M12" s="79"/>
    </row>
    <row r="13" spans="1:13" ht="25.5">
      <c r="A13" s="436">
        <v>11</v>
      </c>
      <c r="B13" s="436" t="s">
        <v>61</v>
      </c>
      <c r="C13" s="437" t="s">
        <v>3226</v>
      </c>
      <c r="D13" s="436" t="s">
        <v>804</v>
      </c>
      <c r="E13" s="436" t="s">
        <v>345</v>
      </c>
      <c r="F13" s="437" t="s">
        <v>3227</v>
      </c>
      <c r="G13" s="437" t="s">
        <v>3228</v>
      </c>
      <c r="H13" s="437" t="s">
        <v>3229</v>
      </c>
      <c r="I13" s="533">
        <v>43794</v>
      </c>
      <c r="J13" s="439">
        <v>11580</v>
      </c>
      <c r="K13" s="534"/>
      <c r="L13" s="437"/>
      <c r="M13" s="79"/>
    </row>
    <row r="14" spans="1:13" ht="25.5">
      <c r="A14" s="436">
        <v>12</v>
      </c>
      <c r="B14" s="436" t="s">
        <v>61</v>
      </c>
      <c r="C14" s="437" t="s">
        <v>3230</v>
      </c>
      <c r="D14" s="436" t="s">
        <v>804</v>
      </c>
      <c r="E14" s="436" t="s">
        <v>345</v>
      </c>
      <c r="F14" s="437" t="s">
        <v>3231</v>
      </c>
      <c r="G14" s="437" t="s">
        <v>3232</v>
      </c>
      <c r="H14" s="437" t="s">
        <v>3233</v>
      </c>
      <c r="I14" s="533">
        <v>43640</v>
      </c>
      <c r="J14" s="439">
        <v>2000</v>
      </c>
      <c r="K14" s="534"/>
      <c r="L14" s="437"/>
    </row>
    <row r="15" spans="1:13" ht="25.5">
      <c r="A15" s="436">
        <v>13</v>
      </c>
      <c r="B15" s="436" t="s">
        <v>61</v>
      </c>
      <c r="C15" s="437" t="s">
        <v>3234</v>
      </c>
      <c r="D15" s="436" t="s">
        <v>804</v>
      </c>
      <c r="E15" s="436" t="s">
        <v>345</v>
      </c>
      <c r="F15" s="437" t="s">
        <v>3235</v>
      </c>
      <c r="G15" s="437" t="s">
        <v>3232</v>
      </c>
      <c r="H15" s="437" t="s">
        <v>3236</v>
      </c>
      <c r="I15" s="533">
        <v>43732</v>
      </c>
      <c r="J15" s="439">
        <v>2100</v>
      </c>
      <c r="K15" s="534"/>
      <c r="L15" s="437"/>
    </row>
    <row r="16" spans="1:13" ht="38.25">
      <c r="A16" s="436">
        <v>14</v>
      </c>
      <c r="B16" s="436" t="s">
        <v>61</v>
      </c>
      <c r="C16" s="437" t="s">
        <v>3237</v>
      </c>
      <c r="D16" s="436" t="s">
        <v>804</v>
      </c>
      <c r="E16" s="436" t="s">
        <v>345</v>
      </c>
      <c r="F16" s="437" t="s">
        <v>3238</v>
      </c>
      <c r="G16" s="437" t="s">
        <v>3232</v>
      </c>
      <c r="H16" s="437" t="s">
        <v>3239</v>
      </c>
      <c r="I16" s="533">
        <v>43753</v>
      </c>
      <c r="J16" s="439">
        <v>2500</v>
      </c>
      <c r="K16" s="534"/>
      <c r="L16" s="437"/>
    </row>
    <row r="17" spans="1:12" ht="25.5">
      <c r="A17" s="436">
        <v>15</v>
      </c>
      <c r="B17" s="436" t="s">
        <v>61</v>
      </c>
      <c r="C17" s="437" t="s">
        <v>3240</v>
      </c>
      <c r="D17" s="436" t="s">
        <v>804</v>
      </c>
      <c r="E17" s="436" t="s">
        <v>345</v>
      </c>
      <c r="F17" s="437" t="s">
        <v>3241</v>
      </c>
      <c r="G17" s="437" t="s">
        <v>3232</v>
      </c>
      <c r="H17" s="437" t="s">
        <v>3242</v>
      </c>
      <c r="I17" s="533">
        <v>43609</v>
      </c>
      <c r="J17" s="439">
        <v>23256</v>
      </c>
      <c r="K17" s="534"/>
      <c r="L17" s="437"/>
    </row>
    <row r="18" spans="1:12" ht="25.5">
      <c r="A18" s="436">
        <v>16</v>
      </c>
      <c r="B18" s="436" t="s">
        <v>61</v>
      </c>
      <c r="C18" s="437" t="s">
        <v>3243</v>
      </c>
      <c r="D18" s="436" t="s">
        <v>804</v>
      </c>
      <c r="E18" s="436" t="s">
        <v>345</v>
      </c>
      <c r="F18" s="437" t="s">
        <v>3244</v>
      </c>
      <c r="G18" s="437" t="s">
        <v>3232</v>
      </c>
      <c r="H18" s="437" t="s">
        <v>3245</v>
      </c>
      <c r="I18" s="533">
        <v>43713</v>
      </c>
      <c r="J18" s="439">
        <v>750</v>
      </c>
      <c r="K18" s="534"/>
      <c r="L18" s="437"/>
    </row>
    <row r="19" spans="1:12" ht="25.5">
      <c r="A19" s="436">
        <v>17</v>
      </c>
      <c r="B19" s="436" t="s">
        <v>61</v>
      </c>
      <c r="C19" s="437" t="s">
        <v>3246</v>
      </c>
      <c r="D19" s="436" t="s">
        <v>804</v>
      </c>
      <c r="E19" s="436" t="s">
        <v>345</v>
      </c>
      <c r="F19" s="437" t="s">
        <v>3247</v>
      </c>
      <c r="G19" s="437" t="s">
        <v>3248</v>
      </c>
      <c r="H19" s="437" t="s">
        <v>3246</v>
      </c>
      <c r="I19" s="533">
        <v>43614</v>
      </c>
      <c r="J19" s="439">
        <v>3954.83</v>
      </c>
      <c r="K19" s="534"/>
      <c r="L19" s="437"/>
    </row>
    <row r="20" spans="1:12" ht="25.5">
      <c r="A20" s="436">
        <v>18</v>
      </c>
      <c r="B20" s="436" t="s">
        <v>61</v>
      </c>
      <c r="C20" s="437" t="s">
        <v>3249</v>
      </c>
      <c r="D20" s="436" t="s">
        <v>804</v>
      </c>
      <c r="E20" s="436" t="s">
        <v>345</v>
      </c>
      <c r="F20" s="437" t="s">
        <v>3250</v>
      </c>
      <c r="G20" s="437" t="s">
        <v>3251</v>
      </c>
      <c r="H20" s="437" t="s">
        <v>3252</v>
      </c>
      <c r="I20" s="533">
        <v>43677</v>
      </c>
      <c r="J20" s="439">
        <v>12000</v>
      </c>
      <c r="K20" s="534"/>
      <c r="L20" s="437"/>
    </row>
    <row r="21" spans="1:12" ht="25.5">
      <c r="A21" s="436">
        <v>19</v>
      </c>
      <c r="B21" s="436" t="s">
        <v>61</v>
      </c>
      <c r="C21" s="437" t="s">
        <v>3253</v>
      </c>
      <c r="D21" s="436" t="s">
        <v>804</v>
      </c>
      <c r="E21" s="436" t="s">
        <v>345</v>
      </c>
      <c r="F21" s="437" t="s">
        <v>3254</v>
      </c>
      <c r="G21" s="437" t="s">
        <v>3251</v>
      </c>
      <c r="H21" s="437" t="s">
        <v>3255</v>
      </c>
      <c r="I21" s="533">
        <v>43726</v>
      </c>
      <c r="J21" s="439">
        <v>140</v>
      </c>
      <c r="K21" s="534"/>
      <c r="L21" s="437"/>
    </row>
    <row r="22" spans="1:12" ht="25.5">
      <c r="A22" s="436">
        <v>20</v>
      </c>
      <c r="B22" s="436" t="s">
        <v>61</v>
      </c>
      <c r="C22" s="437" t="s">
        <v>3256</v>
      </c>
      <c r="D22" s="436" t="s">
        <v>804</v>
      </c>
      <c r="E22" s="436" t="s">
        <v>345</v>
      </c>
      <c r="F22" s="437" t="s">
        <v>3257</v>
      </c>
      <c r="G22" s="437" t="s">
        <v>3251</v>
      </c>
      <c r="H22" s="437" t="s">
        <v>3258</v>
      </c>
      <c r="I22" s="533">
        <v>43494</v>
      </c>
      <c r="J22" s="439">
        <v>134</v>
      </c>
      <c r="K22" s="534"/>
      <c r="L22" s="437"/>
    </row>
    <row r="23" spans="1:12" ht="25.5">
      <c r="A23" s="436">
        <v>21</v>
      </c>
      <c r="B23" s="436" t="s">
        <v>61</v>
      </c>
      <c r="C23" s="437" t="s">
        <v>3259</v>
      </c>
      <c r="D23" s="436" t="s">
        <v>804</v>
      </c>
      <c r="E23" s="436" t="s">
        <v>345</v>
      </c>
      <c r="F23" s="437" t="s">
        <v>3260</v>
      </c>
      <c r="G23" s="437" t="s">
        <v>590</v>
      </c>
      <c r="H23" s="437" t="s">
        <v>3261</v>
      </c>
      <c r="I23" s="533">
        <v>43630</v>
      </c>
      <c r="J23" s="439">
        <v>560</v>
      </c>
      <c r="K23" s="534"/>
      <c r="L23" s="437"/>
    </row>
    <row r="24" spans="1:12" ht="25.5">
      <c r="A24" s="436">
        <v>22</v>
      </c>
      <c r="B24" s="436" t="s">
        <v>61</v>
      </c>
      <c r="C24" s="437" t="s">
        <v>929</v>
      </c>
      <c r="D24" s="436" t="s">
        <v>804</v>
      </c>
      <c r="E24" s="436" t="s">
        <v>345</v>
      </c>
      <c r="F24" s="437" t="s">
        <v>3262</v>
      </c>
      <c r="G24" s="437" t="s">
        <v>3263</v>
      </c>
      <c r="H24" s="437" t="s">
        <v>3264</v>
      </c>
      <c r="I24" s="533">
        <v>43539</v>
      </c>
      <c r="J24" s="439">
        <v>8850</v>
      </c>
      <c r="K24" s="534"/>
      <c r="L24" s="437"/>
    </row>
    <row r="25" spans="1:12" ht="25.5">
      <c r="A25" s="436">
        <v>23</v>
      </c>
      <c r="B25" s="436" t="s">
        <v>61</v>
      </c>
      <c r="C25" s="437" t="s">
        <v>929</v>
      </c>
      <c r="D25" s="436" t="s">
        <v>804</v>
      </c>
      <c r="E25" s="436" t="s">
        <v>345</v>
      </c>
      <c r="F25" s="437" t="s">
        <v>3265</v>
      </c>
      <c r="G25" s="437" t="s">
        <v>3263</v>
      </c>
      <c r="H25" s="437" t="s">
        <v>3266</v>
      </c>
      <c r="I25" s="533">
        <v>43636</v>
      </c>
      <c r="J25" s="439">
        <v>2800</v>
      </c>
      <c r="K25" s="534"/>
      <c r="L25" s="437"/>
    </row>
    <row r="26" spans="1:12" ht="25.5">
      <c r="A26" s="436">
        <v>24</v>
      </c>
      <c r="B26" s="436" t="s">
        <v>61</v>
      </c>
      <c r="C26" s="437" t="s">
        <v>3246</v>
      </c>
      <c r="D26" s="436" t="s">
        <v>804</v>
      </c>
      <c r="E26" s="436" t="s">
        <v>345</v>
      </c>
      <c r="F26" s="437" t="s">
        <v>3267</v>
      </c>
      <c r="G26" s="437" t="s">
        <v>3263</v>
      </c>
      <c r="H26" s="437" t="s">
        <v>3246</v>
      </c>
      <c r="I26" s="533">
        <v>43615</v>
      </c>
      <c r="J26" s="439">
        <v>2870</v>
      </c>
      <c r="K26" s="534"/>
      <c r="L26" s="437"/>
    </row>
    <row r="27" spans="1:12" ht="25.5">
      <c r="A27" s="436">
        <v>25</v>
      </c>
      <c r="B27" s="436" t="s">
        <v>61</v>
      </c>
      <c r="C27" s="437" t="s">
        <v>3268</v>
      </c>
      <c r="D27" s="436" t="s">
        <v>804</v>
      </c>
      <c r="E27" s="436" t="s">
        <v>345</v>
      </c>
      <c r="F27" s="437" t="s">
        <v>3269</v>
      </c>
      <c r="G27" s="437" t="s">
        <v>3251</v>
      </c>
      <c r="H27" s="437" t="s">
        <v>3270</v>
      </c>
      <c r="I27" s="533">
        <v>43803</v>
      </c>
      <c r="J27" s="439">
        <v>480</v>
      </c>
      <c r="K27" s="534"/>
      <c r="L27" s="437"/>
    </row>
    <row r="28" spans="1:12" ht="25.5">
      <c r="A28" s="436">
        <v>26</v>
      </c>
      <c r="B28" s="436" t="s">
        <v>61</v>
      </c>
      <c r="C28" s="437" t="s">
        <v>3271</v>
      </c>
      <c r="D28" s="436" t="s">
        <v>804</v>
      </c>
      <c r="E28" s="436" t="s">
        <v>345</v>
      </c>
      <c r="F28" s="437" t="s">
        <v>3272</v>
      </c>
      <c r="G28" s="437" t="s">
        <v>3251</v>
      </c>
      <c r="H28" s="437" t="s">
        <v>3273</v>
      </c>
      <c r="I28" s="533">
        <v>43748</v>
      </c>
      <c r="J28" s="439">
        <v>13395</v>
      </c>
      <c r="K28" s="534"/>
      <c r="L28" s="437"/>
    </row>
    <row r="29" spans="1:12" ht="25.5">
      <c r="A29" s="436">
        <v>27</v>
      </c>
      <c r="B29" s="436" t="s">
        <v>61</v>
      </c>
      <c r="C29" s="437" t="s">
        <v>3226</v>
      </c>
      <c r="D29" s="436" t="s">
        <v>804</v>
      </c>
      <c r="E29" s="436" t="s">
        <v>345</v>
      </c>
      <c r="F29" s="437" t="s">
        <v>3227</v>
      </c>
      <c r="G29" s="437" t="s">
        <v>3263</v>
      </c>
      <c r="H29" s="437" t="s">
        <v>3229</v>
      </c>
      <c r="I29" s="533">
        <v>43794</v>
      </c>
      <c r="J29" s="439">
        <v>1320</v>
      </c>
      <c r="K29" s="534"/>
      <c r="L29" s="437"/>
    </row>
    <row r="30" spans="1:12" ht="25.5">
      <c r="A30" s="436">
        <v>28</v>
      </c>
      <c r="B30" s="436" t="s">
        <v>61</v>
      </c>
      <c r="C30" s="437" t="s">
        <v>3274</v>
      </c>
      <c r="D30" s="436" t="s">
        <v>804</v>
      </c>
      <c r="E30" s="436" t="s">
        <v>345</v>
      </c>
      <c r="F30" s="437" t="s">
        <v>3275</v>
      </c>
      <c r="G30" s="437" t="s">
        <v>3276</v>
      </c>
      <c r="H30" s="437" t="s">
        <v>3277</v>
      </c>
      <c r="I30" s="533">
        <v>43748</v>
      </c>
      <c r="J30" s="439">
        <v>830</v>
      </c>
      <c r="K30" s="534"/>
      <c r="L30" s="437"/>
    </row>
    <row r="31" spans="1:12" ht="25.5">
      <c r="A31" s="436">
        <v>29</v>
      </c>
      <c r="B31" s="436" t="s">
        <v>61</v>
      </c>
      <c r="C31" s="437" t="s">
        <v>3278</v>
      </c>
      <c r="D31" s="436" t="s">
        <v>804</v>
      </c>
      <c r="E31" s="436" t="s">
        <v>345</v>
      </c>
      <c r="F31" s="437" t="s">
        <v>3279</v>
      </c>
      <c r="G31" s="437" t="s">
        <v>3280</v>
      </c>
      <c r="H31" s="437" t="s">
        <v>3281</v>
      </c>
      <c r="I31" s="533">
        <v>43655</v>
      </c>
      <c r="J31" s="439">
        <v>460</v>
      </c>
      <c r="K31" s="534"/>
      <c r="L31" s="437"/>
    </row>
    <row r="32" spans="1:12" ht="25.5">
      <c r="A32" s="436">
        <v>30</v>
      </c>
      <c r="B32" s="436" t="s">
        <v>61</v>
      </c>
      <c r="C32" s="437" t="s">
        <v>3282</v>
      </c>
      <c r="D32" s="436" t="s">
        <v>804</v>
      </c>
      <c r="E32" s="436" t="s">
        <v>345</v>
      </c>
      <c r="F32" s="437" t="s">
        <v>3283</v>
      </c>
      <c r="G32" s="437" t="s">
        <v>3284</v>
      </c>
      <c r="H32" s="437" t="s">
        <v>3285</v>
      </c>
      <c r="I32" s="533">
        <v>43552</v>
      </c>
      <c r="J32" s="439">
        <v>2000</v>
      </c>
      <c r="K32" s="534"/>
      <c r="L32" s="437"/>
    </row>
    <row r="33" spans="1:12" ht="25.5">
      <c r="A33" s="436">
        <v>31</v>
      </c>
      <c r="B33" s="436" t="s">
        <v>61</v>
      </c>
      <c r="C33" s="437" t="s">
        <v>3246</v>
      </c>
      <c r="D33" s="436" t="s">
        <v>804</v>
      </c>
      <c r="E33" s="436" t="s">
        <v>345</v>
      </c>
      <c r="F33" s="437" t="s">
        <v>3286</v>
      </c>
      <c r="G33" s="437" t="s">
        <v>3284</v>
      </c>
      <c r="H33" s="437" t="s">
        <v>3287</v>
      </c>
      <c r="I33" s="533">
        <v>43612</v>
      </c>
      <c r="J33" s="439">
        <v>12883.32</v>
      </c>
      <c r="K33" s="534"/>
      <c r="L33" s="437"/>
    </row>
    <row r="34" spans="1:12" ht="25.5">
      <c r="A34" s="436">
        <v>32</v>
      </c>
      <c r="B34" s="436" t="s">
        <v>61</v>
      </c>
      <c r="C34" s="437" t="s">
        <v>3288</v>
      </c>
      <c r="D34" s="436" t="s">
        <v>804</v>
      </c>
      <c r="E34" s="436" t="s">
        <v>345</v>
      </c>
      <c r="F34" s="437" t="s">
        <v>3289</v>
      </c>
      <c r="G34" s="437" t="s">
        <v>3284</v>
      </c>
      <c r="H34" s="437" t="s">
        <v>3290</v>
      </c>
      <c r="I34" s="533">
        <v>43528</v>
      </c>
      <c r="J34" s="439">
        <v>3000</v>
      </c>
      <c r="K34" s="534"/>
      <c r="L34" s="437"/>
    </row>
    <row r="35" spans="1:12" ht="25.5">
      <c r="A35" s="436">
        <v>33</v>
      </c>
      <c r="B35" s="436" t="s">
        <v>61</v>
      </c>
      <c r="C35" s="437" t="s">
        <v>3291</v>
      </c>
      <c r="D35" s="436" t="s">
        <v>804</v>
      </c>
      <c r="E35" s="436" t="s">
        <v>345</v>
      </c>
      <c r="F35" s="437" t="s">
        <v>3292</v>
      </c>
      <c r="G35" s="437" t="s">
        <v>646</v>
      </c>
      <c r="H35" s="437" t="s">
        <v>3293</v>
      </c>
      <c r="I35" s="533">
        <v>43767</v>
      </c>
      <c r="J35" s="439">
        <v>756</v>
      </c>
      <c r="K35" s="534"/>
      <c r="L35" s="437"/>
    </row>
    <row r="36" spans="1:12" ht="25.5">
      <c r="A36" s="436">
        <v>34</v>
      </c>
      <c r="B36" s="436" t="s">
        <v>61</v>
      </c>
      <c r="C36" s="437" t="s">
        <v>3294</v>
      </c>
      <c r="D36" s="436" t="s">
        <v>804</v>
      </c>
      <c r="E36" s="436" t="s">
        <v>345</v>
      </c>
      <c r="F36" s="437" t="s">
        <v>3295</v>
      </c>
      <c r="G36" s="437" t="s">
        <v>3296</v>
      </c>
      <c r="H36" s="437" t="s">
        <v>3297</v>
      </c>
      <c r="I36" s="533">
        <v>43560</v>
      </c>
      <c r="J36" s="439">
        <v>2500</v>
      </c>
      <c r="K36" s="534"/>
      <c r="L36" s="437"/>
    </row>
    <row r="37" spans="1:12" ht="25.5">
      <c r="A37" s="436">
        <v>35</v>
      </c>
      <c r="B37" s="436" t="s">
        <v>61</v>
      </c>
      <c r="C37" s="437" t="s">
        <v>3298</v>
      </c>
      <c r="D37" s="436" t="s">
        <v>804</v>
      </c>
      <c r="E37" s="436" t="s">
        <v>345</v>
      </c>
      <c r="F37" s="437" t="s">
        <v>3299</v>
      </c>
      <c r="G37" s="437" t="s">
        <v>3300</v>
      </c>
      <c r="H37" s="437" t="s">
        <v>3301</v>
      </c>
      <c r="I37" s="533">
        <v>43669</v>
      </c>
      <c r="J37" s="439">
        <v>3250</v>
      </c>
      <c r="K37" s="534"/>
      <c r="L37" s="437"/>
    </row>
    <row r="38" spans="1:12" ht="25.5">
      <c r="A38" s="436">
        <v>36</v>
      </c>
      <c r="B38" s="436" t="s">
        <v>61</v>
      </c>
      <c r="C38" s="437" t="s">
        <v>3302</v>
      </c>
      <c r="D38" s="436" t="s">
        <v>804</v>
      </c>
      <c r="E38" s="436" t="s">
        <v>345</v>
      </c>
      <c r="F38" s="437" t="s">
        <v>3303</v>
      </c>
      <c r="G38" s="437" t="s">
        <v>3304</v>
      </c>
      <c r="H38" s="437" t="s">
        <v>3305</v>
      </c>
      <c r="I38" s="533">
        <v>43507</v>
      </c>
      <c r="J38" s="439">
        <v>1000</v>
      </c>
      <c r="K38" s="534"/>
      <c r="L38" s="437"/>
    </row>
    <row r="39" spans="1:12" ht="25.5">
      <c r="A39" s="436">
        <v>37</v>
      </c>
      <c r="B39" s="436" t="s">
        <v>61</v>
      </c>
      <c r="C39" s="437" t="s">
        <v>3306</v>
      </c>
      <c r="D39" s="436" t="s">
        <v>804</v>
      </c>
      <c r="E39" s="436" t="s">
        <v>345</v>
      </c>
      <c r="F39" s="437" t="s">
        <v>3307</v>
      </c>
      <c r="G39" s="437" t="s">
        <v>3304</v>
      </c>
      <c r="H39" s="437" t="s">
        <v>3308</v>
      </c>
      <c r="I39" s="533">
        <v>43544</v>
      </c>
      <c r="J39" s="439">
        <v>1700</v>
      </c>
      <c r="K39" s="534"/>
      <c r="L39" s="437"/>
    </row>
    <row r="40" spans="1:12" ht="38.25">
      <c r="A40" s="436">
        <v>38</v>
      </c>
      <c r="B40" s="436" t="s">
        <v>61</v>
      </c>
      <c r="C40" s="437" t="s">
        <v>3309</v>
      </c>
      <c r="D40" s="436" t="s">
        <v>804</v>
      </c>
      <c r="E40" s="436" t="s">
        <v>345</v>
      </c>
      <c r="F40" s="437" t="s">
        <v>3310</v>
      </c>
      <c r="G40" s="437" t="s">
        <v>3311</v>
      </c>
      <c r="H40" s="437" t="s">
        <v>3312</v>
      </c>
      <c r="I40" s="533">
        <v>43608</v>
      </c>
      <c r="J40" s="439">
        <v>1500</v>
      </c>
      <c r="K40" s="534"/>
      <c r="L40" s="437"/>
    </row>
    <row r="41" spans="1:12" ht="25.5">
      <c r="A41" s="436">
        <v>39</v>
      </c>
      <c r="B41" s="436" t="s">
        <v>61</v>
      </c>
      <c r="C41" s="437" t="s">
        <v>3313</v>
      </c>
      <c r="D41" s="436" t="s">
        <v>804</v>
      </c>
      <c r="E41" s="436" t="s">
        <v>345</v>
      </c>
      <c r="F41" s="437" t="s">
        <v>3314</v>
      </c>
      <c r="G41" s="437" t="s">
        <v>3315</v>
      </c>
      <c r="H41" s="437" t="s">
        <v>3316</v>
      </c>
      <c r="I41" s="533">
        <v>43537</v>
      </c>
      <c r="J41" s="439">
        <v>18512</v>
      </c>
      <c r="K41" s="534"/>
      <c r="L41" s="437"/>
    </row>
    <row r="42" spans="1:12" ht="25.5">
      <c r="A42" s="436">
        <v>40</v>
      </c>
      <c r="B42" s="436" t="s">
        <v>61</v>
      </c>
      <c r="C42" s="437" t="s">
        <v>3313</v>
      </c>
      <c r="D42" s="436" t="s">
        <v>804</v>
      </c>
      <c r="E42" s="436" t="s">
        <v>345</v>
      </c>
      <c r="F42" s="437" t="s">
        <v>3317</v>
      </c>
      <c r="G42" s="437" t="s">
        <v>3315</v>
      </c>
      <c r="H42" s="437" t="s">
        <v>3316</v>
      </c>
      <c r="I42" s="533">
        <v>43537</v>
      </c>
      <c r="J42" s="439">
        <v>19886.16</v>
      </c>
      <c r="K42" s="534"/>
      <c r="L42" s="437"/>
    </row>
    <row r="43" spans="1:12" ht="25.5">
      <c r="A43" s="436">
        <v>41</v>
      </c>
      <c r="B43" s="436" t="s">
        <v>61</v>
      </c>
      <c r="C43" s="437" t="s">
        <v>3313</v>
      </c>
      <c r="D43" s="436" t="s">
        <v>804</v>
      </c>
      <c r="E43" s="436" t="s">
        <v>345</v>
      </c>
      <c r="F43" s="437" t="s">
        <v>893</v>
      </c>
      <c r="G43" s="437" t="s">
        <v>3315</v>
      </c>
      <c r="H43" s="437" t="s">
        <v>3318</v>
      </c>
      <c r="I43" s="533">
        <v>43490</v>
      </c>
      <c r="J43" s="439">
        <v>11100</v>
      </c>
      <c r="K43" s="534"/>
      <c r="L43" s="437"/>
    </row>
    <row r="44" spans="1:12" ht="25.5">
      <c r="A44" s="436">
        <v>42</v>
      </c>
      <c r="B44" s="436" t="s">
        <v>61</v>
      </c>
      <c r="C44" s="437" t="s">
        <v>3319</v>
      </c>
      <c r="D44" s="436" t="s">
        <v>804</v>
      </c>
      <c r="E44" s="436" t="s">
        <v>345</v>
      </c>
      <c r="F44" s="437" t="s">
        <v>3320</v>
      </c>
      <c r="G44" s="437" t="s">
        <v>946</v>
      </c>
      <c r="H44" s="437" t="s">
        <v>3321</v>
      </c>
      <c r="I44" s="533">
        <v>43612</v>
      </c>
      <c r="J44" s="439">
        <v>450</v>
      </c>
      <c r="K44" s="534"/>
      <c r="L44" s="437"/>
    </row>
    <row r="45" spans="1:12" ht="25.5">
      <c r="A45" s="436">
        <v>43</v>
      </c>
      <c r="B45" s="436" t="s">
        <v>61</v>
      </c>
      <c r="C45" s="437" t="s">
        <v>3226</v>
      </c>
      <c r="D45" s="436" t="s">
        <v>804</v>
      </c>
      <c r="E45" s="436" t="s">
        <v>345</v>
      </c>
      <c r="F45" s="437" t="s">
        <v>3322</v>
      </c>
      <c r="G45" s="437" t="s">
        <v>3323</v>
      </c>
      <c r="H45" s="437" t="s">
        <v>3324</v>
      </c>
      <c r="I45" s="533">
        <v>43602</v>
      </c>
      <c r="J45" s="439">
        <v>7900</v>
      </c>
      <c r="K45" s="534"/>
      <c r="L45" s="437"/>
    </row>
    <row r="46" spans="1:12" ht="38.25">
      <c r="A46" s="436">
        <v>44</v>
      </c>
      <c r="B46" s="436" t="s">
        <v>61</v>
      </c>
      <c r="C46" s="437" t="s">
        <v>3325</v>
      </c>
      <c r="D46" s="436" t="s">
        <v>804</v>
      </c>
      <c r="E46" s="436" t="s">
        <v>345</v>
      </c>
      <c r="F46" s="437" t="s">
        <v>3326</v>
      </c>
      <c r="G46" s="437" t="s">
        <v>3327</v>
      </c>
      <c r="H46" s="437" t="s">
        <v>3328</v>
      </c>
      <c r="I46" s="533">
        <v>43535</v>
      </c>
      <c r="J46" s="439">
        <v>800</v>
      </c>
      <c r="K46" s="534"/>
      <c r="L46" s="437"/>
    </row>
    <row r="47" spans="1:12" ht="38.25">
      <c r="A47" s="436">
        <v>45</v>
      </c>
      <c r="B47" s="436" t="s">
        <v>61</v>
      </c>
      <c r="C47" s="437" t="s">
        <v>3329</v>
      </c>
      <c r="D47" s="436" t="s">
        <v>804</v>
      </c>
      <c r="E47" s="436" t="s">
        <v>345</v>
      </c>
      <c r="F47" s="437" t="s">
        <v>3330</v>
      </c>
      <c r="G47" s="437" t="s">
        <v>3331</v>
      </c>
      <c r="H47" s="437" t="s">
        <v>3332</v>
      </c>
      <c r="I47" s="533">
        <v>43487</v>
      </c>
      <c r="J47" s="439">
        <v>14500</v>
      </c>
      <c r="K47" s="534"/>
      <c r="L47" s="437"/>
    </row>
    <row r="48" spans="1:12" ht="25.5">
      <c r="A48" s="436">
        <v>46</v>
      </c>
      <c r="B48" s="436" t="s">
        <v>61</v>
      </c>
      <c r="C48" s="437" t="s">
        <v>3333</v>
      </c>
      <c r="D48" s="436" t="s">
        <v>804</v>
      </c>
      <c r="E48" s="436" t="s">
        <v>345</v>
      </c>
      <c r="F48" s="437" t="s">
        <v>3334</v>
      </c>
      <c r="G48" s="437" t="s">
        <v>637</v>
      </c>
      <c r="H48" s="437" t="s">
        <v>3335</v>
      </c>
      <c r="I48" s="533">
        <v>43466</v>
      </c>
      <c r="J48" s="439">
        <v>1700</v>
      </c>
      <c r="K48" s="534"/>
      <c r="L48" s="437"/>
    </row>
    <row r="49" spans="1:12" ht="25.5">
      <c r="A49" s="436">
        <v>47</v>
      </c>
      <c r="B49" s="436" t="s">
        <v>61</v>
      </c>
      <c r="C49" s="437" t="s">
        <v>3336</v>
      </c>
      <c r="D49" s="436" t="s">
        <v>804</v>
      </c>
      <c r="E49" s="436" t="s">
        <v>345</v>
      </c>
      <c r="F49" s="437" t="s">
        <v>3337</v>
      </c>
      <c r="G49" s="437" t="s">
        <v>637</v>
      </c>
      <c r="H49" s="437" t="s">
        <v>3338</v>
      </c>
      <c r="I49" s="533">
        <v>43579</v>
      </c>
      <c r="J49" s="439">
        <v>500</v>
      </c>
      <c r="K49" s="534"/>
      <c r="L49" s="437"/>
    </row>
    <row r="50" spans="1:12" ht="25.5">
      <c r="A50" s="436">
        <v>48</v>
      </c>
      <c r="B50" s="436" t="s">
        <v>61</v>
      </c>
      <c r="C50" s="437" t="s">
        <v>3339</v>
      </c>
      <c r="D50" s="436" t="s">
        <v>804</v>
      </c>
      <c r="E50" s="436" t="s">
        <v>345</v>
      </c>
      <c r="F50" s="437" t="s">
        <v>3340</v>
      </c>
      <c r="G50" s="437" t="s">
        <v>637</v>
      </c>
      <c r="H50" s="437" t="s">
        <v>3341</v>
      </c>
      <c r="I50" s="533">
        <v>43470</v>
      </c>
      <c r="J50" s="439">
        <v>800</v>
      </c>
      <c r="K50" s="534"/>
      <c r="L50" s="437"/>
    </row>
    <row r="51" spans="1:12" ht="25.5">
      <c r="A51" s="436">
        <v>49</v>
      </c>
      <c r="B51" s="436" t="s">
        <v>61</v>
      </c>
      <c r="C51" s="437" t="s">
        <v>3342</v>
      </c>
      <c r="D51" s="436" t="s">
        <v>804</v>
      </c>
      <c r="E51" s="436" t="s">
        <v>345</v>
      </c>
      <c r="F51" s="437" t="s">
        <v>3343</v>
      </c>
      <c r="G51" s="437" t="s">
        <v>3344</v>
      </c>
      <c r="H51" s="437" t="s">
        <v>3345</v>
      </c>
      <c r="I51" s="533">
        <v>43612</v>
      </c>
      <c r="J51" s="439">
        <v>4620</v>
      </c>
      <c r="K51" s="534"/>
      <c r="L51" s="437"/>
    </row>
    <row r="52" spans="1:12" ht="25.5">
      <c r="A52" s="436">
        <v>50</v>
      </c>
      <c r="B52" s="436" t="s">
        <v>61</v>
      </c>
      <c r="C52" s="437" t="s">
        <v>3346</v>
      </c>
      <c r="D52" s="436" t="s">
        <v>804</v>
      </c>
      <c r="E52" s="436" t="s">
        <v>345</v>
      </c>
      <c r="F52" s="437" t="s">
        <v>3347</v>
      </c>
      <c r="G52" s="437" t="s">
        <v>3344</v>
      </c>
      <c r="H52" s="437" t="s">
        <v>3348</v>
      </c>
      <c r="I52" s="533">
        <v>42047</v>
      </c>
      <c r="J52" s="439">
        <v>1364</v>
      </c>
      <c r="K52" s="534"/>
      <c r="L52" s="437"/>
    </row>
    <row r="53" spans="1:12" ht="25.5">
      <c r="A53" s="436">
        <v>51</v>
      </c>
      <c r="B53" s="436" t="s">
        <v>61</v>
      </c>
      <c r="C53" s="437" t="s">
        <v>3346</v>
      </c>
      <c r="D53" s="436" t="s">
        <v>804</v>
      </c>
      <c r="E53" s="436" t="s">
        <v>345</v>
      </c>
      <c r="F53" s="437" t="s">
        <v>3349</v>
      </c>
      <c r="G53" s="437" t="s">
        <v>3344</v>
      </c>
      <c r="H53" s="437" t="s">
        <v>3350</v>
      </c>
      <c r="I53" s="533">
        <v>43637</v>
      </c>
      <c r="J53" s="439">
        <v>80</v>
      </c>
      <c r="K53" s="534"/>
      <c r="L53" s="437"/>
    </row>
    <row r="54" spans="1:12" ht="25.5">
      <c r="A54" s="436">
        <v>52</v>
      </c>
      <c r="B54" s="436" t="s">
        <v>61</v>
      </c>
      <c r="C54" s="437" t="s">
        <v>3346</v>
      </c>
      <c r="D54" s="436" t="s">
        <v>804</v>
      </c>
      <c r="E54" s="436" t="s">
        <v>345</v>
      </c>
      <c r="F54" s="437" t="s">
        <v>3351</v>
      </c>
      <c r="G54" s="437" t="s">
        <v>3344</v>
      </c>
      <c r="H54" s="437" t="s">
        <v>3352</v>
      </c>
      <c r="I54" s="533">
        <v>43637</v>
      </c>
      <c r="J54" s="439">
        <v>60</v>
      </c>
      <c r="K54" s="534"/>
      <c r="L54" s="437"/>
    </row>
    <row r="55" spans="1:12" ht="25.5">
      <c r="A55" s="436">
        <v>53</v>
      </c>
      <c r="B55" s="436" t="s">
        <v>61</v>
      </c>
      <c r="C55" s="437" t="s">
        <v>3346</v>
      </c>
      <c r="D55" s="436" t="s">
        <v>804</v>
      </c>
      <c r="E55" s="436" t="s">
        <v>345</v>
      </c>
      <c r="F55" s="437" t="s">
        <v>3353</v>
      </c>
      <c r="G55" s="437" t="s">
        <v>3344</v>
      </c>
      <c r="H55" s="437" t="s">
        <v>3354</v>
      </c>
      <c r="I55" s="533">
        <v>43635</v>
      </c>
      <c r="J55" s="439">
        <v>130</v>
      </c>
      <c r="K55" s="534"/>
      <c r="L55" s="437"/>
    </row>
    <row r="56" spans="1:12" ht="25.5">
      <c r="A56" s="436">
        <v>54</v>
      </c>
      <c r="B56" s="436" t="s">
        <v>61</v>
      </c>
      <c r="C56" s="437" t="s">
        <v>3346</v>
      </c>
      <c r="D56" s="436" t="s">
        <v>804</v>
      </c>
      <c r="E56" s="436" t="s">
        <v>345</v>
      </c>
      <c r="F56" s="437" t="s">
        <v>3355</v>
      </c>
      <c r="G56" s="437" t="s">
        <v>3344</v>
      </c>
      <c r="H56" s="437" t="s">
        <v>3356</v>
      </c>
      <c r="I56" s="533">
        <v>43636</v>
      </c>
      <c r="J56" s="439">
        <v>70</v>
      </c>
      <c r="K56" s="534"/>
      <c r="L56" s="437"/>
    </row>
    <row r="57" spans="1:12" ht="25.5">
      <c r="A57" s="436">
        <v>55</v>
      </c>
      <c r="B57" s="436" t="s">
        <v>61</v>
      </c>
      <c r="C57" s="437" t="s">
        <v>3357</v>
      </c>
      <c r="D57" s="436" t="s">
        <v>804</v>
      </c>
      <c r="E57" s="436" t="s">
        <v>345</v>
      </c>
      <c r="F57" s="437" t="s">
        <v>3358</v>
      </c>
      <c r="G57" s="437" t="s">
        <v>3344</v>
      </c>
      <c r="H57" s="437" t="s">
        <v>3359</v>
      </c>
      <c r="I57" s="533">
        <v>43475</v>
      </c>
      <c r="J57" s="439">
        <v>550</v>
      </c>
      <c r="K57" s="534"/>
      <c r="L57" s="437"/>
    </row>
    <row r="58" spans="1:12" ht="38.25">
      <c r="A58" s="436">
        <v>56</v>
      </c>
      <c r="B58" s="436" t="s">
        <v>61</v>
      </c>
      <c r="C58" s="437" t="s">
        <v>3360</v>
      </c>
      <c r="D58" s="436" t="s">
        <v>804</v>
      </c>
      <c r="E58" s="436" t="s">
        <v>345</v>
      </c>
      <c r="F58" s="437" t="s">
        <v>3361</v>
      </c>
      <c r="G58" s="437" t="s">
        <v>909</v>
      </c>
      <c r="H58" s="437" t="s">
        <v>3362</v>
      </c>
      <c r="I58" s="533">
        <v>43466</v>
      </c>
      <c r="J58" s="439">
        <v>15625</v>
      </c>
      <c r="K58" s="534"/>
      <c r="L58" s="437"/>
    </row>
    <row r="59" spans="1:12" ht="38.25">
      <c r="A59" s="436">
        <v>57</v>
      </c>
      <c r="B59" s="436" t="s">
        <v>61</v>
      </c>
      <c r="C59" s="437" t="s">
        <v>3360</v>
      </c>
      <c r="D59" s="436" t="s">
        <v>804</v>
      </c>
      <c r="E59" s="436" t="s">
        <v>345</v>
      </c>
      <c r="F59" s="437" t="s">
        <v>3363</v>
      </c>
      <c r="G59" s="437" t="s">
        <v>909</v>
      </c>
      <c r="H59" s="437" t="s">
        <v>3362</v>
      </c>
      <c r="I59" s="533">
        <v>43466</v>
      </c>
      <c r="J59" s="439">
        <v>625</v>
      </c>
      <c r="K59" s="534"/>
      <c r="L59" s="437"/>
    </row>
    <row r="60" spans="1:12" ht="25.5">
      <c r="A60" s="436">
        <v>58</v>
      </c>
      <c r="B60" s="436" t="s">
        <v>61</v>
      </c>
      <c r="C60" s="437" t="s">
        <v>3364</v>
      </c>
      <c r="D60" s="436" t="s">
        <v>804</v>
      </c>
      <c r="E60" s="436" t="s">
        <v>345</v>
      </c>
      <c r="F60" s="437" t="s">
        <v>3365</v>
      </c>
      <c r="G60" s="437" t="s">
        <v>3366</v>
      </c>
      <c r="H60" s="437" t="s">
        <v>3367</v>
      </c>
      <c r="I60" s="533">
        <v>43556</v>
      </c>
      <c r="J60" s="439">
        <v>10000</v>
      </c>
      <c r="K60" s="534"/>
      <c r="L60" s="437"/>
    </row>
    <row r="61" spans="1:12" ht="25.5">
      <c r="A61" s="436">
        <v>59</v>
      </c>
      <c r="B61" s="436" t="s">
        <v>61</v>
      </c>
      <c r="C61" s="437" t="s">
        <v>3368</v>
      </c>
      <c r="D61" s="436" t="s">
        <v>804</v>
      </c>
      <c r="E61" s="436" t="s">
        <v>345</v>
      </c>
      <c r="F61" s="437" t="s">
        <v>3369</v>
      </c>
      <c r="G61" s="437" t="s">
        <v>3370</v>
      </c>
      <c r="H61" s="437" t="s">
        <v>3371</v>
      </c>
      <c r="I61" s="533">
        <v>43688</v>
      </c>
      <c r="J61" s="439">
        <v>400</v>
      </c>
      <c r="K61" s="534"/>
      <c r="L61" s="437"/>
    </row>
    <row r="62" spans="1:12" ht="25.5">
      <c r="A62" s="436">
        <v>60</v>
      </c>
      <c r="B62" s="436" t="s">
        <v>61</v>
      </c>
      <c r="C62" s="437" t="s">
        <v>3372</v>
      </c>
      <c r="D62" s="436" t="s">
        <v>804</v>
      </c>
      <c r="E62" s="436" t="s">
        <v>766</v>
      </c>
      <c r="F62" s="437" t="s">
        <v>3373</v>
      </c>
      <c r="G62" s="437" t="s">
        <v>3370</v>
      </c>
      <c r="H62" s="437" t="s">
        <v>3374</v>
      </c>
      <c r="I62" s="533">
        <v>43546</v>
      </c>
      <c r="J62" s="439">
        <v>4166.67</v>
      </c>
      <c r="K62" s="534"/>
      <c r="L62" s="437"/>
    </row>
    <row r="63" spans="1:12" ht="38.25">
      <c r="A63" s="436">
        <v>61</v>
      </c>
      <c r="B63" s="436" t="s">
        <v>61</v>
      </c>
      <c r="C63" s="437" t="s">
        <v>3375</v>
      </c>
      <c r="D63" s="436" t="s">
        <v>804</v>
      </c>
      <c r="E63" s="436" t="s">
        <v>345</v>
      </c>
      <c r="F63" s="437" t="s">
        <v>3376</v>
      </c>
      <c r="G63" s="437" t="s">
        <v>3198</v>
      </c>
      <c r="H63" s="437" t="s">
        <v>3377</v>
      </c>
      <c r="I63" s="533">
        <v>43783</v>
      </c>
      <c r="J63" s="439">
        <v>960</v>
      </c>
      <c r="K63" s="534"/>
      <c r="L63" s="437"/>
    </row>
    <row r="64" spans="1:12" ht="25.5">
      <c r="A64" s="436">
        <v>62</v>
      </c>
      <c r="B64" s="436" t="s">
        <v>61</v>
      </c>
      <c r="C64" s="437" t="s">
        <v>3378</v>
      </c>
      <c r="D64" s="436" t="s">
        <v>804</v>
      </c>
      <c r="E64" s="436" t="s">
        <v>345</v>
      </c>
      <c r="F64" s="437" t="s">
        <v>3379</v>
      </c>
      <c r="G64" s="437" t="s">
        <v>3380</v>
      </c>
      <c r="H64" s="437" t="s">
        <v>3381</v>
      </c>
      <c r="I64" s="533">
        <v>43558</v>
      </c>
      <c r="J64" s="439">
        <v>1265</v>
      </c>
      <c r="K64" s="534"/>
      <c r="L64" s="437"/>
    </row>
    <row r="65" spans="1:12" ht="25.5">
      <c r="A65" s="436">
        <v>63</v>
      </c>
      <c r="B65" s="436" t="s">
        <v>61</v>
      </c>
      <c r="C65" s="437" t="s">
        <v>3382</v>
      </c>
      <c r="D65" s="436" t="s">
        <v>804</v>
      </c>
      <c r="E65" s="436" t="s">
        <v>345</v>
      </c>
      <c r="F65" s="437" t="s">
        <v>3383</v>
      </c>
      <c r="G65" s="437" t="s">
        <v>3380</v>
      </c>
      <c r="H65" s="437" t="s">
        <v>3384</v>
      </c>
      <c r="I65" s="533">
        <v>43500</v>
      </c>
      <c r="J65" s="439">
        <v>4590</v>
      </c>
      <c r="K65" s="534"/>
      <c r="L65" s="437"/>
    </row>
    <row r="66" spans="1:12" ht="25.5">
      <c r="A66" s="436">
        <v>64</v>
      </c>
      <c r="B66" s="436" t="s">
        <v>61</v>
      </c>
      <c r="C66" s="437" t="s">
        <v>3385</v>
      </c>
      <c r="D66" s="436" t="s">
        <v>804</v>
      </c>
      <c r="E66" s="436" t="s">
        <v>345</v>
      </c>
      <c r="F66" s="437" t="s">
        <v>3386</v>
      </c>
      <c r="G66" s="437" t="s">
        <v>3380</v>
      </c>
      <c r="H66" s="437" t="s">
        <v>3384</v>
      </c>
      <c r="I66" s="533">
        <v>43570</v>
      </c>
      <c r="J66" s="439">
        <v>290</v>
      </c>
      <c r="K66" s="534"/>
      <c r="L66" s="437"/>
    </row>
    <row r="67" spans="1:12" ht="25.5">
      <c r="A67" s="436">
        <v>65</v>
      </c>
      <c r="B67" s="436" t="s">
        <v>61</v>
      </c>
      <c r="C67" s="437" t="s">
        <v>3387</v>
      </c>
      <c r="D67" s="436" t="s">
        <v>804</v>
      </c>
      <c r="E67" s="436" t="s">
        <v>345</v>
      </c>
      <c r="F67" s="437" t="s">
        <v>3388</v>
      </c>
      <c r="G67" s="437" t="s">
        <v>3380</v>
      </c>
      <c r="H67" s="437" t="s">
        <v>3389</v>
      </c>
      <c r="I67" s="533">
        <v>43455</v>
      </c>
      <c r="J67" s="439">
        <v>300</v>
      </c>
      <c r="K67" s="534"/>
      <c r="L67" s="437"/>
    </row>
    <row r="68" spans="1:12" ht="25.5">
      <c r="A68" s="436">
        <v>66</v>
      </c>
      <c r="B68" s="436" t="s">
        <v>61</v>
      </c>
      <c r="C68" s="437" t="s">
        <v>3390</v>
      </c>
      <c r="D68" s="436" t="s">
        <v>804</v>
      </c>
      <c r="E68" s="436" t="s">
        <v>345</v>
      </c>
      <c r="F68" s="437" t="s">
        <v>3391</v>
      </c>
      <c r="G68" s="437" t="s">
        <v>3380</v>
      </c>
      <c r="H68" s="437" t="s">
        <v>3392</v>
      </c>
      <c r="I68" s="533">
        <v>43546</v>
      </c>
      <c r="J68" s="439">
        <v>1050.01</v>
      </c>
      <c r="K68" s="534"/>
      <c r="L68" s="437"/>
    </row>
    <row r="69" spans="1:12" ht="25.5">
      <c r="A69" s="436">
        <v>67</v>
      </c>
      <c r="B69" s="436" t="s">
        <v>61</v>
      </c>
      <c r="C69" s="437" t="s">
        <v>3385</v>
      </c>
      <c r="D69" s="436" t="s">
        <v>804</v>
      </c>
      <c r="E69" s="436" t="s">
        <v>345</v>
      </c>
      <c r="F69" s="437" t="s">
        <v>3393</v>
      </c>
      <c r="G69" s="437" t="s">
        <v>3380</v>
      </c>
      <c r="H69" s="437" t="s">
        <v>3394</v>
      </c>
      <c r="I69" s="533">
        <v>43515</v>
      </c>
      <c r="J69" s="439">
        <v>870</v>
      </c>
      <c r="K69" s="534"/>
      <c r="L69" s="437"/>
    </row>
    <row r="70" spans="1:12" ht="25.5">
      <c r="A70" s="436">
        <v>68</v>
      </c>
      <c r="B70" s="436" t="s">
        <v>61</v>
      </c>
      <c r="C70" s="437" t="s">
        <v>3385</v>
      </c>
      <c r="D70" s="436" t="s">
        <v>804</v>
      </c>
      <c r="E70" s="436" t="s">
        <v>345</v>
      </c>
      <c r="F70" s="437" t="s">
        <v>3395</v>
      </c>
      <c r="G70" s="437" t="s">
        <v>3380</v>
      </c>
      <c r="H70" s="437" t="s">
        <v>3396</v>
      </c>
      <c r="I70" s="533">
        <v>43488</v>
      </c>
      <c r="J70" s="439">
        <v>1015</v>
      </c>
      <c r="K70" s="534"/>
      <c r="L70" s="437"/>
    </row>
    <row r="71" spans="1:12" ht="25.5">
      <c r="A71" s="436">
        <v>69</v>
      </c>
      <c r="B71" s="436" t="s">
        <v>61</v>
      </c>
      <c r="C71" s="437" t="s">
        <v>3385</v>
      </c>
      <c r="D71" s="436" t="s">
        <v>804</v>
      </c>
      <c r="E71" s="436" t="s">
        <v>345</v>
      </c>
      <c r="F71" s="437" t="s">
        <v>3397</v>
      </c>
      <c r="G71" s="437" t="s">
        <v>3380</v>
      </c>
      <c r="H71" s="437" t="s">
        <v>3398</v>
      </c>
      <c r="I71" s="533">
        <v>43669</v>
      </c>
      <c r="J71" s="439">
        <v>2175</v>
      </c>
      <c r="K71" s="534"/>
      <c r="L71" s="437"/>
    </row>
    <row r="72" spans="1:12" ht="25.5">
      <c r="A72" s="436">
        <v>70</v>
      </c>
      <c r="B72" s="436" t="s">
        <v>61</v>
      </c>
      <c r="C72" s="437" t="s">
        <v>3399</v>
      </c>
      <c r="D72" s="436" t="s">
        <v>804</v>
      </c>
      <c r="E72" s="436" t="s">
        <v>345</v>
      </c>
      <c r="F72" s="437" t="s">
        <v>3400</v>
      </c>
      <c r="G72" s="437" t="s">
        <v>3380</v>
      </c>
      <c r="H72" s="437" t="s">
        <v>3401</v>
      </c>
      <c r="I72" s="533">
        <v>43720</v>
      </c>
      <c r="J72" s="439">
        <v>1665</v>
      </c>
      <c r="K72" s="534"/>
      <c r="L72" s="437"/>
    </row>
    <row r="73" spans="1:12" ht="25.5">
      <c r="A73" s="436">
        <v>71</v>
      </c>
      <c r="B73" s="436" t="s">
        <v>61</v>
      </c>
      <c r="C73" s="437" t="s">
        <v>3402</v>
      </c>
      <c r="D73" s="436" t="s">
        <v>804</v>
      </c>
      <c r="E73" s="436" t="s">
        <v>345</v>
      </c>
      <c r="F73" s="437" t="s">
        <v>3403</v>
      </c>
      <c r="G73" s="437" t="s">
        <v>3380</v>
      </c>
      <c r="H73" s="437" t="s">
        <v>3404</v>
      </c>
      <c r="I73" s="533">
        <v>43622</v>
      </c>
      <c r="J73" s="439">
        <v>1565</v>
      </c>
      <c r="K73" s="534"/>
      <c r="L73" s="437"/>
    </row>
    <row r="74" spans="1:12" ht="25.5">
      <c r="A74" s="436">
        <v>72</v>
      </c>
      <c r="B74" s="436" t="s">
        <v>61</v>
      </c>
      <c r="C74" s="437" t="s">
        <v>3385</v>
      </c>
      <c r="D74" s="436" t="s">
        <v>804</v>
      </c>
      <c r="E74" s="436" t="s">
        <v>345</v>
      </c>
      <c r="F74" s="437" t="s">
        <v>3405</v>
      </c>
      <c r="G74" s="437" t="s">
        <v>3380</v>
      </c>
      <c r="H74" s="437" t="s">
        <v>3394</v>
      </c>
      <c r="I74" s="533">
        <v>43637</v>
      </c>
      <c r="J74" s="439">
        <v>870</v>
      </c>
      <c r="K74" s="534"/>
      <c r="L74" s="437"/>
    </row>
    <row r="75" spans="1:12" ht="25.5">
      <c r="A75" s="436">
        <v>73</v>
      </c>
      <c r="B75" s="436" t="s">
        <v>61</v>
      </c>
      <c r="C75" s="437" t="s">
        <v>3387</v>
      </c>
      <c r="D75" s="436" t="s">
        <v>804</v>
      </c>
      <c r="E75" s="436" t="s">
        <v>345</v>
      </c>
      <c r="F75" s="437" t="s">
        <v>3406</v>
      </c>
      <c r="G75" s="437" t="s">
        <v>3380</v>
      </c>
      <c r="H75" s="437" t="s">
        <v>3389</v>
      </c>
      <c r="I75" s="533">
        <v>43609</v>
      </c>
      <c r="J75" s="439">
        <v>300</v>
      </c>
      <c r="K75" s="534"/>
      <c r="L75" s="437"/>
    </row>
    <row r="76" spans="1:12" ht="25.5">
      <c r="A76" s="436">
        <v>74</v>
      </c>
      <c r="B76" s="436" t="s">
        <v>61</v>
      </c>
      <c r="C76" s="437" t="s">
        <v>3407</v>
      </c>
      <c r="D76" s="436" t="s">
        <v>804</v>
      </c>
      <c r="E76" s="436" t="s">
        <v>766</v>
      </c>
      <c r="F76" s="437" t="s">
        <v>3408</v>
      </c>
      <c r="G76" s="437" t="s">
        <v>3380</v>
      </c>
      <c r="H76" s="437" t="s">
        <v>3409</v>
      </c>
      <c r="I76" s="533">
        <v>43549</v>
      </c>
      <c r="J76" s="439">
        <v>24000</v>
      </c>
      <c r="K76" s="534"/>
      <c r="L76" s="437"/>
    </row>
    <row r="77" spans="1:12" ht="25.5">
      <c r="A77" s="436">
        <v>75</v>
      </c>
      <c r="B77" s="436" t="s">
        <v>61</v>
      </c>
      <c r="C77" s="437" t="s">
        <v>3385</v>
      </c>
      <c r="D77" s="436" t="s">
        <v>804</v>
      </c>
      <c r="E77" s="436" t="s">
        <v>345</v>
      </c>
      <c r="F77" s="437" t="s">
        <v>3410</v>
      </c>
      <c r="G77" s="437" t="s">
        <v>3380</v>
      </c>
      <c r="H77" s="437" t="s">
        <v>3384</v>
      </c>
      <c r="I77" s="533">
        <v>43777</v>
      </c>
      <c r="J77" s="439">
        <v>360</v>
      </c>
      <c r="K77" s="534"/>
      <c r="L77" s="437"/>
    </row>
    <row r="78" spans="1:12" ht="25.5">
      <c r="A78" s="436">
        <v>76</v>
      </c>
      <c r="B78" s="436" t="s">
        <v>61</v>
      </c>
      <c r="C78" s="437" t="s">
        <v>3385</v>
      </c>
      <c r="D78" s="436" t="s">
        <v>804</v>
      </c>
      <c r="E78" s="436" t="s">
        <v>345</v>
      </c>
      <c r="F78" s="437" t="s">
        <v>3411</v>
      </c>
      <c r="G78" s="437" t="s">
        <v>3380</v>
      </c>
      <c r="H78" s="437" t="s">
        <v>3384</v>
      </c>
      <c r="I78" s="533">
        <v>43761</v>
      </c>
      <c r="J78" s="439">
        <v>324</v>
      </c>
      <c r="K78" s="534"/>
      <c r="L78" s="437"/>
    </row>
    <row r="79" spans="1:12" ht="25.5">
      <c r="A79" s="436">
        <v>77</v>
      </c>
      <c r="B79" s="436" t="s">
        <v>61</v>
      </c>
      <c r="C79" s="437" t="s">
        <v>3412</v>
      </c>
      <c r="D79" s="436" t="s">
        <v>804</v>
      </c>
      <c r="E79" s="436" t="s">
        <v>345</v>
      </c>
      <c r="F79" s="437" t="s">
        <v>3413</v>
      </c>
      <c r="G79" s="437" t="s">
        <v>3414</v>
      </c>
      <c r="H79" s="437" t="s">
        <v>3415</v>
      </c>
      <c r="I79" s="533">
        <v>43777</v>
      </c>
      <c r="J79" s="439">
        <v>250</v>
      </c>
      <c r="K79" s="534"/>
      <c r="L79" s="437"/>
    </row>
    <row r="80" spans="1:12">
      <c r="A80" s="436">
        <v>78</v>
      </c>
      <c r="B80" s="436" t="s">
        <v>61</v>
      </c>
      <c r="C80" s="437" t="s">
        <v>3416</v>
      </c>
      <c r="D80" s="436" t="s">
        <v>804</v>
      </c>
      <c r="E80" s="436" t="s">
        <v>345</v>
      </c>
      <c r="F80" s="437" t="s">
        <v>3417</v>
      </c>
      <c r="G80" s="437" t="s">
        <v>3414</v>
      </c>
      <c r="H80" s="437" t="s">
        <v>3418</v>
      </c>
      <c r="I80" s="533">
        <v>43805</v>
      </c>
      <c r="J80" s="439">
        <v>750</v>
      </c>
      <c r="K80" s="534"/>
      <c r="L80" s="437"/>
    </row>
    <row r="81" spans="1:12" ht="25.5">
      <c r="A81" s="436">
        <v>79</v>
      </c>
      <c r="B81" s="436" t="s">
        <v>61</v>
      </c>
      <c r="C81" s="437" t="s">
        <v>3419</v>
      </c>
      <c r="D81" s="436" t="s">
        <v>804</v>
      </c>
      <c r="E81" s="436" t="s">
        <v>345</v>
      </c>
      <c r="F81" s="437" t="s">
        <v>3420</v>
      </c>
      <c r="G81" s="437" t="s">
        <v>3421</v>
      </c>
      <c r="H81" s="437" t="s">
        <v>3422</v>
      </c>
      <c r="I81" s="533">
        <v>43381</v>
      </c>
      <c r="J81" s="439">
        <v>2200</v>
      </c>
      <c r="K81" s="534"/>
      <c r="L81" s="437"/>
    </row>
    <row r="82" spans="1:12" ht="25.5">
      <c r="A82" s="436">
        <v>80</v>
      </c>
      <c r="B82" s="436" t="s">
        <v>61</v>
      </c>
      <c r="C82" s="437" t="s">
        <v>3423</v>
      </c>
      <c r="D82" s="436" t="s">
        <v>804</v>
      </c>
      <c r="E82" s="436" t="s">
        <v>345</v>
      </c>
      <c r="F82" s="437" t="s">
        <v>3424</v>
      </c>
      <c r="G82" s="437" t="s">
        <v>3421</v>
      </c>
      <c r="H82" s="437" t="s">
        <v>3425</v>
      </c>
      <c r="I82" s="533">
        <v>43537</v>
      </c>
      <c r="J82" s="439">
        <v>4800</v>
      </c>
      <c r="K82" s="534"/>
      <c r="L82" s="437"/>
    </row>
    <row r="83" spans="1:12" ht="25.5">
      <c r="A83" s="436">
        <v>81</v>
      </c>
      <c r="B83" s="436" t="s">
        <v>61</v>
      </c>
      <c r="C83" s="437" t="s">
        <v>929</v>
      </c>
      <c r="D83" s="436" t="s">
        <v>804</v>
      </c>
      <c r="E83" s="436" t="s">
        <v>345</v>
      </c>
      <c r="F83" s="437" t="s">
        <v>3426</v>
      </c>
      <c r="G83" s="437" t="s">
        <v>3421</v>
      </c>
      <c r="H83" s="437" t="s">
        <v>3427</v>
      </c>
      <c r="I83" s="533">
        <v>43579</v>
      </c>
      <c r="J83" s="439">
        <v>650</v>
      </c>
      <c r="K83" s="534"/>
      <c r="L83" s="437"/>
    </row>
    <row r="84" spans="1:12" ht="25.5">
      <c r="A84" s="436">
        <v>82</v>
      </c>
      <c r="B84" s="436" t="s">
        <v>61</v>
      </c>
      <c r="C84" s="437" t="s">
        <v>929</v>
      </c>
      <c r="D84" s="436" t="s">
        <v>804</v>
      </c>
      <c r="E84" s="436" t="s">
        <v>345</v>
      </c>
      <c r="F84" s="437" t="s">
        <v>3428</v>
      </c>
      <c r="G84" s="437" t="s">
        <v>3421</v>
      </c>
      <c r="H84" s="437" t="s">
        <v>3427</v>
      </c>
      <c r="I84" s="533">
        <v>43579</v>
      </c>
      <c r="J84" s="439">
        <v>650</v>
      </c>
      <c r="K84" s="534"/>
      <c r="L84" s="437"/>
    </row>
    <row r="85" spans="1:12" ht="25.5">
      <c r="A85" s="436">
        <v>83</v>
      </c>
      <c r="B85" s="436" t="s">
        <v>61</v>
      </c>
      <c r="C85" s="437" t="s">
        <v>3429</v>
      </c>
      <c r="D85" s="436" t="s">
        <v>804</v>
      </c>
      <c r="E85" s="436" t="s">
        <v>345</v>
      </c>
      <c r="F85" s="437" t="s">
        <v>3430</v>
      </c>
      <c r="G85" s="437" t="s">
        <v>3421</v>
      </c>
      <c r="H85" s="437" t="s">
        <v>3431</v>
      </c>
      <c r="I85" s="533">
        <v>43451</v>
      </c>
      <c r="J85" s="439">
        <v>11100</v>
      </c>
      <c r="K85" s="534"/>
      <c r="L85" s="437"/>
    </row>
    <row r="86" spans="1:12" ht="25.5">
      <c r="A86" s="436">
        <v>84</v>
      </c>
      <c r="B86" s="436" t="s">
        <v>61</v>
      </c>
      <c r="C86" s="437" t="s">
        <v>3259</v>
      </c>
      <c r="D86" s="436" t="s">
        <v>804</v>
      </c>
      <c r="E86" s="436" t="s">
        <v>345</v>
      </c>
      <c r="F86" s="437" t="s">
        <v>3432</v>
      </c>
      <c r="G86" s="437" t="s">
        <v>3421</v>
      </c>
      <c r="H86" s="437" t="s">
        <v>3433</v>
      </c>
      <c r="I86" s="533">
        <v>43451</v>
      </c>
      <c r="J86" s="439">
        <v>1300</v>
      </c>
      <c r="K86" s="534"/>
      <c r="L86" s="437"/>
    </row>
    <row r="87" spans="1:12" ht="25.5">
      <c r="A87" s="436">
        <v>85</v>
      </c>
      <c r="B87" s="436" t="s">
        <v>61</v>
      </c>
      <c r="C87" s="437" t="s">
        <v>3434</v>
      </c>
      <c r="D87" s="436" t="s">
        <v>804</v>
      </c>
      <c r="E87" s="436" t="s">
        <v>345</v>
      </c>
      <c r="F87" s="437" t="s">
        <v>3435</v>
      </c>
      <c r="G87" s="437" t="s">
        <v>3421</v>
      </c>
      <c r="H87" s="437" t="s">
        <v>3436</v>
      </c>
      <c r="I87" s="533">
        <v>43514</v>
      </c>
      <c r="J87" s="439">
        <v>2700</v>
      </c>
      <c r="K87" s="534"/>
      <c r="L87" s="437"/>
    </row>
    <row r="88" spans="1:12" ht="25.5">
      <c r="A88" s="436">
        <v>86</v>
      </c>
      <c r="B88" s="436" t="s">
        <v>61</v>
      </c>
      <c r="C88" s="437" t="s">
        <v>3437</v>
      </c>
      <c r="D88" s="436" t="s">
        <v>804</v>
      </c>
      <c r="E88" s="436" t="s">
        <v>345</v>
      </c>
      <c r="F88" s="437" t="s">
        <v>3438</v>
      </c>
      <c r="G88" s="437" t="s">
        <v>3421</v>
      </c>
      <c r="H88" s="437" t="s">
        <v>3439</v>
      </c>
      <c r="I88" s="533">
        <v>43465</v>
      </c>
      <c r="J88" s="439">
        <v>16000</v>
      </c>
      <c r="K88" s="534"/>
      <c r="L88" s="437"/>
    </row>
    <row r="89" spans="1:12" ht="25.5">
      <c r="A89" s="436">
        <v>87</v>
      </c>
      <c r="B89" s="436" t="s">
        <v>61</v>
      </c>
      <c r="C89" s="437" t="s">
        <v>929</v>
      </c>
      <c r="D89" s="436" t="s">
        <v>804</v>
      </c>
      <c r="E89" s="436" t="s">
        <v>345</v>
      </c>
      <c r="F89" s="437" t="s">
        <v>3440</v>
      </c>
      <c r="G89" s="437" t="s">
        <v>3421</v>
      </c>
      <c r="H89" s="437" t="s">
        <v>3441</v>
      </c>
      <c r="I89" s="533">
        <v>43609</v>
      </c>
      <c r="J89" s="439">
        <v>650</v>
      </c>
      <c r="K89" s="534"/>
      <c r="L89" s="437"/>
    </row>
    <row r="90" spans="1:12" ht="25.5">
      <c r="A90" s="436">
        <v>88</v>
      </c>
      <c r="B90" s="436" t="s">
        <v>61</v>
      </c>
      <c r="C90" s="437" t="s">
        <v>3419</v>
      </c>
      <c r="D90" s="436" t="s">
        <v>804</v>
      </c>
      <c r="E90" s="436" t="s">
        <v>345</v>
      </c>
      <c r="F90" s="437" t="s">
        <v>3442</v>
      </c>
      <c r="G90" s="437" t="s">
        <v>3421</v>
      </c>
      <c r="H90" s="437" t="s">
        <v>3422</v>
      </c>
      <c r="I90" s="533">
        <v>43381</v>
      </c>
      <c r="J90" s="439">
        <v>2200</v>
      </c>
      <c r="K90" s="534"/>
      <c r="L90" s="437"/>
    </row>
    <row r="91" spans="1:12" ht="25.5">
      <c r="A91" s="436">
        <v>89</v>
      </c>
      <c r="B91" s="436" t="s">
        <v>61</v>
      </c>
      <c r="C91" s="437" t="s">
        <v>3443</v>
      </c>
      <c r="D91" s="436" t="s">
        <v>804</v>
      </c>
      <c r="E91" s="436" t="s">
        <v>345</v>
      </c>
      <c r="F91" s="437" t="s">
        <v>3444</v>
      </c>
      <c r="G91" s="437" t="s">
        <v>3421</v>
      </c>
      <c r="H91" s="437" t="s">
        <v>3445</v>
      </c>
      <c r="I91" s="533">
        <v>43559</v>
      </c>
      <c r="J91" s="439">
        <v>3565.67</v>
      </c>
      <c r="K91" s="534"/>
      <c r="L91" s="437"/>
    </row>
    <row r="92" spans="1:12" ht="25.5">
      <c r="A92" s="436">
        <v>90</v>
      </c>
      <c r="B92" s="436" t="s">
        <v>61</v>
      </c>
      <c r="C92" s="437" t="s">
        <v>3446</v>
      </c>
      <c r="D92" s="436" t="s">
        <v>804</v>
      </c>
      <c r="E92" s="436" t="s">
        <v>345</v>
      </c>
      <c r="F92" s="437" t="s">
        <v>3447</v>
      </c>
      <c r="G92" s="437" t="s">
        <v>3421</v>
      </c>
      <c r="H92" s="437" t="s">
        <v>3446</v>
      </c>
      <c r="I92" s="533">
        <v>43567</v>
      </c>
      <c r="J92" s="439">
        <v>2496.5700000000002</v>
      </c>
      <c r="K92" s="534"/>
      <c r="L92" s="437"/>
    </row>
    <row r="93" spans="1:12" ht="25.5">
      <c r="A93" s="436">
        <v>91</v>
      </c>
      <c r="B93" s="436" t="s">
        <v>61</v>
      </c>
      <c r="C93" s="437" t="s">
        <v>3448</v>
      </c>
      <c r="D93" s="436" t="s">
        <v>804</v>
      </c>
      <c r="E93" s="436" t="s">
        <v>345</v>
      </c>
      <c r="F93" s="437" t="s">
        <v>3449</v>
      </c>
      <c r="G93" s="437" t="s">
        <v>3421</v>
      </c>
      <c r="H93" s="437" t="s">
        <v>3450</v>
      </c>
      <c r="I93" s="533">
        <v>43381</v>
      </c>
      <c r="J93" s="439">
        <v>1952.07</v>
      </c>
      <c r="K93" s="534"/>
      <c r="L93" s="437"/>
    </row>
    <row r="94" spans="1:12" ht="25.5">
      <c r="A94" s="436">
        <v>92</v>
      </c>
      <c r="B94" s="436" t="s">
        <v>61</v>
      </c>
      <c r="C94" s="437" t="s">
        <v>3451</v>
      </c>
      <c r="D94" s="436" t="s">
        <v>804</v>
      </c>
      <c r="E94" s="436" t="s">
        <v>345</v>
      </c>
      <c r="F94" s="437" t="s">
        <v>3452</v>
      </c>
      <c r="G94" s="437" t="s">
        <v>3421</v>
      </c>
      <c r="H94" s="437" t="s">
        <v>3453</v>
      </c>
      <c r="I94" s="533">
        <v>43514</v>
      </c>
      <c r="J94" s="439">
        <v>900</v>
      </c>
      <c r="K94" s="534"/>
      <c r="L94" s="437"/>
    </row>
    <row r="95" spans="1:12" ht="25.5">
      <c r="A95" s="436">
        <v>93</v>
      </c>
      <c r="B95" s="436" t="s">
        <v>61</v>
      </c>
      <c r="C95" s="437" t="s">
        <v>3454</v>
      </c>
      <c r="D95" s="436" t="s">
        <v>804</v>
      </c>
      <c r="E95" s="436" t="s">
        <v>345</v>
      </c>
      <c r="F95" s="437" t="s">
        <v>3455</v>
      </c>
      <c r="G95" s="437" t="s">
        <v>3421</v>
      </c>
      <c r="H95" s="437" t="s">
        <v>3456</v>
      </c>
      <c r="I95" s="533">
        <v>43378</v>
      </c>
      <c r="J95" s="439">
        <v>740.95</v>
      </c>
      <c r="K95" s="534"/>
      <c r="L95" s="437"/>
    </row>
    <row r="96" spans="1:12" ht="25.5">
      <c r="A96" s="436">
        <v>94</v>
      </c>
      <c r="B96" s="436" t="s">
        <v>61</v>
      </c>
      <c r="C96" s="437" t="s">
        <v>929</v>
      </c>
      <c r="D96" s="436" t="s">
        <v>804</v>
      </c>
      <c r="E96" s="436" t="s">
        <v>345</v>
      </c>
      <c r="F96" s="437" t="s">
        <v>3457</v>
      </c>
      <c r="G96" s="437" t="s">
        <v>3421</v>
      </c>
      <c r="H96" s="437" t="s">
        <v>3245</v>
      </c>
      <c r="I96" s="533">
        <v>43509</v>
      </c>
      <c r="J96" s="439">
        <v>650</v>
      </c>
      <c r="K96" s="534"/>
      <c r="L96" s="437"/>
    </row>
    <row r="97" spans="1:12" ht="25.5">
      <c r="A97" s="436">
        <v>95</v>
      </c>
      <c r="B97" s="436" t="s">
        <v>61</v>
      </c>
      <c r="C97" s="437" t="s">
        <v>3458</v>
      </c>
      <c r="D97" s="436" t="s">
        <v>804</v>
      </c>
      <c r="E97" s="436" t="s">
        <v>345</v>
      </c>
      <c r="F97" s="437" t="s">
        <v>3459</v>
      </c>
      <c r="G97" s="437" t="s">
        <v>3421</v>
      </c>
      <c r="H97" s="437" t="s">
        <v>3460</v>
      </c>
      <c r="I97" s="533">
        <v>43665</v>
      </c>
      <c r="J97" s="439">
        <v>3500</v>
      </c>
      <c r="K97" s="534"/>
      <c r="L97" s="437"/>
    </row>
    <row r="98" spans="1:12" ht="25.5">
      <c r="A98" s="436">
        <v>96</v>
      </c>
      <c r="B98" s="436" t="s">
        <v>61</v>
      </c>
      <c r="C98" s="437" t="s">
        <v>3271</v>
      </c>
      <c r="D98" s="436" t="s">
        <v>804</v>
      </c>
      <c r="E98" s="436" t="s">
        <v>345</v>
      </c>
      <c r="F98" s="437" t="s">
        <v>3461</v>
      </c>
      <c r="G98" s="437" t="s">
        <v>3421</v>
      </c>
      <c r="H98" s="437" t="s">
        <v>3462</v>
      </c>
      <c r="I98" s="533">
        <v>43669</v>
      </c>
      <c r="J98" s="439">
        <v>1050</v>
      </c>
      <c r="K98" s="534"/>
      <c r="L98" s="437"/>
    </row>
    <row r="99" spans="1:12" ht="25.5">
      <c r="A99" s="436">
        <v>97</v>
      </c>
      <c r="B99" s="436" t="s">
        <v>61</v>
      </c>
      <c r="C99" s="437" t="s">
        <v>3463</v>
      </c>
      <c r="D99" s="436" t="s">
        <v>804</v>
      </c>
      <c r="E99" s="436" t="s">
        <v>345</v>
      </c>
      <c r="F99" s="437" t="s">
        <v>3464</v>
      </c>
      <c r="G99" s="437" t="s">
        <v>3421</v>
      </c>
      <c r="H99" s="437" t="s">
        <v>3465</v>
      </c>
      <c r="I99" s="533">
        <v>43642</v>
      </c>
      <c r="J99" s="439">
        <v>2789.69</v>
      </c>
      <c r="K99" s="534"/>
      <c r="L99" s="437"/>
    </row>
    <row r="100" spans="1:12" ht="25.5">
      <c r="A100" s="436">
        <v>98</v>
      </c>
      <c r="B100" s="436" t="s">
        <v>61</v>
      </c>
      <c r="C100" s="437" t="s">
        <v>3466</v>
      </c>
      <c r="D100" s="436" t="s">
        <v>804</v>
      </c>
      <c r="E100" s="436" t="s">
        <v>345</v>
      </c>
      <c r="F100" s="437" t="s">
        <v>3467</v>
      </c>
      <c r="G100" s="437" t="s">
        <v>3421</v>
      </c>
      <c r="H100" s="437" t="s">
        <v>3468</v>
      </c>
      <c r="I100" s="533">
        <v>42726</v>
      </c>
      <c r="J100" s="439">
        <v>1500</v>
      </c>
      <c r="K100" s="534"/>
      <c r="L100" s="437"/>
    </row>
    <row r="101" spans="1:12" ht="25.5">
      <c r="A101" s="436">
        <v>99</v>
      </c>
      <c r="B101" s="436" t="s">
        <v>61</v>
      </c>
      <c r="C101" s="437" t="s">
        <v>3469</v>
      </c>
      <c r="D101" s="436" t="s">
        <v>804</v>
      </c>
      <c r="E101" s="436" t="s">
        <v>345</v>
      </c>
      <c r="F101" s="437" t="s">
        <v>3470</v>
      </c>
      <c r="G101" s="437" t="s">
        <v>3421</v>
      </c>
      <c r="H101" s="437" t="s">
        <v>3468</v>
      </c>
      <c r="I101" s="533">
        <v>42901</v>
      </c>
      <c r="J101" s="439">
        <v>2390.4</v>
      </c>
      <c r="K101" s="534"/>
      <c r="L101" s="437"/>
    </row>
    <row r="102" spans="1:12" ht="25.5">
      <c r="A102" s="436">
        <v>100</v>
      </c>
      <c r="B102" s="436" t="s">
        <v>61</v>
      </c>
      <c r="C102" s="437" t="s">
        <v>3271</v>
      </c>
      <c r="D102" s="436" t="s">
        <v>804</v>
      </c>
      <c r="E102" s="436" t="s">
        <v>345</v>
      </c>
      <c r="F102" s="437" t="s">
        <v>3471</v>
      </c>
      <c r="G102" s="437" t="s">
        <v>3421</v>
      </c>
      <c r="H102" s="437" t="s">
        <v>3472</v>
      </c>
      <c r="I102" s="533">
        <v>43522</v>
      </c>
      <c r="J102" s="439">
        <v>8600</v>
      </c>
      <c r="K102" s="534"/>
      <c r="L102" s="437"/>
    </row>
    <row r="103" spans="1:12" ht="25.5">
      <c r="A103" s="436">
        <v>101</v>
      </c>
      <c r="B103" s="436" t="s">
        <v>61</v>
      </c>
      <c r="C103" s="437" t="s">
        <v>3473</v>
      </c>
      <c r="D103" s="436" t="s">
        <v>804</v>
      </c>
      <c r="E103" s="436" t="s">
        <v>766</v>
      </c>
      <c r="F103" s="437" t="s">
        <v>3474</v>
      </c>
      <c r="G103" s="437" t="s">
        <v>3421</v>
      </c>
      <c r="H103" s="437" t="s">
        <v>3475</v>
      </c>
      <c r="I103" s="533">
        <v>43579</v>
      </c>
      <c r="J103" s="439">
        <v>395000</v>
      </c>
      <c r="K103" s="534"/>
      <c r="L103" s="437"/>
    </row>
    <row r="104" spans="1:12" ht="25.5">
      <c r="A104" s="436">
        <v>102</v>
      </c>
      <c r="B104" s="436" t="s">
        <v>61</v>
      </c>
      <c r="C104" s="437" t="s">
        <v>3476</v>
      </c>
      <c r="D104" s="436" t="s">
        <v>804</v>
      </c>
      <c r="E104" s="436" t="s">
        <v>345</v>
      </c>
      <c r="F104" s="437" t="s">
        <v>3477</v>
      </c>
      <c r="G104" s="437" t="s">
        <v>3421</v>
      </c>
      <c r="H104" s="437" t="s">
        <v>3478</v>
      </c>
      <c r="I104" s="533">
        <v>43510</v>
      </c>
      <c r="J104" s="439">
        <v>800</v>
      </c>
      <c r="K104" s="534"/>
      <c r="L104" s="437"/>
    </row>
    <row r="105" spans="1:12" ht="25.5">
      <c r="A105" s="436">
        <v>103</v>
      </c>
      <c r="B105" s="436" t="s">
        <v>61</v>
      </c>
      <c r="C105" s="437" t="s">
        <v>3479</v>
      </c>
      <c r="D105" s="436" t="s">
        <v>804</v>
      </c>
      <c r="E105" s="436" t="s">
        <v>345</v>
      </c>
      <c r="F105" s="437" t="s">
        <v>3480</v>
      </c>
      <c r="G105" s="437" t="s">
        <v>3421</v>
      </c>
      <c r="H105" s="437" t="s">
        <v>3481</v>
      </c>
      <c r="I105" s="533">
        <v>43634</v>
      </c>
      <c r="J105" s="439">
        <v>2900</v>
      </c>
      <c r="K105" s="534"/>
      <c r="L105" s="437"/>
    </row>
    <row r="106" spans="1:12" ht="25.5">
      <c r="A106" s="436">
        <v>104</v>
      </c>
      <c r="B106" s="436" t="s">
        <v>61</v>
      </c>
      <c r="C106" s="437" t="s">
        <v>3482</v>
      </c>
      <c r="D106" s="436" t="s">
        <v>804</v>
      </c>
      <c r="E106" s="436" t="s">
        <v>345</v>
      </c>
      <c r="F106" s="437" t="s">
        <v>3483</v>
      </c>
      <c r="G106" s="437" t="s">
        <v>3421</v>
      </c>
      <c r="H106" s="437" t="s">
        <v>3484</v>
      </c>
      <c r="I106" s="533">
        <v>43487</v>
      </c>
      <c r="J106" s="439">
        <v>850</v>
      </c>
      <c r="K106" s="534"/>
      <c r="L106" s="437"/>
    </row>
    <row r="107" spans="1:12" ht="25.5">
      <c r="A107" s="436">
        <v>105</v>
      </c>
      <c r="B107" s="436" t="s">
        <v>61</v>
      </c>
      <c r="C107" s="437" t="s">
        <v>3485</v>
      </c>
      <c r="D107" s="436" t="s">
        <v>804</v>
      </c>
      <c r="E107" s="436" t="s">
        <v>345</v>
      </c>
      <c r="F107" s="437" t="s">
        <v>3486</v>
      </c>
      <c r="G107" s="437" t="s">
        <v>3421</v>
      </c>
      <c r="H107" s="437" t="s">
        <v>3468</v>
      </c>
      <c r="I107" s="533">
        <v>43598</v>
      </c>
      <c r="J107" s="439">
        <v>1500</v>
      </c>
      <c r="K107" s="534"/>
      <c r="L107" s="437"/>
    </row>
    <row r="108" spans="1:12" ht="25.5">
      <c r="A108" s="436">
        <v>106</v>
      </c>
      <c r="B108" s="436" t="s">
        <v>61</v>
      </c>
      <c r="C108" s="437" t="s">
        <v>3487</v>
      </c>
      <c r="D108" s="436" t="s">
        <v>804</v>
      </c>
      <c r="E108" s="436" t="s">
        <v>345</v>
      </c>
      <c r="F108" s="437" t="s">
        <v>3488</v>
      </c>
      <c r="G108" s="437" t="s">
        <v>3421</v>
      </c>
      <c r="H108" s="437" t="s">
        <v>3489</v>
      </c>
      <c r="I108" s="533">
        <v>43579</v>
      </c>
      <c r="J108" s="439">
        <v>4800</v>
      </c>
      <c r="K108" s="534"/>
      <c r="L108" s="437"/>
    </row>
    <row r="109" spans="1:12" ht="25.5">
      <c r="A109" s="436">
        <v>107</v>
      </c>
      <c r="B109" s="436" t="s">
        <v>61</v>
      </c>
      <c r="C109" s="437" t="s">
        <v>929</v>
      </c>
      <c r="D109" s="436" t="s">
        <v>804</v>
      </c>
      <c r="E109" s="436" t="s">
        <v>345</v>
      </c>
      <c r="F109" s="437" t="s">
        <v>3490</v>
      </c>
      <c r="G109" s="437" t="s">
        <v>3421</v>
      </c>
      <c r="H109" s="437" t="s">
        <v>3491</v>
      </c>
      <c r="I109" s="533">
        <v>43503</v>
      </c>
      <c r="J109" s="439">
        <v>650</v>
      </c>
      <c r="K109" s="534"/>
      <c r="L109" s="437"/>
    </row>
    <row r="110" spans="1:12" ht="25.5">
      <c r="A110" s="436">
        <v>108</v>
      </c>
      <c r="B110" s="436" t="s">
        <v>61</v>
      </c>
      <c r="C110" s="437" t="s">
        <v>929</v>
      </c>
      <c r="D110" s="436" t="s">
        <v>804</v>
      </c>
      <c r="E110" s="436" t="s">
        <v>345</v>
      </c>
      <c r="F110" s="437" t="s">
        <v>3492</v>
      </c>
      <c r="G110" s="437" t="s">
        <v>3421</v>
      </c>
      <c r="H110" s="437" t="s">
        <v>3245</v>
      </c>
      <c r="I110" s="533">
        <v>43579</v>
      </c>
      <c r="J110" s="439">
        <v>1200</v>
      </c>
      <c r="K110" s="534"/>
      <c r="L110" s="437"/>
    </row>
    <row r="111" spans="1:12" ht="25.5">
      <c r="A111" s="436">
        <v>109</v>
      </c>
      <c r="B111" s="436" t="s">
        <v>61</v>
      </c>
      <c r="C111" s="437" t="s">
        <v>929</v>
      </c>
      <c r="D111" s="436" t="s">
        <v>804</v>
      </c>
      <c r="E111" s="436" t="s">
        <v>345</v>
      </c>
      <c r="F111" s="437" t="s">
        <v>3493</v>
      </c>
      <c r="G111" s="437" t="s">
        <v>3421</v>
      </c>
      <c r="H111" s="437" t="s">
        <v>3491</v>
      </c>
      <c r="I111" s="533">
        <v>43579</v>
      </c>
      <c r="J111" s="439">
        <v>650</v>
      </c>
      <c r="K111" s="534"/>
      <c r="L111" s="437"/>
    </row>
    <row r="112" spans="1:12" ht="25.5">
      <c r="A112" s="436">
        <v>110</v>
      </c>
      <c r="B112" s="436" t="s">
        <v>61</v>
      </c>
      <c r="C112" s="437" t="s">
        <v>3494</v>
      </c>
      <c r="D112" s="436" t="s">
        <v>804</v>
      </c>
      <c r="E112" s="436" t="s">
        <v>345</v>
      </c>
      <c r="F112" s="437" t="s">
        <v>3495</v>
      </c>
      <c r="G112" s="437" t="s">
        <v>3421</v>
      </c>
      <c r="H112" s="437" t="s">
        <v>3496</v>
      </c>
      <c r="I112" s="533">
        <v>43174</v>
      </c>
      <c r="J112" s="439">
        <v>2521.62</v>
      </c>
      <c r="K112" s="534"/>
      <c r="L112" s="437"/>
    </row>
    <row r="113" spans="1:12" ht="25.5">
      <c r="A113" s="436">
        <v>111</v>
      </c>
      <c r="B113" s="436" t="s">
        <v>61</v>
      </c>
      <c r="C113" s="437" t="s">
        <v>3497</v>
      </c>
      <c r="D113" s="436" t="s">
        <v>804</v>
      </c>
      <c r="E113" s="436" t="s">
        <v>345</v>
      </c>
      <c r="F113" s="437" t="s">
        <v>3498</v>
      </c>
      <c r="G113" s="437" t="s">
        <v>3421</v>
      </c>
      <c r="H113" s="437" t="s">
        <v>3497</v>
      </c>
      <c r="I113" s="533">
        <v>43644</v>
      </c>
      <c r="J113" s="439">
        <v>16194</v>
      </c>
      <c r="K113" s="534"/>
      <c r="L113" s="437"/>
    </row>
    <row r="114" spans="1:12" ht="25.5">
      <c r="A114" s="436">
        <v>112</v>
      </c>
      <c r="B114" s="436" t="s">
        <v>61</v>
      </c>
      <c r="C114" s="437" t="s">
        <v>3443</v>
      </c>
      <c r="D114" s="436" t="s">
        <v>804</v>
      </c>
      <c r="E114" s="436" t="s">
        <v>345</v>
      </c>
      <c r="F114" s="437" t="s">
        <v>3499</v>
      </c>
      <c r="G114" s="437" t="s">
        <v>3421</v>
      </c>
      <c r="H114" s="437" t="s">
        <v>3500</v>
      </c>
      <c r="I114" s="533">
        <v>43743</v>
      </c>
      <c r="J114" s="439">
        <v>5951.9</v>
      </c>
      <c r="K114" s="534"/>
      <c r="L114" s="437"/>
    </row>
    <row r="115" spans="1:12" ht="25.5">
      <c r="A115" s="436">
        <v>113</v>
      </c>
      <c r="B115" s="436" t="s">
        <v>61</v>
      </c>
      <c r="C115" s="437" t="s">
        <v>3501</v>
      </c>
      <c r="D115" s="436" t="s">
        <v>804</v>
      </c>
      <c r="E115" s="436" t="s">
        <v>345</v>
      </c>
      <c r="F115" s="437" t="s">
        <v>3502</v>
      </c>
      <c r="G115" s="437" t="s">
        <v>3421</v>
      </c>
      <c r="H115" s="437" t="s">
        <v>3468</v>
      </c>
      <c r="I115" s="533">
        <v>43686</v>
      </c>
      <c r="J115" s="439">
        <v>4984.76</v>
      </c>
      <c r="K115" s="534"/>
      <c r="L115" s="437"/>
    </row>
    <row r="116" spans="1:12" ht="38.25">
      <c r="A116" s="444">
        <v>114</v>
      </c>
      <c r="B116" s="444" t="s">
        <v>64</v>
      </c>
      <c r="C116" s="445" t="s">
        <v>3503</v>
      </c>
      <c r="D116" s="444" t="s">
        <v>535</v>
      </c>
      <c r="E116" s="444" t="s">
        <v>345</v>
      </c>
      <c r="F116" s="445" t="s">
        <v>3504</v>
      </c>
      <c r="G116" s="445" t="s">
        <v>3505</v>
      </c>
      <c r="H116" s="445" t="s">
        <v>3506</v>
      </c>
      <c r="I116" s="537" t="s">
        <v>3507</v>
      </c>
      <c r="J116" s="447"/>
      <c r="K116" s="447"/>
      <c r="L116" s="448"/>
    </row>
    <row r="117" spans="1:12" ht="25.5">
      <c r="A117" s="444">
        <v>115</v>
      </c>
      <c r="B117" s="444" t="s">
        <v>64</v>
      </c>
      <c r="C117" s="445" t="s">
        <v>3508</v>
      </c>
      <c r="D117" s="444" t="s">
        <v>535</v>
      </c>
      <c r="E117" s="444" t="s">
        <v>1184</v>
      </c>
      <c r="F117" s="445" t="s">
        <v>3509</v>
      </c>
      <c r="G117" s="445" t="s">
        <v>3510</v>
      </c>
      <c r="H117" s="445" t="s">
        <v>3511</v>
      </c>
      <c r="I117" s="537" t="s">
        <v>3512</v>
      </c>
      <c r="J117" s="447">
        <v>7147</v>
      </c>
      <c r="K117" s="447"/>
      <c r="L117" s="448"/>
    </row>
    <row r="118" spans="1:12" ht="25.5">
      <c r="A118" s="444">
        <v>116</v>
      </c>
      <c r="B118" s="444" t="s">
        <v>64</v>
      </c>
      <c r="C118" s="445" t="s">
        <v>3508</v>
      </c>
      <c r="D118" s="444" t="s">
        <v>535</v>
      </c>
      <c r="E118" s="444" t="s">
        <v>1184</v>
      </c>
      <c r="F118" s="445" t="s">
        <v>3513</v>
      </c>
      <c r="G118" s="445" t="s">
        <v>3514</v>
      </c>
      <c r="H118" s="445" t="s">
        <v>3515</v>
      </c>
      <c r="I118" s="537" t="s">
        <v>3516</v>
      </c>
      <c r="J118" s="447">
        <v>15404</v>
      </c>
      <c r="K118" s="447"/>
      <c r="L118" s="448"/>
    </row>
    <row r="119" spans="1:12" ht="51">
      <c r="A119" s="444">
        <v>117</v>
      </c>
      <c r="B119" s="444" t="s">
        <v>64</v>
      </c>
      <c r="C119" s="445" t="s">
        <v>3508</v>
      </c>
      <c r="D119" s="444" t="s">
        <v>535</v>
      </c>
      <c r="E119" s="444" t="s">
        <v>1184</v>
      </c>
      <c r="F119" s="445" t="s">
        <v>3517</v>
      </c>
      <c r="G119" s="445" t="s">
        <v>3510</v>
      </c>
      <c r="H119" s="445" t="s">
        <v>3518</v>
      </c>
      <c r="I119" s="537" t="s">
        <v>3516</v>
      </c>
      <c r="J119" s="447">
        <v>27333.599999999999</v>
      </c>
      <c r="K119" s="447"/>
      <c r="L119" s="448"/>
    </row>
    <row r="120" spans="1:12" ht="38.25">
      <c r="A120" s="444">
        <v>118</v>
      </c>
      <c r="B120" s="444" t="s">
        <v>64</v>
      </c>
      <c r="C120" s="445" t="s">
        <v>3508</v>
      </c>
      <c r="D120" s="444" t="s">
        <v>535</v>
      </c>
      <c r="E120" s="444" t="s">
        <v>1184</v>
      </c>
      <c r="F120" s="445" t="s">
        <v>3519</v>
      </c>
      <c r="G120" s="445" t="s">
        <v>3510</v>
      </c>
      <c r="H120" s="445" t="s">
        <v>3520</v>
      </c>
      <c r="I120" s="537" t="s">
        <v>3521</v>
      </c>
      <c r="J120" s="447">
        <v>15236</v>
      </c>
      <c r="K120" s="447"/>
      <c r="L120" s="448"/>
    </row>
    <row r="121" spans="1:12" ht="25.5">
      <c r="A121" s="444">
        <v>119</v>
      </c>
      <c r="B121" s="444" t="s">
        <v>64</v>
      </c>
      <c r="C121" s="445" t="s">
        <v>3522</v>
      </c>
      <c r="D121" s="444" t="s">
        <v>804</v>
      </c>
      <c r="E121" s="444" t="s">
        <v>345</v>
      </c>
      <c r="F121" s="445" t="s">
        <v>3523</v>
      </c>
      <c r="G121" s="445" t="s">
        <v>3524</v>
      </c>
      <c r="H121" s="445" t="s">
        <v>3525</v>
      </c>
      <c r="I121" s="537" t="s">
        <v>3526</v>
      </c>
      <c r="J121" s="447">
        <v>2000</v>
      </c>
      <c r="K121" s="447"/>
      <c r="L121" s="448"/>
    </row>
    <row r="122" spans="1:12" ht="25.5">
      <c r="A122" s="444">
        <v>120</v>
      </c>
      <c r="B122" s="444" t="s">
        <v>64</v>
      </c>
      <c r="C122" s="445" t="s">
        <v>3527</v>
      </c>
      <c r="D122" s="444" t="s">
        <v>804</v>
      </c>
      <c r="E122" s="444" t="s">
        <v>345</v>
      </c>
      <c r="F122" s="445" t="s">
        <v>3528</v>
      </c>
      <c r="G122" s="445" t="s">
        <v>3524</v>
      </c>
      <c r="H122" s="445" t="s">
        <v>3529</v>
      </c>
      <c r="I122" s="537" t="s">
        <v>3530</v>
      </c>
      <c r="J122" s="447">
        <v>175.64</v>
      </c>
      <c r="K122" s="447"/>
      <c r="L122" s="448"/>
    </row>
    <row r="123" spans="1:12" ht="38.25">
      <c r="A123" s="444">
        <v>121</v>
      </c>
      <c r="B123" s="444" t="s">
        <v>64</v>
      </c>
      <c r="C123" s="445" t="s">
        <v>3531</v>
      </c>
      <c r="D123" s="444" t="s">
        <v>804</v>
      </c>
      <c r="E123" s="444" t="s">
        <v>766</v>
      </c>
      <c r="F123" s="445" t="s">
        <v>3532</v>
      </c>
      <c r="G123" s="445" t="s">
        <v>3524</v>
      </c>
      <c r="H123" s="445" t="s">
        <v>3533</v>
      </c>
      <c r="I123" s="537" t="s">
        <v>3534</v>
      </c>
      <c r="J123" s="447">
        <v>1360.51</v>
      </c>
      <c r="K123" s="447"/>
      <c r="L123" s="448"/>
    </row>
    <row r="124" spans="1:12" ht="25.5">
      <c r="A124" s="444">
        <v>122</v>
      </c>
      <c r="B124" s="444" t="s">
        <v>64</v>
      </c>
      <c r="C124" s="445" t="s">
        <v>3527</v>
      </c>
      <c r="D124" s="444" t="s">
        <v>804</v>
      </c>
      <c r="E124" s="444" t="s">
        <v>345</v>
      </c>
      <c r="F124" s="445" t="s">
        <v>3535</v>
      </c>
      <c r="G124" s="445" t="s">
        <v>3524</v>
      </c>
      <c r="H124" s="445" t="s">
        <v>3529</v>
      </c>
      <c r="I124" s="537" t="s">
        <v>3536</v>
      </c>
      <c r="J124" s="447">
        <v>1377</v>
      </c>
      <c r="K124" s="447"/>
      <c r="L124" s="448"/>
    </row>
    <row r="125" spans="1:12" ht="25.5">
      <c r="A125" s="444">
        <v>123</v>
      </c>
      <c r="B125" s="444" t="s">
        <v>64</v>
      </c>
      <c r="C125" s="445" t="s">
        <v>3527</v>
      </c>
      <c r="D125" s="444" t="s">
        <v>804</v>
      </c>
      <c r="E125" s="444" t="s">
        <v>345</v>
      </c>
      <c r="F125" s="445" t="s">
        <v>3537</v>
      </c>
      <c r="G125" s="445" t="s">
        <v>3524</v>
      </c>
      <c r="H125" s="445" t="s">
        <v>3538</v>
      </c>
      <c r="I125" s="537" t="s">
        <v>3536</v>
      </c>
      <c r="J125" s="447">
        <v>341.29</v>
      </c>
      <c r="K125" s="447"/>
      <c r="L125" s="448"/>
    </row>
    <row r="126" spans="1:12" ht="38.25">
      <c r="A126" s="444">
        <v>124</v>
      </c>
      <c r="B126" s="444" t="s">
        <v>64</v>
      </c>
      <c r="C126" s="445" t="s">
        <v>3539</v>
      </c>
      <c r="D126" s="444" t="s">
        <v>804</v>
      </c>
      <c r="E126" s="444" t="s">
        <v>345</v>
      </c>
      <c r="F126" s="445" t="s">
        <v>3540</v>
      </c>
      <c r="G126" s="445" t="s">
        <v>3541</v>
      </c>
      <c r="H126" s="445" t="s">
        <v>3542</v>
      </c>
      <c r="I126" s="537" t="s">
        <v>3543</v>
      </c>
      <c r="J126" s="447">
        <v>5760</v>
      </c>
      <c r="K126" s="447"/>
      <c r="L126" s="448"/>
    </row>
    <row r="127" spans="1:12" ht="25.5">
      <c r="A127" s="444">
        <v>125</v>
      </c>
      <c r="B127" s="444" t="s">
        <v>64</v>
      </c>
      <c r="C127" s="445" t="s">
        <v>3544</v>
      </c>
      <c r="D127" s="444" t="s">
        <v>804</v>
      </c>
      <c r="E127" s="444" t="s">
        <v>345</v>
      </c>
      <c r="F127" s="445" t="s">
        <v>3545</v>
      </c>
      <c r="G127" s="445" t="s">
        <v>1050</v>
      </c>
      <c r="H127" s="445" t="s">
        <v>3546</v>
      </c>
      <c r="I127" s="537">
        <v>43405</v>
      </c>
      <c r="J127" s="447">
        <v>324</v>
      </c>
      <c r="K127" s="447"/>
      <c r="L127" s="448"/>
    </row>
    <row r="128" spans="1:12" ht="38.25">
      <c r="A128" s="444">
        <v>126</v>
      </c>
      <c r="B128" s="444" t="s">
        <v>64</v>
      </c>
      <c r="C128" s="445" t="s">
        <v>3547</v>
      </c>
      <c r="D128" s="444" t="s">
        <v>804</v>
      </c>
      <c r="E128" s="444" t="s">
        <v>345</v>
      </c>
      <c r="F128" s="445" t="s">
        <v>2409</v>
      </c>
      <c r="G128" s="445" t="s">
        <v>3505</v>
      </c>
      <c r="H128" s="445" t="s">
        <v>3548</v>
      </c>
      <c r="I128" s="537" t="s">
        <v>3549</v>
      </c>
      <c r="J128" s="447">
        <v>3360</v>
      </c>
      <c r="K128" s="447"/>
      <c r="L128" s="448"/>
    </row>
    <row r="129" spans="1:12" ht="38.25">
      <c r="A129" s="444">
        <v>127</v>
      </c>
      <c r="B129" s="444" t="s">
        <v>64</v>
      </c>
      <c r="C129" s="445" t="s">
        <v>1204</v>
      </c>
      <c r="D129" s="444" t="s">
        <v>804</v>
      </c>
      <c r="E129" s="444" t="s">
        <v>345</v>
      </c>
      <c r="F129" s="445" t="s">
        <v>3550</v>
      </c>
      <c r="G129" s="445" t="s">
        <v>3505</v>
      </c>
      <c r="H129" s="445" t="s">
        <v>3551</v>
      </c>
      <c r="I129" s="537" t="s">
        <v>3552</v>
      </c>
      <c r="J129" s="447">
        <v>2880</v>
      </c>
      <c r="K129" s="447"/>
      <c r="L129" s="448"/>
    </row>
    <row r="130" spans="1:12" ht="25.5">
      <c r="A130" s="444">
        <v>128</v>
      </c>
      <c r="B130" s="444" t="s">
        <v>64</v>
      </c>
      <c r="C130" s="445" t="s">
        <v>3553</v>
      </c>
      <c r="D130" s="444" t="s">
        <v>804</v>
      </c>
      <c r="E130" s="444" t="s">
        <v>345</v>
      </c>
      <c r="F130" s="445" t="s">
        <v>3554</v>
      </c>
      <c r="G130" s="445" t="s">
        <v>3555</v>
      </c>
      <c r="H130" s="445" t="s">
        <v>3556</v>
      </c>
      <c r="I130" s="537" t="s">
        <v>3557</v>
      </c>
      <c r="J130" s="447">
        <v>2400</v>
      </c>
      <c r="K130" s="447"/>
      <c r="L130" s="448"/>
    </row>
    <row r="131" spans="1:12" ht="38.25">
      <c r="A131" s="444">
        <v>129</v>
      </c>
      <c r="B131" s="444" t="s">
        <v>64</v>
      </c>
      <c r="C131" s="445" t="s">
        <v>3558</v>
      </c>
      <c r="D131" s="444" t="s">
        <v>804</v>
      </c>
      <c r="E131" s="444" t="s">
        <v>345</v>
      </c>
      <c r="F131" s="445" t="s">
        <v>2414</v>
      </c>
      <c r="G131" s="445" t="s">
        <v>3559</v>
      </c>
      <c r="H131" s="445" t="s">
        <v>3560</v>
      </c>
      <c r="I131" s="537" t="s">
        <v>3561</v>
      </c>
      <c r="J131" s="447">
        <v>648</v>
      </c>
      <c r="K131" s="447"/>
      <c r="L131" s="448"/>
    </row>
    <row r="132" spans="1:12" ht="38.25">
      <c r="A132" s="444">
        <v>130</v>
      </c>
      <c r="B132" s="444" t="s">
        <v>64</v>
      </c>
      <c r="C132" s="445" t="s">
        <v>3562</v>
      </c>
      <c r="D132" s="444" t="s">
        <v>804</v>
      </c>
      <c r="E132" s="444" t="s">
        <v>345</v>
      </c>
      <c r="F132" s="445" t="s">
        <v>3563</v>
      </c>
      <c r="G132" s="445" t="s">
        <v>3564</v>
      </c>
      <c r="H132" s="445" t="s">
        <v>3565</v>
      </c>
      <c r="I132" s="537" t="s">
        <v>3566</v>
      </c>
      <c r="J132" s="447">
        <v>576</v>
      </c>
      <c r="K132" s="447"/>
      <c r="L132" s="448"/>
    </row>
    <row r="133" spans="1:12" ht="25.5">
      <c r="A133" s="444">
        <v>131</v>
      </c>
      <c r="B133" s="444" t="s">
        <v>64</v>
      </c>
      <c r="C133" s="445" t="s">
        <v>3567</v>
      </c>
      <c r="D133" s="444" t="s">
        <v>804</v>
      </c>
      <c r="E133" s="444" t="s">
        <v>345</v>
      </c>
      <c r="F133" s="445" t="s">
        <v>3568</v>
      </c>
      <c r="G133" s="445" t="s">
        <v>3569</v>
      </c>
      <c r="H133" s="445" t="s">
        <v>3570</v>
      </c>
      <c r="I133" s="537" t="s">
        <v>3571</v>
      </c>
      <c r="J133" s="447">
        <v>1267.2</v>
      </c>
      <c r="K133" s="447"/>
      <c r="L133" s="448"/>
    </row>
    <row r="134" spans="1:12" ht="38.25">
      <c r="A134" s="444">
        <v>132</v>
      </c>
      <c r="B134" s="444" t="s">
        <v>64</v>
      </c>
      <c r="C134" s="445" t="s">
        <v>3531</v>
      </c>
      <c r="D134" s="444" t="s">
        <v>804</v>
      </c>
      <c r="E134" s="444" t="s">
        <v>345</v>
      </c>
      <c r="F134" s="445" t="s">
        <v>3572</v>
      </c>
      <c r="G134" s="445" t="s">
        <v>3573</v>
      </c>
      <c r="H134" s="445" t="s">
        <v>3574</v>
      </c>
      <c r="I134" s="537" t="s">
        <v>3575</v>
      </c>
      <c r="J134" s="447">
        <v>4781.76</v>
      </c>
      <c r="K134" s="447"/>
      <c r="L134" s="448"/>
    </row>
    <row r="135" spans="1:12" ht="25.5">
      <c r="A135" s="444">
        <v>133</v>
      </c>
      <c r="B135" s="444" t="s">
        <v>64</v>
      </c>
      <c r="C135" s="445" t="s">
        <v>3576</v>
      </c>
      <c r="D135" s="444" t="s">
        <v>804</v>
      </c>
      <c r="E135" s="444" t="s">
        <v>766</v>
      </c>
      <c r="F135" s="445" t="s">
        <v>2445</v>
      </c>
      <c r="G135" s="445" t="s">
        <v>1129</v>
      </c>
      <c r="H135" s="445" t="s">
        <v>3577</v>
      </c>
      <c r="I135" s="537" t="s">
        <v>3578</v>
      </c>
      <c r="J135" s="447">
        <v>750</v>
      </c>
      <c r="K135" s="447"/>
      <c r="L135" s="448"/>
    </row>
    <row r="136" spans="1:12" ht="25.5">
      <c r="A136" s="444">
        <v>134</v>
      </c>
      <c r="B136" s="444" t="s">
        <v>64</v>
      </c>
      <c r="C136" s="445" t="s">
        <v>3579</v>
      </c>
      <c r="D136" s="444" t="s">
        <v>804</v>
      </c>
      <c r="E136" s="444" t="s">
        <v>345</v>
      </c>
      <c r="F136" s="445" t="s">
        <v>3540</v>
      </c>
      <c r="G136" s="445" t="s">
        <v>3541</v>
      </c>
      <c r="H136" s="445" t="s">
        <v>3580</v>
      </c>
      <c r="I136" s="537" t="s">
        <v>3581</v>
      </c>
      <c r="J136" s="447">
        <v>410.4</v>
      </c>
      <c r="K136" s="447"/>
      <c r="L136" s="448"/>
    </row>
    <row r="137" spans="1:12" ht="38.25">
      <c r="A137" s="444">
        <v>135</v>
      </c>
      <c r="B137" s="444" t="s">
        <v>64</v>
      </c>
      <c r="C137" s="445" t="s">
        <v>3562</v>
      </c>
      <c r="D137" s="444" t="s">
        <v>804</v>
      </c>
      <c r="E137" s="444" t="s">
        <v>345</v>
      </c>
      <c r="F137" s="445" t="s">
        <v>2447</v>
      </c>
      <c r="G137" s="445" t="s">
        <v>3564</v>
      </c>
      <c r="H137" s="445" t="s">
        <v>3565</v>
      </c>
      <c r="I137" s="537" t="s">
        <v>3582</v>
      </c>
      <c r="J137" s="447">
        <v>1440</v>
      </c>
      <c r="K137" s="447"/>
      <c r="L137" s="448"/>
    </row>
    <row r="138" spans="1:12" ht="25.5">
      <c r="A138" s="444">
        <v>136</v>
      </c>
      <c r="B138" s="444" t="s">
        <v>64</v>
      </c>
      <c r="C138" s="445" t="s">
        <v>3583</v>
      </c>
      <c r="D138" s="444" t="s">
        <v>804</v>
      </c>
      <c r="E138" s="444" t="s">
        <v>345</v>
      </c>
      <c r="F138" s="445" t="s">
        <v>3540</v>
      </c>
      <c r="G138" s="445" t="s">
        <v>3541</v>
      </c>
      <c r="H138" s="445" t="s">
        <v>3584</v>
      </c>
      <c r="I138" s="537" t="s">
        <v>3585</v>
      </c>
      <c r="J138" s="447">
        <v>6048</v>
      </c>
      <c r="K138" s="447"/>
      <c r="L138" s="448"/>
    </row>
    <row r="139" spans="1:12" ht="38.25">
      <c r="A139" s="444">
        <v>137</v>
      </c>
      <c r="B139" s="444" t="s">
        <v>64</v>
      </c>
      <c r="C139" s="445" t="s">
        <v>3531</v>
      </c>
      <c r="D139" s="444" t="s">
        <v>804</v>
      </c>
      <c r="E139" s="444" t="s">
        <v>345</v>
      </c>
      <c r="F139" s="445" t="s">
        <v>2421</v>
      </c>
      <c r="G139" s="445" t="s">
        <v>3524</v>
      </c>
      <c r="H139" s="445" t="s">
        <v>3533</v>
      </c>
      <c r="I139" s="537" t="s">
        <v>3586</v>
      </c>
      <c r="J139" s="447">
        <v>234.85</v>
      </c>
      <c r="K139" s="447"/>
      <c r="L139" s="448"/>
    </row>
    <row r="140" spans="1:12" ht="25.5">
      <c r="A140" s="444">
        <v>138</v>
      </c>
      <c r="B140" s="444" t="s">
        <v>64</v>
      </c>
      <c r="C140" s="445" t="s">
        <v>3579</v>
      </c>
      <c r="D140" s="444" t="s">
        <v>804</v>
      </c>
      <c r="E140" s="444" t="s">
        <v>345</v>
      </c>
      <c r="F140" s="445" t="s">
        <v>3540</v>
      </c>
      <c r="G140" s="445" t="s">
        <v>3541</v>
      </c>
      <c r="H140" s="445" t="s">
        <v>3580</v>
      </c>
      <c r="I140" s="537" t="s">
        <v>3587</v>
      </c>
      <c r="J140" s="447">
        <v>420</v>
      </c>
      <c r="K140" s="447"/>
      <c r="L140" s="448"/>
    </row>
    <row r="141" spans="1:12" ht="38.25">
      <c r="A141" s="444">
        <v>139</v>
      </c>
      <c r="B141" s="444" t="s">
        <v>64</v>
      </c>
      <c r="C141" s="445" t="s">
        <v>3562</v>
      </c>
      <c r="D141" s="444" t="s">
        <v>804</v>
      </c>
      <c r="E141" s="444" t="s">
        <v>345</v>
      </c>
      <c r="F141" s="445" t="s">
        <v>2449</v>
      </c>
      <c r="G141" s="445" t="s">
        <v>3564</v>
      </c>
      <c r="H141" s="445" t="s">
        <v>3565</v>
      </c>
      <c r="I141" s="537">
        <v>43538</v>
      </c>
      <c r="J141" s="447">
        <v>576</v>
      </c>
      <c r="K141" s="447"/>
      <c r="L141" s="448"/>
    </row>
    <row r="142" spans="1:12" ht="38.25">
      <c r="A142" s="444">
        <v>140</v>
      </c>
      <c r="B142" s="444" t="s">
        <v>64</v>
      </c>
      <c r="C142" s="445" t="s">
        <v>2110</v>
      </c>
      <c r="D142" s="444" t="s">
        <v>804</v>
      </c>
      <c r="E142" s="444" t="s">
        <v>766</v>
      </c>
      <c r="F142" s="445" t="s">
        <v>2418</v>
      </c>
      <c r="G142" s="445" t="s">
        <v>3559</v>
      </c>
      <c r="H142" s="445" t="s">
        <v>3588</v>
      </c>
      <c r="I142" s="537" t="s">
        <v>3589</v>
      </c>
      <c r="J142" s="447">
        <v>840</v>
      </c>
      <c r="K142" s="447"/>
      <c r="L142" s="448"/>
    </row>
    <row r="143" spans="1:12" ht="25.5">
      <c r="A143" s="444">
        <v>141</v>
      </c>
      <c r="B143" s="444" t="s">
        <v>64</v>
      </c>
      <c r="C143" s="445" t="s">
        <v>3544</v>
      </c>
      <c r="D143" s="444" t="s">
        <v>804</v>
      </c>
      <c r="E143" s="444" t="s">
        <v>345</v>
      </c>
      <c r="F143" s="445" t="s">
        <v>3545</v>
      </c>
      <c r="G143" s="445" t="s">
        <v>1050</v>
      </c>
      <c r="H143" s="445" t="s">
        <v>3546</v>
      </c>
      <c r="I143" s="537">
        <v>43466</v>
      </c>
      <c r="J143" s="447">
        <v>324</v>
      </c>
      <c r="K143" s="447"/>
      <c r="L143" s="448"/>
    </row>
    <row r="144" spans="1:12" ht="38.25">
      <c r="A144" s="444">
        <v>142</v>
      </c>
      <c r="B144" s="444" t="s">
        <v>64</v>
      </c>
      <c r="C144" s="445" t="s">
        <v>3531</v>
      </c>
      <c r="D144" s="444" t="s">
        <v>804</v>
      </c>
      <c r="E144" s="444" t="s">
        <v>345</v>
      </c>
      <c r="F144" s="445" t="s">
        <v>2437</v>
      </c>
      <c r="G144" s="445" t="s">
        <v>3524</v>
      </c>
      <c r="H144" s="445" t="s">
        <v>3533</v>
      </c>
      <c r="I144" s="537" t="s">
        <v>3590</v>
      </c>
      <c r="J144" s="447">
        <v>951</v>
      </c>
      <c r="K144" s="447"/>
      <c r="L144" s="448"/>
    </row>
    <row r="145" spans="1:12" ht="76.5">
      <c r="A145" s="444">
        <v>143</v>
      </c>
      <c r="B145" s="444" t="s">
        <v>64</v>
      </c>
      <c r="C145" s="445" t="s">
        <v>3591</v>
      </c>
      <c r="D145" s="444" t="s">
        <v>804</v>
      </c>
      <c r="E145" s="444" t="s">
        <v>345</v>
      </c>
      <c r="F145" s="445" t="s">
        <v>3592</v>
      </c>
      <c r="G145" s="445" t="s">
        <v>3593</v>
      </c>
      <c r="H145" s="445" t="s">
        <v>3594</v>
      </c>
      <c r="I145" s="537" t="s">
        <v>3595</v>
      </c>
      <c r="J145" s="447">
        <v>5500</v>
      </c>
      <c r="K145" s="447"/>
      <c r="L145" s="448"/>
    </row>
    <row r="146" spans="1:12" ht="38.25">
      <c r="A146" s="444">
        <v>144</v>
      </c>
      <c r="B146" s="444" t="s">
        <v>64</v>
      </c>
      <c r="C146" s="445" t="s">
        <v>3531</v>
      </c>
      <c r="D146" s="444" t="s">
        <v>804</v>
      </c>
      <c r="E146" s="444" t="s">
        <v>345</v>
      </c>
      <c r="F146" s="445" t="s">
        <v>2442</v>
      </c>
      <c r="G146" s="445" t="s">
        <v>3524</v>
      </c>
      <c r="H146" s="445" t="s">
        <v>3533</v>
      </c>
      <c r="I146" s="537" t="s">
        <v>3596</v>
      </c>
      <c r="J146" s="447">
        <v>342.82</v>
      </c>
      <c r="K146" s="447"/>
      <c r="L146" s="448"/>
    </row>
    <row r="147" spans="1:12" ht="25.5">
      <c r="A147" s="444">
        <v>145</v>
      </c>
      <c r="B147" s="444" t="s">
        <v>64</v>
      </c>
      <c r="C147" s="445" t="s">
        <v>3597</v>
      </c>
      <c r="D147" s="444" t="s">
        <v>804</v>
      </c>
      <c r="E147" s="444" t="s">
        <v>345</v>
      </c>
      <c r="F147" s="445" t="s">
        <v>3540</v>
      </c>
      <c r="G147" s="445" t="s">
        <v>3541</v>
      </c>
      <c r="H147" s="445" t="s">
        <v>3598</v>
      </c>
      <c r="I147" s="537" t="s">
        <v>3599</v>
      </c>
      <c r="J147" s="447">
        <v>2280</v>
      </c>
      <c r="K147" s="447"/>
      <c r="L147" s="448"/>
    </row>
    <row r="148" spans="1:12" ht="25.5">
      <c r="A148" s="444">
        <v>146</v>
      </c>
      <c r="B148" s="444" t="s">
        <v>64</v>
      </c>
      <c r="C148" s="445" t="s">
        <v>3600</v>
      </c>
      <c r="D148" s="444" t="s">
        <v>804</v>
      </c>
      <c r="E148" s="444" t="s">
        <v>345</v>
      </c>
      <c r="F148" s="445" t="s">
        <v>3540</v>
      </c>
      <c r="G148" s="445" t="s">
        <v>3541</v>
      </c>
      <c r="H148" s="445" t="s">
        <v>3601</v>
      </c>
      <c r="I148" s="537" t="s">
        <v>3602</v>
      </c>
      <c r="J148" s="447">
        <v>4608</v>
      </c>
      <c r="K148" s="447"/>
      <c r="L148" s="448"/>
    </row>
    <row r="149" spans="1:12" ht="25.5">
      <c r="A149" s="444">
        <v>147</v>
      </c>
      <c r="B149" s="444" t="s">
        <v>64</v>
      </c>
      <c r="C149" s="445" t="s">
        <v>3603</v>
      </c>
      <c r="D149" s="444" t="s">
        <v>804</v>
      </c>
      <c r="E149" s="444" t="s">
        <v>345</v>
      </c>
      <c r="F149" s="445" t="s">
        <v>3604</v>
      </c>
      <c r="G149" s="445" t="s">
        <v>3524</v>
      </c>
      <c r="H149" s="445" t="s">
        <v>3529</v>
      </c>
      <c r="I149" s="537" t="s">
        <v>3605</v>
      </c>
      <c r="J149" s="447">
        <v>1252.8</v>
      </c>
      <c r="K149" s="447"/>
      <c r="L149" s="448"/>
    </row>
    <row r="150" spans="1:12" ht="38.25">
      <c r="A150" s="444">
        <v>148</v>
      </c>
      <c r="B150" s="444" t="s">
        <v>64</v>
      </c>
      <c r="C150" s="445" t="s">
        <v>3531</v>
      </c>
      <c r="D150" s="444" t="s">
        <v>804</v>
      </c>
      <c r="E150" s="444" t="s">
        <v>345</v>
      </c>
      <c r="F150" s="445" t="s">
        <v>3606</v>
      </c>
      <c r="G150" s="445" t="s">
        <v>3524</v>
      </c>
      <c r="H150" s="445" t="s">
        <v>3538</v>
      </c>
      <c r="I150" s="537" t="s">
        <v>3607</v>
      </c>
      <c r="J150" s="447">
        <v>1039.46</v>
      </c>
      <c r="K150" s="447"/>
      <c r="L150" s="448"/>
    </row>
    <row r="151" spans="1:12" ht="25.5">
      <c r="A151" s="444">
        <v>149</v>
      </c>
      <c r="B151" s="444" t="s">
        <v>64</v>
      </c>
      <c r="C151" s="445" t="s">
        <v>3608</v>
      </c>
      <c r="D151" s="444" t="s">
        <v>804</v>
      </c>
      <c r="E151" s="444" t="s">
        <v>345</v>
      </c>
      <c r="F151" s="445" t="s">
        <v>2478</v>
      </c>
      <c r="G151" s="445" t="s">
        <v>3524</v>
      </c>
      <c r="H151" s="445" t="s">
        <v>3609</v>
      </c>
      <c r="I151" s="537" t="s">
        <v>3607</v>
      </c>
      <c r="J151" s="447">
        <v>128.41</v>
      </c>
      <c r="K151" s="447"/>
      <c r="L151" s="448"/>
    </row>
    <row r="152" spans="1:12" ht="38.25">
      <c r="A152" s="444">
        <v>150</v>
      </c>
      <c r="B152" s="444" t="s">
        <v>64</v>
      </c>
      <c r="C152" s="445" t="s">
        <v>3562</v>
      </c>
      <c r="D152" s="444" t="s">
        <v>804</v>
      </c>
      <c r="E152" s="444" t="s">
        <v>345</v>
      </c>
      <c r="F152" s="445" t="s">
        <v>2476</v>
      </c>
      <c r="G152" s="445" t="s">
        <v>3564</v>
      </c>
      <c r="H152" s="445" t="s">
        <v>3565</v>
      </c>
      <c r="I152" s="537" t="s">
        <v>3610</v>
      </c>
      <c r="J152" s="447">
        <v>1152</v>
      </c>
      <c r="K152" s="447"/>
      <c r="L152" s="448"/>
    </row>
    <row r="153" spans="1:12" ht="38.25">
      <c r="A153" s="444">
        <v>151</v>
      </c>
      <c r="B153" s="444" t="s">
        <v>64</v>
      </c>
      <c r="C153" s="445" t="s">
        <v>3531</v>
      </c>
      <c r="D153" s="444" t="s">
        <v>804</v>
      </c>
      <c r="E153" s="444" t="s">
        <v>345</v>
      </c>
      <c r="F153" s="445" t="s">
        <v>2458</v>
      </c>
      <c r="G153" s="445" t="s">
        <v>3524</v>
      </c>
      <c r="H153" s="445" t="s">
        <v>3538</v>
      </c>
      <c r="I153" s="537" t="s">
        <v>3611</v>
      </c>
      <c r="J153" s="447">
        <v>889.7</v>
      </c>
      <c r="K153" s="447"/>
      <c r="L153" s="448"/>
    </row>
    <row r="154" spans="1:12" ht="38.25">
      <c r="A154" s="444">
        <v>152</v>
      </c>
      <c r="B154" s="444" t="s">
        <v>64</v>
      </c>
      <c r="C154" s="445" t="s">
        <v>3612</v>
      </c>
      <c r="D154" s="444" t="s">
        <v>804</v>
      </c>
      <c r="E154" s="444" t="s">
        <v>345</v>
      </c>
      <c r="F154" s="445" t="s">
        <v>3613</v>
      </c>
      <c r="G154" s="445" t="s">
        <v>3505</v>
      </c>
      <c r="H154" s="445" t="s">
        <v>3614</v>
      </c>
      <c r="I154" s="537" t="s">
        <v>3615</v>
      </c>
      <c r="J154" s="447">
        <v>1200</v>
      </c>
      <c r="K154" s="447"/>
      <c r="L154" s="448"/>
    </row>
    <row r="155" spans="1:12" ht="25.5">
      <c r="A155" s="444">
        <v>153</v>
      </c>
      <c r="B155" s="444" t="s">
        <v>64</v>
      </c>
      <c r="C155" s="445" t="s">
        <v>3553</v>
      </c>
      <c r="D155" s="444" t="s">
        <v>804</v>
      </c>
      <c r="E155" s="444" t="s">
        <v>345</v>
      </c>
      <c r="F155" s="445" t="s">
        <v>3616</v>
      </c>
      <c r="G155" s="445" t="s">
        <v>3555</v>
      </c>
      <c r="H155" s="445" t="s">
        <v>3617</v>
      </c>
      <c r="I155" s="537" t="s">
        <v>3618</v>
      </c>
      <c r="J155" s="447">
        <v>3000</v>
      </c>
      <c r="K155" s="447"/>
      <c r="L155" s="448"/>
    </row>
    <row r="156" spans="1:12" ht="25.5">
      <c r="A156" s="444">
        <v>154</v>
      </c>
      <c r="B156" s="444" t="s">
        <v>64</v>
      </c>
      <c r="C156" s="445" t="s">
        <v>3619</v>
      </c>
      <c r="D156" s="444" t="s">
        <v>804</v>
      </c>
      <c r="E156" s="444" t="s">
        <v>345</v>
      </c>
      <c r="F156" s="445" t="s">
        <v>2464</v>
      </c>
      <c r="G156" s="445" t="s">
        <v>3569</v>
      </c>
      <c r="H156" s="445" t="s">
        <v>3620</v>
      </c>
      <c r="I156" s="537" t="s">
        <v>3621</v>
      </c>
      <c r="J156" s="447">
        <v>345</v>
      </c>
      <c r="K156" s="447"/>
      <c r="L156" s="448"/>
    </row>
    <row r="157" spans="1:12" ht="51">
      <c r="A157" s="444">
        <v>155</v>
      </c>
      <c r="B157" s="444" t="s">
        <v>64</v>
      </c>
      <c r="C157" s="445" t="s">
        <v>3622</v>
      </c>
      <c r="D157" s="444" t="s">
        <v>804</v>
      </c>
      <c r="E157" s="444" t="s">
        <v>345</v>
      </c>
      <c r="F157" s="445" t="s">
        <v>3540</v>
      </c>
      <c r="G157" s="445" t="s">
        <v>3541</v>
      </c>
      <c r="H157" s="445" t="s">
        <v>3623</v>
      </c>
      <c r="I157" s="537">
        <v>43609</v>
      </c>
      <c r="J157" s="447">
        <v>3060</v>
      </c>
      <c r="K157" s="447"/>
      <c r="L157" s="448"/>
    </row>
    <row r="158" spans="1:12" ht="25.5">
      <c r="A158" s="444">
        <v>156</v>
      </c>
      <c r="B158" s="444" t="s">
        <v>64</v>
      </c>
      <c r="C158" s="445" t="s">
        <v>1117</v>
      </c>
      <c r="D158" s="444" t="s">
        <v>804</v>
      </c>
      <c r="E158" s="444" t="s">
        <v>345</v>
      </c>
      <c r="F158" s="445" t="s">
        <v>3540</v>
      </c>
      <c r="G158" s="445" t="s">
        <v>3541</v>
      </c>
      <c r="H158" s="445" t="s">
        <v>3624</v>
      </c>
      <c r="I158" s="537" t="s">
        <v>3625</v>
      </c>
      <c r="J158" s="447">
        <v>1800</v>
      </c>
      <c r="K158" s="447"/>
      <c r="L158" s="448"/>
    </row>
    <row r="159" spans="1:12" ht="38.25">
      <c r="A159" s="444">
        <v>157</v>
      </c>
      <c r="B159" s="444" t="s">
        <v>64</v>
      </c>
      <c r="C159" s="445" t="s">
        <v>3531</v>
      </c>
      <c r="D159" s="444" t="s">
        <v>804</v>
      </c>
      <c r="E159" s="444" t="s">
        <v>345</v>
      </c>
      <c r="F159" s="445" t="s">
        <v>2470</v>
      </c>
      <c r="G159" s="445" t="s">
        <v>3524</v>
      </c>
      <c r="H159" s="445" t="s">
        <v>3538</v>
      </c>
      <c r="I159" s="537" t="s">
        <v>3626</v>
      </c>
      <c r="J159" s="447">
        <v>296.95</v>
      </c>
      <c r="K159" s="447"/>
      <c r="L159" s="448"/>
    </row>
    <row r="160" spans="1:12" ht="38.25">
      <c r="A160" s="444">
        <v>158</v>
      </c>
      <c r="B160" s="444" t="s">
        <v>64</v>
      </c>
      <c r="C160" s="445" t="s">
        <v>3531</v>
      </c>
      <c r="D160" s="444" t="s">
        <v>804</v>
      </c>
      <c r="E160" s="444" t="s">
        <v>345</v>
      </c>
      <c r="F160" s="445" t="s">
        <v>2461</v>
      </c>
      <c r="G160" s="445" t="s">
        <v>3524</v>
      </c>
      <c r="H160" s="445" t="s">
        <v>3538</v>
      </c>
      <c r="I160" s="537" t="s">
        <v>3627</v>
      </c>
      <c r="J160" s="447">
        <v>1245</v>
      </c>
      <c r="K160" s="447"/>
      <c r="L160" s="448"/>
    </row>
    <row r="161" spans="1:12" ht="25.5">
      <c r="A161" s="444">
        <v>159</v>
      </c>
      <c r="B161" s="444" t="s">
        <v>64</v>
      </c>
      <c r="C161" s="445" t="s">
        <v>3628</v>
      </c>
      <c r="D161" s="444" t="s">
        <v>804</v>
      </c>
      <c r="E161" s="444" t="s">
        <v>345</v>
      </c>
      <c r="F161" s="445" t="s">
        <v>3629</v>
      </c>
      <c r="G161" s="445" t="s">
        <v>3593</v>
      </c>
      <c r="H161" s="445" t="s">
        <v>3630</v>
      </c>
      <c r="I161" s="537" t="s">
        <v>3631</v>
      </c>
      <c r="J161" s="447">
        <v>7176</v>
      </c>
      <c r="K161" s="447"/>
      <c r="L161" s="448"/>
    </row>
    <row r="162" spans="1:12" ht="25.5">
      <c r="A162" s="444">
        <v>160</v>
      </c>
      <c r="B162" s="444" t="s">
        <v>64</v>
      </c>
      <c r="C162" s="445" t="s">
        <v>3603</v>
      </c>
      <c r="D162" s="444" t="s">
        <v>804</v>
      </c>
      <c r="E162" s="444" t="s">
        <v>345</v>
      </c>
      <c r="F162" s="445" t="s">
        <v>3632</v>
      </c>
      <c r="G162" s="445" t="s">
        <v>3505</v>
      </c>
      <c r="H162" s="445" t="s">
        <v>3633</v>
      </c>
      <c r="I162" s="537" t="s">
        <v>3634</v>
      </c>
      <c r="J162" s="447">
        <v>2340</v>
      </c>
      <c r="K162" s="447"/>
      <c r="L162" s="448"/>
    </row>
    <row r="163" spans="1:12" ht="25.5">
      <c r="A163" s="444">
        <v>161</v>
      </c>
      <c r="B163" s="444" t="s">
        <v>64</v>
      </c>
      <c r="C163" s="445" t="s">
        <v>3544</v>
      </c>
      <c r="D163" s="444" t="s">
        <v>804</v>
      </c>
      <c r="E163" s="444" t="s">
        <v>345</v>
      </c>
      <c r="F163" s="445" t="s">
        <v>3545</v>
      </c>
      <c r="G163" s="445" t="s">
        <v>1050</v>
      </c>
      <c r="H163" s="445" t="s">
        <v>3546</v>
      </c>
      <c r="I163" s="537">
        <v>43586</v>
      </c>
      <c r="J163" s="447">
        <v>324</v>
      </c>
      <c r="K163" s="447"/>
      <c r="L163" s="448"/>
    </row>
    <row r="164" spans="1:12" ht="25.5">
      <c r="A164" s="444">
        <v>162</v>
      </c>
      <c r="B164" s="444" t="s">
        <v>64</v>
      </c>
      <c r="C164" s="445" t="s">
        <v>3600</v>
      </c>
      <c r="D164" s="444" t="s">
        <v>804</v>
      </c>
      <c r="E164" s="444" t="s">
        <v>345</v>
      </c>
      <c r="F164" s="445" t="s">
        <v>3540</v>
      </c>
      <c r="G164" s="445" t="s">
        <v>3541</v>
      </c>
      <c r="H164" s="445" t="s">
        <v>3635</v>
      </c>
      <c r="I164" s="537" t="s">
        <v>3636</v>
      </c>
      <c r="J164" s="447">
        <v>5760</v>
      </c>
      <c r="K164" s="447"/>
      <c r="L164" s="448"/>
    </row>
    <row r="165" spans="1:12" ht="25.5">
      <c r="A165" s="444">
        <v>163</v>
      </c>
      <c r="B165" s="444" t="s">
        <v>64</v>
      </c>
      <c r="C165" s="445" t="s">
        <v>3600</v>
      </c>
      <c r="D165" s="444" t="s">
        <v>804</v>
      </c>
      <c r="E165" s="444" t="s">
        <v>345</v>
      </c>
      <c r="F165" s="445" t="s">
        <v>2485</v>
      </c>
      <c r="G165" s="445" t="s">
        <v>3524</v>
      </c>
      <c r="H165" s="445" t="s">
        <v>3637</v>
      </c>
      <c r="I165" s="537" t="s">
        <v>3636</v>
      </c>
      <c r="J165" s="447">
        <v>5760</v>
      </c>
      <c r="K165" s="447"/>
      <c r="L165" s="448"/>
    </row>
    <row r="166" spans="1:12" ht="38.25">
      <c r="A166" s="444">
        <v>164</v>
      </c>
      <c r="B166" s="444" t="s">
        <v>64</v>
      </c>
      <c r="C166" s="445" t="s">
        <v>3562</v>
      </c>
      <c r="D166" s="444" t="s">
        <v>804</v>
      </c>
      <c r="E166" s="444" t="s">
        <v>345</v>
      </c>
      <c r="F166" s="445" t="s">
        <v>2510</v>
      </c>
      <c r="G166" s="445" t="s">
        <v>3564</v>
      </c>
      <c r="H166" s="445" t="s">
        <v>3565</v>
      </c>
      <c r="I166" s="537" t="s">
        <v>3638</v>
      </c>
      <c r="J166" s="447">
        <v>1152</v>
      </c>
      <c r="K166" s="447"/>
      <c r="L166" s="448"/>
    </row>
    <row r="167" spans="1:12" ht="25.5">
      <c r="A167" s="444">
        <v>165</v>
      </c>
      <c r="B167" s="444" t="s">
        <v>64</v>
      </c>
      <c r="C167" s="445" t="s">
        <v>3639</v>
      </c>
      <c r="D167" s="444" t="s">
        <v>804</v>
      </c>
      <c r="E167" s="444" t="s">
        <v>345</v>
      </c>
      <c r="F167" s="445" t="s">
        <v>3540</v>
      </c>
      <c r="G167" s="445" t="s">
        <v>3541</v>
      </c>
      <c r="H167" s="445" t="s">
        <v>3640</v>
      </c>
      <c r="I167" s="537">
        <v>43656</v>
      </c>
      <c r="J167" s="447">
        <v>2052</v>
      </c>
      <c r="K167" s="447"/>
      <c r="L167" s="448"/>
    </row>
    <row r="168" spans="1:12" ht="38.25">
      <c r="A168" s="444">
        <v>166</v>
      </c>
      <c r="B168" s="444" t="s">
        <v>64</v>
      </c>
      <c r="C168" s="445" t="s">
        <v>3562</v>
      </c>
      <c r="D168" s="444" t="s">
        <v>804</v>
      </c>
      <c r="E168" s="444" t="s">
        <v>345</v>
      </c>
      <c r="F168" s="445" t="s">
        <v>2514</v>
      </c>
      <c r="G168" s="445" t="s">
        <v>3564</v>
      </c>
      <c r="H168" s="445" t="s">
        <v>3565</v>
      </c>
      <c r="I168" s="537">
        <v>43650</v>
      </c>
      <c r="J168" s="447">
        <v>288</v>
      </c>
      <c r="K168" s="447"/>
      <c r="L168" s="448"/>
    </row>
    <row r="169" spans="1:12" ht="38.25">
      <c r="A169" s="444">
        <v>167</v>
      </c>
      <c r="B169" s="444" t="s">
        <v>64</v>
      </c>
      <c r="C169" s="445" t="s">
        <v>3641</v>
      </c>
      <c r="D169" s="444" t="s">
        <v>804</v>
      </c>
      <c r="E169" s="444" t="s">
        <v>345</v>
      </c>
      <c r="F169" s="445" t="s">
        <v>2431</v>
      </c>
      <c r="G169" s="445" t="s">
        <v>3573</v>
      </c>
      <c r="H169" s="445" t="s">
        <v>3642</v>
      </c>
      <c r="I169" s="537" t="s">
        <v>3643</v>
      </c>
      <c r="J169" s="447">
        <v>840</v>
      </c>
      <c r="K169" s="447"/>
      <c r="L169" s="448"/>
    </row>
    <row r="170" spans="1:12" ht="25.5">
      <c r="A170" s="444">
        <v>168</v>
      </c>
      <c r="B170" s="444" t="s">
        <v>64</v>
      </c>
      <c r="C170" s="445" t="s">
        <v>3603</v>
      </c>
      <c r="D170" s="444" t="s">
        <v>804</v>
      </c>
      <c r="E170" s="444" t="s">
        <v>345</v>
      </c>
      <c r="F170" s="445" t="s">
        <v>2505</v>
      </c>
      <c r="G170" s="445" t="s">
        <v>3524</v>
      </c>
      <c r="H170" s="445" t="s">
        <v>3644</v>
      </c>
      <c r="I170" s="537" t="s">
        <v>3645</v>
      </c>
      <c r="J170" s="447">
        <v>969</v>
      </c>
      <c r="K170" s="447"/>
      <c r="L170" s="448"/>
    </row>
    <row r="171" spans="1:12" ht="25.5">
      <c r="A171" s="444">
        <v>169</v>
      </c>
      <c r="B171" s="444" t="s">
        <v>64</v>
      </c>
      <c r="C171" s="445" t="s">
        <v>3603</v>
      </c>
      <c r="D171" s="444" t="s">
        <v>804</v>
      </c>
      <c r="E171" s="444" t="s">
        <v>345</v>
      </c>
      <c r="F171" s="445" t="s">
        <v>2486</v>
      </c>
      <c r="G171" s="445" t="s">
        <v>3524</v>
      </c>
      <c r="H171" s="445" t="s">
        <v>3646</v>
      </c>
      <c r="I171" s="537" t="s">
        <v>3647</v>
      </c>
      <c r="J171" s="447">
        <v>867</v>
      </c>
      <c r="K171" s="447"/>
      <c r="L171" s="448"/>
    </row>
    <row r="172" spans="1:12" ht="25.5">
      <c r="A172" s="444">
        <v>170</v>
      </c>
      <c r="B172" s="444" t="s">
        <v>64</v>
      </c>
      <c r="C172" s="445" t="s">
        <v>3567</v>
      </c>
      <c r="D172" s="444" t="s">
        <v>804</v>
      </c>
      <c r="E172" s="444" t="s">
        <v>345</v>
      </c>
      <c r="F172" s="445" t="s">
        <v>2521</v>
      </c>
      <c r="G172" s="445" t="s">
        <v>3569</v>
      </c>
      <c r="H172" s="445" t="s">
        <v>3570</v>
      </c>
      <c r="I172" s="537" t="s">
        <v>3648</v>
      </c>
      <c r="J172" s="447">
        <v>1290.24</v>
      </c>
      <c r="K172" s="447"/>
      <c r="L172" s="448"/>
    </row>
    <row r="173" spans="1:12" ht="25.5">
      <c r="A173" s="444">
        <v>171</v>
      </c>
      <c r="B173" s="444" t="s">
        <v>64</v>
      </c>
      <c r="C173" s="445" t="s">
        <v>3649</v>
      </c>
      <c r="D173" s="444" t="s">
        <v>804</v>
      </c>
      <c r="E173" s="444" t="s">
        <v>345</v>
      </c>
      <c r="F173" s="445" t="s">
        <v>2523</v>
      </c>
      <c r="G173" s="445" t="s">
        <v>3524</v>
      </c>
      <c r="H173" s="445" t="s">
        <v>3650</v>
      </c>
      <c r="I173" s="537" t="s">
        <v>3651</v>
      </c>
      <c r="J173" s="447">
        <v>157.78</v>
      </c>
      <c r="K173" s="447"/>
      <c r="L173" s="448"/>
    </row>
    <row r="174" spans="1:12" ht="25.5">
      <c r="A174" s="444">
        <v>172</v>
      </c>
      <c r="B174" s="444" t="s">
        <v>64</v>
      </c>
      <c r="C174" s="445" t="s">
        <v>3619</v>
      </c>
      <c r="D174" s="444" t="s">
        <v>804</v>
      </c>
      <c r="E174" s="444" t="s">
        <v>345</v>
      </c>
      <c r="F174" s="445" t="s">
        <v>2452</v>
      </c>
      <c r="G174" s="445" t="s">
        <v>3569</v>
      </c>
      <c r="H174" s="445" t="s">
        <v>3652</v>
      </c>
      <c r="I174" s="537" t="s">
        <v>3653</v>
      </c>
      <c r="J174" s="447">
        <v>871</v>
      </c>
      <c r="K174" s="447"/>
      <c r="L174" s="448"/>
    </row>
    <row r="175" spans="1:12" ht="25.5">
      <c r="A175" s="444">
        <v>173</v>
      </c>
      <c r="B175" s="444" t="s">
        <v>64</v>
      </c>
      <c r="C175" s="445" t="s">
        <v>3619</v>
      </c>
      <c r="D175" s="444" t="s">
        <v>804</v>
      </c>
      <c r="E175" s="444" t="s">
        <v>345</v>
      </c>
      <c r="F175" s="445" t="s">
        <v>2519</v>
      </c>
      <c r="G175" s="445" t="s">
        <v>3569</v>
      </c>
      <c r="H175" s="445" t="s">
        <v>3654</v>
      </c>
      <c r="I175" s="537" t="s">
        <v>3655</v>
      </c>
      <c r="J175" s="447">
        <v>250</v>
      </c>
      <c r="K175" s="447"/>
      <c r="L175" s="448"/>
    </row>
    <row r="176" spans="1:12" ht="25.5">
      <c r="A176" s="444">
        <v>174</v>
      </c>
      <c r="B176" s="444" t="s">
        <v>64</v>
      </c>
      <c r="C176" s="445" t="s">
        <v>3656</v>
      </c>
      <c r="D176" s="444" t="s">
        <v>804</v>
      </c>
      <c r="E176" s="444" t="s">
        <v>345</v>
      </c>
      <c r="F176" s="445" t="s">
        <v>2482</v>
      </c>
      <c r="G176" s="445" t="s">
        <v>3524</v>
      </c>
      <c r="H176" s="445" t="s">
        <v>3650</v>
      </c>
      <c r="I176" s="537" t="s">
        <v>3657</v>
      </c>
      <c r="J176" s="447">
        <v>315.60000000000002</v>
      </c>
      <c r="K176" s="447"/>
      <c r="L176" s="448"/>
    </row>
    <row r="177" spans="1:12" ht="38.25">
      <c r="A177" s="444">
        <v>175</v>
      </c>
      <c r="B177" s="444" t="s">
        <v>64</v>
      </c>
      <c r="C177" s="445" t="s">
        <v>3658</v>
      </c>
      <c r="D177" s="444" t="s">
        <v>804</v>
      </c>
      <c r="E177" s="444" t="s">
        <v>345</v>
      </c>
      <c r="F177" s="445" t="s">
        <v>2532</v>
      </c>
      <c r="G177" s="445" t="s">
        <v>3569</v>
      </c>
      <c r="H177" s="445" t="s">
        <v>3659</v>
      </c>
      <c r="I177" s="537" t="s">
        <v>3660</v>
      </c>
      <c r="J177" s="447">
        <v>348</v>
      </c>
      <c r="K177" s="447"/>
      <c r="L177" s="448"/>
    </row>
    <row r="178" spans="1:12" ht="38.25">
      <c r="A178" s="444">
        <v>176</v>
      </c>
      <c r="B178" s="444" t="s">
        <v>64</v>
      </c>
      <c r="C178" s="445" t="s">
        <v>3531</v>
      </c>
      <c r="D178" s="444" t="s">
        <v>804</v>
      </c>
      <c r="E178" s="444" t="s">
        <v>345</v>
      </c>
      <c r="F178" s="445" t="s">
        <v>2489</v>
      </c>
      <c r="G178" s="445" t="s">
        <v>3524</v>
      </c>
      <c r="H178" s="445" t="s">
        <v>3538</v>
      </c>
      <c r="I178" s="537" t="s">
        <v>3661</v>
      </c>
      <c r="J178" s="447">
        <v>2991.7</v>
      </c>
      <c r="K178" s="447"/>
      <c r="L178" s="448"/>
    </row>
    <row r="179" spans="1:12" ht="38.25">
      <c r="A179" s="444">
        <v>177</v>
      </c>
      <c r="B179" s="444" t="s">
        <v>64</v>
      </c>
      <c r="C179" s="445" t="s">
        <v>3662</v>
      </c>
      <c r="D179" s="444" t="s">
        <v>804</v>
      </c>
      <c r="E179" s="444" t="s">
        <v>345</v>
      </c>
      <c r="F179" s="445" t="s">
        <v>2520</v>
      </c>
      <c r="G179" s="445" t="s">
        <v>3663</v>
      </c>
      <c r="H179" s="445" t="s">
        <v>3664</v>
      </c>
      <c r="I179" s="537" t="s">
        <v>3665</v>
      </c>
      <c r="J179" s="447">
        <v>4560</v>
      </c>
      <c r="K179" s="447"/>
      <c r="L179" s="448"/>
    </row>
    <row r="180" spans="1:12" ht="38.25">
      <c r="A180" s="444">
        <v>178</v>
      </c>
      <c r="B180" s="444" t="s">
        <v>64</v>
      </c>
      <c r="C180" s="445" t="s">
        <v>3666</v>
      </c>
      <c r="D180" s="444" t="s">
        <v>804</v>
      </c>
      <c r="E180" s="444" t="s">
        <v>766</v>
      </c>
      <c r="F180" s="445" t="s">
        <v>2540</v>
      </c>
      <c r="G180" s="445" t="s">
        <v>3667</v>
      </c>
      <c r="H180" s="445" t="s">
        <v>3668</v>
      </c>
      <c r="I180" s="537" t="s">
        <v>3669</v>
      </c>
      <c r="J180" s="447">
        <v>1166</v>
      </c>
      <c r="K180" s="447"/>
      <c r="L180" s="448"/>
    </row>
    <row r="181" spans="1:12" ht="38.25">
      <c r="A181" s="444">
        <v>179</v>
      </c>
      <c r="B181" s="444" t="s">
        <v>64</v>
      </c>
      <c r="C181" s="445" t="s">
        <v>3562</v>
      </c>
      <c r="D181" s="444" t="s">
        <v>804</v>
      </c>
      <c r="E181" s="444" t="s">
        <v>345</v>
      </c>
      <c r="F181" s="445" t="s">
        <v>2535</v>
      </c>
      <c r="G181" s="445" t="s">
        <v>3564</v>
      </c>
      <c r="H181" s="445" t="s">
        <v>3565</v>
      </c>
      <c r="I181" s="537" t="s">
        <v>3670</v>
      </c>
      <c r="J181" s="447">
        <v>576</v>
      </c>
      <c r="K181" s="447"/>
      <c r="L181" s="448"/>
    </row>
    <row r="182" spans="1:12" ht="38.25">
      <c r="A182" s="444">
        <v>180</v>
      </c>
      <c r="B182" s="444" t="s">
        <v>64</v>
      </c>
      <c r="C182" s="445" t="s">
        <v>3558</v>
      </c>
      <c r="D182" s="444" t="s">
        <v>804</v>
      </c>
      <c r="E182" s="444" t="s">
        <v>345</v>
      </c>
      <c r="F182" s="445" t="s">
        <v>2551</v>
      </c>
      <c r="G182" s="445" t="s">
        <v>3671</v>
      </c>
      <c r="H182" s="445" t="s">
        <v>3672</v>
      </c>
      <c r="I182" s="537" t="s">
        <v>3673</v>
      </c>
      <c r="J182" s="447">
        <v>120</v>
      </c>
      <c r="K182" s="447"/>
      <c r="L182" s="448"/>
    </row>
    <row r="183" spans="1:12" ht="25.5">
      <c r="A183" s="444">
        <v>181</v>
      </c>
      <c r="B183" s="444" t="s">
        <v>64</v>
      </c>
      <c r="C183" s="445" t="s">
        <v>3600</v>
      </c>
      <c r="D183" s="444" t="s">
        <v>804</v>
      </c>
      <c r="E183" s="444" t="s">
        <v>345</v>
      </c>
      <c r="F183" s="445" t="s">
        <v>2525</v>
      </c>
      <c r="G183" s="445" t="s">
        <v>3524</v>
      </c>
      <c r="H183" s="445" t="s">
        <v>3674</v>
      </c>
      <c r="I183" s="537" t="s">
        <v>3675</v>
      </c>
      <c r="J183" s="447">
        <v>1366.8</v>
      </c>
      <c r="K183" s="447"/>
      <c r="L183" s="448"/>
    </row>
    <row r="184" spans="1:12" ht="38.25">
      <c r="A184" s="444">
        <v>182</v>
      </c>
      <c r="B184" s="444" t="s">
        <v>64</v>
      </c>
      <c r="C184" s="445" t="s">
        <v>3676</v>
      </c>
      <c r="D184" s="444" t="s">
        <v>804</v>
      </c>
      <c r="E184" s="444" t="s">
        <v>345</v>
      </c>
      <c r="F184" s="445" t="s">
        <v>2107</v>
      </c>
      <c r="G184" s="445" t="s">
        <v>3505</v>
      </c>
      <c r="H184" s="445" t="s">
        <v>3677</v>
      </c>
      <c r="I184" s="537" t="s">
        <v>3678</v>
      </c>
      <c r="J184" s="447">
        <v>23760</v>
      </c>
      <c r="K184" s="447"/>
      <c r="L184" s="448"/>
    </row>
    <row r="185" spans="1:12" ht="25.5">
      <c r="A185" s="444">
        <v>183</v>
      </c>
      <c r="B185" s="444" t="s">
        <v>64</v>
      </c>
      <c r="C185" s="445" t="s">
        <v>3679</v>
      </c>
      <c r="D185" s="444" t="s">
        <v>804</v>
      </c>
      <c r="E185" s="444" t="s">
        <v>345</v>
      </c>
      <c r="F185" s="445" t="s">
        <v>2558</v>
      </c>
      <c r="G185" s="445" t="s">
        <v>3524</v>
      </c>
      <c r="H185" s="445" t="s">
        <v>3529</v>
      </c>
      <c r="I185" s="537" t="s">
        <v>3680</v>
      </c>
      <c r="J185" s="447">
        <v>357</v>
      </c>
      <c r="K185" s="447"/>
      <c r="L185" s="448"/>
    </row>
    <row r="186" spans="1:12" ht="51">
      <c r="A186" s="444">
        <v>184</v>
      </c>
      <c r="B186" s="444" t="s">
        <v>64</v>
      </c>
      <c r="C186" s="445" t="s">
        <v>3681</v>
      </c>
      <c r="D186" s="444" t="s">
        <v>804</v>
      </c>
      <c r="E186" s="444" t="s">
        <v>345</v>
      </c>
      <c r="F186" s="445" t="s">
        <v>2568</v>
      </c>
      <c r="G186" s="445" t="s">
        <v>3524</v>
      </c>
      <c r="H186" s="445" t="s">
        <v>3682</v>
      </c>
      <c r="I186" s="537" t="s">
        <v>3683</v>
      </c>
      <c r="J186" s="447">
        <v>436.7</v>
      </c>
      <c r="K186" s="447"/>
      <c r="L186" s="448"/>
    </row>
    <row r="187" spans="1:12" ht="38.25">
      <c r="A187" s="444">
        <v>185</v>
      </c>
      <c r="B187" s="444" t="s">
        <v>64</v>
      </c>
      <c r="C187" s="445" t="s">
        <v>3684</v>
      </c>
      <c r="D187" s="444" t="s">
        <v>804</v>
      </c>
      <c r="E187" s="444" t="s">
        <v>345</v>
      </c>
      <c r="F187" s="445" t="s">
        <v>2539</v>
      </c>
      <c r="G187" s="445" t="s">
        <v>1036</v>
      </c>
      <c r="H187" s="445" t="s">
        <v>3685</v>
      </c>
      <c r="I187" s="537" t="s">
        <v>3686</v>
      </c>
      <c r="J187" s="447">
        <v>480</v>
      </c>
      <c r="K187" s="447"/>
      <c r="L187" s="448"/>
    </row>
    <row r="188" spans="1:12" ht="25.5">
      <c r="A188" s="444">
        <v>186</v>
      </c>
      <c r="B188" s="444" t="s">
        <v>64</v>
      </c>
      <c r="C188" s="445" t="s">
        <v>3687</v>
      </c>
      <c r="D188" s="444" t="s">
        <v>804</v>
      </c>
      <c r="E188" s="444" t="s">
        <v>345</v>
      </c>
      <c r="F188" s="445" t="s">
        <v>2570</v>
      </c>
      <c r="G188" s="445" t="s">
        <v>3593</v>
      </c>
      <c r="H188" s="445" t="s">
        <v>3688</v>
      </c>
      <c r="I188" s="537" t="s">
        <v>3689</v>
      </c>
      <c r="J188" s="447">
        <v>840</v>
      </c>
      <c r="K188" s="447"/>
      <c r="L188" s="448"/>
    </row>
    <row r="189" spans="1:12" ht="25.5">
      <c r="A189" s="444">
        <v>187</v>
      </c>
      <c r="B189" s="444" t="s">
        <v>64</v>
      </c>
      <c r="C189" s="445" t="s">
        <v>3690</v>
      </c>
      <c r="D189" s="444" t="s">
        <v>804</v>
      </c>
      <c r="E189" s="444" t="s">
        <v>345</v>
      </c>
      <c r="F189" s="445" t="s">
        <v>2571</v>
      </c>
      <c r="G189" s="445" t="s">
        <v>3671</v>
      </c>
      <c r="H189" s="445" t="s">
        <v>3691</v>
      </c>
      <c r="I189" s="537" t="s">
        <v>3692</v>
      </c>
      <c r="J189" s="447">
        <v>480</v>
      </c>
      <c r="K189" s="447"/>
      <c r="L189" s="448"/>
    </row>
    <row r="190" spans="1:12" ht="25.5">
      <c r="A190" s="444">
        <v>188</v>
      </c>
      <c r="B190" s="444" t="s">
        <v>64</v>
      </c>
      <c r="C190" s="445" t="s">
        <v>3600</v>
      </c>
      <c r="D190" s="444" t="s">
        <v>804</v>
      </c>
      <c r="E190" s="444" t="s">
        <v>345</v>
      </c>
      <c r="F190" s="445" t="s">
        <v>3540</v>
      </c>
      <c r="G190" s="445" t="s">
        <v>3541</v>
      </c>
      <c r="H190" s="445" t="s">
        <v>3601</v>
      </c>
      <c r="I190" s="537" t="s">
        <v>3693</v>
      </c>
      <c r="J190" s="447">
        <v>4608</v>
      </c>
      <c r="K190" s="447"/>
      <c r="L190" s="448"/>
    </row>
    <row r="191" spans="1:12" ht="25.5">
      <c r="A191" s="444">
        <v>189</v>
      </c>
      <c r="B191" s="444" t="s">
        <v>64</v>
      </c>
      <c r="C191" s="445" t="s">
        <v>3619</v>
      </c>
      <c r="D191" s="444" t="s">
        <v>804</v>
      </c>
      <c r="E191" s="444" t="s">
        <v>345</v>
      </c>
      <c r="F191" s="445" t="s">
        <v>2561</v>
      </c>
      <c r="G191" s="445" t="s">
        <v>3569</v>
      </c>
      <c r="H191" s="445" t="s">
        <v>3694</v>
      </c>
      <c r="I191" s="537" t="s">
        <v>3695</v>
      </c>
      <c r="J191" s="447">
        <v>1140</v>
      </c>
      <c r="K191" s="447"/>
      <c r="L191" s="448"/>
    </row>
    <row r="192" spans="1:12" ht="38.25">
      <c r="A192" s="444">
        <v>190</v>
      </c>
      <c r="B192" s="444" t="s">
        <v>64</v>
      </c>
      <c r="C192" s="445" t="s">
        <v>3562</v>
      </c>
      <c r="D192" s="444" t="s">
        <v>804</v>
      </c>
      <c r="E192" s="444" t="s">
        <v>345</v>
      </c>
      <c r="F192" s="445" t="s">
        <v>2124</v>
      </c>
      <c r="G192" s="445" t="s">
        <v>3564</v>
      </c>
      <c r="H192" s="445" t="s">
        <v>3565</v>
      </c>
      <c r="I192" s="537" t="s">
        <v>3696</v>
      </c>
      <c r="J192" s="447">
        <v>864</v>
      </c>
      <c r="K192" s="447"/>
      <c r="L192" s="448"/>
    </row>
    <row r="193" spans="1:12" ht="25.5">
      <c r="A193" s="444">
        <v>191</v>
      </c>
      <c r="B193" s="444" t="s">
        <v>64</v>
      </c>
      <c r="C193" s="445" t="s">
        <v>3603</v>
      </c>
      <c r="D193" s="444" t="s">
        <v>804</v>
      </c>
      <c r="E193" s="444" t="s">
        <v>345</v>
      </c>
      <c r="F193" s="445" t="s">
        <v>2502</v>
      </c>
      <c r="G193" s="445" t="s">
        <v>3524</v>
      </c>
      <c r="H193" s="445" t="s">
        <v>3697</v>
      </c>
      <c r="I193" s="537" t="s">
        <v>3698</v>
      </c>
      <c r="J193" s="447">
        <v>1087.8</v>
      </c>
      <c r="K193" s="447"/>
      <c r="L193" s="448"/>
    </row>
    <row r="194" spans="1:12" ht="38.25">
      <c r="A194" s="444">
        <v>192</v>
      </c>
      <c r="B194" s="444" t="s">
        <v>64</v>
      </c>
      <c r="C194" s="445" t="s">
        <v>3658</v>
      </c>
      <c r="D194" s="444" t="s">
        <v>804</v>
      </c>
      <c r="E194" s="444" t="s">
        <v>345</v>
      </c>
      <c r="F194" s="445" t="s">
        <v>2532</v>
      </c>
      <c r="G194" s="445" t="s">
        <v>1097</v>
      </c>
      <c r="H194" s="445" t="s">
        <v>3699</v>
      </c>
      <c r="I194" s="537" t="s">
        <v>3700</v>
      </c>
      <c r="J194" s="447">
        <v>1750</v>
      </c>
      <c r="K194" s="447"/>
      <c r="L194" s="448"/>
    </row>
    <row r="195" spans="1:12" ht="25.5">
      <c r="A195" s="444">
        <v>193</v>
      </c>
      <c r="B195" s="444" t="s">
        <v>64</v>
      </c>
      <c r="C195" s="445" t="s">
        <v>3701</v>
      </c>
      <c r="D195" s="444" t="s">
        <v>804</v>
      </c>
      <c r="E195" s="444" t="s">
        <v>345</v>
      </c>
      <c r="F195" s="445" t="s">
        <v>2537</v>
      </c>
      <c r="G195" s="445" t="s">
        <v>3702</v>
      </c>
      <c r="H195" s="445" t="s">
        <v>3703</v>
      </c>
      <c r="I195" s="537" t="s">
        <v>3704</v>
      </c>
      <c r="J195" s="447">
        <v>396</v>
      </c>
      <c r="K195" s="447"/>
      <c r="L195" s="448"/>
    </row>
    <row r="196" spans="1:12" ht="25.5">
      <c r="A196" s="444">
        <v>194</v>
      </c>
      <c r="B196" s="444" t="s">
        <v>64</v>
      </c>
      <c r="C196" s="445" t="s">
        <v>3603</v>
      </c>
      <c r="D196" s="444" t="s">
        <v>804</v>
      </c>
      <c r="E196" s="444" t="s">
        <v>345</v>
      </c>
      <c r="F196" s="445" t="s">
        <v>2122</v>
      </c>
      <c r="G196" s="445" t="s">
        <v>3524</v>
      </c>
      <c r="H196" s="445" t="s">
        <v>3697</v>
      </c>
      <c r="I196" s="537" t="s">
        <v>3705</v>
      </c>
      <c r="J196" s="447">
        <v>3167.4</v>
      </c>
      <c r="K196" s="447"/>
      <c r="L196" s="448"/>
    </row>
    <row r="197" spans="1:12" ht="38.25">
      <c r="A197" s="444">
        <v>195</v>
      </c>
      <c r="B197" s="444" t="s">
        <v>64</v>
      </c>
      <c r="C197" s="445" t="s">
        <v>3531</v>
      </c>
      <c r="D197" s="444" t="s">
        <v>804</v>
      </c>
      <c r="E197" s="444" t="s">
        <v>345</v>
      </c>
      <c r="F197" s="445" t="s">
        <v>2119</v>
      </c>
      <c r="G197" s="445" t="s">
        <v>3524</v>
      </c>
      <c r="H197" s="445" t="s">
        <v>3538</v>
      </c>
      <c r="I197" s="537" t="s">
        <v>3706</v>
      </c>
      <c r="J197" s="447">
        <v>823.2</v>
      </c>
      <c r="K197" s="447"/>
      <c r="L197" s="448"/>
    </row>
    <row r="198" spans="1:12" ht="25.5">
      <c r="A198" s="444">
        <v>196</v>
      </c>
      <c r="B198" s="444" t="s">
        <v>64</v>
      </c>
      <c r="C198" s="445" t="s">
        <v>3707</v>
      </c>
      <c r="D198" s="444" t="s">
        <v>535</v>
      </c>
      <c r="E198" s="444" t="s">
        <v>345</v>
      </c>
      <c r="F198" s="445" t="s">
        <v>3708</v>
      </c>
      <c r="G198" s="445" t="s">
        <v>3505</v>
      </c>
      <c r="H198" s="445" t="s">
        <v>3709</v>
      </c>
      <c r="I198" s="537" t="s">
        <v>3710</v>
      </c>
      <c r="J198" s="447">
        <v>3000</v>
      </c>
      <c r="K198" s="447"/>
      <c r="L198" s="448"/>
    </row>
    <row r="199" spans="1:12" ht="25.5">
      <c r="A199" s="444">
        <v>197</v>
      </c>
      <c r="B199" s="444" t="s">
        <v>64</v>
      </c>
      <c r="C199" s="445" t="s">
        <v>3707</v>
      </c>
      <c r="D199" s="444" t="s">
        <v>535</v>
      </c>
      <c r="E199" s="444" t="s">
        <v>345</v>
      </c>
      <c r="F199" s="445" t="s">
        <v>3711</v>
      </c>
      <c r="G199" s="445" t="s">
        <v>3712</v>
      </c>
      <c r="H199" s="445" t="s">
        <v>3713</v>
      </c>
      <c r="I199" s="537" t="s">
        <v>3714</v>
      </c>
      <c r="J199" s="447">
        <v>4900</v>
      </c>
      <c r="K199" s="447"/>
      <c r="L199" s="448"/>
    </row>
    <row r="200" spans="1:12" ht="51">
      <c r="A200" s="444">
        <v>198</v>
      </c>
      <c r="B200" s="444" t="s">
        <v>64</v>
      </c>
      <c r="C200" s="445" t="s">
        <v>3715</v>
      </c>
      <c r="D200" s="444" t="s">
        <v>804</v>
      </c>
      <c r="E200" s="444" t="s">
        <v>345</v>
      </c>
      <c r="F200" s="445" t="s">
        <v>2585</v>
      </c>
      <c r="G200" s="445" t="s">
        <v>3716</v>
      </c>
      <c r="H200" s="445" t="s">
        <v>3717</v>
      </c>
      <c r="I200" s="538"/>
      <c r="J200" s="447">
        <v>150</v>
      </c>
      <c r="K200" s="447"/>
      <c r="L200" s="448"/>
    </row>
    <row r="201" spans="1:12" ht="38.25">
      <c r="A201" s="444">
        <v>199</v>
      </c>
      <c r="B201" s="444" t="s">
        <v>64</v>
      </c>
      <c r="C201" s="445" t="s">
        <v>3718</v>
      </c>
      <c r="D201" s="444" t="s">
        <v>535</v>
      </c>
      <c r="E201" s="444" t="s">
        <v>345</v>
      </c>
      <c r="F201" s="445" t="s">
        <v>3504</v>
      </c>
      <c r="G201" s="445" t="s">
        <v>3505</v>
      </c>
      <c r="H201" s="445" t="s">
        <v>3719</v>
      </c>
      <c r="I201" s="537" t="s">
        <v>3720</v>
      </c>
      <c r="J201" s="447">
        <v>8000</v>
      </c>
      <c r="K201" s="447"/>
      <c r="L201" s="448"/>
    </row>
    <row r="202" spans="1:12" ht="25.5">
      <c r="A202" s="449">
        <v>200</v>
      </c>
      <c r="B202" s="449" t="s">
        <v>66</v>
      </c>
      <c r="C202" s="450" t="s">
        <v>661</v>
      </c>
      <c r="D202" s="449" t="s">
        <v>535</v>
      </c>
      <c r="E202" s="449" t="s">
        <v>345</v>
      </c>
      <c r="F202" s="450" t="s">
        <v>3721</v>
      </c>
      <c r="G202" s="450" t="s">
        <v>3722</v>
      </c>
      <c r="H202" s="450" t="s">
        <v>3723</v>
      </c>
      <c r="I202" s="451" t="s">
        <v>802</v>
      </c>
      <c r="J202" s="452">
        <v>16226</v>
      </c>
      <c r="K202" s="452"/>
      <c r="L202" s="453"/>
    </row>
    <row r="203" spans="1:12" ht="25.5">
      <c r="A203" s="449">
        <v>201</v>
      </c>
      <c r="B203" s="449" t="s">
        <v>66</v>
      </c>
      <c r="C203" s="450" t="s">
        <v>661</v>
      </c>
      <c r="D203" s="449" t="s">
        <v>535</v>
      </c>
      <c r="E203" s="449" t="s">
        <v>345</v>
      </c>
      <c r="F203" s="450" t="s">
        <v>3724</v>
      </c>
      <c r="G203" s="450" t="s">
        <v>3725</v>
      </c>
      <c r="H203" s="450" t="s">
        <v>3726</v>
      </c>
      <c r="I203" s="451" t="s">
        <v>802</v>
      </c>
      <c r="J203" s="452">
        <v>11077</v>
      </c>
      <c r="K203" s="452"/>
      <c r="L203" s="453"/>
    </row>
    <row r="204" spans="1:12" ht="76.5">
      <c r="A204" s="449">
        <v>202</v>
      </c>
      <c r="B204" s="449" t="s">
        <v>66</v>
      </c>
      <c r="C204" s="450" t="s">
        <v>661</v>
      </c>
      <c r="D204" s="449" t="s">
        <v>535</v>
      </c>
      <c r="E204" s="449" t="s">
        <v>345</v>
      </c>
      <c r="F204" s="450" t="s">
        <v>3727</v>
      </c>
      <c r="G204" s="450" t="s">
        <v>3728</v>
      </c>
      <c r="H204" s="450" t="s">
        <v>3729</v>
      </c>
      <c r="I204" s="451" t="s">
        <v>802</v>
      </c>
      <c r="J204" s="452">
        <v>1886</v>
      </c>
      <c r="K204" s="452"/>
      <c r="L204" s="453" t="s">
        <v>3730</v>
      </c>
    </row>
    <row r="205" spans="1:12" ht="25.5">
      <c r="A205" s="449">
        <v>203</v>
      </c>
      <c r="B205" s="449" t="s">
        <v>66</v>
      </c>
      <c r="C205" s="450" t="s">
        <v>661</v>
      </c>
      <c r="D205" s="449" t="s">
        <v>535</v>
      </c>
      <c r="E205" s="449" t="s">
        <v>345</v>
      </c>
      <c r="F205" s="450" t="s">
        <v>3731</v>
      </c>
      <c r="G205" s="450" t="s">
        <v>3732</v>
      </c>
      <c r="H205" s="450" t="s">
        <v>3733</v>
      </c>
      <c r="I205" s="451" t="s">
        <v>669</v>
      </c>
      <c r="J205" s="452">
        <v>15795</v>
      </c>
      <c r="K205" s="452"/>
      <c r="L205" s="453"/>
    </row>
    <row r="206" spans="1:12" ht="25.5">
      <c r="A206" s="449">
        <v>204</v>
      </c>
      <c r="B206" s="449" t="s">
        <v>66</v>
      </c>
      <c r="C206" s="450" t="s">
        <v>661</v>
      </c>
      <c r="D206" s="449" t="s">
        <v>535</v>
      </c>
      <c r="E206" s="449" t="s">
        <v>345</v>
      </c>
      <c r="F206" s="450" t="s">
        <v>3734</v>
      </c>
      <c r="G206" s="450" t="s">
        <v>3735</v>
      </c>
      <c r="H206" s="450" t="s">
        <v>3736</v>
      </c>
      <c r="I206" s="451" t="s">
        <v>673</v>
      </c>
      <c r="J206" s="452">
        <v>1789</v>
      </c>
      <c r="K206" s="452"/>
      <c r="L206" s="453"/>
    </row>
    <row r="207" spans="1:12" ht="38.25">
      <c r="A207" s="449">
        <v>205</v>
      </c>
      <c r="B207" s="449" t="s">
        <v>66</v>
      </c>
      <c r="C207" s="450" t="s">
        <v>661</v>
      </c>
      <c r="D207" s="449" t="s">
        <v>535</v>
      </c>
      <c r="E207" s="449" t="s">
        <v>345</v>
      </c>
      <c r="F207" s="450" t="s">
        <v>3737</v>
      </c>
      <c r="G207" s="450" t="s">
        <v>1277</v>
      </c>
      <c r="H207" s="450" t="s">
        <v>3738</v>
      </c>
      <c r="I207" s="451" t="s">
        <v>673</v>
      </c>
      <c r="J207" s="452">
        <v>12049</v>
      </c>
      <c r="K207" s="452"/>
      <c r="L207" s="453"/>
    </row>
    <row r="208" spans="1:12" ht="25.5">
      <c r="A208" s="449">
        <v>206</v>
      </c>
      <c r="B208" s="449" t="s">
        <v>66</v>
      </c>
      <c r="C208" s="450" t="s">
        <v>661</v>
      </c>
      <c r="D208" s="449" t="s">
        <v>535</v>
      </c>
      <c r="E208" s="449" t="s">
        <v>345</v>
      </c>
      <c r="F208" s="450" t="s">
        <v>3739</v>
      </c>
      <c r="G208" s="450" t="s">
        <v>1286</v>
      </c>
      <c r="H208" s="450" t="s">
        <v>3740</v>
      </c>
      <c r="I208" s="451" t="s">
        <v>673</v>
      </c>
      <c r="J208" s="452">
        <v>6602</v>
      </c>
      <c r="K208" s="452"/>
      <c r="L208" s="453"/>
    </row>
    <row r="209" spans="1:12" ht="38.25">
      <c r="A209" s="449">
        <v>207</v>
      </c>
      <c r="B209" s="449" t="s">
        <v>66</v>
      </c>
      <c r="C209" s="450" t="s">
        <v>681</v>
      </c>
      <c r="D209" s="449" t="s">
        <v>535</v>
      </c>
      <c r="E209" s="449" t="s">
        <v>345</v>
      </c>
      <c r="F209" s="450" t="s">
        <v>3741</v>
      </c>
      <c r="G209" s="450" t="s">
        <v>1277</v>
      </c>
      <c r="H209" s="450" t="s">
        <v>3742</v>
      </c>
      <c r="I209" s="451" t="s">
        <v>3743</v>
      </c>
      <c r="J209" s="452">
        <v>2000</v>
      </c>
      <c r="K209" s="452"/>
      <c r="L209" s="453"/>
    </row>
    <row r="210" spans="1:12" ht="38.25">
      <c r="A210" s="449">
        <v>208</v>
      </c>
      <c r="B210" s="449" t="s">
        <v>66</v>
      </c>
      <c r="C210" s="450" t="s">
        <v>3744</v>
      </c>
      <c r="D210" s="449" t="s">
        <v>535</v>
      </c>
      <c r="E210" s="449" t="s">
        <v>766</v>
      </c>
      <c r="F210" s="450" t="s">
        <v>3745</v>
      </c>
      <c r="G210" s="450" t="s">
        <v>3746</v>
      </c>
      <c r="H210" s="450" t="s">
        <v>3747</v>
      </c>
      <c r="I210" s="451" t="s">
        <v>3748</v>
      </c>
      <c r="J210" s="452">
        <v>14397</v>
      </c>
      <c r="K210" s="452"/>
      <c r="L210" s="453"/>
    </row>
    <row r="211" spans="1:12" ht="51">
      <c r="A211" s="449">
        <v>209</v>
      </c>
      <c r="B211" s="449" t="s">
        <v>66</v>
      </c>
      <c r="C211" s="450" t="s">
        <v>3749</v>
      </c>
      <c r="D211" s="449" t="s">
        <v>535</v>
      </c>
      <c r="E211" s="449" t="s">
        <v>345</v>
      </c>
      <c r="F211" s="450" t="s">
        <v>3183</v>
      </c>
      <c r="G211" s="450" t="s">
        <v>3750</v>
      </c>
      <c r="H211" s="450" t="s">
        <v>3751</v>
      </c>
      <c r="I211" s="539" t="s">
        <v>797</v>
      </c>
      <c r="J211" s="452">
        <v>2815</v>
      </c>
      <c r="K211" s="452"/>
      <c r="L211" s="453"/>
    </row>
    <row r="212" spans="1:12" ht="38.25">
      <c r="A212" s="449">
        <v>210</v>
      </c>
      <c r="B212" s="449" t="s">
        <v>66</v>
      </c>
      <c r="C212" s="450" t="s">
        <v>765</v>
      </c>
      <c r="D212" s="449" t="s">
        <v>535</v>
      </c>
      <c r="E212" s="449" t="s">
        <v>766</v>
      </c>
      <c r="F212" s="450" t="s">
        <v>765</v>
      </c>
      <c r="G212" s="450" t="s">
        <v>3752</v>
      </c>
      <c r="H212" s="450" t="s">
        <v>3753</v>
      </c>
      <c r="I212" s="451" t="s">
        <v>3754</v>
      </c>
      <c r="J212" s="452">
        <v>0</v>
      </c>
      <c r="K212" s="452"/>
      <c r="L212" s="453"/>
    </row>
    <row r="213" spans="1:12" ht="38.25">
      <c r="A213" s="449">
        <v>211</v>
      </c>
      <c r="B213" s="449" t="s">
        <v>66</v>
      </c>
      <c r="C213" s="450" t="s">
        <v>3755</v>
      </c>
      <c r="D213" s="449" t="s">
        <v>535</v>
      </c>
      <c r="E213" s="449" t="s">
        <v>766</v>
      </c>
      <c r="F213" s="450" t="s">
        <v>3756</v>
      </c>
      <c r="G213" s="450" t="s">
        <v>1283</v>
      </c>
      <c r="H213" s="450" t="s">
        <v>3757</v>
      </c>
      <c r="I213" s="451" t="s">
        <v>797</v>
      </c>
      <c r="J213" s="452">
        <v>0</v>
      </c>
      <c r="K213" s="452"/>
      <c r="L213" s="453"/>
    </row>
    <row r="214" spans="1:12" ht="38.25">
      <c r="A214" s="449">
        <v>212</v>
      </c>
      <c r="B214" s="449" t="s">
        <v>66</v>
      </c>
      <c r="C214" s="450" t="s">
        <v>3758</v>
      </c>
      <c r="D214" s="449" t="s">
        <v>535</v>
      </c>
      <c r="E214" s="449" t="s">
        <v>766</v>
      </c>
      <c r="F214" s="450" t="s">
        <v>3759</v>
      </c>
      <c r="G214" s="450" t="s">
        <v>3760</v>
      </c>
      <c r="H214" s="450" t="s">
        <v>3761</v>
      </c>
      <c r="I214" s="451" t="s">
        <v>3762</v>
      </c>
      <c r="J214" s="452">
        <v>0</v>
      </c>
      <c r="K214" s="452"/>
      <c r="L214" s="453"/>
    </row>
    <row r="215" spans="1:12" ht="38.25">
      <c r="A215" s="449">
        <v>213</v>
      </c>
      <c r="B215" s="449" t="s">
        <v>66</v>
      </c>
      <c r="C215" s="450" t="s">
        <v>3755</v>
      </c>
      <c r="D215" s="449" t="s">
        <v>535</v>
      </c>
      <c r="E215" s="449" t="s">
        <v>766</v>
      </c>
      <c r="F215" s="450" t="s">
        <v>3763</v>
      </c>
      <c r="G215" s="450" t="s">
        <v>3764</v>
      </c>
      <c r="H215" s="450" t="s">
        <v>3757</v>
      </c>
      <c r="I215" s="451" t="s">
        <v>3765</v>
      </c>
      <c r="J215" s="452">
        <v>0</v>
      </c>
      <c r="K215" s="452"/>
      <c r="L215" s="453"/>
    </row>
    <row r="216" spans="1:12" ht="51">
      <c r="A216" s="449">
        <v>214</v>
      </c>
      <c r="B216" s="449" t="s">
        <v>66</v>
      </c>
      <c r="C216" s="450" t="s">
        <v>3755</v>
      </c>
      <c r="D216" s="449" t="s">
        <v>535</v>
      </c>
      <c r="E216" s="449" t="s">
        <v>345</v>
      </c>
      <c r="F216" s="450" t="s">
        <v>3766</v>
      </c>
      <c r="G216" s="450" t="s">
        <v>3767</v>
      </c>
      <c r="H216" s="450" t="s">
        <v>3768</v>
      </c>
      <c r="I216" s="451" t="s">
        <v>3769</v>
      </c>
      <c r="J216" s="452">
        <v>2380</v>
      </c>
      <c r="K216" s="452"/>
      <c r="L216" s="453"/>
    </row>
    <row r="217" spans="1:12" ht="25.5">
      <c r="A217" s="449">
        <v>215</v>
      </c>
      <c r="B217" s="449" t="s">
        <v>66</v>
      </c>
      <c r="C217" s="450" t="s">
        <v>3770</v>
      </c>
      <c r="D217" s="449" t="s">
        <v>804</v>
      </c>
      <c r="E217" s="449" t="s">
        <v>345</v>
      </c>
      <c r="F217" s="450" t="s">
        <v>3771</v>
      </c>
      <c r="G217" s="450" t="s">
        <v>3772</v>
      </c>
      <c r="H217" s="450" t="s">
        <v>3773</v>
      </c>
      <c r="I217" s="540">
        <v>43475</v>
      </c>
      <c r="J217" s="452">
        <v>2646</v>
      </c>
      <c r="K217" s="452"/>
      <c r="L217" s="453"/>
    </row>
    <row r="218" spans="1:12" ht="25.5">
      <c r="A218" s="449">
        <v>216</v>
      </c>
      <c r="B218" s="449" t="s">
        <v>66</v>
      </c>
      <c r="C218" s="450" t="s">
        <v>3774</v>
      </c>
      <c r="D218" s="449" t="s">
        <v>804</v>
      </c>
      <c r="E218" s="449" t="s">
        <v>345</v>
      </c>
      <c r="F218" s="450" t="s">
        <v>3775</v>
      </c>
      <c r="G218" s="450" t="s">
        <v>1352</v>
      </c>
      <c r="H218" s="450" t="s">
        <v>3776</v>
      </c>
      <c r="I218" s="540">
        <v>43486</v>
      </c>
      <c r="J218" s="452">
        <v>232</v>
      </c>
      <c r="K218" s="452"/>
      <c r="L218" s="453"/>
    </row>
    <row r="219" spans="1:12" ht="25.5">
      <c r="A219" s="449">
        <v>217</v>
      </c>
      <c r="B219" s="449" t="s">
        <v>66</v>
      </c>
      <c r="C219" s="450" t="s">
        <v>3390</v>
      </c>
      <c r="D219" s="449" t="s">
        <v>804</v>
      </c>
      <c r="E219" s="449" t="s">
        <v>345</v>
      </c>
      <c r="F219" s="450" t="s">
        <v>3777</v>
      </c>
      <c r="G219" s="450" t="s">
        <v>3778</v>
      </c>
      <c r="H219" s="450" t="s">
        <v>3779</v>
      </c>
      <c r="I219" s="540">
        <v>43480</v>
      </c>
      <c r="J219" s="452">
        <v>240</v>
      </c>
      <c r="K219" s="452"/>
      <c r="L219" s="453"/>
    </row>
    <row r="220" spans="1:12" ht="38.25">
      <c r="A220" s="449">
        <v>218</v>
      </c>
      <c r="B220" s="449" t="s">
        <v>66</v>
      </c>
      <c r="C220" s="450" t="s">
        <v>3780</v>
      </c>
      <c r="D220" s="449" t="s">
        <v>804</v>
      </c>
      <c r="E220" s="449" t="s">
        <v>345</v>
      </c>
      <c r="F220" s="450" t="s">
        <v>3775</v>
      </c>
      <c r="G220" s="450" t="s">
        <v>1352</v>
      </c>
      <c r="H220" s="450" t="s">
        <v>3776</v>
      </c>
      <c r="I220" s="540">
        <v>43487</v>
      </c>
      <c r="J220" s="452">
        <v>232</v>
      </c>
      <c r="K220" s="452"/>
      <c r="L220" s="453"/>
    </row>
    <row r="221" spans="1:12" ht="25.5">
      <c r="A221" s="449">
        <v>219</v>
      </c>
      <c r="B221" s="449" t="s">
        <v>66</v>
      </c>
      <c r="C221" s="450" t="s">
        <v>3781</v>
      </c>
      <c r="D221" s="449" t="s">
        <v>804</v>
      </c>
      <c r="E221" s="449" t="s">
        <v>345</v>
      </c>
      <c r="F221" s="450" t="s">
        <v>3775</v>
      </c>
      <c r="G221" s="450" t="s">
        <v>1352</v>
      </c>
      <c r="H221" s="450" t="s">
        <v>3782</v>
      </c>
      <c r="I221" s="540">
        <v>43489</v>
      </c>
      <c r="J221" s="452">
        <v>550</v>
      </c>
      <c r="K221" s="452"/>
      <c r="L221" s="453"/>
    </row>
    <row r="222" spans="1:12" ht="25.5">
      <c r="A222" s="449">
        <v>220</v>
      </c>
      <c r="B222" s="449" t="s">
        <v>66</v>
      </c>
      <c r="C222" s="450" t="s">
        <v>3783</v>
      </c>
      <c r="D222" s="449" t="s">
        <v>804</v>
      </c>
      <c r="E222" s="449" t="s">
        <v>345</v>
      </c>
      <c r="F222" s="450" t="s">
        <v>3775</v>
      </c>
      <c r="G222" s="450" t="s">
        <v>1352</v>
      </c>
      <c r="H222" s="450" t="s">
        <v>3776</v>
      </c>
      <c r="I222" s="540">
        <v>43489</v>
      </c>
      <c r="J222" s="452">
        <v>232</v>
      </c>
      <c r="K222" s="452"/>
      <c r="L222" s="453"/>
    </row>
    <row r="223" spans="1:12" ht="25.5">
      <c r="A223" s="449">
        <v>221</v>
      </c>
      <c r="B223" s="449" t="s">
        <v>66</v>
      </c>
      <c r="C223" s="450" t="s">
        <v>3784</v>
      </c>
      <c r="D223" s="449" t="s">
        <v>804</v>
      </c>
      <c r="E223" s="449" t="s">
        <v>345</v>
      </c>
      <c r="F223" s="450" t="s">
        <v>3775</v>
      </c>
      <c r="G223" s="450" t="s">
        <v>1352</v>
      </c>
      <c r="H223" s="450" t="s">
        <v>3776</v>
      </c>
      <c r="I223" s="540">
        <v>43489</v>
      </c>
      <c r="J223" s="452">
        <v>232</v>
      </c>
      <c r="K223" s="452"/>
      <c r="L223" s="453"/>
    </row>
    <row r="224" spans="1:12" ht="25.5">
      <c r="A224" s="449">
        <v>222</v>
      </c>
      <c r="B224" s="449" t="s">
        <v>66</v>
      </c>
      <c r="C224" s="450" t="s">
        <v>3785</v>
      </c>
      <c r="D224" s="449" t="s">
        <v>804</v>
      </c>
      <c r="E224" s="449" t="s">
        <v>345</v>
      </c>
      <c r="F224" s="450" t="s">
        <v>3775</v>
      </c>
      <c r="G224" s="450" t="s">
        <v>1352</v>
      </c>
      <c r="H224" s="450" t="s">
        <v>3776</v>
      </c>
      <c r="I224" s="540">
        <v>43490</v>
      </c>
      <c r="J224" s="452">
        <v>232</v>
      </c>
      <c r="K224" s="452"/>
      <c r="L224" s="453"/>
    </row>
    <row r="225" spans="1:12" ht="25.5">
      <c r="A225" s="449">
        <v>223</v>
      </c>
      <c r="B225" s="449" t="s">
        <v>66</v>
      </c>
      <c r="C225" s="450" t="s">
        <v>3786</v>
      </c>
      <c r="D225" s="449" t="s">
        <v>804</v>
      </c>
      <c r="E225" s="449" t="s">
        <v>345</v>
      </c>
      <c r="F225" s="450" t="s">
        <v>3775</v>
      </c>
      <c r="G225" s="450" t="s">
        <v>1352</v>
      </c>
      <c r="H225" s="450" t="s">
        <v>3776</v>
      </c>
      <c r="I225" s="540">
        <v>43490</v>
      </c>
      <c r="J225" s="452">
        <v>232</v>
      </c>
      <c r="K225" s="452"/>
      <c r="L225" s="453"/>
    </row>
    <row r="226" spans="1:12" ht="51">
      <c r="A226" s="449">
        <v>224</v>
      </c>
      <c r="B226" s="449" t="s">
        <v>66</v>
      </c>
      <c r="C226" s="450" t="s">
        <v>3787</v>
      </c>
      <c r="D226" s="449" t="s">
        <v>804</v>
      </c>
      <c r="E226" s="449" t="s">
        <v>345</v>
      </c>
      <c r="F226" s="450" t="s">
        <v>3775</v>
      </c>
      <c r="G226" s="450" t="s">
        <v>1352</v>
      </c>
      <c r="H226" s="450" t="s">
        <v>3782</v>
      </c>
      <c r="I226" s="540">
        <v>43493</v>
      </c>
      <c r="J226" s="452">
        <v>1100</v>
      </c>
      <c r="K226" s="452"/>
      <c r="L226" s="453"/>
    </row>
    <row r="227" spans="1:12" ht="38.25">
      <c r="A227" s="449">
        <v>225</v>
      </c>
      <c r="B227" s="449" t="s">
        <v>66</v>
      </c>
      <c r="C227" s="450" t="s">
        <v>3788</v>
      </c>
      <c r="D227" s="449" t="s">
        <v>804</v>
      </c>
      <c r="E227" s="449" t="s">
        <v>345</v>
      </c>
      <c r="F227" s="450" t="s">
        <v>3775</v>
      </c>
      <c r="G227" s="450" t="s">
        <v>1352</v>
      </c>
      <c r="H227" s="450" t="s">
        <v>3776</v>
      </c>
      <c r="I227" s="540">
        <v>43493</v>
      </c>
      <c r="J227" s="452">
        <v>232</v>
      </c>
      <c r="K227" s="452"/>
      <c r="L227" s="453"/>
    </row>
    <row r="228" spans="1:12" ht="38.25">
      <c r="A228" s="449">
        <v>226</v>
      </c>
      <c r="B228" s="449" t="s">
        <v>66</v>
      </c>
      <c r="C228" s="450" t="s">
        <v>3788</v>
      </c>
      <c r="D228" s="449" t="s">
        <v>804</v>
      </c>
      <c r="E228" s="449" t="s">
        <v>345</v>
      </c>
      <c r="F228" s="450" t="s">
        <v>3775</v>
      </c>
      <c r="G228" s="450" t="s">
        <v>1352</v>
      </c>
      <c r="H228" s="450" t="s">
        <v>3776</v>
      </c>
      <c r="I228" s="540">
        <v>43493</v>
      </c>
      <c r="J228" s="452">
        <v>232</v>
      </c>
      <c r="K228" s="452"/>
      <c r="L228" s="453"/>
    </row>
    <row r="229" spans="1:12" ht="25.5">
      <c r="A229" s="449">
        <v>227</v>
      </c>
      <c r="B229" s="449" t="s">
        <v>66</v>
      </c>
      <c r="C229" s="450" t="s">
        <v>3789</v>
      </c>
      <c r="D229" s="449" t="s">
        <v>804</v>
      </c>
      <c r="E229" s="449" t="s">
        <v>345</v>
      </c>
      <c r="F229" s="450" t="s">
        <v>3775</v>
      </c>
      <c r="G229" s="450" t="s">
        <v>1352</v>
      </c>
      <c r="H229" s="450" t="s">
        <v>3782</v>
      </c>
      <c r="I229" s="540">
        <v>43493</v>
      </c>
      <c r="J229" s="452">
        <v>550</v>
      </c>
      <c r="K229" s="452"/>
      <c r="L229" s="453"/>
    </row>
    <row r="230" spans="1:12" ht="25.5">
      <c r="A230" s="449">
        <v>228</v>
      </c>
      <c r="B230" s="449" t="s">
        <v>66</v>
      </c>
      <c r="C230" s="450" t="s">
        <v>3790</v>
      </c>
      <c r="D230" s="449" t="s">
        <v>804</v>
      </c>
      <c r="E230" s="449" t="s">
        <v>345</v>
      </c>
      <c r="F230" s="450" t="s">
        <v>3775</v>
      </c>
      <c r="G230" s="450" t="s">
        <v>1352</v>
      </c>
      <c r="H230" s="450" t="s">
        <v>3782</v>
      </c>
      <c r="I230" s="540">
        <v>43493</v>
      </c>
      <c r="J230" s="452">
        <v>1100</v>
      </c>
      <c r="K230" s="452"/>
      <c r="L230" s="453"/>
    </row>
    <row r="231" spans="1:12" ht="25.5">
      <c r="A231" s="449">
        <v>229</v>
      </c>
      <c r="B231" s="449" t="s">
        <v>66</v>
      </c>
      <c r="C231" s="450" t="s">
        <v>3791</v>
      </c>
      <c r="D231" s="449" t="s">
        <v>804</v>
      </c>
      <c r="E231" s="449" t="s">
        <v>345</v>
      </c>
      <c r="F231" s="450" t="s">
        <v>3775</v>
      </c>
      <c r="G231" s="450" t="s">
        <v>1352</v>
      </c>
      <c r="H231" s="450" t="s">
        <v>3782</v>
      </c>
      <c r="I231" s="540">
        <v>43494</v>
      </c>
      <c r="J231" s="452">
        <v>550</v>
      </c>
      <c r="K231" s="452"/>
      <c r="L231" s="453"/>
    </row>
    <row r="232" spans="1:12" ht="25.5">
      <c r="A232" s="449">
        <v>230</v>
      </c>
      <c r="B232" s="449" t="s">
        <v>66</v>
      </c>
      <c r="C232" s="450" t="s">
        <v>3792</v>
      </c>
      <c r="D232" s="449" t="s">
        <v>804</v>
      </c>
      <c r="E232" s="449" t="s">
        <v>345</v>
      </c>
      <c r="F232" s="450" t="s">
        <v>3775</v>
      </c>
      <c r="G232" s="450" t="s">
        <v>1352</v>
      </c>
      <c r="H232" s="450" t="s">
        <v>3782</v>
      </c>
      <c r="I232" s="540">
        <v>43494</v>
      </c>
      <c r="J232" s="452">
        <v>1100</v>
      </c>
      <c r="K232" s="452"/>
      <c r="L232" s="453"/>
    </row>
    <row r="233" spans="1:12" ht="25.5">
      <c r="A233" s="449">
        <v>231</v>
      </c>
      <c r="B233" s="449" t="s">
        <v>66</v>
      </c>
      <c r="C233" s="450" t="s">
        <v>3793</v>
      </c>
      <c r="D233" s="449" t="s">
        <v>804</v>
      </c>
      <c r="E233" s="449" t="s">
        <v>345</v>
      </c>
      <c r="F233" s="450" t="s">
        <v>3794</v>
      </c>
      <c r="G233" s="450" t="s">
        <v>3778</v>
      </c>
      <c r="H233" s="450" t="s">
        <v>3795</v>
      </c>
      <c r="I233" s="540">
        <v>43501</v>
      </c>
      <c r="J233" s="452">
        <v>144</v>
      </c>
      <c r="K233" s="452"/>
      <c r="L233" s="453"/>
    </row>
    <row r="234" spans="1:12" ht="51">
      <c r="A234" s="449">
        <v>232</v>
      </c>
      <c r="B234" s="449" t="s">
        <v>66</v>
      </c>
      <c r="C234" s="450" t="s">
        <v>3796</v>
      </c>
      <c r="D234" s="449" t="s">
        <v>804</v>
      </c>
      <c r="E234" s="449" t="s">
        <v>345</v>
      </c>
      <c r="F234" s="450" t="s">
        <v>3797</v>
      </c>
      <c r="G234" s="450" t="s">
        <v>3798</v>
      </c>
      <c r="H234" s="450" t="s">
        <v>3799</v>
      </c>
      <c r="I234" s="540">
        <v>43523</v>
      </c>
      <c r="J234" s="452">
        <v>204</v>
      </c>
      <c r="K234" s="452"/>
      <c r="L234" s="453"/>
    </row>
    <row r="235" spans="1:12" ht="25.5">
      <c r="A235" s="449">
        <v>233</v>
      </c>
      <c r="B235" s="449" t="s">
        <v>66</v>
      </c>
      <c r="C235" s="450" t="s">
        <v>3800</v>
      </c>
      <c r="D235" s="449" t="s">
        <v>804</v>
      </c>
      <c r="E235" s="449" t="s">
        <v>345</v>
      </c>
      <c r="F235" s="450" t="s">
        <v>3801</v>
      </c>
      <c r="G235" s="450" t="s">
        <v>3778</v>
      </c>
      <c r="H235" s="450" t="s">
        <v>3802</v>
      </c>
      <c r="I235" s="540">
        <v>43504</v>
      </c>
      <c r="J235" s="452">
        <v>500</v>
      </c>
      <c r="K235" s="452"/>
      <c r="L235" s="453"/>
    </row>
    <row r="236" spans="1:12" ht="25.5">
      <c r="A236" s="449">
        <v>234</v>
      </c>
      <c r="B236" s="449" t="s">
        <v>66</v>
      </c>
      <c r="C236" s="450" t="s">
        <v>3803</v>
      </c>
      <c r="D236" s="449" t="s">
        <v>804</v>
      </c>
      <c r="E236" s="449" t="s">
        <v>345</v>
      </c>
      <c r="F236" s="450" t="s">
        <v>3804</v>
      </c>
      <c r="G236" s="450" t="s">
        <v>1305</v>
      </c>
      <c r="H236" s="450" t="s">
        <v>3805</v>
      </c>
      <c r="I236" s="540">
        <v>43503</v>
      </c>
      <c r="J236" s="452">
        <v>9000</v>
      </c>
      <c r="K236" s="452"/>
      <c r="L236" s="453"/>
    </row>
    <row r="237" spans="1:12" ht="51">
      <c r="A237" s="449">
        <v>235</v>
      </c>
      <c r="B237" s="449" t="s">
        <v>66</v>
      </c>
      <c r="C237" s="450" t="s">
        <v>3806</v>
      </c>
      <c r="D237" s="449" t="s">
        <v>804</v>
      </c>
      <c r="E237" s="449" t="s">
        <v>345</v>
      </c>
      <c r="F237" s="450" t="s">
        <v>3807</v>
      </c>
      <c r="G237" s="450" t="s">
        <v>3778</v>
      </c>
      <c r="H237" s="450" t="s">
        <v>3802</v>
      </c>
      <c r="I237" s="540">
        <v>43508</v>
      </c>
      <c r="J237" s="452">
        <v>120</v>
      </c>
      <c r="K237" s="452"/>
      <c r="L237" s="453"/>
    </row>
    <row r="238" spans="1:12" ht="25.5">
      <c r="A238" s="449">
        <v>236</v>
      </c>
      <c r="B238" s="449" t="s">
        <v>66</v>
      </c>
      <c r="C238" s="450" t="s">
        <v>3390</v>
      </c>
      <c r="D238" s="449" t="s">
        <v>804</v>
      </c>
      <c r="E238" s="449" t="s">
        <v>345</v>
      </c>
      <c r="F238" s="450" t="s">
        <v>3808</v>
      </c>
      <c r="G238" s="450" t="s">
        <v>3778</v>
      </c>
      <c r="H238" s="450" t="s">
        <v>3779</v>
      </c>
      <c r="I238" s="540">
        <v>43508</v>
      </c>
      <c r="J238" s="452">
        <v>1404</v>
      </c>
      <c r="K238" s="452"/>
      <c r="L238" s="453"/>
    </row>
    <row r="239" spans="1:12" ht="38.25">
      <c r="A239" s="449">
        <v>237</v>
      </c>
      <c r="B239" s="449" t="s">
        <v>66</v>
      </c>
      <c r="C239" s="450" t="s">
        <v>3809</v>
      </c>
      <c r="D239" s="449" t="s">
        <v>804</v>
      </c>
      <c r="E239" s="449" t="s">
        <v>345</v>
      </c>
      <c r="F239" s="450" t="s">
        <v>3810</v>
      </c>
      <c r="G239" s="450" t="s">
        <v>1352</v>
      </c>
      <c r="H239" s="450" t="s">
        <v>3811</v>
      </c>
      <c r="I239" s="540">
        <v>43509</v>
      </c>
      <c r="J239" s="452">
        <v>324</v>
      </c>
      <c r="K239" s="452"/>
      <c r="L239" s="453"/>
    </row>
    <row r="240" spans="1:12" ht="25.5">
      <c r="A240" s="449">
        <v>238</v>
      </c>
      <c r="B240" s="449" t="s">
        <v>66</v>
      </c>
      <c r="C240" s="450" t="s">
        <v>3812</v>
      </c>
      <c r="D240" s="449" t="s">
        <v>804</v>
      </c>
      <c r="E240" s="449" t="s">
        <v>345</v>
      </c>
      <c r="F240" s="450" t="s">
        <v>3775</v>
      </c>
      <c r="G240" s="450" t="s">
        <v>1352</v>
      </c>
      <c r="H240" s="450" t="s">
        <v>3782</v>
      </c>
      <c r="I240" s="540">
        <v>43512</v>
      </c>
      <c r="J240" s="452">
        <v>550</v>
      </c>
      <c r="K240" s="452"/>
      <c r="L240" s="453"/>
    </row>
    <row r="241" spans="1:12" ht="25.5">
      <c r="A241" s="449">
        <v>239</v>
      </c>
      <c r="B241" s="449" t="s">
        <v>66</v>
      </c>
      <c r="C241" s="450" t="s">
        <v>3813</v>
      </c>
      <c r="D241" s="449" t="s">
        <v>804</v>
      </c>
      <c r="E241" s="449" t="s">
        <v>345</v>
      </c>
      <c r="F241" s="450" t="s">
        <v>3814</v>
      </c>
      <c r="G241" s="450" t="s">
        <v>3778</v>
      </c>
      <c r="H241" s="450" t="s">
        <v>3779</v>
      </c>
      <c r="I241" s="540">
        <v>43511</v>
      </c>
      <c r="J241" s="452">
        <v>420</v>
      </c>
      <c r="K241" s="452"/>
      <c r="L241" s="453"/>
    </row>
    <row r="242" spans="1:12" ht="38.25">
      <c r="A242" s="449">
        <v>240</v>
      </c>
      <c r="B242" s="449" t="s">
        <v>66</v>
      </c>
      <c r="C242" s="450" t="s">
        <v>3815</v>
      </c>
      <c r="D242" s="449" t="s">
        <v>804</v>
      </c>
      <c r="E242" s="449" t="s">
        <v>345</v>
      </c>
      <c r="F242" s="450" t="s">
        <v>3816</v>
      </c>
      <c r="G242" s="450" t="s">
        <v>3798</v>
      </c>
      <c r="H242" s="450" t="s">
        <v>3799</v>
      </c>
      <c r="I242" s="540">
        <v>43511</v>
      </c>
      <c r="J242" s="452">
        <v>1164</v>
      </c>
      <c r="K242" s="452"/>
      <c r="L242" s="453"/>
    </row>
    <row r="243" spans="1:12" ht="25.5">
      <c r="A243" s="449">
        <v>241</v>
      </c>
      <c r="B243" s="449" t="s">
        <v>66</v>
      </c>
      <c r="C243" s="450" t="s">
        <v>3817</v>
      </c>
      <c r="D243" s="449" t="s">
        <v>804</v>
      </c>
      <c r="E243" s="449" t="s">
        <v>345</v>
      </c>
      <c r="F243" s="450" t="s">
        <v>3818</v>
      </c>
      <c r="G243" s="450" t="s">
        <v>3798</v>
      </c>
      <c r="H243" s="450" t="s">
        <v>3799</v>
      </c>
      <c r="I243" s="540">
        <v>43511</v>
      </c>
      <c r="J243" s="452">
        <v>75</v>
      </c>
      <c r="K243" s="452"/>
      <c r="L243" s="453"/>
    </row>
    <row r="244" spans="1:12" ht="25.5">
      <c r="A244" s="449">
        <v>242</v>
      </c>
      <c r="B244" s="449" t="s">
        <v>66</v>
      </c>
      <c r="C244" s="450" t="s">
        <v>3819</v>
      </c>
      <c r="D244" s="449" t="s">
        <v>804</v>
      </c>
      <c r="E244" s="449" t="s">
        <v>345</v>
      </c>
      <c r="F244" s="450" t="s">
        <v>3820</v>
      </c>
      <c r="G244" s="450" t="s">
        <v>1352</v>
      </c>
      <c r="H244" s="450" t="s">
        <v>3468</v>
      </c>
      <c r="I244" s="540">
        <v>43497</v>
      </c>
      <c r="J244" s="452">
        <v>3600</v>
      </c>
      <c r="K244" s="452"/>
      <c r="L244" s="453"/>
    </row>
    <row r="245" spans="1:12" ht="51">
      <c r="A245" s="449">
        <v>243</v>
      </c>
      <c r="B245" s="449" t="s">
        <v>66</v>
      </c>
      <c r="C245" s="450" t="s">
        <v>3821</v>
      </c>
      <c r="D245" s="449" t="s">
        <v>804</v>
      </c>
      <c r="E245" s="449" t="s">
        <v>345</v>
      </c>
      <c r="F245" s="450" t="s">
        <v>3822</v>
      </c>
      <c r="G245" s="450" t="s">
        <v>1352</v>
      </c>
      <c r="H245" s="450" t="s">
        <v>3468</v>
      </c>
      <c r="I245" s="540">
        <v>43496</v>
      </c>
      <c r="J245" s="452">
        <v>2392.1</v>
      </c>
      <c r="K245" s="452"/>
      <c r="L245" s="453"/>
    </row>
    <row r="246" spans="1:12" ht="38.25">
      <c r="A246" s="449">
        <v>244</v>
      </c>
      <c r="B246" s="449" t="s">
        <v>66</v>
      </c>
      <c r="C246" s="450" t="s">
        <v>3823</v>
      </c>
      <c r="D246" s="449" t="s">
        <v>804</v>
      </c>
      <c r="E246" s="449" t="s">
        <v>345</v>
      </c>
      <c r="F246" s="450" t="s">
        <v>3824</v>
      </c>
      <c r="G246" s="450" t="s">
        <v>1352</v>
      </c>
      <c r="H246" s="450" t="s">
        <v>3468</v>
      </c>
      <c r="I246" s="540">
        <v>43504</v>
      </c>
      <c r="J246" s="452">
        <v>480</v>
      </c>
      <c r="K246" s="452"/>
      <c r="L246" s="453"/>
    </row>
    <row r="247" spans="1:12" ht="38.25">
      <c r="A247" s="449">
        <v>245</v>
      </c>
      <c r="B247" s="449" t="s">
        <v>66</v>
      </c>
      <c r="C247" s="450" t="s">
        <v>3823</v>
      </c>
      <c r="D247" s="449" t="s">
        <v>804</v>
      </c>
      <c r="E247" s="449" t="s">
        <v>345</v>
      </c>
      <c r="F247" s="450" t="s">
        <v>3825</v>
      </c>
      <c r="G247" s="450" t="s">
        <v>1352</v>
      </c>
      <c r="H247" s="450" t="s">
        <v>3468</v>
      </c>
      <c r="I247" s="540">
        <v>43504</v>
      </c>
      <c r="J247" s="452">
        <v>480</v>
      </c>
      <c r="K247" s="452"/>
      <c r="L247" s="453"/>
    </row>
    <row r="248" spans="1:12" ht="38.25">
      <c r="A248" s="449">
        <v>246</v>
      </c>
      <c r="B248" s="449" t="s">
        <v>66</v>
      </c>
      <c r="C248" s="450" t="s">
        <v>3823</v>
      </c>
      <c r="D248" s="449" t="s">
        <v>804</v>
      </c>
      <c r="E248" s="449" t="s">
        <v>345</v>
      </c>
      <c r="F248" s="450" t="s">
        <v>3826</v>
      </c>
      <c r="G248" s="450" t="s">
        <v>1352</v>
      </c>
      <c r="H248" s="450" t="s">
        <v>3468</v>
      </c>
      <c r="I248" s="540">
        <v>43504</v>
      </c>
      <c r="J248" s="452">
        <v>480</v>
      </c>
      <c r="K248" s="452"/>
      <c r="L248" s="453"/>
    </row>
    <row r="249" spans="1:12" ht="38.25">
      <c r="A249" s="449">
        <v>247</v>
      </c>
      <c r="B249" s="449" t="s">
        <v>66</v>
      </c>
      <c r="C249" s="450" t="s">
        <v>3823</v>
      </c>
      <c r="D249" s="449" t="s">
        <v>804</v>
      </c>
      <c r="E249" s="449" t="s">
        <v>345</v>
      </c>
      <c r="F249" s="450" t="s">
        <v>3827</v>
      </c>
      <c r="G249" s="450" t="s">
        <v>1352</v>
      </c>
      <c r="H249" s="450" t="s">
        <v>3468</v>
      </c>
      <c r="I249" s="540">
        <v>43504</v>
      </c>
      <c r="J249" s="452">
        <v>480</v>
      </c>
      <c r="K249" s="452"/>
      <c r="L249" s="453"/>
    </row>
    <row r="250" spans="1:12" ht="38.25">
      <c r="A250" s="449">
        <v>248</v>
      </c>
      <c r="B250" s="449" t="s">
        <v>66</v>
      </c>
      <c r="C250" s="450" t="s">
        <v>3823</v>
      </c>
      <c r="D250" s="449" t="s">
        <v>804</v>
      </c>
      <c r="E250" s="449" t="s">
        <v>345</v>
      </c>
      <c r="F250" s="450" t="s">
        <v>3828</v>
      </c>
      <c r="G250" s="450" t="s">
        <v>1352</v>
      </c>
      <c r="H250" s="450" t="s">
        <v>3468</v>
      </c>
      <c r="I250" s="540">
        <v>43504</v>
      </c>
      <c r="J250" s="452">
        <v>480</v>
      </c>
      <c r="K250" s="452"/>
      <c r="L250" s="453"/>
    </row>
    <row r="251" spans="1:12" ht="38.25">
      <c r="A251" s="449">
        <v>249</v>
      </c>
      <c r="B251" s="449" t="s">
        <v>66</v>
      </c>
      <c r="C251" s="450" t="s">
        <v>3823</v>
      </c>
      <c r="D251" s="449" t="s">
        <v>804</v>
      </c>
      <c r="E251" s="449" t="s">
        <v>345</v>
      </c>
      <c r="F251" s="450" t="s">
        <v>3829</v>
      </c>
      <c r="G251" s="450" t="s">
        <v>1352</v>
      </c>
      <c r="H251" s="450" t="s">
        <v>3468</v>
      </c>
      <c r="I251" s="540">
        <v>43504</v>
      </c>
      <c r="J251" s="452">
        <v>480</v>
      </c>
      <c r="K251" s="452"/>
      <c r="L251" s="453"/>
    </row>
    <row r="252" spans="1:12" ht="38.25">
      <c r="A252" s="449">
        <v>250</v>
      </c>
      <c r="B252" s="449" t="s">
        <v>66</v>
      </c>
      <c r="C252" s="450" t="s">
        <v>3823</v>
      </c>
      <c r="D252" s="449" t="s">
        <v>804</v>
      </c>
      <c r="E252" s="449" t="s">
        <v>345</v>
      </c>
      <c r="F252" s="450" t="s">
        <v>3830</v>
      </c>
      <c r="G252" s="450" t="s">
        <v>1352</v>
      </c>
      <c r="H252" s="450" t="s">
        <v>3468</v>
      </c>
      <c r="I252" s="540">
        <v>43504</v>
      </c>
      <c r="J252" s="452">
        <v>480</v>
      </c>
      <c r="K252" s="452"/>
      <c r="L252" s="453"/>
    </row>
    <row r="253" spans="1:12" ht="38.25">
      <c r="A253" s="449">
        <v>251</v>
      </c>
      <c r="B253" s="449" t="s">
        <v>66</v>
      </c>
      <c r="C253" s="450" t="s">
        <v>3831</v>
      </c>
      <c r="D253" s="449" t="s">
        <v>804</v>
      </c>
      <c r="E253" s="449" t="s">
        <v>345</v>
      </c>
      <c r="F253" s="450" t="s">
        <v>3832</v>
      </c>
      <c r="G253" s="450" t="s">
        <v>3772</v>
      </c>
      <c r="H253" s="450" t="s">
        <v>3773</v>
      </c>
      <c r="I253" s="540">
        <v>43516</v>
      </c>
      <c r="J253" s="452">
        <v>858</v>
      </c>
      <c r="K253" s="452"/>
      <c r="L253" s="453"/>
    </row>
    <row r="254" spans="1:12" ht="51">
      <c r="A254" s="449">
        <v>252</v>
      </c>
      <c r="B254" s="449" t="s">
        <v>66</v>
      </c>
      <c r="C254" s="450" t="s">
        <v>3787</v>
      </c>
      <c r="D254" s="449" t="s">
        <v>804</v>
      </c>
      <c r="E254" s="449" t="s">
        <v>345</v>
      </c>
      <c r="F254" s="450" t="s">
        <v>3775</v>
      </c>
      <c r="G254" s="450" t="s">
        <v>1352</v>
      </c>
      <c r="H254" s="450" t="s">
        <v>3782</v>
      </c>
      <c r="I254" s="540">
        <v>43515</v>
      </c>
      <c r="J254" s="452">
        <v>1100</v>
      </c>
      <c r="K254" s="452"/>
      <c r="L254" s="453"/>
    </row>
    <row r="255" spans="1:12" ht="38.25">
      <c r="A255" s="449">
        <v>253</v>
      </c>
      <c r="B255" s="449" t="s">
        <v>66</v>
      </c>
      <c r="C255" s="450" t="s">
        <v>3809</v>
      </c>
      <c r="D255" s="449" t="s">
        <v>804</v>
      </c>
      <c r="E255" s="449" t="s">
        <v>345</v>
      </c>
      <c r="F255" s="450" t="s">
        <v>3833</v>
      </c>
      <c r="G255" s="450" t="s">
        <v>3834</v>
      </c>
      <c r="H255" s="450" t="s">
        <v>3835</v>
      </c>
      <c r="I255" s="540">
        <v>43510</v>
      </c>
      <c r="J255" s="452">
        <v>324</v>
      </c>
      <c r="K255" s="452"/>
      <c r="L255" s="453"/>
    </row>
    <row r="256" spans="1:12" ht="25.5">
      <c r="A256" s="449">
        <v>254</v>
      </c>
      <c r="B256" s="449" t="s">
        <v>66</v>
      </c>
      <c r="C256" s="450" t="s">
        <v>3836</v>
      </c>
      <c r="D256" s="449" t="s">
        <v>804</v>
      </c>
      <c r="E256" s="449" t="s">
        <v>345</v>
      </c>
      <c r="F256" s="450" t="s">
        <v>3837</v>
      </c>
      <c r="G256" s="450" t="s">
        <v>3798</v>
      </c>
      <c r="H256" s="450" t="s">
        <v>3799</v>
      </c>
      <c r="I256" s="540">
        <v>43511</v>
      </c>
      <c r="J256" s="452">
        <v>88.8</v>
      </c>
      <c r="K256" s="452"/>
      <c r="L256" s="453"/>
    </row>
    <row r="257" spans="1:12" ht="25.5">
      <c r="A257" s="449">
        <v>255</v>
      </c>
      <c r="B257" s="449" t="s">
        <v>66</v>
      </c>
      <c r="C257" s="450" t="s">
        <v>3838</v>
      </c>
      <c r="D257" s="449" t="s">
        <v>804</v>
      </c>
      <c r="E257" s="449" t="s">
        <v>345</v>
      </c>
      <c r="F257" s="450" t="s">
        <v>3837</v>
      </c>
      <c r="G257" s="450" t="s">
        <v>3798</v>
      </c>
      <c r="H257" s="450" t="s">
        <v>3799</v>
      </c>
      <c r="I257" s="540">
        <v>43511</v>
      </c>
      <c r="J257" s="452">
        <v>118.8</v>
      </c>
      <c r="K257" s="452"/>
      <c r="L257" s="453"/>
    </row>
    <row r="258" spans="1:12" ht="25.5">
      <c r="A258" s="449">
        <v>256</v>
      </c>
      <c r="B258" s="449" t="s">
        <v>66</v>
      </c>
      <c r="C258" s="450" t="s">
        <v>3839</v>
      </c>
      <c r="D258" s="449" t="s">
        <v>804</v>
      </c>
      <c r="E258" s="449" t="s">
        <v>345</v>
      </c>
      <c r="F258" s="450" t="s">
        <v>3837</v>
      </c>
      <c r="G258" s="450" t="s">
        <v>3798</v>
      </c>
      <c r="H258" s="450" t="s">
        <v>3799</v>
      </c>
      <c r="I258" s="540">
        <v>43511</v>
      </c>
      <c r="J258" s="452">
        <v>118.8</v>
      </c>
      <c r="K258" s="452"/>
      <c r="L258" s="453"/>
    </row>
    <row r="259" spans="1:12" ht="25.5">
      <c r="A259" s="449">
        <v>257</v>
      </c>
      <c r="B259" s="449" t="s">
        <v>66</v>
      </c>
      <c r="C259" s="450" t="s">
        <v>3840</v>
      </c>
      <c r="D259" s="449" t="s">
        <v>804</v>
      </c>
      <c r="E259" s="449" t="s">
        <v>345</v>
      </c>
      <c r="F259" s="450" t="s">
        <v>3837</v>
      </c>
      <c r="G259" s="450" t="s">
        <v>3798</v>
      </c>
      <c r="H259" s="450" t="s">
        <v>3799</v>
      </c>
      <c r="I259" s="540">
        <v>43511</v>
      </c>
      <c r="J259" s="452">
        <v>118.8</v>
      </c>
      <c r="K259" s="452"/>
      <c r="L259" s="453"/>
    </row>
    <row r="260" spans="1:12" ht="25.5">
      <c r="A260" s="449">
        <v>258</v>
      </c>
      <c r="B260" s="449" t="s">
        <v>66</v>
      </c>
      <c r="C260" s="450" t="s">
        <v>3841</v>
      </c>
      <c r="D260" s="449" t="s">
        <v>804</v>
      </c>
      <c r="E260" s="449" t="s">
        <v>345</v>
      </c>
      <c r="F260" s="450" t="s">
        <v>3842</v>
      </c>
      <c r="G260" s="450" t="s">
        <v>3778</v>
      </c>
      <c r="H260" s="450" t="s">
        <v>3779</v>
      </c>
      <c r="I260" s="540">
        <v>43517</v>
      </c>
      <c r="J260" s="452">
        <v>264</v>
      </c>
      <c r="K260" s="452"/>
      <c r="L260" s="453"/>
    </row>
    <row r="261" spans="1:12" ht="51">
      <c r="A261" s="449">
        <v>259</v>
      </c>
      <c r="B261" s="449" t="s">
        <v>66</v>
      </c>
      <c r="C261" s="450" t="s">
        <v>3843</v>
      </c>
      <c r="D261" s="449" t="s">
        <v>804</v>
      </c>
      <c r="E261" s="449" t="s">
        <v>345</v>
      </c>
      <c r="F261" s="450" t="s">
        <v>3844</v>
      </c>
      <c r="G261" s="450" t="s">
        <v>1286</v>
      </c>
      <c r="H261" s="450" t="s">
        <v>3845</v>
      </c>
      <c r="I261" s="540">
        <v>43518</v>
      </c>
      <c r="J261" s="452">
        <v>403.2</v>
      </c>
      <c r="K261" s="452"/>
      <c r="L261" s="453"/>
    </row>
    <row r="262" spans="1:12" ht="25.5">
      <c r="A262" s="449">
        <v>260</v>
      </c>
      <c r="B262" s="449" t="s">
        <v>66</v>
      </c>
      <c r="C262" s="450" t="s">
        <v>3846</v>
      </c>
      <c r="D262" s="449" t="s">
        <v>804</v>
      </c>
      <c r="E262" s="449" t="s">
        <v>345</v>
      </c>
      <c r="F262" s="450" t="s">
        <v>3847</v>
      </c>
      <c r="G262" s="450" t="s">
        <v>3798</v>
      </c>
      <c r="H262" s="450" t="s">
        <v>3848</v>
      </c>
      <c r="I262" s="540">
        <v>43523</v>
      </c>
      <c r="J262" s="452">
        <v>720</v>
      </c>
      <c r="K262" s="452"/>
      <c r="L262" s="453"/>
    </row>
    <row r="263" spans="1:12" ht="25.5">
      <c r="A263" s="449">
        <v>261</v>
      </c>
      <c r="B263" s="449" t="s">
        <v>66</v>
      </c>
      <c r="C263" s="450" t="s">
        <v>3849</v>
      </c>
      <c r="D263" s="449" t="s">
        <v>804</v>
      </c>
      <c r="E263" s="449" t="s">
        <v>345</v>
      </c>
      <c r="F263" s="450" t="s">
        <v>3850</v>
      </c>
      <c r="G263" s="450" t="s">
        <v>3798</v>
      </c>
      <c r="H263" s="450" t="s">
        <v>3799</v>
      </c>
      <c r="I263" s="540">
        <v>43523</v>
      </c>
      <c r="J263" s="452">
        <v>32.4</v>
      </c>
      <c r="K263" s="452"/>
      <c r="L263" s="453"/>
    </row>
    <row r="264" spans="1:12" ht="25.5">
      <c r="A264" s="449">
        <v>262</v>
      </c>
      <c r="B264" s="449" t="s">
        <v>66</v>
      </c>
      <c r="C264" s="450" t="s">
        <v>3809</v>
      </c>
      <c r="D264" s="449" t="s">
        <v>804</v>
      </c>
      <c r="E264" s="449" t="s">
        <v>345</v>
      </c>
      <c r="F264" s="450" t="s">
        <v>3851</v>
      </c>
      <c r="G264" s="450" t="s">
        <v>3852</v>
      </c>
      <c r="H264" s="450" t="s">
        <v>3853</v>
      </c>
      <c r="I264" s="540">
        <v>43528</v>
      </c>
      <c r="J264" s="452">
        <v>34440</v>
      </c>
      <c r="K264" s="452"/>
      <c r="L264" s="453"/>
    </row>
    <row r="265" spans="1:12" ht="25.5">
      <c r="A265" s="449">
        <v>263</v>
      </c>
      <c r="B265" s="449" t="s">
        <v>66</v>
      </c>
      <c r="C265" s="450" t="s">
        <v>3854</v>
      </c>
      <c r="D265" s="449" t="s">
        <v>804</v>
      </c>
      <c r="E265" s="449" t="s">
        <v>345</v>
      </c>
      <c r="F265" s="450" t="s">
        <v>3855</v>
      </c>
      <c r="G265" s="450" t="s">
        <v>3798</v>
      </c>
      <c r="H265" s="450" t="s">
        <v>3856</v>
      </c>
      <c r="I265" s="540">
        <v>43532</v>
      </c>
      <c r="J265" s="452">
        <v>1740</v>
      </c>
      <c r="K265" s="452"/>
      <c r="L265" s="453"/>
    </row>
    <row r="266" spans="1:12" ht="51">
      <c r="A266" s="449">
        <v>264</v>
      </c>
      <c r="B266" s="449" t="s">
        <v>66</v>
      </c>
      <c r="C266" s="450" t="s">
        <v>3806</v>
      </c>
      <c r="D266" s="449" t="s">
        <v>804</v>
      </c>
      <c r="E266" s="449" t="s">
        <v>345</v>
      </c>
      <c r="F266" s="450" t="s">
        <v>3857</v>
      </c>
      <c r="G266" s="450" t="s">
        <v>3778</v>
      </c>
      <c r="H266" s="450" t="s">
        <v>3779</v>
      </c>
      <c r="I266" s="540">
        <v>43532</v>
      </c>
      <c r="J266" s="452">
        <v>120</v>
      </c>
      <c r="K266" s="452"/>
      <c r="L266" s="453"/>
    </row>
    <row r="267" spans="1:12" ht="25.5">
      <c r="A267" s="449">
        <v>265</v>
      </c>
      <c r="B267" s="449" t="s">
        <v>66</v>
      </c>
      <c r="C267" s="450" t="s">
        <v>3858</v>
      </c>
      <c r="D267" s="449" t="s">
        <v>804</v>
      </c>
      <c r="E267" s="449" t="s">
        <v>345</v>
      </c>
      <c r="F267" s="450" t="s">
        <v>3859</v>
      </c>
      <c r="G267" s="450" t="s">
        <v>3772</v>
      </c>
      <c r="H267" s="450" t="s">
        <v>3773</v>
      </c>
      <c r="I267" s="540">
        <v>43535</v>
      </c>
      <c r="J267" s="452">
        <v>1752</v>
      </c>
      <c r="K267" s="452"/>
      <c r="L267" s="453"/>
    </row>
    <row r="268" spans="1:12" ht="25.5">
      <c r="A268" s="449">
        <v>266</v>
      </c>
      <c r="B268" s="449" t="s">
        <v>66</v>
      </c>
      <c r="C268" s="450" t="s">
        <v>3860</v>
      </c>
      <c r="D268" s="449" t="s">
        <v>804</v>
      </c>
      <c r="E268" s="449" t="s">
        <v>345</v>
      </c>
      <c r="F268" s="450" t="s">
        <v>3861</v>
      </c>
      <c r="G268" s="450" t="s">
        <v>3772</v>
      </c>
      <c r="H268" s="450" t="s">
        <v>3773</v>
      </c>
      <c r="I268" s="540">
        <v>43535</v>
      </c>
      <c r="J268" s="452">
        <v>840</v>
      </c>
      <c r="K268" s="452"/>
      <c r="L268" s="453"/>
    </row>
    <row r="269" spans="1:12" ht="25.5">
      <c r="A269" s="449">
        <v>267</v>
      </c>
      <c r="B269" s="449" t="s">
        <v>66</v>
      </c>
      <c r="C269" s="450" t="s">
        <v>3862</v>
      </c>
      <c r="D269" s="449" t="s">
        <v>804</v>
      </c>
      <c r="E269" s="449" t="s">
        <v>345</v>
      </c>
      <c r="F269" s="450" t="s">
        <v>3863</v>
      </c>
      <c r="G269" s="450" t="s">
        <v>3772</v>
      </c>
      <c r="H269" s="450" t="s">
        <v>3773</v>
      </c>
      <c r="I269" s="540">
        <v>43532</v>
      </c>
      <c r="J269" s="452">
        <v>600</v>
      </c>
      <c r="K269" s="452"/>
      <c r="L269" s="453"/>
    </row>
    <row r="270" spans="1:12" ht="38.25">
      <c r="A270" s="449">
        <v>268</v>
      </c>
      <c r="B270" s="449" t="s">
        <v>66</v>
      </c>
      <c r="C270" s="450" t="s">
        <v>3864</v>
      </c>
      <c r="D270" s="449" t="s">
        <v>804</v>
      </c>
      <c r="E270" s="449" t="s">
        <v>345</v>
      </c>
      <c r="F270" s="450" t="s">
        <v>3865</v>
      </c>
      <c r="G270" s="450" t="s">
        <v>3852</v>
      </c>
      <c r="H270" s="450" t="s">
        <v>3853</v>
      </c>
      <c r="I270" s="540">
        <v>43514</v>
      </c>
      <c r="J270" s="452">
        <v>3750</v>
      </c>
      <c r="K270" s="452"/>
      <c r="L270" s="453"/>
    </row>
    <row r="271" spans="1:12" ht="51">
      <c r="A271" s="449">
        <v>269</v>
      </c>
      <c r="B271" s="449" t="s">
        <v>66</v>
      </c>
      <c r="C271" s="450" t="s">
        <v>3796</v>
      </c>
      <c r="D271" s="449" t="s">
        <v>804</v>
      </c>
      <c r="E271" s="449" t="s">
        <v>345</v>
      </c>
      <c r="F271" s="450" t="s">
        <v>3866</v>
      </c>
      <c r="G271" s="450" t="s">
        <v>3798</v>
      </c>
      <c r="H271" s="450" t="s">
        <v>3799</v>
      </c>
      <c r="I271" s="540">
        <v>43544</v>
      </c>
      <c r="J271" s="452">
        <v>228.6</v>
      </c>
      <c r="K271" s="452"/>
      <c r="L271" s="453"/>
    </row>
    <row r="272" spans="1:12" ht="38.25">
      <c r="A272" s="449">
        <v>270</v>
      </c>
      <c r="B272" s="449" t="s">
        <v>66</v>
      </c>
      <c r="C272" s="450" t="s">
        <v>3831</v>
      </c>
      <c r="D272" s="449" t="s">
        <v>804</v>
      </c>
      <c r="E272" s="449" t="s">
        <v>345</v>
      </c>
      <c r="F272" s="450" t="s">
        <v>3867</v>
      </c>
      <c r="G272" s="450" t="s">
        <v>3772</v>
      </c>
      <c r="H272" s="450" t="s">
        <v>3773</v>
      </c>
      <c r="I272" s="540">
        <v>43544</v>
      </c>
      <c r="J272" s="452">
        <v>3504</v>
      </c>
      <c r="K272" s="452"/>
      <c r="L272" s="453"/>
    </row>
    <row r="273" spans="1:12" ht="38.25">
      <c r="A273" s="449">
        <v>271</v>
      </c>
      <c r="B273" s="449" t="s">
        <v>66</v>
      </c>
      <c r="C273" s="450" t="s">
        <v>3868</v>
      </c>
      <c r="D273" s="449" t="s">
        <v>804</v>
      </c>
      <c r="E273" s="449" t="s">
        <v>345</v>
      </c>
      <c r="F273" s="450" t="s">
        <v>3869</v>
      </c>
      <c r="G273" s="450" t="s">
        <v>3772</v>
      </c>
      <c r="H273" s="450" t="s">
        <v>3773</v>
      </c>
      <c r="I273" s="540">
        <v>43544</v>
      </c>
      <c r="J273" s="452">
        <v>360</v>
      </c>
      <c r="K273" s="452"/>
      <c r="L273" s="453"/>
    </row>
    <row r="274" spans="1:12" ht="38.25">
      <c r="A274" s="449">
        <v>272</v>
      </c>
      <c r="B274" s="449" t="s">
        <v>66</v>
      </c>
      <c r="C274" s="450" t="s">
        <v>3831</v>
      </c>
      <c r="D274" s="449" t="s">
        <v>804</v>
      </c>
      <c r="E274" s="449" t="s">
        <v>345</v>
      </c>
      <c r="F274" s="450" t="s">
        <v>3870</v>
      </c>
      <c r="G274" s="450" t="s">
        <v>3772</v>
      </c>
      <c r="H274" s="450" t="s">
        <v>3773</v>
      </c>
      <c r="I274" s="540">
        <v>43551</v>
      </c>
      <c r="J274" s="452">
        <v>1056</v>
      </c>
      <c r="K274" s="452"/>
      <c r="L274" s="453"/>
    </row>
    <row r="275" spans="1:12" ht="25.5">
      <c r="A275" s="449">
        <v>273</v>
      </c>
      <c r="B275" s="449" t="s">
        <v>66</v>
      </c>
      <c r="C275" s="450" t="s">
        <v>3871</v>
      </c>
      <c r="D275" s="449" t="s">
        <v>804</v>
      </c>
      <c r="E275" s="449" t="s">
        <v>345</v>
      </c>
      <c r="F275" s="450" t="s">
        <v>3872</v>
      </c>
      <c r="G275" s="450" t="s">
        <v>3778</v>
      </c>
      <c r="H275" s="450" t="s">
        <v>3779</v>
      </c>
      <c r="I275" s="540">
        <v>43551</v>
      </c>
      <c r="J275" s="452">
        <v>1173.5999999999999</v>
      </c>
      <c r="K275" s="452"/>
      <c r="L275" s="453"/>
    </row>
    <row r="276" spans="1:12" ht="25.5">
      <c r="A276" s="449">
        <v>274</v>
      </c>
      <c r="B276" s="449" t="s">
        <v>66</v>
      </c>
      <c r="C276" s="450" t="s">
        <v>3873</v>
      </c>
      <c r="D276" s="449" t="s">
        <v>804</v>
      </c>
      <c r="E276" s="449" t="s">
        <v>345</v>
      </c>
      <c r="F276" s="450" t="s">
        <v>3775</v>
      </c>
      <c r="G276" s="450" t="s">
        <v>1352</v>
      </c>
      <c r="H276" s="450" t="s">
        <v>3782</v>
      </c>
      <c r="I276" s="540">
        <v>43553</v>
      </c>
      <c r="J276" s="452">
        <v>1100</v>
      </c>
      <c r="K276" s="452"/>
      <c r="L276" s="453"/>
    </row>
    <row r="277" spans="1:12" ht="25.5">
      <c r="A277" s="449">
        <v>275</v>
      </c>
      <c r="B277" s="449" t="s">
        <v>66</v>
      </c>
      <c r="C277" s="450" t="s">
        <v>3809</v>
      </c>
      <c r="D277" s="449" t="s">
        <v>804</v>
      </c>
      <c r="E277" s="449" t="s">
        <v>345</v>
      </c>
      <c r="F277" s="450" t="s">
        <v>3874</v>
      </c>
      <c r="G277" s="450" t="s">
        <v>3798</v>
      </c>
      <c r="H277" s="450" t="s">
        <v>3799</v>
      </c>
      <c r="I277" s="540">
        <v>43552</v>
      </c>
      <c r="J277" s="452">
        <v>552.6</v>
      </c>
      <c r="K277" s="452"/>
      <c r="L277" s="453"/>
    </row>
    <row r="278" spans="1:12" ht="51">
      <c r="A278" s="449">
        <v>276</v>
      </c>
      <c r="B278" s="449" t="s">
        <v>66</v>
      </c>
      <c r="C278" s="450" t="s">
        <v>3796</v>
      </c>
      <c r="D278" s="449" t="s">
        <v>804</v>
      </c>
      <c r="E278" s="449" t="s">
        <v>345</v>
      </c>
      <c r="F278" s="450" t="s">
        <v>3875</v>
      </c>
      <c r="G278" s="450" t="s">
        <v>3798</v>
      </c>
      <c r="H278" s="450" t="s">
        <v>3799</v>
      </c>
      <c r="I278" s="540">
        <v>43552</v>
      </c>
      <c r="J278" s="452">
        <v>15</v>
      </c>
      <c r="K278" s="452"/>
      <c r="L278" s="453"/>
    </row>
    <row r="279" spans="1:12" ht="51">
      <c r="A279" s="449">
        <v>277</v>
      </c>
      <c r="B279" s="449" t="s">
        <v>66</v>
      </c>
      <c r="C279" s="450" t="s">
        <v>3796</v>
      </c>
      <c r="D279" s="449" t="s">
        <v>804</v>
      </c>
      <c r="E279" s="449" t="s">
        <v>345</v>
      </c>
      <c r="F279" s="450" t="s">
        <v>3876</v>
      </c>
      <c r="G279" s="450" t="s">
        <v>3798</v>
      </c>
      <c r="H279" s="450" t="s">
        <v>3799</v>
      </c>
      <c r="I279" s="540">
        <v>43552</v>
      </c>
      <c r="J279" s="452">
        <v>72</v>
      </c>
      <c r="K279" s="452"/>
      <c r="L279" s="453"/>
    </row>
    <row r="280" spans="1:12" ht="25.5">
      <c r="A280" s="449">
        <v>278</v>
      </c>
      <c r="B280" s="449" t="s">
        <v>66</v>
      </c>
      <c r="C280" s="450" t="s">
        <v>3877</v>
      </c>
      <c r="D280" s="449" t="s">
        <v>804</v>
      </c>
      <c r="E280" s="449" t="s">
        <v>345</v>
      </c>
      <c r="F280" s="450" t="s">
        <v>3878</v>
      </c>
      <c r="G280" s="450" t="s">
        <v>3798</v>
      </c>
      <c r="H280" s="450" t="s">
        <v>3799</v>
      </c>
      <c r="I280" s="540">
        <v>43552</v>
      </c>
      <c r="J280" s="452">
        <v>61.2</v>
      </c>
      <c r="K280" s="452"/>
      <c r="L280" s="453"/>
    </row>
    <row r="281" spans="1:12" ht="38.25">
      <c r="A281" s="449">
        <v>279</v>
      </c>
      <c r="B281" s="449" t="s">
        <v>66</v>
      </c>
      <c r="C281" s="450" t="s">
        <v>3831</v>
      </c>
      <c r="D281" s="449" t="s">
        <v>804</v>
      </c>
      <c r="E281" s="449" t="s">
        <v>345</v>
      </c>
      <c r="F281" s="450" t="s">
        <v>3879</v>
      </c>
      <c r="G281" s="450" t="s">
        <v>3772</v>
      </c>
      <c r="H281" s="450" t="s">
        <v>3773</v>
      </c>
      <c r="I281" s="540">
        <v>43553</v>
      </c>
      <c r="J281" s="452">
        <v>652.79999999999995</v>
      </c>
      <c r="K281" s="452"/>
      <c r="L281" s="453"/>
    </row>
    <row r="282" spans="1:12" ht="25.5">
      <c r="A282" s="449">
        <v>280</v>
      </c>
      <c r="B282" s="449" t="s">
        <v>66</v>
      </c>
      <c r="C282" s="450" t="s">
        <v>3800</v>
      </c>
      <c r="D282" s="449" t="s">
        <v>804</v>
      </c>
      <c r="E282" s="449" t="s">
        <v>345</v>
      </c>
      <c r="F282" s="450" t="s">
        <v>3880</v>
      </c>
      <c r="G282" s="450" t="s">
        <v>3778</v>
      </c>
      <c r="H282" s="450" t="s">
        <v>3779</v>
      </c>
      <c r="I282" s="540">
        <v>43557</v>
      </c>
      <c r="J282" s="452">
        <v>400</v>
      </c>
      <c r="K282" s="452"/>
      <c r="L282" s="453"/>
    </row>
    <row r="283" spans="1:12" ht="38.25">
      <c r="A283" s="449">
        <v>281</v>
      </c>
      <c r="B283" s="449" t="s">
        <v>66</v>
      </c>
      <c r="C283" s="450" t="s">
        <v>3124</v>
      </c>
      <c r="D283" s="449" t="s">
        <v>804</v>
      </c>
      <c r="E283" s="449" t="s">
        <v>345</v>
      </c>
      <c r="F283" s="450" t="s">
        <v>3881</v>
      </c>
      <c r="G283" s="450" t="s">
        <v>3882</v>
      </c>
      <c r="H283" s="450" t="s">
        <v>3883</v>
      </c>
      <c r="I283" s="540">
        <v>43539</v>
      </c>
      <c r="J283" s="452">
        <v>4320</v>
      </c>
      <c r="K283" s="452"/>
      <c r="L283" s="453"/>
    </row>
    <row r="284" spans="1:12" ht="25.5">
      <c r="A284" s="449">
        <v>282</v>
      </c>
      <c r="B284" s="449" t="s">
        <v>66</v>
      </c>
      <c r="C284" s="450" t="s">
        <v>3884</v>
      </c>
      <c r="D284" s="449" t="s">
        <v>804</v>
      </c>
      <c r="E284" s="449" t="s">
        <v>345</v>
      </c>
      <c r="F284" s="450" t="s">
        <v>3885</v>
      </c>
      <c r="G284" s="450" t="s">
        <v>3772</v>
      </c>
      <c r="H284" s="450" t="s">
        <v>3773</v>
      </c>
      <c r="I284" s="540">
        <v>43559</v>
      </c>
      <c r="J284" s="452">
        <v>918</v>
      </c>
      <c r="K284" s="452"/>
      <c r="L284" s="453"/>
    </row>
    <row r="285" spans="1:12" ht="51">
      <c r="A285" s="449">
        <v>283</v>
      </c>
      <c r="B285" s="449" t="s">
        <v>66</v>
      </c>
      <c r="C285" s="450" t="s">
        <v>3796</v>
      </c>
      <c r="D285" s="449" t="s">
        <v>804</v>
      </c>
      <c r="E285" s="449" t="s">
        <v>345</v>
      </c>
      <c r="F285" s="450" t="s">
        <v>3886</v>
      </c>
      <c r="G285" s="450" t="s">
        <v>3798</v>
      </c>
      <c r="H285" s="450" t="s">
        <v>3799</v>
      </c>
      <c r="I285" s="540">
        <v>43558</v>
      </c>
      <c r="J285" s="452">
        <v>201</v>
      </c>
      <c r="K285" s="452"/>
      <c r="L285" s="453"/>
    </row>
    <row r="286" spans="1:12" ht="25.5">
      <c r="A286" s="449">
        <v>284</v>
      </c>
      <c r="B286" s="449" t="s">
        <v>66</v>
      </c>
      <c r="C286" s="450" t="s">
        <v>3887</v>
      </c>
      <c r="D286" s="449" t="s">
        <v>804</v>
      </c>
      <c r="E286" s="449" t="s">
        <v>345</v>
      </c>
      <c r="F286" s="450" t="s">
        <v>3888</v>
      </c>
      <c r="G286" s="450" t="s">
        <v>3798</v>
      </c>
      <c r="H286" s="450" t="s">
        <v>3799</v>
      </c>
      <c r="I286" s="540">
        <v>43558</v>
      </c>
      <c r="J286" s="452">
        <v>668.4</v>
      </c>
      <c r="K286" s="452"/>
      <c r="L286" s="453"/>
    </row>
    <row r="287" spans="1:12" ht="38.25">
      <c r="A287" s="449">
        <v>285</v>
      </c>
      <c r="B287" s="449" t="s">
        <v>66</v>
      </c>
      <c r="C287" s="450" t="s">
        <v>3889</v>
      </c>
      <c r="D287" s="449" t="s">
        <v>804</v>
      </c>
      <c r="E287" s="449" t="s">
        <v>345</v>
      </c>
      <c r="F287" s="450" t="s">
        <v>3890</v>
      </c>
      <c r="G287" s="450" t="s">
        <v>3798</v>
      </c>
      <c r="H287" s="450" t="s">
        <v>3799</v>
      </c>
      <c r="I287" s="540">
        <v>43556</v>
      </c>
      <c r="J287" s="452">
        <v>241.2</v>
      </c>
      <c r="K287" s="452"/>
      <c r="L287" s="453"/>
    </row>
    <row r="288" spans="1:12" ht="38.25">
      <c r="A288" s="449">
        <v>286</v>
      </c>
      <c r="B288" s="449" t="s">
        <v>66</v>
      </c>
      <c r="C288" s="450" t="s">
        <v>3889</v>
      </c>
      <c r="D288" s="449" t="s">
        <v>804</v>
      </c>
      <c r="E288" s="449" t="s">
        <v>345</v>
      </c>
      <c r="F288" s="450" t="s">
        <v>3891</v>
      </c>
      <c r="G288" s="450" t="s">
        <v>3798</v>
      </c>
      <c r="H288" s="450" t="s">
        <v>3799</v>
      </c>
      <c r="I288" s="540">
        <v>43556</v>
      </c>
      <c r="J288" s="452">
        <v>654.6</v>
      </c>
      <c r="K288" s="452"/>
      <c r="L288" s="453"/>
    </row>
    <row r="289" spans="1:12" ht="25.5">
      <c r="A289" s="449">
        <v>287</v>
      </c>
      <c r="B289" s="449" t="s">
        <v>66</v>
      </c>
      <c r="C289" s="450" t="s">
        <v>3819</v>
      </c>
      <c r="D289" s="449" t="s">
        <v>804</v>
      </c>
      <c r="E289" s="449" t="s">
        <v>345</v>
      </c>
      <c r="F289" s="450" t="s">
        <v>3892</v>
      </c>
      <c r="G289" s="450" t="s">
        <v>1352</v>
      </c>
      <c r="H289" s="450" t="s">
        <v>3468</v>
      </c>
      <c r="I289" s="540">
        <v>43551</v>
      </c>
      <c r="J289" s="452">
        <v>4800</v>
      </c>
      <c r="K289" s="452"/>
      <c r="L289" s="453"/>
    </row>
    <row r="290" spans="1:12" ht="51">
      <c r="A290" s="449">
        <v>288</v>
      </c>
      <c r="B290" s="449" t="s">
        <v>66</v>
      </c>
      <c r="C290" s="450" t="s">
        <v>3821</v>
      </c>
      <c r="D290" s="449" t="s">
        <v>804</v>
      </c>
      <c r="E290" s="449" t="s">
        <v>345</v>
      </c>
      <c r="F290" s="450" t="s">
        <v>3893</v>
      </c>
      <c r="G290" s="450" t="s">
        <v>1352</v>
      </c>
      <c r="H290" s="450" t="s">
        <v>3468</v>
      </c>
      <c r="I290" s="540">
        <v>43551</v>
      </c>
      <c r="J290" s="452">
        <v>3089.95</v>
      </c>
      <c r="K290" s="452"/>
      <c r="L290" s="453"/>
    </row>
    <row r="291" spans="1:12" ht="51">
      <c r="A291" s="449">
        <v>289</v>
      </c>
      <c r="B291" s="449" t="s">
        <v>66</v>
      </c>
      <c r="C291" s="450" t="s">
        <v>3821</v>
      </c>
      <c r="D291" s="449" t="s">
        <v>804</v>
      </c>
      <c r="E291" s="449" t="s">
        <v>345</v>
      </c>
      <c r="F291" s="450" t="s">
        <v>3894</v>
      </c>
      <c r="G291" s="450" t="s">
        <v>1352</v>
      </c>
      <c r="H291" s="450" t="s">
        <v>3468</v>
      </c>
      <c r="I291" s="540">
        <v>43551</v>
      </c>
      <c r="J291" s="452">
        <v>2143.63</v>
      </c>
      <c r="K291" s="452"/>
      <c r="L291" s="453"/>
    </row>
    <row r="292" spans="1:12" ht="51">
      <c r="A292" s="449">
        <v>290</v>
      </c>
      <c r="B292" s="449" t="s">
        <v>66</v>
      </c>
      <c r="C292" s="450" t="s">
        <v>3895</v>
      </c>
      <c r="D292" s="449" t="s">
        <v>804</v>
      </c>
      <c r="E292" s="449" t="s">
        <v>345</v>
      </c>
      <c r="F292" s="450" t="s">
        <v>3896</v>
      </c>
      <c r="G292" s="450" t="s">
        <v>3778</v>
      </c>
      <c r="H292" s="450" t="s">
        <v>3779</v>
      </c>
      <c r="I292" s="540">
        <v>43571</v>
      </c>
      <c r="J292" s="452">
        <v>504</v>
      </c>
      <c r="K292" s="452"/>
      <c r="L292" s="453"/>
    </row>
    <row r="293" spans="1:12" ht="38.25">
      <c r="A293" s="449">
        <v>291</v>
      </c>
      <c r="B293" s="449" t="s">
        <v>66</v>
      </c>
      <c r="C293" s="450" t="s">
        <v>3831</v>
      </c>
      <c r="D293" s="449" t="s">
        <v>804</v>
      </c>
      <c r="E293" s="449" t="s">
        <v>345</v>
      </c>
      <c r="F293" s="450" t="s">
        <v>3897</v>
      </c>
      <c r="G293" s="450" t="s">
        <v>3772</v>
      </c>
      <c r="H293" s="450" t="s">
        <v>3773</v>
      </c>
      <c r="I293" s="540">
        <v>43565</v>
      </c>
      <c r="J293" s="452">
        <v>466.8</v>
      </c>
      <c r="K293" s="452"/>
      <c r="L293" s="453"/>
    </row>
    <row r="294" spans="1:12" ht="25.5">
      <c r="A294" s="449">
        <v>292</v>
      </c>
      <c r="B294" s="449" t="s">
        <v>66</v>
      </c>
      <c r="C294" s="450" t="s">
        <v>3898</v>
      </c>
      <c r="D294" s="449" t="s">
        <v>804</v>
      </c>
      <c r="E294" s="449" t="s">
        <v>345</v>
      </c>
      <c r="F294" s="450" t="s">
        <v>3899</v>
      </c>
      <c r="G294" s="450" t="s">
        <v>3772</v>
      </c>
      <c r="H294" s="450" t="s">
        <v>3773</v>
      </c>
      <c r="I294" s="540">
        <v>43573</v>
      </c>
      <c r="J294" s="452">
        <v>816</v>
      </c>
      <c r="K294" s="452"/>
      <c r="L294" s="453"/>
    </row>
    <row r="295" spans="1:12" ht="25.5">
      <c r="A295" s="449">
        <v>293</v>
      </c>
      <c r="B295" s="449" t="s">
        <v>66</v>
      </c>
      <c r="C295" s="450" t="s">
        <v>3900</v>
      </c>
      <c r="D295" s="449" t="s">
        <v>804</v>
      </c>
      <c r="E295" s="449" t="s">
        <v>345</v>
      </c>
      <c r="F295" s="450" t="s">
        <v>3775</v>
      </c>
      <c r="G295" s="450" t="s">
        <v>3901</v>
      </c>
      <c r="H295" s="450" t="s">
        <v>3902</v>
      </c>
      <c r="I295" s="540">
        <v>43580</v>
      </c>
      <c r="J295" s="452">
        <v>42</v>
      </c>
      <c r="K295" s="452"/>
      <c r="L295" s="453"/>
    </row>
    <row r="296" spans="1:12" ht="25.5">
      <c r="A296" s="449">
        <v>294</v>
      </c>
      <c r="B296" s="449" t="s">
        <v>66</v>
      </c>
      <c r="C296" s="450" t="s">
        <v>3903</v>
      </c>
      <c r="D296" s="449" t="s">
        <v>804</v>
      </c>
      <c r="E296" s="449" t="s">
        <v>345</v>
      </c>
      <c r="F296" s="450" t="s">
        <v>3904</v>
      </c>
      <c r="G296" s="450" t="s">
        <v>3778</v>
      </c>
      <c r="H296" s="450" t="s">
        <v>3802</v>
      </c>
      <c r="I296" s="540">
        <v>43578</v>
      </c>
      <c r="J296" s="452">
        <v>360</v>
      </c>
      <c r="K296" s="452"/>
      <c r="L296" s="453"/>
    </row>
    <row r="297" spans="1:12" ht="25.5">
      <c r="A297" s="449">
        <v>295</v>
      </c>
      <c r="B297" s="449" t="s">
        <v>66</v>
      </c>
      <c r="C297" s="450" t="s">
        <v>3884</v>
      </c>
      <c r="D297" s="449" t="s">
        <v>804</v>
      </c>
      <c r="E297" s="449" t="s">
        <v>345</v>
      </c>
      <c r="F297" s="450" t="s">
        <v>3905</v>
      </c>
      <c r="G297" s="450" t="s">
        <v>3772</v>
      </c>
      <c r="H297" s="450" t="s">
        <v>3773</v>
      </c>
      <c r="I297" s="540">
        <v>43580</v>
      </c>
      <c r="J297" s="452">
        <v>348</v>
      </c>
      <c r="K297" s="452"/>
      <c r="L297" s="453"/>
    </row>
    <row r="298" spans="1:12" ht="25.5">
      <c r="A298" s="449">
        <v>296</v>
      </c>
      <c r="B298" s="449" t="s">
        <v>66</v>
      </c>
      <c r="C298" s="450" t="s">
        <v>3390</v>
      </c>
      <c r="D298" s="449" t="s">
        <v>804</v>
      </c>
      <c r="E298" s="449" t="s">
        <v>345</v>
      </c>
      <c r="F298" s="450" t="s">
        <v>3906</v>
      </c>
      <c r="G298" s="450" t="s">
        <v>3778</v>
      </c>
      <c r="H298" s="450" t="s">
        <v>3779</v>
      </c>
      <c r="I298" s="540">
        <v>43579</v>
      </c>
      <c r="J298" s="452">
        <v>264</v>
      </c>
      <c r="K298" s="452"/>
      <c r="L298" s="453"/>
    </row>
    <row r="299" spans="1:12" ht="51">
      <c r="A299" s="449">
        <v>297</v>
      </c>
      <c r="B299" s="449" t="s">
        <v>66</v>
      </c>
      <c r="C299" s="450" t="s">
        <v>3806</v>
      </c>
      <c r="D299" s="449" t="s">
        <v>804</v>
      </c>
      <c r="E299" s="449" t="s">
        <v>345</v>
      </c>
      <c r="F299" s="450" t="s">
        <v>3907</v>
      </c>
      <c r="G299" s="450" t="s">
        <v>3778</v>
      </c>
      <c r="H299" s="450" t="s">
        <v>3802</v>
      </c>
      <c r="I299" s="540">
        <v>43581</v>
      </c>
      <c r="J299" s="452">
        <v>240</v>
      </c>
      <c r="K299" s="452"/>
      <c r="L299" s="453"/>
    </row>
    <row r="300" spans="1:12" ht="51">
      <c r="A300" s="449">
        <v>298</v>
      </c>
      <c r="B300" s="449" t="s">
        <v>66</v>
      </c>
      <c r="C300" s="450" t="s">
        <v>3796</v>
      </c>
      <c r="D300" s="449" t="s">
        <v>804</v>
      </c>
      <c r="E300" s="449" t="s">
        <v>345</v>
      </c>
      <c r="F300" s="450" t="s">
        <v>3908</v>
      </c>
      <c r="G300" s="450" t="s">
        <v>3798</v>
      </c>
      <c r="H300" s="450" t="s">
        <v>3799</v>
      </c>
      <c r="I300" s="540">
        <v>43587</v>
      </c>
      <c r="J300" s="452">
        <v>90</v>
      </c>
      <c r="K300" s="452"/>
      <c r="L300" s="453"/>
    </row>
    <row r="301" spans="1:12" ht="51">
      <c r="A301" s="449">
        <v>299</v>
      </c>
      <c r="B301" s="449" t="s">
        <v>66</v>
      </c>
      <c r="C301" s="450" t="s">
        <v>3796</v>
      </c>
      <c r="D301" s="449" t="s">
        <v>804</v>
      </c>
      <c r="E301" s="449" t="s">
        <v>345</v>
      </c>
      <c r="F301" s="450" t="s">
        <v>3909</v>
      </c>
      <c r="G301" s="450" t="s">
        <v>3798</v>
      </c>
      <c r="H301" s="450" t="s">
        <v>3799</v>
      </c>
      <c r="I301" s="540">
        <v>43587</v>
      </c>
      <c r="J301" s="452">
        <v>150</v>
      </c>
      <c r="K301" s="452"/>
      <c r="L301" s="453"/>
    </row>
    <row r="302" spans="1:12" ht="51">
      <c r="A302" s="449">
        <v>300</v>
      </c>
      <c r="B302" s="449" t="s">
        <v>66</v>
      </c>
      <c r="C302" s="450" t="s">
        <v>3796</v>
      </c>
      <c r="D302" s="449" t="s">
        <v>804</v>
      </c>
      <c r="E302" s="449" t="s">
        <v>345</v>
      </c>
      <c r="F302" s="450" t="s">
        <v>3910</v>
      </c>
      <c r="G302" s="450" t="s">
        <v>3798</v>
      </c>
      <c r="H302" s="450" t="s">
        <v>3799</v>
      </c>
      <c r="I302" s="540">
        <v>43587</v>
      </c>
      <c r="J302" s="452">
        <v>651</v>
      </c>
      <c r="K302" s="452"/>
      <c r="L302" s="453"/>
    </row>
    <row r="303" spans="1:12" ht="38.25">
      <c r="A303" s="449">
        <v>301</v>
      </c>
      <c r="B303" s="449" t="s">
        <v>66</v>
      </c>
      <c r="C303" s="450" t="s">
        <v>3889</v>
      </c>
      <c r="D303" s="449" t="s">
        <v>804</v>
      </c>
      <c r="E303" s="449" t="s">
        <v>345</v>
      </c>
      <c r="F303" s="450" t="s">
        <v>3911</v>
      </c>
      <c r="G303" s="450" t="s">
        <v>1352</v>
      </c>
      <c r="H303" s="450" t="s">
        <v>3912</v>
      </c>
      <c r="I303" s="540">
        <v>43587</v>
      </c>
      <c r="J303" s="452">
        <v>1034.4000000000001</v>
      </c>
      <c r="K303" s="452"/>
      <c r="L303" s="453"/>
    </row>
    <row r="304" spans="1:12" ht="38.25">
      <c r="A304" s="449">
        <v>302</v>
      </c>
      <c r="B304" s="449" t="s">
        <v>66</v>
      </c>
      <c r="C304" s="450" t="s">
        <v>3831</v>
      </c>
      <c r="D304" s="449" t="s">
        <v>804</v>
      </c>
      <c r="E304" s="449" t="s">
        <v>345</v>
      </c>
      <c r="F304" s="450" t="s">
        <v>3913</v>
      </c>
      <c r="G304" s="450" t="s">
        <v>3772</v>
      </c>
      <c r="H304" s="450" t="s">
        <v>3773</v>
      </c>
      <c r="I304" s="540">
        <v>43591</v>
      </c>
      <c r="J304" s="452">
        <v>2150.4</v>
      </c>
      <c r="K304" s="452"/>
      <c r="L304" s="453"/>
    </row>
    <row r="305" spans="1:12" ht="38.25">
      <c r="A305" s="449">
        <v>303</v>
      </c>
      <c r="B305" s="449" t="s">
        <v>66</v>
      </c>
      <c r="C305" s="450" t="s">
        <v>3914</v>
      </c>
      <c r="D305" s="449" t="s">
        <v>804</v>
      </c>
      <c r="E305" s="449" t="s">
        <v>345</v>
      </c>
      <c r="F305" s="450" t="s">
        <v>3915</v>
      </c>
      <c r="G305" s="450" t="s">
        <v>3778</v>
      </c>
      <c r="H305" s="450" t="s">
        <v>3802</v>
      </c>
      <c r="I305" s="540">
        <v>43598</v>
      </c>
      <c r="J305" s="452">
        <v>180</v>
      </c>
      <c r="K305" s="452"/>
      <c r="L305" s="453"/>
    </row>
    <row r="306" spans="1:12" ht="38.25">
      <c r="A306" s="449">
        <v>304</v>
      </c>
      <c r="B306" s="449" t="s">
        <v>66</v>
      </c>
      <c r="C306" s="450" t="s">
        <v>3831</v>
      </c>
      <c r="D306" s="449" t="s">
        <v>804</v>
      </c>
      <c r="E306" s="449" t="s">
        <v>345</v>
      </c>
      <c r="F306" s="450" t="s">
        <v>3916</v>
      </c>
      <c r="G306" s="450" t="s">
        <v>3772</v>
      </c>
      <c r="H306" s="450" t="s">
        <v>3773</v>
      </c>
      <c r="I306" s="540">
        <v>43600</v>
      </c>
      <c r="J306" s="452">
        <v>936</v>
      </c>
      <c r="K306" s="452"/>
      <c r="L306" s="453"/>
    </row>
    <row r="307" spans="1:12" ht="38.25">
      <c r="A307" s="449">
        <v>305</v>
      </c>
      <c r="B307" s="449" t="s">
        <v>66</v>
      </c>
      <c r="C307" s="450" t="s">
        <v>3831</v>
      </c>
      <c r="D307" s="449" t="s">
        <v>804</v>
      </c>
      <c r="E307" s="449" t="s">
        <v>345</v>
      </c>
      <c r="F307" s="450" t="s">
        <v>3917</v>
      </c>
      <c r="G307" s="450" t="s">
        <v>3772</v>
      </c>
      <c r="H307" s="450" t="s">
        <v>3773</v>
      </c>
      <c r="I307" s="540">
        <v>43600</v>
      </c>
      <c r="J307" s="452">
        <v>306</v>
      </c>
      <c r="K307" s="452"/>
      <c r="L307" s="453"/>
    </row>
    <row r="308" spans="1:12" ht="25.5">
      <c r="A308" s="449">
        <v>306</v>
      </c>
      <c r="B308" s="449" t="s">
        <v>66</v>
      </c>
      <c r="C308" s="450" t="s">
        <v>3791</v>
      </c>
      <c r="D308" s="449" t="s">
        <v>804</v>
      </c>
      <c r="E308" s="449" t="s">
        <v>345</v>
      </c>
      <c r="F308" s="450" t="s">
        <v>3918</v>
      </c>
      <c r="G308" s="450" t="s">
        <v>1352</v>
      </c>
      <c r="H308" s="450" t="s">
        <v>3782</v>
      </c>
      <c r="I308" s="540">
        <v>43605</v>
      </c>
      <c r="J308" s="452">
        <v>550</v>
      </c>
      <c r="K308" s="452"/>
      <c r="L308" s="453"/>
    </row>
    <row r="309" spans="1:12" ht="51">
      <c r="A309" s="449">
        <v>307</v>
      </c>
      <c r="B309" s="449" t="s">
        <v>66</v>
      </c>
      <c r="C309" s="450" t="s">
        <v>3821</v>
      </c>
      <c r="D309" s="449" t="s">
        <v>804</v>
      </c>
      <c r="E309" s="449" t="s">
        <v>345</v>
      </c>
      <c r="F309" s="450" t="s">
        <v>3919</v>
      </c>
      <c r="G309" s="450" t="s">
        <v>1352</v>
      </c>
      <c r="H309" s="450" t="s">
        <v>3468</v>
      </c>
      <c r="I309" s="540">
        <v>43599</v>
      </c>
      <c r="J309" s="452">
        <v>491.09</v>
      </c>
      <c r="K309" s="452"/>
      <c r="L309" s="453"/>
    </row>
    <row r="310" spans="1:12" ht="25.5">
      <c r="A310" s="449">
        <v>308</v>
      </c>
      <c r="B310" s="449" t="s">
        <v>66</v>
      </c>
      <c r="C310" s="450" t="s">
        <v>3819</v>
      </c>
      <c r="D310" s="449" t="s">
        <v>804</v>
      </c>
      <c r="E310" s="449" t="s">
        <v>345</v>
      </c>
      <c r="F310" s="450" t="s">
        <v>3920</v>
      </c>
      <c r="G310" s="450" t="s">
        <v>1352</v>
      </c>
      <c r="H310" s="450" t="s">
        <v>3468</v>
      </c>
      <c r="I310" s="540">
        <v>43600</v>
      </c>
      <c r="J310" s="452">
        <v>4800</v>
      </c>
      <c r="K310" s="452"/>
      <c r="L310" s="453"/>
    </row>
    <row r="311" spans="1:12" ht="38.25">
      <c r="A311" s="449">
        <v>309</v>
      </c>
      <c r="B311" s="449" t="s">
        <v>66</v>
      </c>
      <c r="C311" s="450" t="s">
        <v>3809</v>
      </c>
      <c r="D311" s="449" t="s">
        <v>804</v>
      </c>
      <c r="E311" s="449" t="s">
        <v>345</v>
      </c>
      <c r="F311" s="450" t="s">
        <v>3810</v>
      </c>
      <c r="G311" s="450" t="s">
        <v>1352</v>
      </c>
      <c r="H311" s="450" t="s">
        <v>3811</v>
      </c>
      <c r="I311" s="540">
        <v>43600</v>
      </c>
      <c r="J311" s="452">
        <v>324</v>
      </c>
      <c r="K311" s="452"/>
      <c r="L311" s="453"/>
    </row>
    <row r="312" spans="1:12" ht="38.25">
      <c r="A312" s="449">
        <v>310</v>
      </c>
      <c r="B312" s="449" t="s">
        <v>66</v>
      </c>
      <c r="C312" s="450" t="s">
        <v>3889</v>
      </c>
      <c r="D312" s="449" t="s">
        <v>804</v>
      </c>
      <c r="E312" s="449" t="s">
        <v>345</v>
      </c>
      <c r="F312" s="450" t="s">
        <v>3921</v>
      </c>
      <c r="G312" s="450" t="s">
        <v>1352</v>
      </c>
      <c r="H312" s="450" t="s">
        <v>3912</v>
      </c>
      <c r="I312" s="540">
        <v>43600</v>
      </c>
      <c r="J312" s="452">
        <v>1034.4000000000001</v>
      </c>
      <c r="K312" s="452"/>
      <c r="L312" s="453"/>
    </row>
    <row r="313" spans="1:12" ht="38.25">
      <c r="A313" s="449">
        <v>311</v>
      </c>
      <c r="B313" s="449" t="s">
        <v>66</v>
      </c>
      <c r="C313" s="450" t="s">
        <v>3889</v>
      </c>
      <c r="D313" s="449" t="s">
        <v>804</v>
      </c>
      <c r="E313" s="449" t="s">
        <v>345</v>
      </c>
      <c r="F313" s="450" t="s">
        <v>3922</v>
      </c>
      <c r="G313" s="450" t="s">
        <v>1352</v>
      </c>
      <c r="H313" s="450" t="s">
        <v>3912</v>
      </c>
      <c r="I313" s="540">
        <v>43600</v>
      </c>
      <c r="J313" s="452">
        <v>1034.4000000000001</v>
      </c>
      <c r="K313" s="452"/>
      <c r="L313" s="453"/>
    </row>
    <row r="314" spans="1:12" ht="38.25">
      <c r="A314" s="449">
        <v>312</v>
      </c>
      <c r="B314" s="449" t="s">
        <v>66</v>
      </c>
      <c r="C314" s="450" t="s">
        <v>3889</v>
      </c>
      <c r="D314" s="449" t="s">
        <v>804</v>
      </c>
      <c r="E314" s="449" t="s">
        <v>345</v>
      </c>
      <c r="F314" s="450" t="s">
        <v>3923</v>
      </c>
      <c r="G314" s="450" t="s">
        <v>1352</v>
      </c>
      <c r="H314" s="450" t="s">
        <v>3912</v>
      </c>
      <c r="I314" s="540">
        <v>43600</v>
      </c>
      <c r="J314" s="452">
        <v>1034.4000000000001</v>
      </c>
      <c r="K314" s="452"/>
      <c r="L314" s="453"/>
    </row>
    <row r="315" spans="1:12" ht="38.25">
      <c r="A315" s="449">
        <v>313</v>
      </c>
      <c r="B315" s="449" t="s">
        <v>66</v>
      </c>
      <c r="C315" s="450" t="s">
        <v>3889</v>
      </c>
      <c r="D315" s="449" t="s">
        <v>804</v>
      </c>
      <c r="E315" s="449" t="s">
        <v>345</v>
      </c>
      <c r="F315" s="450" t="s">
        <v>3924</v>
      </c>
      <c r="G315" s="450" t="s">
        <v>1352</v>
      </c>
      <c r="H315" s="450" t="s">
        <v>3912</v>
      </c>
      <c r="I315" s="540">
        <v>43600</v>
      </c>
      <c r="J315" s="452">
        <v>1034.4000000000001</v>
      </c>
      <c r="K315" s="452"/>
      <c r="L315" s="453"/>
    </row>
    <row r="316" spans="1:12" ht="38.25">
      <c r="A316" s="449">
        <v>314</v>
      </c>
      <c r="B316" s="449" t="s">
        <v>66</v>
      </c>
      <c r="C316" s="450" t="s">
        <v>3889</v>
      </c>
      <c r="D316" s="449" t="s">
        <v>804</v>
      </c>
      <c r="E316" s="449" t="s">
        <v>345</v>
      </c>
      <c r="F316" s="450" t="s">
        <v>3925</v>
      </c>
      <c r="G316" s="450" t="s">
        <v>1352</v>
      </c>
      <c r="H316" s="450" t="s">
        <v>3912</v>
      </c>
      <c r="I316" s="540">
        <v>43600</v>
      </c>
      <c r="J316" s="452">
        <v>1034.4000000000001</v>
      </c>
      <c r="K316" s="452"/>
      <c r="L316" s="453"/>
    </row>
    <row r="317" spans="1:12" ht="38.25">
      <c r="A317" s="449">
        <v>315</v>
      </c>
      <c r="B317" s="449" t="s">
        <v>66</v>
      </c>
      <c r="C317" s="450" t="s">
        <v>3889</v>
      </c>
      <c r="D317" s="449" t="s">
        <v>804</v>
      </c>
      <c r="E317" s="449" t="s">
        <v>345</v>
      </c>
      <c r="F317" s="450" t="s">
        <v>3926</v>
      </c>
      <c r="G317" s="450" t="s">
        <v>1352</v>
      </c>
      <c r="H317" s="450" t="s">
        <v>3912</v>
      </c>
      <c r="I317" s="540">
        <v>43600</v>
      </c>
      <c r="J317" s="452">
        <v>1034.4000000000001</v>
      </c>
      <c r="K317" s="452"/>
      <c r="L317" s="453"/>
    </row>
    <row r="318" spans="1:12" ht="38.25">
      <c r="A318" s="449">
        <v>316</v>
      </c>
      <c r="B318" s="449" t="s">
        <v>66</v>
      </c>
      <c r="C318" s="450" t="s">
        <v>3889</v>
      </c>
      <c r="D318" s="449" t="s">
        <v>804</v>
      </c>
      <c r="E318" s="449" t="s">
        <v>345</v>
      </c>
      <c r="F318" s="450" t="s">
        <v>3927</v>
      </c>
      <c r="G318" s="450" t="s">
        <v>1352</v>
      </c>
      <c r="H318" s="450" t="s">
        <v>3912</v>
      </c>
      <c r="I318" s="540">
        <v>43600</v>
      </c>
      <c r="J318" s="452">
        <v>1034.4000000000001</v>
      </c>
      <c r="K318" s="452"/>
      <c r="L318" s="453"/>
    </row>
    <row r="319" spans="1:12" ht="38.25">
      <c r="A319" s="449">
        <v>317</v>
      </c>
      <c r="B319" s="449" t="s">
        <v>66</v>
      </c>
      <c r="C319" s="450" t="s">
        <v>3889</v>
      </c>
      <c r="D319" s="449" t="s">
        <v>804</v>
      </c>
      <c r="E319" s="449" t="s">
        <v>345</v>
      </c>
      <c r="F319" s="450" t="s">
        <v>3928</v>
      </c>
      <c r="G319" s="450" t="s">
        <v>1352</v>
      </c>
      <c r="H319" s="450" t="s">
        <v>3912</v>
      </c>
      <c r="I319" s="540">
        <v>43600</v>
      </c>
      <c r="J319" s="452">
        <v>1034.4000000000001</v>
      </c>
      <c r="K319" s="452"/>
      <c r="L319" s="453"/>
    </row>
    <row r="320" spans="1:12" ht="38.25">
      <c r="A320" s="449">
        <v>318</v>
      </c>
      <c r="B320" s="449" t="s">
        <v>66</v>
      </c>
      <c r="C320" s="450" t="s">
        <v>3889</v>
      </c>
      <c r="D320" s="449" t="s">
        <v>804</v>
      </c>
      <c r="E320" s="449" t="s">
        <v>345</v>
      </c>
      <c r="F320" s="450" t="s">
        <v>3929</v>
      </c>
      <c r="G320" s="450" t="s">
        <v>1352</v>
      </c>
      <c r="H320" s="450" t="s">
        <v>3912</v>
      </c>
      <c r="I320" s="540">
        <v>43600</v>
      </c>
      <c r="J320" s="452">
        <v>1034.4000000000001</v>
      </c>
      <c r="K320" s="452"/>
      <c r="L320" s="453"/>
    </row>
    <row r="321" spans="1:12" ht="38.25">
      <c r="A321" s="449">
        <v>319</v>
      </c>
      <c r="B321" s="449" t="s">
        <v>66</v>
      </c>
      <c r="C321" s="450" t="s">
        <v>3889</v>
      </c>
      <c r="D321" s="449" t="s">
        <v>804</v>
      </c>
      <c r="E321" s="449" t="s">
        <v>345</v>
      </c>
      <c r="F321" s="450" t="s">
        <v>3930</v>
      </c>
      <c r="G321" s="450" t="s">
        <v>1352</v>
      </c>
      <c r="H321" s="450" t="s">
        <v>3912</v>
      </c>
      <c r="I321" s="540">
        <v>43600</v>
      </c>
      <c r="J321" s="452">
        <v>616.79999999999995</v>
      </c>
      <c r="K321" s="452"/>
      <c r="L321" s="453"/>
    </row>
    <row r="322" spans="1:12" ht="38.25">
      <c r="A322" s="449">
        <v>320</v>
      </c>
      <c r="B322" s="449" t="s">
        <v>66</v>
      </c>
      <c r="C322" s="450" t="s">
        <v>3889</v>
      </c>
      <c r="D322" s="449" t="s">
        <v>804</v>
      </c>
      <c r="E322" s="449" t="s">
        <v>345</v>
      </c>
      <c r="F322" s="450" t="s">
        <v>3931</v>
      </c>
      <c r="G322" s="450" t="s">
        <v>1352</v>
      </c>
      <c r="H322" s="450" t="s">
        <v>3912</v>
      </c>
      <c r="I322" s="540">
        <v>43600</v>
      </c>
      <c r="J322" s="452">
        <v>616.79999999999995</v>
      </c>
      <c r="K322" s="452"/>
      <c r="L322" s="453"/>
    </row>
    <row r="323" spans="1:12" ht="38.25">
      <c r="A323" s="449">
        <v>321</v>
      </c>
      <c r="B323" s="449" t="s">
        <v>66</v>
      </c>
      <c r="C323" s="450" t="s">
        <v>3809</v>
      </c>
      <c r="D323" s="449" t="s">
        <v>804</v>
      </c>
      <c r="E323" s="449" t="s">
        <v>345</v>
      </c>
      <c r="F323" s="450" t="s">
        <v>3833</v>
      </c>
      <c r="G323" s="450" t="s">
        <v>3834</v>
      </c>
      <c r="H323" s="450" t="s">
        <v>3835</v>
      </c>
      <c r="I323" s="540">
        <v>43602</v>
      </c>
      <c r="J323" s="452">
        <v>324</v>
      </c>
      <c r="K323" s="452"/>
      <c r="L323" s="453"/>
    </row>
    <row r="324" spans="1:12" ht="25.5">
      <c r="A324" s="449">
        <v>322</v>
      </c>
      <c r="B324" s="449" t="s">
        <v>66</v>
      </c>
      <c r="C324" s="450" t="s">
        <v>3898</v>
      </c>
      <c r="D324" s="449" t="s">
        <v>804</v>
      </c>
      <c r="E324" s="449" t="s">
        <v>345</v>
      </c>
      <c r="F324" s="450" t="s">
        <v>3932</v>
      </c>
      <c r="G324" s="450" t="s">
        <v>3772</v>
      </c>
      <c r="H324" s="450" t="s">
        <v>3773</v>
      </c>
      <c r="I324" s="540">
        <v>43609</v>
      </c>
      <c r="J324" s="452">
        <v>612</v>
      </c>
      <c r="K324" s="452"/>
      <c r="L324" s="453"/>
    </row>
    <row r="325" spans="1:12" ht="25.5">
      <c r="A325" s="449">
        <v>323</v>
      </c>
      <c r="B325" s="449" t="s">
        <v>66</v>
      </c>
      <c r="C325" s="450" t="s">
        <v>3800</v>
      </c>
      <c r="D325" s="449" t="s">
        <v>804</v>
      </c>
      <c r="E325" s="449" t="s">
        <v>345</v>
      </c>
      <c r="F325" s="450" t="s">
        <v>3933</v>
      </c>
      <c r="G325" s="450" t="s">
        <v>3778</v>
      </c>
      <c r="H325" s="450" t="s">
        <v>3802</v>
      </c>
      <c r="I325" s="540">
        <v>43612</v>
      </c>
      <c r="J325" s="452">
        <v>300</v>
      </c>
      <c r="K325" s="452"/>
      <c r="L325" s="453"/>
    </row>
    <row r="326" spans="1:12" ht="25.5">
      <c r="A326" s="449">
        <v>324</v>
      </c>
      <c r="B326" s="449" t="s">
        <v>66</v>
      </c>
      <c r="C326" s="450" t="s">
        <v>3934</v>
      </c>
      <c r="D326" s="449" t="s">
        <v>804</v>
      </c>
      <c r="E326" s="449" t="s">
        <v>345</v>
      </c>
      <c r="F326" s="450" t="s">
        <v>3935</v>
      </c>
      <c r="G326" s="450" t="s">
        <v>3778</v>
      </c>
      <c r="H326" s="450" t="s">
        <v>3779</v>
      </c>
      <c r="I326" s="540">
        <v>43602</v>
      </c>
      <c r="J326" s="452">
        <v>636</v>
      </c>
      <c r="K326" s="452"/>
      <c r="L326" s="453"/>
    </row>
    <row r="327" spans="1:12" ht="38.25">
      <c r="A327" s="449">
        <v>325</v>
      </c>
      <c r="B327" s="449" t="s">
        <v>66</v>
      </c>
      <c r="C327" s="450" t="s">
        <v>3124</v>
      </c>
      <c r="D327" s="449" t="s">
        <v>804</v>
      </c>
      <c r="E327" s="449" t="s">
        <v>345</v>
      </c>
      <c r="F327" s="450" t="s">
        <v>3936</v>
      </c>
      <c r="G327" s="450" t="s">
        <v>3882</v>
      </c>
      <c r="H327" s="450" t="s">
        <v>3937</v>
      </c>
      <c r="I327" s="540">
        <v>43616</v>
      </c>
      <c r="J327" s="452">
        <v>2592</v>
      </c>
      <c r="K327" s="452"/>
      <c r="L327" s="453"/>
    </row>
    <row r="328" spans="1:12" ht="51">
      <c r="A328" s="449">
        <v>326</v>
      </c>
      <c r="B328" s="449" t="s">
        <v>66</v>
      </c>
      <c r="C328" s="450" t="s">
        <v>3843</v>
      </c>
      <c r="D328" s="449" t="s">
        <v>804</v>
      </c>
      <c r="E328" s="449" t="s">
        <v>345</v>
      </c>
      <c r="F328" s="450" t="s">
        <v>3844</v>
      </c>
      <c r="G328" s="450" t="s">
        <v>1286</v>
      </c>
      <c r="H328" s="450" t="s">
        <v>3845</v>
      </c>
      <c r="I328" s="540">
        <v>43609</v>
      </c>
      <c r="J328" s="452">
        <v>403.2</v>
      </c>
      <c r="K328" s="452"/>
      <c r="L328" s="453"/>
    </row>
    <row r="329" spans="1:12" ht="25.5">
      <c r="A329" s="449">
        <v>327</v>
      </c>
      <c r="B329" s="449" t="s">
        <v>66</v>
      </c>
      <c r="C329" s="450" t="s">
        <v>3938</v>
      </c>
      <c r="D329" s="449" t="s">
        <v>804</v>
      </c>
      <c r="E329" s="449" t="s">
        <v>345</v>
      </c>
      <c r="F329" s="450" t="s">
        <v>3918</v>
      </c>
      <c r="G329" s="450" t="s">
        <v>3901</v>
      </c>
      <c r="H329" s="450" t="s">
        <v>3902</v>
      </c>
      <c r="I329" s="540">
        <v>43616</v>
      </c>
      <c r="J329" s="452">
        <v>935</v>
      </c>
      <c r="K329" s="452"/>
      <c r="L329" s="453"/>
    </row>
    <row r="330" spans="1:12" ht="51">
      <c r="A330" s="449">
        <v>328</v>
      </c>
      <c r="B330" s="449" t="s">
        <v>66</v>
      </c>
      <c r="C330" s="450" t="s">
        <v>3806</v>
      </c>
      <c r="D330" s="449" t="s">
        <v>804</v>
      </c>
      <c r="E330" s="449" t="s">
        <v>345</v>
      </c>
      <c r="F330" s="450" t="s">
        <v>3939</v>
      </c>
      <c r="G330" s="450" t="s">
        <v>3778</v>
      </c>
      <c r="H330" s="450" t="s">
        <v>3779</v>
      </c>
      <c r="I330" s="540">
        <v>43588</v>
      </c>
      <c r="J330" s="452">
        <v>960</v>
      </c>
      <c r="K330" s="452"/>
      <c r="L330" s="453"/>
    </row>
    <row r="331" spans="1:12" ht="25.5">
      <c r="A331" s="449">
        <v>329</v>
      </c>
      <c r="B331" s="449" t="s">
        <v>66</v>
      </c>
      <c r="C331" s="450" t="s">
        <v>3940</v>
      </c>
      <c r="D331" s="449" t="s">
        <v>804</v>
      </c>
      <c r="E331" s="449" t="s">
        <v>345</v>
      </c>
      <c r="F331" s="450" t="s">
        <v>3918</v>
      </c>
      <c r="G331" s="450" t="s">
        <v>3901</v>
      </c>
      <c r="H331" s="450" t="s">
        <v>3902</v>
      </c>
      <c r="I331" s="540">
        <v>43612</v>
      </c>
      <c r="J331" s="452">
        <v>70</v>
      </c>
      <c r="K331" s="452"/>
      <c r="L331" s="453"/>
    </row>
    <row r="332" spans="1:12" ht="38.25">
      <c r="A332" s="449">
        <v>330</v>
      </c>
      <c r="B332" s="449" t="s">
        <v>66</v>
      </c>
      <c r="C332" s="450" t="s">
        <v>3889</v>
      </c>
      <c r="D332" s="449" t="s">
        <v>804</v>
      </c>
      <c r="E332" s="449" t="s">
        <v>345</v>
      </c>
      <c r="F332" s="450" t="s">
        <v>3941</v>
      </c>
      <c r="G332" s="450" t="s">
        <v>1352</v>
      </c>
      <c r="H332" s="450" t="s">
        <v>3912</v>
      </c>
      <c r="I332" s="540">
        <v>43616</v>
      </c>
      <c r="J332" s="452">
        <v>616.79999999999995</v>
      </c>
      <c r="K332" s="452"/>
      <c r="L332" s="453"/>
    </row>
    <row r="333" spans="1:12" ht="38.25">
      <c r="A333" s="449">
        <v>331</v>
      </c>
      <c r="B333" s="449" t="s">
        <v>66</v>
      </c>
      <c r="C333" s="450" t="s">
        <v>3889</v>
      </c>
      <c r="D333" s="449" t="s">
        <v>804</v>
      </c>
      <c r="E333" s="449" t="s">
        <v>345</v>
      </c>
      <c r="F333" s="450" t="s">
        <v>3942</v>
      </c>
      <c r="G333" s="450" t="s">
        <v>1352</v>
      </c>
      <c r="H333" s="450" t="s">
        <v>3912</v>
      </c>
      <c r="I333" s="540">
        <v>43616</v>
      </c>
      <c r="J333" s="452">
        <v>616.79999999999995</v>
      </c>
      <c r="K333" s="452"/>
      <c r="L333" s="453"/>
    </row>
    <row r="334" spans="1:12" ht="38.25">
      <c r="A334" s="449">
        <v>332</v>
      </c>
      <c r="B334" s="449" t="s">
        <v>66</v>
      </c>
      <c r="C334" s="450" t="s">
        <v>3889</v>
      </c>
      <c r="D334" s="449" t="s">
        <v>804</v>
      </c>
      <c r="E334" s="449" t="s">
        <v>345</v>
      </c>
      <c r="F334" s="450" t="s">
        <v>3943</v>
      </c>
      <c r="G334" s="450" t="s">
        <v>1352</v>
      </c>
      <c r="H334" s="450" t="s">
        <v>3912</v>
      </c>
      <c r="I334" s="540">
        <v>43615</v>
      </c>
      <c r="J334" s="452">
        <v>1034.4000000000001</v>
      </c>
      <c r="K334" s="452"/>
      <c r="L334" s="453"/>
    </row>
    <row r="335" spans="1:12" ht="38.25">
      <c r="A335" s="449">
        <v>333</v>
      </c>
      <c r="B335" s="449" t="s">
        <v>66</v>
      </c>
      <c r="C335" s="450" t="s">
        <v>3889</v>
      </c>
      <c r="D335" s="449" t="s">
        <v>804</v>
      </c>
      <c r="E335" s="449" t="s">
        <v>345</v>
      </c>
      <c r="F335" s="450" t="s">
        <v>3944</v>
      </c>
      <c r="G335" s="450" t="s">
        <v>1352</v>
      </c>
      <c r="H335" s="450" t="s">
        <v>3912</v>
      </c>
      <c r="I335" s="540">
        <v>43615</v>
      </c>
      <c r="J335" s="452">
        <v>1034.4000000000001</v>
      </c>
      <c r="K335" s="452"/>
      <c r="L335" s="453"/>
    </row>
    <row r="336" spans="1:12" ht="38.25">
      <c r="A336" s="449">
        <v>334</v>
      </c>
      <c r="B336" s="449" t="s">
        <v>66</v>
      </c>
      <c r="C336" s="450" t="s">
        <v>3889</v>
      </c>
      <c r="D336" s="449" t="s">
        <v>804</v>
      </c>
      <c r="E336" s="449" t="s">
        <v>345</v>
      </c>
      <c r="F336" s="450" t="s">
        <v>3945</v>
      </c>
      <c r="G336" s="450" t="s">
        <v>1352</v>
      </c>
      <c r="H336" s="450" t="s">
        <v>3912</v>
      </c>
      <c r="I336" s="540">
        <v>43615</v>
      </c>
      <c r="J336" s="452">
        <v>1034.4000000000001</v>
      </c>
      <c r="K336" s="452"/>
      <c r="L336" s="453"/>
    </row>
    <row r="337" spans="1:12" ht="38.25">
      <c r="A337" s="449">
        <v>335</v>
      </c>
      <c r="B337" s="449" t="s">
        <v>66</v>
      </c>
      <c r="C337" s="450" t="s">
        <v>3889</v>
      </c>
      <c r="D337" s="449" t="s">
        <v>804</v>
      </c>
      <c r="E337" s="449" t="s">
        <v>345</v>
      </c>
      <c r="F337" s="450" t="s">
        <v>3946</v>
      </c>
      <c r="G337" s="450" t="s">
        <v>1352</v>
      </c>
      <c r="H337" s="450" t="s">
        <v>3912</v>
      </c>
      <c r="I337" s="540">
        <v>43615</v>
      </c>
      <c r="J337" s="452">
        <v>1034.4000000000001</v>
      </c>
      <c r="K337" s="452"/>
      <c r="L337" s="453"/>
    </row>
    <row r="338" spans="1:12" ht="38.25">
      <c r="A338" s="449">
        <v>336</v>
      </c>
      <c r="B338" s="449" t="s">
        <v>66</v>
      </c>
      <c r="C338" s="450" t="s">
        <v>3889</v>
      </c>
      <c r="D338" s="449" t="s">
        <v>804</v>
      </c>
      <c r="E338" s="449" t="s">
        <v>345</v>
      </c>
      <c r="F338" s="450" t="s">
        <v>3947</v>
      </c>
      <c r="G338" s="450" t="s">
        <v>1352</v>
      </c>
      <c r="H338" s="450" t="s">
        <v>3912</v>
      </c>
      <c r="I338" s="540">
        <v>43616</v>
      </c>
      <c r="J338" s="452">
        <v>616.79999999999995</v>
      </c>
      <c r="K338" s="452"/>
      <c r="L338" s="453"/>
    </row>
    <row r="339" spans="1:12" ht="38.25">
      <c r="A339" s="449">
        <v>337</v>
      </c>
      <c r="B339" s="449" t="s">
        <v>66</v>
      </c>
      <c r="C339" s="450" t="s">
        <v>3889</v>
      </c>
      <c r="D339" s="449" t="s">
        <v>804</v>
      </c>
      <c r="E339" s="449" t="s">
        <v>345</v>
      </c>
      <c r="F339" s="450" t="s">
        <v>3948</v>
      </c>
      <c r="G339" s="450" t="s">
        <v>1352</v>
      </c>
      <c r="H339" s="450" t="s">
        <v>3912</v>
      </c>
      <c r="I339" s="540">
        <v>43616</v>
      </c>
      <c r="J339" s="452">
        <v>616.79999999999995</v>
      </c>
      <c r="K339" s="452"/>
      <c r="L339" s="453"/>
    </row>
    <row r="340" spans="1:12" ht="38.25">
      <c r="A340" s="449">
        <v>338</v>
      </c>
      <c r="B340" s="449" t="s">
        <v>66</v>
      </c>
      <c r="C340" s="450" t="s">
        <v>3889</v>
      </c>
      <c r="D340" s="449" t="s">
        <v>804</v>
      </c>
      <c r="E340" s="449" t="s">
        <v>345</v>
      </c>
      <c r="F340" s="450" t="s">
        <v>3949</v>
      </c>
      <c r="G340" s="450" t="s">
        <v>1352</v>
      </c>
      <c r="H340" s="450" t="s">
        <v>3912</v>
      </c>
      <c r="I340" s="540">
        <v>43616</v>
      </c>
      <c r="J340" s="452">
        <v>616.79999999999995</v>
      </c>
      <c r="K340" s="452"/>
      <c r="L340" s="453"/>
    </row>
    <row r="341" spans="1:12" ht="38.25">
      <c r="A341" s="449">
        <v>339</v>
      </c>
      <c r="B341" s="449" t="s">
        <v>66</v>
      </c>
      <c r="C341" s="450" t="s">
        <v>3889</v>
      </c>
      <c r="D341" s="449" t="s">
        <v>804</v>
      </c>
      <c r="E341" s="449" t="s">
        <v>345</v>
      </c>
      <c r="F341" s="450" t="s">
        <v>3950</v>
      </c>
      <c r="G341" s="450" t="s">
        <v>1352</v>
      </c>
      <c r="H341" s="450" t="s">
        <v>3912</v>
      </c>
      <c r="I341" s="540">
        <v>43616</v>
      </c>
      <c r="J341" s="452">
        <v>616.79999999999995</v>
      </c>
      <c r="K341" s="452"/>
      <c r="L341" s="453"/>
    </row>
    <row r="342" spans="1:12" ht="38.25">
      <c r="A342" s="449">
        <v>340</v>
      </c>
      <c r="B342" s="449" t="s">
        <v>66</v>
      </c>
      <c r="C342" s="450" t="s">
        <v>3889</v>
      </c>
      <c r="D342" s="449" t="s">
        <v>804</v>
      </c>
      <c r="E342" s="449" t="s">
        <v>345</v>
      </c>
      <c r="F342" s="450" t="s">
        <v>3951</v>
      </c>
      <c r="G342" s="450" t="s">
        <v>1352</v>
      </c>
      <c r="H342" s="450" t="s">
        <v>3912</v>
      </c>
      <c r="I342" s="540">
        <v>43616</v>
      </c>
      <c r="J342" s="452">
        <v>616.79999999999995</v>
      </c>
      <c r="K342" s="452"/>
      <c r="L342" s="453"/>
    </row>
    <row r="343" spans="1:12" ht="38.25">
      <c r="A343" s="449">
        <v>341</v>
      </c>
      <c r="B343" s="449" t="s">
        <v>66</v>
      </c>
      <c r="C343" s="450" t="s">
        <v>3889</v>
      </c>
      <c r="D343" s="449" t="s">
        <v>804</v>
      </c>
      <c r="E343" s="449" t="s">
        <v>345</v>
      </c>
      <c r="F343" s="450" t="s">
        <v>3952</v>
      </c>
      <c r="G343" s="450" t="s">
        <v>1352</v>
      </c>
      <c r="H343" s="450" t="s">
        <v>3912</v>
      </c>
      <c r="I343" s="540">
        <v>43616</v>
      </c>
      <c r="J343" s="452">
        <v>616.79999999999995</v>
      </c>
      <c r="K343" s="452"/>
      <c r="L343" s="453"/>
    </row>
    <row r="344" spans="1:12" ht="38.25">
      <c r="A344" s="449">
        <v>342</v>
      </c>
      <c r="B344" s="449" t="s">
        <v>66</v>
      </c>
      <c r="C344" s="450" t="s">
        <v>3889</v>
      </c>
      <c r="D344" s="449" t="s">
        <v>804</v>
      </c>
      <c r="E344" s="449" t="s">
        <v>345</v>
      </c>
      <c r="F344" s="450" t="s">
        <v>3953</v>
      </c>
      <c r="G344" s="450" t="s">
        <v>1352</v>
      </c>
      <c r="H344" s="450" t="s">
        <v>3912</v>
      </c>
      <c r="I344" s="540">
        <v>43616</v>
      </c>
      <c r="J344" s="452">
        <v>616.79999999999995</v>
      </c>
      <c r="K344" s="452"/>
      <c r="L344" s="453"/>
    </row>
    <row r="345" spans="1:12" ht="38.25">
      <c r="A345" s="449">
        <v>343</v>
      </c>
      <c r="B345" s="449" t="s">
        <v>66</v>
      </c>
      <c r="C345" s="450" t="s">
        <v>3889</v>
      </c>
      <c r="D345" s="449" t="s">
        <v>804</v>
      </c>
      <c r="E345" s="449" t="s">
        <v>345</v>
      </c>
      <c r="F345" s="450" t="s">
        <v>3954</v>
      </c>
      <c r="G345" s="450" t="s">
        <v>1352</v>
      </c>
      <c r="H345" s="450" t="s">
        <v>3912</v>
      </c>
      <c r="I345" s="540">
        <v>43616</v>
      </c>
      <c r="J345" s="452">
        <v>616.79999999999995</v>
      </c>
      <c r="K345" s="452"/>
      <c r="L345" s="453"/>
    </row>
    <row r="346" spans="1:12" ht="38.25">
      <c r="A346" s="449">
        <v>344</v>
      </c>
      <c r="B346" s="449" t="s">
        <v>66</v>
      </c>
      <c r="C346" s="450" t="s">
        <v>3889</v>
      </c>
      <c r="D346" s="449" t="s">
        <v>804</v>
      </c>
      <c r="E346" s="449" t="s">
        <v>345</v>
      </c>
      <c r="F346" s="450" t="s">
        <v>3955</v>
      </c>
      <c r="G346" s="450" t="s">
        <v>1352</v>
      </c>
      <c r="H346" s="450" t="s">
        <v>3912</v>
      </c>
      <c r="I346" s="540">
        <v>43616</v>
      </c>
      <c r="J346" s="452">
        <v>616.79999999999995</v>
      </c>
      <c r="K346" s="452"/>
      <c r="L346" s="453"/>
    </row>
    <row r="347" spans="1:12" ht="38.25">
      <c r="A347" s="449">
        <v>345</v>
      </c>
      <c r="B347" s="449" t="s">
        <v>66</v>
      </c>
      <c r="C347" s="450" t="s">
        <v>3889</v>
      </c>
      <c r="D347" s="449" t="s">
        <v>804</v>
      </c>
      <c r="E347" s="449" t="s">
        <v>345</v>
      </c>
      <c r="F347" s="450" t="s">
        <v>3956</v>
      </c>
      <c r="G347" s="450" t="s">
        <v>1352</v>
      </c>
      <c r="H347" s="450" t="s">
        <v>3912</v>
      </c>
      <c r="I347" s="540">
        <v>43615</v>
      </c>
      <c r="J347" s="452">
        <v>1034.4000000000001</v>
      </c>
      <c r="K347" s="452"/>
      <c r="L347" s="453"/>
    </row>
    <row r="348" spans="1:12" ht="38.25">
      <c r="A348" s="449">
        <v>346</v>
      </c>
      <c r="B348" s="449" t="s">
        <v>66</v>
      </c>
      <c r="C348" s="450" t="s">
        <v>3889</v>
      </c>
      <c r="D348" s="449" t="s">
        <v>804</v>
      </c>
      <c r="E348" s="449" t="s">
        <v>345</v>
      </c>
      <c r="F348" s="450" t="s">
        <v>3957</v>
      </c>
      <c r="G348" s="450" t="s">
        <v>1352</v>
      </c>
      <c r="H348" s="450" t="s">
        <v>3912</v>
      </c>
      <c r="I348" s="540">
        <v>43615</v>
      </c>
      <c r="J348" s="452">
        <v>1034.4000000000001</v>
      </c>
      <c r="K348" s="452"/>
      <c r="L348" s="453"/>
    </row>
    <row r="349" spans="1:12" ht="38.25">
      <c r="A349" s="449">
        <v>347</v>
      </c>
      <c r="B349" s="449" t="s">
        <v>66</v>
      </c>
      <c r="C349" s="450" t="s">
        <v>3889</v>
      </c>
      <c r="D349" s="449" t="s">
        <v>804</v>
      </c>
      <c r="E349" s="449" t="s">
        <v>345</v>
      </c>
      <c r="F349" s="450" t="s">
        <v>3958</v>
      </c>
      <c r="G349" s="450" t="s">
        <v>1352</v>
      </c>
      <c r="H349" s="450" t="s">
        <v>3912</v>
      </c>
      <c r="I349" s="540">
        <v>43615</v>
      </c>
      <c r="J349" s="452">
        <v>1034.4000000000001</v>
      </c>
      <c r="K349" s="452"/>
      <c r="L349" s="453"/>
    </row>
    <row r="350" spans="1:12" ht="38.25">
      <c r="A350" s="449">
        <v>348</v>
      </c>
      <c r="B350" s="449" t="s">
        <v>66</v>
      </c>
      <c r="C350" s="450" t="s">
        <v>3889</v>
      </c>
      <c r="D350" s="449" t="s">
        <v>804</v>
      </c>
      <c r="E350" s="449" t="s">
        <v>345</v>
      </c>
      <c r="F350" s="450" t="s">
        <v>3959</v>
      </c>
      <c r="G350" s="450" t="s">
        <v>1352</v>
      </c>
      <c r="H350" s="450" t="s">
        <v>3912</v>
      </c>
      <c r="I350" s="540">
        <v>43616</v>
      </c>
      <c r="J350" s="452">
        <v>616.79999999999995</v>
      </c>
      <c r="K350" s="452"/>
      <c r="L350" s="453"/>
    </row>
    <row r="351" spans="1:12" ht="25.5">
      <c r="A351" s="449">
        <v>349</v>
      </c>
      <c r="B351" s="449" t="s">
        <v>66</v>
      </c>
      <c r="C351" s="450" t="s">
        <v>3960</v>
      </c>
      <c r="D351" s="449" t="s">
        <v>804</v>
      </c>
      <c r="E351" s="449" t="s">
        <v>345</v>
      </c>
      <c r="F351" s="450" t="s">
        <v>3961</v>
      </c>
      <c r="G351" s="450" t="s">
        <v>3772</v>
      </c>
      <c r="H351" s="450" t="s">
        <v>3773</v>
      </c>
      <c r="I351" s="540">
        <v>43619</v>
      </c>
      <c r="J351" s="452">
        <v>390</v>
      </c>
      <c r="K351" s="452"/>
      <c r="L351" s="453"/>
    </row>
    <row r="352" spans="1:12" ht="25.5">
      <c r="A352" s="449">
        <v>350</v>
      </c>
      <c r="B352" s="449" t="s">
        <v>66</v>
      </c>
      <c r="C352" s="450" t="s">
        <v>3962</v>
      </c>
      <c r="D352" s="449" t="s">
        <v>804</v>
      </c>
      <c r="E352" s="449" t="s">
        <v>345</v>
      </c>
      <c r="F352" s="450" t="s">
        <v>3963</v>
      </c>
      <c r="G352" s="450" t="s">
        <v>3772</v>
      </c>
      <c r="H352" s="450" t="s">
        <v>3773</v>
      </c>
      <c r="I352" s="540">
        <v>43620</v>
      </c>
      <c r="J352" s="452">
        <v>1308</v>
      </c>
      <c r="K352" s="452"/>
      <c r="L352" s="453"/>
    </row>
    <row r="353" spans="1:12" ht="51">
      <c r="A353" s="449">
        <v>351</v>
      </c>
      <c r="B353" s="449" t="s">
        <v>66</v>
      </c>
      <c r="C353" s="450" t="s">
        <v>3796</v>
      </c>
      <c r="D353" s="449" t="s">
        <v>804</v>
      </c>
      <c r="E353" s="449" t="s">
        <v>345</v>
      </c>
      <c r="F353" s="450" t="s">
        <v>3964</v>
      </c>
      <c r="G353" s="450" t="s">
        <v>3798</v>
      </c>
      <c r="H353" s="450" t="s">
        <v>3799</v>
      </c>
      <c r="I353" s="540">
        <v>43623</v>
      </c>
      <c r="J353" s="452">
        <v>60</v>
      </c>
      <c r="K353" s="452"/>
      <c r="L353" s="453"/>
    </row>
    <row r="354" spans="1:12" ht="25.5">
      <c r="A354" s="449">
        <v>352</v>
      </c>
      <c r="B354" s="449" t="s">
        <v>66</v>
      </c>
      <c r="C354" s="450" t="s">
        <v>3898</v>
      </c>
      <c r="D354" s="449" t="s">
        <v>804</v>
      </c>
      <c r="E354" s="449" t="s">
        <v>345</v>
      </c>
      <c r="F354" s="450" t="s">
        <v>3965</v>
      </c>
      <c r="G354" s="450" t="s">
        <v>3772</v>
      </c>
      <c r="H354" s="450" t="s">
        <v>3773</v>
      </c>
      <c r="I354" s="540">
        <v>43626</v>
      </c>
      <c r="J354" s="452">
        <v>204</v>
      </c>
      <c r="K354" s="452"/>
      <c r="L354" s="453"/>
    </row>
    <row r="355" spans="1:12" ht="38.25">
      <c r="A355" s="449">
        <v>353</v>
      </c>
      <c r="B355" s="449" t="s">
        <v>66</v>
      </c>
      <c r="C355" s="450" t="s">
        <v>3889</v>
      </c>
      <c r="D355" s="449" t="s">
        <v>804</v>
      </c>
      <c r="E355" s="449" t="s">
        <v>345</v>
      </c>
      <c r="F355" s="450" t="s">
        <v>3966</v>
      </c>
      <c r="G355" s="450" t="s">
        <v>1352</v>
      </c>
      <c r="H355" s="450" t="s">
        <v>3912</v>
      </c>
      <c r="I355" s="540">
        <v>43600</v>
      </c>
      <c r="J355" s="452">
        <v>1034.4000000000001</v>
      </c>
      <c r="K355" s="452"/>
      <c r="L355" s="453"/>
    </row>
    <row r="356" spans="1:12" ht="38.25">
      <c r="A356" s="449">
        <v>354</v>
      </c>
      <c r="B356" s="449" t="s">
        <v>66</v>
      </c>
      <c r="C356" s="450" t="s">
        <v>3889</v>
      </c>
      <c r="D356" s="449" t="s">
        <v>804</v>
      </c>
      <c r="E356" s="449" t="s">
        <v>345</v>
      </c>
      <c r="F356" s="450" t="s">
        <v>3967</v>
      </c>
      <c r="G356" s="450" t="s">
        <v>1352</v>
      </c>
      <c r="H356" s="450" t="s">
        <v>3912</v>
      </c>
      <c r="I356" s="540">
        <v>43600</v>
      </c>
      <c r="J356" s="452">
        <v>1034.4000000000001</v>
      </c>
      <c r="K356" s="452"/>
      <c r="L356" s="453"/>
    </row>
    <row r="357" spans="1:12" ht="38.25">
      <c r="A357" s="449">
        <v>355</v>
      </c>
      <c r="B357" s="449" t="s">
        <v>66</v>
      </c>
      <c r="C357" s="450" t="s">
        <v>3889</v>
      </c>
      <c r="D357" s="449" t="s">
        <v>804</v>
      </c>
      <c r="E357" s="449" t="s">
        <v>345</v>
      </c>
      <c r="F357" s="450" t="s">
        <v>3968</v>
      </c>
      <c r="G357" s="450" t="s">
        <v>1352</v>
      </c>
      <c r="H357" s="450" t="s">
        <v>3912</v>
      </c>
      <c r="I357" s="540">
        <v>43600</v>
      </c>
      <c r="J357" s="452">
        <v>1034.4000000000001</v>
      </c>
      <c r="K357" s="452"/>
      <c r="L357" s="453"/>
    </row>
    <row r="358" spans="1:12" ht="38.25">
      <c r="A358" s="449">
        <v>356</v>
      </c>
      <c r="B358" s="449" t="s">
        <v>66</v>
      </c>
      <c r="C358" s="450" t="s">
        <v>3889</v>
      </c>
      <c r="D358" s="449" t="s">
        <v>804</v>
      </c>
      <c r="E358" s="449" t="s">
        <v>345</v>
      </c>
      <c r="F358" s="450" t="s">
        <v>3969</v>
      </c>
      <c r="G358" s="450" t="s">
        <v>1352</v>
      </c>
      <c r="H358" s="450" t="s">
        <v>3912</v>
      </c>
      <c r="I358" s="540">
        <v>43616</v>
      </c>
      <c r="J358" s="452">
        <v>1034.4000000000001</v>
      </c>
      <c r="K358" s="452"/>
      <c r="L358" s="453"/>
    </row>
    <row r="359" spans="1:12" ht="38.25">
      <c r="A359" s="449">
        <v>357</v>
      </c>
      <c r="B359" s="449" t="s">
        <v>66</v>
      </c>
      <c r="C359" s="450" t="s">
        <v>3889</v>
      </c>
      <c r="D359" s="449" t="s">
        <v>804</v>
      </c>
      <c r="E359" s="449" t="s">
        <v>345</v>
      </c>
      <c r="F359" s="450" t="s">
        <v>3970</v>
      </c>
      <c r="G359" s="450" t="s">
        <v>1352</v>
      </c>
      <c r="H359" s="450" t="s">
        <v>3912</v>
      </c>
      <c r="I359" s="540">
        <v>43600</v>
      </c>
      <c r="J359" s="452">
        <v>1034.4000000000001</v>
      </c>
      <c r="K359" s="452"/>
      <c r="L359" s="453"/>
    </row>
    <row r="360" spans="1:12" ht="38.25">
      <c r="A360" s="449">
        <v>358</v>
      </c>
      <c r="B360" s="449" t="s">
        <v>66</v>
      </c>
      <c r="C360" s="450" t="s">
        <v>3889</v>
      </c>
      <c r="D360" s="449" t="s">
        <v>804</v>
      </c>
      <c r="E360" s="449" t="s">
        <v>345</v>
      </c>
      <c r="F360" s="450" t="s">
        <v>3971</v>
      </c>
      <c r="G360" s="450" t="s">
        <v>1352</v>
      </c>
      <c r="H360" s="450" t="s">
        <v>3912</v>
      </c>
      <c r="I360" s="540">
        <v>43616</v>
      </c>
      <c r="J360" s="452">
        <v>1034.4000000000001</v>
      </c>
      <c r="K360" s="452"/>
      <c r="L360" s="453"/>
    </row>
    <row r="361" spans="1:12" ht="38.25">
      <c r="A361" s="449">
        <v>359</v>
      </c>
      <c r="B361" s="449" t="s">
        <v>66</v>
      </c>
      <c r="C361" s="450" t="s">
        <v>3889</v>
      </c>
      <c r="D361" s="449" t="s">
        <v>804</v>
      </c>
      <c r="E361" s="449" t="s">
        <v>345</v>
      </c>
      <c r="F361" s="450" t="s">
        <v>3972</v>
      </c>
      <c r="G361" s="450" t="s">
        <v>1352</v>
      </c>
      <c r="H361" s="450" t="s">
        <v>3912</v>
      </c>
      <c r="I361" s="540">
        <v>43616</v>
      </c>
      <c r="J361" s="452">
        <v>1034.4000000000001</v>
      </c>
      <c r="K361" s="452"/>
      <c r="L361" s="453"/>
    </row>
    <row r="362" spans="1:12" ht="38.25">
      <c r="A362" s="449">
        <v>360</v>
      </c>
      <c r="B362" s="449" t="s">
        <v>66</v>
      </c>
      <c r="C362" s="450" t="s">
        <v>3889</v>
      </c>
      <c r="D362" s="449" t="s">
        <v>804</v>
      </c>
      <c r="E362" s="449" t="s">
        <v>345</v>
      </c>
      <c r="F362" s="450" t="s">
        <v>3973</v>
      </c>
      <c r="G362" s="450" t="s">
        <v>1352</v>
      </c>
      <c r="H362" s="450" t="s">
        <v>3912</v>
      </c>
      <c r="I362" s="540">
        <v>43616</v>
      </c>
      <c r="J362" s="452">
        <v>1034.4000000000001</v>
      </c>
      <c r="K362" s="452"/>
      <c r="L362" s="453"/>
    </row>
    <row r="363" spans="1:12" ht="38.25">
      <c r="A363" s="449">
        <v>361</v>
      </c>
      <c r="B363" s="449" t="s">
        <v>66</v>
      </c>
      <c r="C363" s="450" t="s">
        <v>3889</v>
      </c>
      <c r="D363" s="449" t="s">
        <v>804</v>
      </c>
      <c r="E363" s="449" t="s">
        <v>345</v>
      </c>
      <c r="F363" s="450" t="s">
        <v>3974</v>
      </c>
      <c r="G363" s="450" t="s">
        <v>1352</v>
      </c>
      <c r="H363" s="450" t="s">
        <v>3912</v>
      </c>
      <c r="I363" s="540">
        <v>43616</v>
      </c>
      <c r="J363" s="452">
        <v>1034.4000000000001</v>
      </c>
      <c r="K363" s="452"/>
      <c r="L363" s="453"/>
    </row>
    <row r="364" spans="1:12" ht="25.5">
      <c r="A364" s="449">
        <v>362</v>
      </c>
      <c r="B364" s="449" t="s">
        <v>66</v>
      </c>
      <c r="C364" s="450" t="s">
        <v>3975</v>
      </c>
      <c r="D364" s="449" t="s">
        <v>804</v>
      </c>
      <c r="E364" s="449" t="s">
        <v>345</v>
      </c>
      <c r="F364" s="450" t="s">
        <v>3976</v>
      </c>
      <c r="G364" s="450" t="s">
        <v>1352</v>
      </c>
      <c r="H364" s="450" t="s">
        <v>3977</v>
      </c>
      <c r="I364" s="540">
        <v>43629</v>
      </c>
      <c r="J364" s="452">
        <v>60</v>
      </c>
      <c r="K364" s="452"/>
      <c r="L364" s="453"/>
    </row>
    <row r="365" spans="1:12" ht="38.25">
      <c r="A365" s="449">
        <v>363</v>
      </c>
      <c r="B365" s="449" t="s">
        <v>66</v>
      </c>
      <c r="C365" s="450" t="s">
        <v>3889</v>
      </c>
      <c r="D365" s="449" t="s">
        <v>804</v>
      </c>
      <c r="E365" s="449" t="s">
        <v>345</v>
      </c>
      <c r="F365" s="450" t="s">
        <v>3978</v>
      </c>
      <c r="G365" s="450" t="s">
        <v>1352</v>
      </c>
      <c r="H365" s="450" t="s">
        <v>3912</v>
      </c>
      <c r="I365" s="540">
        <v>43616</v>
      </c>
      <c r="J365" s="452">
        <v>1034.4000000000001</v>
      </c>
      <c r="K365" s="452"/>
      <c r="L365" s="453"/>
    </row>
    <row r="366" spans="1:12" ht="38.25">
      <c r="A366" s="449">
        <v>364</v>
      </c>
      <c r="B366" s="449" t="s">
        <v>66</v>
      </c>
      <c r="C366" s="450" t="s">
        <v>3889</v>
      </c>
      <c r="D366" s="449" t="s">
        <v>804</v>
      </c>
      <c r="E366" s="449" t="s">
        <v>345</v>
      </c>
      <c r="F366" s="450" t="s">
        <v>3979</v>
      </c>
      <c r="G366" s="450" t="s">
        <v>1352</v>
      </c>
      <c r="H366" s="450" t="s">
        <v>3912</v>
      </c>
      <c r="I366" s="540">
        <v>43616</v>
      </c>
      <c r="J366" s="452">
        <v>1034.4000000000001</v>
      </c>
      <c r="K366" s="452"/>
      <c r="L366" s="453"/>
    </row>
    <row r="367" spans="1:12" ht="38.25">
      <c r="A367" s="449">
        <v>365</v>
      </c>
      <c r="B367" s="449" t="s">
        <v>66</v>
      </c>
      <c r="C367" s="450" t="s">
        <v>3889</v>
      </c>
      <c r="D367" s="449" t="s">
        <v>804</v>
      </c>
      <c r="E367" s="449" t="s">
        <v>345</v>
      </c>
      <c r="F367" s="450" t="s">
        <v>3980</v>
      </c>
      <c r="G367" s="450" t="s">
        <v>1352</v>
      </c>
      <c r="H367" s="450" t="s">
        <v>3912</v>
      </c>
      <c r="I367" s="540">
        <v>43616</v>
      </c>
      <c r="J367" s="452">
        <v>1034.4000000000001</v>
      </c>
      <c r="K367" s="452"/>
      <c r="L367" s="453"/>
    </row>
    <row r="368" spans="1:12" ht="38.25">
      <c r="A368" s="449">
        <v>366</v>
      </c>
      <c r="B368" s="449" t="s">
        <v>66</v>
      </c>
      <c r="C368" s="450" t="s">
        <v>3831</v>
      </c>
      <c r="D368" s="449" t="s">
        <v>804</v>
      </c>
      <c r="E368" s="449" t="s">
        <v>345</v>
      </c>
      <c r="F368" s="450" t="s">
        <v>3981</v>
      </c>
      <c r="G368" s="450" t="s">
        <v>3772</v>
      </c>
      <c r="H368" s="450" t="s">
        <v>3773</v>
      </c>
      <c r="I368" s="540">
        <v>43629</v>
      </c>
      <c r="J368" s="452">
        <v>1140</v>
      </c>
      <c r="K368" s="452"/>
      <c r="L368" s="453"/>
    </row>
    <row r="369" spans="1:12" ht="63.75">
      <c r="A369" s="449">
        <v>367</v>
      </c>
      <c r="B369" s="449" t="s">
        <v>66</v>
      </c>
      <c r="C369" s="450" t="s">
        <v>3982</v>
      </c>
      <c r="D369" s="449" t="s">
        <v>804</v>
      </c>
      <c r="E369" s="449" t="s">
        <v>345</v>
      </c>
      <c r="F369" s="450" t="s">
        <v>3983</v>
      </c>
      <c r="G369" s="450" t="s">
        <v>1352</v>
      </c>
      <c r="H369" s="450" t="s">
        <v>3984</v>
      </c>
      <c r="I369" s="540">
        <v>43630</v>
      </c>
      <c r="J369" s="452">
        <v>480</v>
      </c>
      <c r="K369" s="452"/>
      <c r="L369" s="453"/>
    </row>
    <row r="370" spans="1:12" ht="38.25">
      <c r="A370" s="449">
        <v>368</v>
      </c>
      <c r="B370" s="449" t="s">
        <v>66</v>
      </c>
      <c r="C370" s="450" t="s">
        <v>3831</v>
      </c>
      <c r="D370" s="449" t="s">
        <v>804</v>
      </c>
      <c r="E370" s="449" t="s">
        <v>345</v>
      </c>
      <c r="F370" s="450" t="s">
        <v>3985</v>
      </c>
      <c r="G370" s="450" t="s">
        <v>3772</v>
      </c>
      <c r="H370" s="450" t="s">
        <v>3773</v>
      </c>
      <c r="I370" s="540">
        <v>43630</v>
      </c>
      <c r="J370" s="452">
        <v>378</v>
      </c>
      <c r="K370" s="452"/>
      <c r="L370" s="453"/>
    </row>
    <row r="371" spans="1:12" ht="38.25">
      <c r="A371" s="449">
        <v>369</v>
      </c>
      <c r="B371" s="449" t="s">
        <v>66</v>
      </c>
      <c r="C371" s="450" t="s">
        <v>3831</v>
      </c>
      <c r="D371" s="449" t="s">
        <v>804</v>
      </c>
      <c r="E371" s="449" t="s">
        <v>345</v>
      </c>
      <c r="F371" s="450" t="s">
        <v>3986</v>
      </c>
      <c r="G371" s="450" t="s">
        <v>3772</v>
      </c>
      <c r="H371" s="450" t="s">
        <v>3773</v>
      </c>
      <c r="I371" s="540">
        <v>43630</v>
      </c>
      <c r="J371" s="452">
        <v>1770</v>
      </c>
      <c r="K371" s="452"/>
      <c r="L371" s="453"/>
    </row>
    <row r="372" spans="1:12" ht="38.25">
      <c r="A372" s="449">
        <v>370</v>
      </c>
      <c r="B372" s="449" t="s">
        <v>66</v>
      </c>
      <c r="C372" s="450" t="s">
        <v>3831</v>
      </c>
      <c r="D372" s="449" t="s">
        <v>804</v>
      </c>
      <c r="E372" s="449" t="s">
        <v>345</v>
      </c>
      <c r="F372" s="450" t="s">
        <v>3987</v>
      </c>
      <c r="G372" s="450" t="s">
        <v>3772</v>
      </c>
      <c r="H372" s="450" t="s">
        <v>3773</v>
      </c>
      <c r="I372" s="540">
        <v>43630</v>
      </c>
      <c r="J372" s="452">
        <v>1092</v>
      </c>
      <c r="K372" s="452"/>
      <c r="L372" s="453"/>
    </row>
    <row r="373" spans="1:12" ht="25.5">
      <c r="A373" s="449">
        <v>371</v>
      </c>
      <c r="B373" s="449" t="s">
        <v>66</v>
      </c>
      <c r="C373" s="450" t="s">
        <v>3988</v>
      </c>
      <c r="D373" s="449" t="s">
        <v>804</v>
      </c>
      <c r="E373" s="449" t="s">
        <v>345</v>
      </c>
      <c r="F373" s="450" t="s">
        <v>3989</v>
      </c>
      <c r="G373" s="450" t="s">
        <v>3778</v>
      </c>
      <c r="H373" s="450" t="s">
        <v>3802</v>
      </c>
      <c r="I373" s="540">
        <v>43628</v>
      </c>
      <c r="J373" s="452">
        <v>300</v>
      </c>
      <c r="K373" s="452"/>
      <c r="L373" s="453"/>
    </row>
    <row r="374" spans="1:12" ht="25.5">
      <c r="A374" s="449">
        <v>372</v>
      </c>
      <c r="B374" s="449" t="s">
        <v>66</v>
      </c>
      <c r="C374" s="450" t="s">
        <v>3990</v>
      </c>
      <c r="D374" s="449" t="s">
        <v>804</v>
      </c>
      <c r="E374" s="449" t="s">
        <v>345</v>
      </c>
      <c r="F374" s="450" t="s">
        <v>3991</v>
      </c>
      <c r="G374" s="450" t="s">
        <v>1352</v>
      </c>
      <c r="H374" s="450" t="s">
        <v>3468</v>
      </c>
      <c r="I374" s="540">
        <v>43633</v>
      </c>
      <c r="J374" s="452">
        <v>17700</v>
      </c>
      <c r="K374" s="452"/>
      <c r="L374" s="453"/>
    </row>
    <row r="375" spans="1:12" ht="38.25">
      <c r="A375" s="449">
        <v>373</v>
      </c>
      <c r="B375" s="449" t="s">
        <v>66</v>
      </c>
      <c r="C375" s="450" t="s">
        <v>3889</v>
      </c>
      <c r="D375" s="449" t="s">
        <v>804</v>
      </c>
      <c r="E375" s="449" t="s">
        <v>345</v>
      </c>
      <c r="F375" s="450" t="s">
        <v>3942</v>
      </c>
      <c r="G375" s="450" t="s">
        <v>1352</v>
      </c>
      <c r="H375" s="450" t="s">
        <v>3912</v>
      </c>
      <c r="I375" s="540">
        <v>43616</v>
      </c>
      <c r="J375" s="452">
        <v>616.79999999999995</v>
      </c>
      <c r="K375" s="452"/>
      <c r="L375" s="453"/>
    </row>
    <row r="376" spans="1:12" ht="38.25">
      <c r="A376" s="449">
        <v>374</v>
      </c>
      <c r="B376" s="449" t="s">
        <v>66</v>
      </c>
      <c r="C376" s="450" t="s">
        <v>1604</v>
      </c>
      <c r="D376" s="449" t="s">
        <v>804</v>
      </c>
      <c r="E376" s="449" t="s">
        <v>345</v>
      </c>
      <c r="F376" s="450" t="s">
        <v>3992</v>
      </c>
      <c r="G376" s="450" t="s">
        <v>1352</v>
      </c>
      <c r="H376" s="450" t="s">
        <v>3993</v>
      </c>
      <c r="I376" s="540">
        <v>43629</v>
      </c>
      <c r="J376" s="452">
        <v>12000</v>
      </c>
      <c r="K376" s="452"/>
      <c r="L376" s="453"/>
    </row>
    <row r="377" spans="1:12" ht="38.25">
      <c r="A377" s="449">
        <v>375</v>
      </c>
      <c r="B377" s="449" t="s">
        <v>66</v>
      </c>
      <c r="C377" s="450" t="s">
        <v>3889</v>
      </c>
      <c r="D377" s="449" t="s">
        <v>804</v>
      </c>
      <c r="E377" s="449" t="s">
        <v>345</v>
      </c>
      <c r="F377" s="450" t="s">
        <v>3942</v>
      </c>
      <c r="G377" s="450" t="s">
        <v>1352</v>
      </c>
      <c r="H377" s="450" t="s">
        <v>3912</v>
      </c>
      <c r="I377" s="540">
        <v>43616</v>
      </c>
      <c r="J377" s="452">
        <v>1034.4000000000001</v>
      </c>
      <c r="K377" s="452"/>
      <c r="L377" s="453"/>
    </row>
    <row r="378" spans="1:12" ht="38.25">
      <c r="A378" s="449">
        <v>376</v>
      </c>
      <c r="B378" s="449" t="s">
        <v>66</v>
      </c>
      <c r="C378" s="450" t="s">
        <v>3831</v>
      </c>
      <c r="D378" s="449" t="s">
        <v>804</v>
      </c>
      <c r="E378" s="449" t="s">
        <v>345</v>
      </c>
      <c r="F378" s="450" t="s">
        <v>3994</v>
      </c>
      <c r="G378" s="450" t="s">
        <v>3772</v>
      </c>
      <c r="H378" s="450" t="s">
        <v>3773</v>
      </c>
      <c r="I378" s="540">
        <v>43634</v>
      </c>
      <c r="J378" s="452">
        <v>1020</v>
      </c>
      <c r="K378" s="452"/>
      <c r="L378" s="453"/>
    </row>
    <row r="379" spans="1:12" ht="63.75">
      <c r="A379" s="449">
        <v>377</v>
      </c>
      <c r="B379" s="449" t="s">
        <v>66</v>
      </c>
      <c r="C379" s="450" t="s">
        <v>3995</v>
      </c>
      <c r="D379" s="449" t="s">
        <v>804</v>
      </c>
      <c r="E379" s="449" t="s">
        <v>345</v>
      </c>
      <c r="F379" s="450" t="s">
        <v>3996</v>
      </c>
      <c r="G379" s="450" t="s">
        <v>3798</v>
      </c>
      <c r="H379" s="450" t="s">
        <v>3799</v>
      </c>
      <c r="I379" s="540">
        <v>43637</v>
      </c>
      <c r="J379" s="452">
        <v>825</v>
      </c>
      <c r="K379" s="452"/>
      <c r="L379" s="453"/>
    </row>
    <row r="380" spans="1:12" ht="38.25">
      <c r="A380" s="449">
        <v>378</v>
      </c>
      <c r="B380" s="449" t="s">
        <v>66</v>
      </c>
      <c r="C380" s="450" t="s">
        <v>3831</v>
      </c>
      <c r="D380" s="449" t="s">
        <v>804</v>
      </c>
      <c r="E380" s="449" t="s">
        <v>345</v>
      </c>
      <c r="F380" s="450" t="s">
        <v>3997</v>
      </c>
      <c r="G380" s="450" t="s">
        <v>3772</v>
      </c>
      <c r="H380" s="450" t="s">
        <v>3773</v>
      </c>
      <c r="I380" s="540">
        <v>43640</v>
      </c>
      <c r="J380" s="452">
        <v>1362</v>
      </c>
      <c r="K380" s="452"/>
      <c r="L380" s="453"/>
    </row>
    <row r="381" spans="1:12" ht="25.5">
      <c r="A381" s="449">
        <v>379</v>
      </c>
      <c r="B381" s="449" t="s">
        <v>66</v>
      </c>
      <c r="C381" s="450" t="s">
        <v>3998</v>
      </c>
      <c r="D381" s="449" t="s">
        <v>804</v>
      </c>
      <c r="E381" s="449" t="s">
        <v>345</v>
      </c>
      <c r="F381" s="450" t="s">
        <v>3999</v>
      </c>
      <c r="G381" s="450" t="s">
        <v>3778</v>
      </c>
      <c r="H381" s="450" t="s">
        <v>3779</v>
      </c>
      <c r="I381" s="540">
        <v>43643</v>
      </c>
      <c r="J381" s="452">
        <v>360</v>
      </c>
      <c r="K381" s="452"/>
      <c r="L381" s="453"/>
    </row>
    <row r="382" spans="1:12" ht="51">
      <c r="A382" s="449">
        <v>380</v>
      </c>
      <c r="B382" s="449" t="s">
        <v>66</v>
      </c>
      <c r="C382" s="450" t="s">
        <v>3796</v>
      </c>
      <c r="D382" s="449" t="s">
        <v>804</v>
      </c>
      <c r="E382" s="449" t="s">
        <v>345</v>
      </c>
      <c r="F382" s="450" t="s">
        <v>4000</v>
      </c>
      <c r="G382" s="450" t="s">
        <v>3798</v>
      </c>
      <c r="H382" s="450" t="s">
        <v>3799</v>
      </c>
      <c r="I382" s="540">
        <v>43647</v>
      </c>
      <c r="J382" s="452">
        <v>360</v>
      </c>
      <c r="K382" s="452"/>
      <c r="L382" s="453"/>
    </row>
    <row r="383" spans="1:12" ht="38.25">
      <c r="A383" s="449">
        <v>381</v>
      </c>
      <c r="B383" s="449" t="s">
        <v>66</v>
      </c>
      <c r="C383" s="450" t="s">
        <v>3889</v>
      </c>
      <c r="D383" s="449" t="s">
        <v>804</v>
      </c>
      <c r="E383" s="449" t="s">
        <v>345</v>
      </c>
      <c r="F383" s="450" t="s">
        <v>4001</v>
      </c>
      <c r="G383" s="450" t="s">
        <v>1352</v>
      </c>
      <c r="H383" s="450" t="s">
        <v>3912</v>
      </c>
      <c r="I383" s="540">
        <v>43629</v>
      </c>
      <c r="J383" s="452">
        <v>616.79999999999995</v>
      </c>
      <c r="K383" s="452"/>
      <c r="L383" s="453"/>
    </row>
    <row r="384" spans="1:12" ht="38.25">
      <c r="A384" s="449">
        <v>382</v>
      </c>
      <c r="B384" s="449" t="s">
        <v>66</v>
      </c>
      <c r="C384" s="450" t="s">
        <v>3889</v>
      </c>
      <c r="D384" s="449" t="s">
        <v>804</v>
      </c>
      <c r="E384" s="449" t="s">
        <v>345</v>
      </c>
      <c r="F384" s="450" t="s">
        <v>4002</v>
      </c>
      <c r="G384" s="450" t="s">
        <v>1352</v>
      </c>
      <c r="H384" s="450" t="s">
        <v>3912</v>
      </c>
      <c r="I384" s="540">
        <v>43644</v>
      </c>
      <c r="J384" s="452">
        <v>616.79999999999995</v>
      </c>
      <c r="K384" s="452"/>
      <c r="L384" s="453"/>
    </row>
    <row r="385" spans="1:12" ht="38.25">
      <c r="A385" s="449">
        <v>383</v>
      </c>
      <c r="B385" s="449" t="s">
        <v>66</v>
      </c>
      <c r="C385" s="450" t="s">
        <v>3868</v>
      </c>
      <c r="D385" s="449" t="s">
        <v>804</v>
      </c>
      <c r="E385" s="449" t="s">
        <v>345</v>
      </c>
      <c r="F385" s="450" t="s">
        <v>4003</v>
      </c>
      <c r="G385" s="450" t="s">
        <v>3772</v>
      </c>
      <c r="H385" s="450" t="s">
        <v>3773</v>
      </c>
      <c r="I385" s="540">
        <v>43649</v>
      </c>
      <c r="J385" s="452">
        <v>300</v>
      </c>
      <c r="K385" s="452"/>
      <c r="L385" s="453"/>
    </row>
    <row r="386" spans="1:12" ht="38.25">
      <c r="A386" s="449">
        <v>384</v>
      </c>
      <c r="B386" s="449" t="s">
        <v>66</v>
      </c>
      <c r="C386" s="450" t="s">
        <v>3831</v>
      </c>
      <c r="D386" s="449" t="s">
        <v>804</v>
      </c>
      <c r="E386" s="449" t="s">
        <v>345</v>
      </c>
      <c r="F386" s="450" t="s">
        <v>4004</v>
      </c>
      <c r="G386" s="450" t="s">
        <v>3772</v>
      </c>
      <c r="H386" s="450" t="s">
        <v>3773</v>
      </c>
      <c r="I386" s="540">
        <v>43650</v>
      </c>
      <c r="J386" s="452">
        <v>432</v>
      </c>
      <c r="K386" s="452"/>
      <c r="L386" s="453"/>
    </row>
    <row r="387" spans="1:12" ht="25.5">
      <c r="A387" s="449">
        <v>385</v>
      </c>
      <c r="B387" s="449" t="s">
        <v>66</v>
      </c>
      <c r="C387" s="450" t="s">
        <v>3898</v>
      </c>
      <c r="D387" s="449" t="s">
        <v>804</v>
      </c>
      <c r="E387" s="449" t="s">
        <v>345</v>
      </c>
      <c r="F387" s="450" t="s">
        <v>4005</v>
      </c>
      <c r="G387" s="450" t="s">
        <v>3772</v>
      </c>
      <c r="H387" s="450" t="s">
        <v>3773</v>
      </c>
      <c r="I387" s="540">
        <v>43654</v>
      </c>
      <c r="J387" s="452">
        <v>357</v>
      </c>
      <c r="K387" s="452"/>
      <c r="L387" s="453"/>
    </row>
    <row r="388" spans="1:12" ht="25.5">
      <c r="A388" s="449">
        <v>386</v>
      </c>
      <c r="B388" s="449" t="s">
        <v>66</v>
      </c>
      <c r="C388" s="450" t="s">
        <v>4006</v>
      </c>
      <c r="D388" s="449" t="s">
        <v>804</v>
      </c>
      <c r="E388" s="449" t="s">
        <v>345</v>
      </c>
      <c r="F388" s="450" t="s">
        <v>4007</v>
      </c>
      <c r="G388" s="450" t="s">
        <v>3772</v>
      </c>
      <c r="H388" s="450" t="s">
        <v>3773</v>
      </c>
      <c r="I388" s="540">
        <v>43655</v>
      </c>
      <c r="J388" s="452">
        <v>714</v>
      </c>
      <c r="K388" s="452"/>
      <c r="L388" s="453"/>
    </row>
    <row r="389" spans="1:12" ht="38.25">
      <c r="A389" s="449">
        <v>387</v>
      </c>
      <c r="B389" s="449" t="s">
        <v>66</v>
      </c>
      <c r="C389" s="450" t="s">
        <v>3124</v>
      </c>
      <c r="D389" s="449" t="s">
        <v>804</v>
      </c>
      <c r="E389" s="449" t="s">
        <v>345</v>
      </c>
      <c r="F389" s="450" t="s">
        <v>3936</v>
      </c>
      <c r="G389" s="450" t="s">
        <v>3882</v>
      </c>
      <c r="H389" s="450" t="s">
        <v>3937</v>
      </c>
      <c r="I389" s="540">
        <v>43646</v>
      </c>
      <c r="J389" s="452">
        <v>3348</v>
      </c>
      <c r="K389" s="452"/>
      <c r="L389" s="453"/>
    </row>
    <row r="390" spans="1:12" ht="25.5">
      <c r="A390" s="449">
        <v>388</v>
      </c>
      <c r="B390" s="449" t="s">
        <v>66</v>
      </c>
      <c r="C390" s="450" t="s">
        <v>4008</v>
      </c>
      <c r="D390" s="449" t="s">
        <v>804</v>
      </c>
      <c r="E390" s="449" t="s">
        <v>345</v>
      </c>
      <c r="F390" s="450" t="s">
        <v>4009</v>
      </c>
      <c r="G390" s="450" t="s">
        <v>1352</v>
      </c>
      <c r="H390" s="450" t="s">
        <v>3468</v>
      </c>
      <c r="I390" s="540">
        <v>43656</v>
      </c>
      <c r="J390" s="452">
        <v>2400</v>
      </c>
      <c r="K390" s="452"/>
      <c r="L390" s="453"/>
    </row>
    <row r="391" spans="1:12" ht="25.5">
      <c r="A391" s="449">
        <v>389</v>
      </c>
      <c r="B391" s="449" t="s">
        <v>66</v>
      </c>
      <c r="C391" s="450" t="s">
        <v>4010</v>
      </c>
      <c r="D391" s="449" t="s">
        <v>804</v>
      </c>
      <c r="E391" s="449" t="s">
        <v>345</v>
      </c>
      <c r="F391" s="450" t="s">
        <v>4011</v>
      </c>
      <c r="G391" s="450" t="s">
        <v>3772</v>
      </c>
      <c r="H391" s="450" t="s">
        <v>3773</v>
      </c>
      <c r="I391" s="540">
        <v>43657</v>
      </c>
      <c r="J391" s="452">
        <v>822</v>
      </c>
      <c r="K391" s="452"/>
      <c r="L391" s="453"/>
    </row>
    <row r="392" spans="1:12" ht="25.5">
      <c r="A392" s="449">
        <v>390</v>
      </c>
      <c r="B392" s="449" t="s">
        <v>66</v>
      </c>
      <c r="C392" s="450" t="s">
        <v>4012</v>
      </c>
      <c r="D392" s="449" t="s">
        <v>804</v>
      </c>
      <c r="E392" s="449" t="s">
        <v>345</v>
      </c>
      <c r="F392" s="450" t="s">
        <v>4013</v>
      </c>
      <c r="G392" s="450" t="s">
        <v>3772</v>
      </c>
      <c r="H392" s="450" t="s">
        <v>3773</v>
      </c>
      <c r="I392" s="540">
        <v>43656</v>
      </c>
      <c r="J392" s="452">
        <v>1632</v>
      </c>
      <c r="K392" s="452"/>
      <c r="L392" s="453"/>
    </row>
    <row r="393" spans="1:12" ht="25.5">
      <c r="A393" s="449">
        <v>391</v>
      </c>
      <c r="B393" s="449" t="s">
        <v>66</v>
      </c>
      <c r="C393" s="450" t="s">
        <v>3846</v>
      </c>
      <c r="D393" s="449" t="s">
        <v>804</v>
      </c>
      <c r="E393" s="449" t="s">
        <v>345</v>
      </c>
      <c r="F393" s="450" t="s">
        <v>4014</v>
      </c>
      <c r="G393" s="450" t="s">
        <v>3798</v>
      </c>
      <c r="H393" s="450" t="s">
        <v>3848</v>
      </c>
      <c r="I393" s="540">
        <v>43658</v>
      </c>
      <c r="J393" s="452">
        <v>660</v>
      </c>
      <c r="K393" s="452"/>
      <c r="L393" s="453"/>
    </row>
    <row r="394" spans="1:12" ht="38.25">
      <c r="A394" s="449">
        <v>392</v>
      </c>
      <c r="B394" s="449" t="s">
        <v>66</v>
      </c>
      <c r="C394" s="450" t="s">
        <v>4015</v>
      </c>
      <c r="D394" s="449" t="s">
        <v>804</v>
      </c>
      <c r="E394" s="449" t="s">
        <v>345</v>
      </c>
      <c r="F394" s="450" t="s">
        <v>4016</v>
      </c>
      <c r="G394" s="450" t="s">
        <v>3798</v>
      </c>
      <c r="H394" s="450" t="s">
        <v>3848</v>
      </c>
      <c r="I394" s="540">
        <v>43658</v>
      </c>
      <c r="J394" s="452">
        <v>129</v>
      </c>
      <c r="K394" s="452"/>
      <c r="L394" s="453"/>
    </row>
    <row r="395" spans="1:12" ht="38.25">
      <c r="A395" s="449">
        <v>393</v>
      </c>
      <c r="B395" s="449" t="s">
        <v>66</v>
      </c>
      <c r="C395" s="450" t="s">
        <v>4017</v>
      </c>
      <c r="D395" s="449" t="s">
        <v>804</v>
      </c>
      <c r="E395" s="449" t="s">
        <v>345</v>
      </c>
      <c r="F395" s="450" t="s">
        <v>4018</v>
      </c>
      <c r="G395" s="450" t="s">
        <v>3798</v>
      </c>
      <c r="H395" s="450" t="s">
        <v>3848</v>
      </c>
      <c r="I395" s="540">
        <v>43658</v>
      </c>
      <c r="J395" s="452">
        <v>948</v>
      </c>
      <c r="K395" s="452"/>
      <c r="L395" s="453"/>
    </row>
    <row r="396" spans="1:12" ht="51">
      <c r="A396" s="449">
        <v>394</v>
      </c>
      <c r="B396" s="449" t="s">
        <v>66</v>
      </c>
      <c r="C396" s="450" t="s">
        <v>3796</v>
      </c>
      <c r="D396" s="449" t="s">
        <v>804</v>
      </c>
      <c r="E396" s="449" t="s">
        <v>345</v>
      </c>
      <c r="F396" s="450" t="s">
        <v>4019</v>
      </c>
      <c r="G396" s="450" t="s">
        <v>3798</v>
      </c>
      <c r="H396" s="450" t="s">
        <v>3799</v>
      </c>
      <c r="I396" s="540">
        <v>43658</v>
      </c>
      <c r="J396" s="452">
        <v>75</v>
      </c>
      <c r="K396" s="452"/>
      <c r="L396" s="453"/>
    </row>
    <row r="397" spans="1:12" ht="51">
      <c r="A397" s="449">
        <v>395</v>
      </c>
      <c r="B397" s="449" t="s">
        <v>66</v>
      </c>
      <c r="C397" s="450" t="s">
        <v>3796</v>
      </c>
      <c r="D397" s="449" t="s">
        <v>804</v>
      </c>
      <c r="E397" s="449" t="s">
        <v>345</v>
      </c>
      <c r="F397" s="450" t="s">
        <v>4020</v>
      </c>
      <c r="G397" s="450" t="s">
        <v>3798</v>
      </c>
      <c r="H397" s="450" t="s">
        <v>3799</v>
      </c>
      <c r="I397" s="540">
        <v>43658</v>
      </c>
      <c r="J397" s="452">
        <v>172.8</v>
      </c>
      <c r="K397" s="452"/>
      <c r="L397" s="453"/>
    </row>
    <row r="398" spans="1:12" ht="51">
      <c r="A398" s="449">
        <v>396</v>
      </c>
      <c r="B398" s="449" t="s">
        <v>66</v>
      </c>
      <c r="C398" s="450" t="s">
        <v>3796</v>
      </c>
      <c r="D398" s="449" t="s">
        <v>804</v>
      </c>
      <c r="E398" s="449" t="s">
        <v>345</v>
      </c>
      <c r="F398" s="450" t="s">
        <v>4021</v>
      </c>
      <c r="G398" s="450" t="s">
        <v>3798</v>
      </c>
      <c r="H398" s="450" t="s">
        <v>3799</v>
      </c>
      <c r="I398" s="540">
        <v>43658</v>
      </c>
      <c r="J398" s="452">
        <v>390</v>
      </c>
      <c r="K398" s="452"/>
      <c r="L398" s="453"/>
    </row>
    <row r="399" spans="1:12" ht="25.5">
      <c r="A399" s="449">
        <v>397</v>
      </c>
      <c r="B399" s="449" t="s">
        <v>66</v>
      </c>
      <c r="C399" s="450" t="s">
        <v>4022</v>
      </c>
      <c r="D399" s="449" t="s">
        <v>804</v>
      </c>
      <c r="E399" s="449" t="s">
        <v>345</v>
      </c>
      <c r="F399" s="450" t="s">
        <v>4023</v>
      </c>
      <c r="G399" s="450" t="s">
        <v>3778</v>
      </c>
      <c r="H399" s="450" t="s">
        <v>3779</v>
      </c>
      <c r="I399" s="540">
        <v>43641</v>
      </c>
      <c r="J399" s="452">
        <v>1440</v>
      </c>
      <c r="K399" s="452"/>
      <c r="L399" s="453"/>
    </row>
    <row r="400" spans="1:12" ht="38.25">
      <c r="A400" s="449">
        <v>398</v>
      </c>
      <c r="B400" s="449" t="s">
        <v>66</v>
      </c>
      <c r="C400" s="450" t="s">
        <v>3831</v>
      </c>
      <c r="D400" s="449" t="s">
        <v>804</v>
      </c>
      <c r="E400" s="449" t="s">
        <v>345</v>
      </c>
      <c r="F400" s="450" t="s">
        <v>4024</v>
      </c>
      <c r="G400" s="450" t="s">
        <v>3772</v>
      </c>
      <c r="H400" s="450" t="s">
        <v>3773</v>
      </c>
      <c r="I400" s="540">
        <v>43662</v>
      </c>
      <c r="J400" s="452">
        <v>2556</v>
      </c>
      <c r="K400" s="452"/>
      <c r="L400" s="453"/>
    </row>
    <row r="401" spans="1:12" ht="38.25">
      <c r="A401" s="449">
        <v>399</v>
      </c>
      <c r="B401" s="449" t="s">
        <v>66</v>
      </c>
      <c r="C401" s="450" t="s">
        <v>4025</v>
      </c>
      <c r="D401" s="449" t="s">
        <v>804</v>
      </c>
      <c r="E401" s="449" t="s">
        <v>345</v>
      </c>
      <c r="F401" s="450" t="s">
        <v>4026</v>
      </c>
      <c r="G401" s="450" t="s">
        <v>3772</v>
      </c>
      <c r="H401" s="450" t="s">
        <v>3773</v>
      </c>
      <c r="I401" s="540">
        <v>43661</v>
      </c>
      <c r="J401" s="452">
        <v>2340</v>
      </c>
      <c r="K401" s="452"/>
      <c r="L401" s="453"/>
    </row>
    <row r="402" spans="1:12" ht="38.25">
      <c r="A402" s="449">
        <v>400</v>
      </c>
      <c r="B402" s="449" t="s">
        <v>66</v>
      </c>
      <c r="C402" s="450" t="s">
        <v>4027</v>
      </c>
      <c r="D402" s="449" t="s">
        <v>804</v>
      </c>
      <c r="E402" s="449" t="s">
        <v>345</v>
      </c>
      <c r="F402" s="450" t="s">
        <v>4028</v>
      </c>
      <c r="G402" s="450" t="s">
        <v>3798</v>
      </c>
      <c r="H402" s="450" t="s">
        <v>3799</v>
      </c>
      <c r="I402" s="540">
        <v>43663</v>
      </c>
      <c r="J402" s="452">
        <v>75.7</v>
      </c>
      <c r="K402" s="452"/>
      <c r="L402" s="453"/>
    </row>
    <row r="403" spans="1:12" ht="51">
      <c r="A403" s="449">
        <v>401</v>
      </c>
      <c r="B403" s="449" t="s">
        <v>66</v>
      </c>
      <c r="C403" s="450" t="s">
        <v>4029</v>
      </c>
      <c r="D403" s="449" t="s">
        <v>804</v>
      </c>
      <c r="E403" s="449" t="s">
        <v>345</v>
      </c>
      <c r="F403" s="450" t="s">
        <v>4030</v>
      </c>
      <c r="G403" s="450" t="s">
        <v>3798</v>
      </c>
      <c r="H403" s="450" t="s">
        <v>3848</v>
      </c>
      <c r="I403" s="540">
        <v>43668</v>
      </c>
      <c r="J403" s="452">
        <v>105</v>
      </c>
      <c r="K403" s="452"/>
      <c r="L403" s="453"/>
    </row>
    <row r="404" spans="1:12" ht="51">
      <c r="A404" s="449">
        <v>402</v>
      </c>
      <c r="B404" s="449" t="s">
        <v>66</v>
      </c>
      <c r="C404" s="450" t="s">
        <v>4031</v>
      </c>
      <c r="D404" s="449" t="s">
        <v>804</v>
      </c>
      <c r="E404" s="449" t="s">
        <v>345</v>
      </c>
      <c r="F404" s="450" t="s">
        <v>4032</v>
      </c>
      <c r="G404" s="450" t="s">
        <v>3772</v>
      </c>
      <c r="H404" s="450" t="s">
        <v>3773</v>
      </c>
      <c r="I404" s="540">
        <v>43668</v>
      </c>
      <c r="J404" s="452">
        <v>1344</v>
      </c>
      <c r="K404" s="452"/>
      <c r="L404" s="453"/>
    </row>
    <row r="405" spans="1:12" ht="38.25">
      <c r="A405" s="449">
        <v>403</v>
      </c>
      <c r="B405" s="449" t="s">
        <v>66</v>
      </c>
      <c r="C405" s="450" t="s">
        <v>1604</v>
      </c>
      <c r="D405" s="449" t="s">
        <v>804</v>
      </c>
      <c r="E405" s="449" t="s">
        <v>345</v>
      </c>
      <c r="F405" s="450" t="s">
        <v>4033</v>
      </c>
      <c r="G405" s="450" t="s">
        <v>1352</v>
      </c>
      <c r="H405" s="450" t="s">
        <v>3993</v>
      </c>
      <c r="I405" s="540">
        <v>43661</v>
      </c>
      <c r="J405" s="452">
        <v>1197.5999999999999</v>
      </c>
      <c r="K405" s="452"/>
      <c r="L405" s="453"/>
    </row>
    <row r="406" spans="1:12" ht="38.25">
      <c r="A406" s="449">
        <v>404</v>
      </c>
      <c r="B406" s="449" t="s">
        <v>66</v>
      </c>
      <c r="C406" s="450" t="s">
        <v>4034</v>
      </c>
      <c r="D406" s="449" t="s">
        <v>804</v>
      </c>
      <c r="E406" s="449" t="s">
        <v>345</v>
      </c>
      <c r="F406" s="450" t="s">
        <v>4035</v>
      </c>
      <c r="G406" s="450" t="s">
        <v>4036</v>
      </c>
      <c r="H406" s="450" t="s">
        <v>3993</v>
      </c>
      <c r="I406" s="540">
        <v>43677</v>
      </c>
      <c r="J406" s="452">
        <v>9400</v>
      </c>
      <c r="K406" s="452"/>
      <c r="L406" s="453"/>
    </row>
    <row r="407" spans="1:12" ht="25.5">
      <c r="A407" s="449">
        <v>405</v>
      </c>
      <c r="B407" s="449" t="s">
        <v>66</v>
      </c>
      <c r="C407" s="450" t="s">
        <v>3898</v>
      </c>
      <c r="D407" s="449" t="s">
        <v>804</v>
      </c>
      <c r="E407" s="449" t="s">
        <v>345</v>
      </c>
      <c r="F407" s="450" t="s">
        <v>3775</v>
      </c>
      <c r="G407" s="450" t="s">
        <v>3772</v>
      </c>
      <c r="H407" s="450" t="s">
        <v>4037</v>
      </c>
      <c r="I407" s="540">
        <v>43684</v>
      </c>
      <c r="J407" s="452">
        <v>306</v>
      </c>
      <c r="K407" s="452"/>
      <c r="L407" s="453"/>
    </row>
    <row r="408" spans="1:12" ht="25.5">
      <c r="A408" s="449">
        <v>406</v>
      </c>
      <c r="B408" s="449" t="s">
        <v>66</v>
      </c>
      <c r="C408" s="450" t="s">
        <v>4038</v>
      </c>
      <c r="D408" s="449" t="s">
        <v>804</v>
      </c>
      <c r="E408" s="449" t="s">
        <v>345</v>
      </c>
      <c r="F408" s="450" t="s">
        <v>4039</v>
      </c>
      <c r="G408" s="450" t="s">
        <v>1336</v>
      </c>
      <c r="H408" s="450" t="s">
        <v>4040</v>
      </c>
      <c r="I408" s="540">
        <v>43685</v>
      </c>
      <c r="J408" s="452">
        <v>3600</v>
      </c>
      <c r="K408" s="452"/>
      <c r="L408" s="453"/>
    </row>
    <row r="409" spans="1:12" ht="25.5">
      <c r="A409" s="449">
        <v>407</v>
      </c>
      <c r="B409" s="449" t="s">
        <v>66</v>
      </c>
      <c r="C409" s="450" t="s">
        <v>3819</v>
      </c>
      <c r="D409" s="449" t="s">
        <v>804</v>
      </c>
      <c r="E409" s="449" t="s">
        <v>345</v>
      </c>
      <c r="F409" s="450" t="s">
        <v>4041</v>
      </c>
      <c r="G409" s="450" t="s">
        <v>1352</v>
      </c>
      <c r="H409" s="450" t="s">
        <v>3468</v>
      </c>
      <c r="I409" s="540">
        <v>43692</v>
      </c>
      <c r="J409" s="452">
        <v>2400</v>
      </c>
      <c r="K409" s="452"/>
      <c r="L409" s="453"/>
    </row>
    <row r="410" spans="1:12" ht="38.25">
      <c r="A410" s="449">
        <v>408</v>
      </c>
      <c r="B410" s="449" t="s">
        <v>66</v>
      </c>
      <c r="C410" s="450" t="s">
        <v>3831</v>
      </c>
      <c r="D410" s="449" t="s">
        <v>804</v>
      </c>
      <c r="E410" s="449" t="s">
        <v>345</v>
      </c>
      <c r="F410" s="450" t="s">
        <v>4042</v>
      </c>
      <c r="G410" s="450" t="s">
        <v>3772</v>
      </c>
      <c r="H410" s="450" t="s">
        <v>3773</v>
      </c>
      <c r="I410" s="540">
        <v>43692</v>
      </c>
      <c r="J410" s="452">
        <v>1038</v>
      </c>
      <c r="K410" s="452"/>
      <c r="L410" s="453"/>
    </row>
    <row r="411" spans="1:12" ht="38.25">
      <c r="A411" s="449">
        <v>409</v>
      </c>
      <c r="B411" s="449" t="s">
        <v>66</v>
      </c>
      <c r="C411" s="450" t="s">
        <v>3809</v>
      </c>
      <c r="D411" s="449" t="s">
        <v>804</v>
      </c>
      <c r="E411" s="449" t="s">
        <v>345</v>
      </c>
      <c r="F411" s="450" t="s">
        <v>3833</v>
      </c>
      <c r="G411" s="450" t="s">
        <v>3834</v>
      </c>
      <c r="H411" s="450" t="s">
        <v>3835</v>
      </c>
      <c r="I411" s="540">
        <v>43691</v>
      </c>
      <c r="J411" s="452">
        <v>324</v>
      </c>
      <c r="K411" s="452"/>
      <c r="L411" s="453"/>
    </row>
    <row r="412" spans="1:12" ht="38.25">
      <c r="A412" s="449">
        <v>410</v>
      </c>
      <c r="B412" s="449" t="s">
        <v>66</v>
      </c>
      <c r="C412" s="450" t="s">
        <v>3809</v>
      </c>
      <c r="D412" s="449" t="s">
        <v>804</v>
      </c>
      <c r="E412" s="449" t="s">
        <v>345</v>
      </c>
      <c r="F412" s="450" t="s">
        <v>3810</v>
      </c>
      <c r="G412" s="450" t="s">
        <v>1352</v>
      </c>
      <c r="H412" s="450" t="s">
        <v>3811</v>
      </c>
      <c r="I412" s="540">
        <v>43691</v>
      </c>
      <c r="J412" s="452">
        <v>324</v>
      </c>
      <c r="K412" s="452"/>
      <c r="L412" s="453"/>
    </row>
    <row r="413" spans="1:12" ht="25.5">
      <c r="A413" s="449">
        <v>411</v>
      </c>
      <c r="B413" s="449" t="s">
        <v>66</v>
      </c>
      <c r="C413" s="450" t="s">
        <v>3887</v>
      </c>
      <c r="D413" s="449" t="s">
        <v>804</v>
      </c>
      <c r="E413" s="449" t="s">
        <v>345</v>
      </c>
      <c r="F413" s="450" t="s">
        <v>3888</v>
      </c>
      <c r="G413" s="450" t="s">
        <v>3798</v>
      </c>
      <c r="H413" s="450" t="s">
        <v>3799</v>
      </c>
      <c r="I413" s="540">
        <v>43692</v>
      </c>
      <c r="J413" s="452">
        <v>205.2</v>
      </c>
      <c r="K413" s="452"/>
      <c r="L413" s="453"/>
    </row>
    <row r="414" spans="1:12" ht="25.5">
      <c r="A414" s="449">
        <v>412</v>
      </c>
      <c r="B414" s="449" t="s">
        <v>66</v>
      </c>
      <c r="C414" s="450" t="s">
        <v>3898</v>
      </c>
      <c r="D414" s="449" t="s">
        <v>804</v>
      </c>
      <c r="E414" s="449" t="s">
        <v>345</v>
      </c>
      <c r="F414" s="450" t="s">
        <v>3775</v>
      </c>
      <c r="G414" s="450" t="s">
        <v>3772</v>
      </c>
      <c r="H414" s="450" t="s">
        <v>4037</v>
      </c>
      <c r="I414" s="540">
        <v>43711</v>
      </c>
      <c r="J414" s="452">
        <v>-306</v>
      </c>
      <c r="K414" s="452"/>
      <c r="L414" s="453"/>
    </row>
    <row r="415" spans="1:12" ht="51">
      <c r="A415" s="449">
        <v>413</v>
      </c>
      <c r="B415" s="449" t="s">
        <v>66</v>
      </c>
      <c r="C415" s="450" t="s">
        <v>3843</v>
      </c>
      <c r="D415" s="449" t="s">
        <v>804</v>
      </c>
      <c r="E415" s="449" t="s">
        <v>345</v>
      </c>
      <c r="F415" s="450" t="s">
        <v>3844</v>
      </c>
      <c r="G415" s="450" t="s">
        <v>1286</v>
      </c>
      <c r="H415" s="450" t="s">
        <v>3845</v>
      </c>
      <c r="I415" s="540">
        <v>43699</v>
      </c>
      <c r="J415" s="452">
        <v>403.2</v>
      </c>
      <c r="K415" s="452"/>
      <c r="L415" s="453"/>
    </row>
    <row r="416" spans="1:12" ht="25.5">
      <c r="A416" s="449">
        <v>414</v>
      </c>
      <c r="B416" s="449" t="s">
        <v>66</v>
      </c>
      <c r="C416" s="450" t="s">
        <v>4043</v>
      </c>
      <c r="D416" s="449" t="s">
        <v>804</v>
      </c>
      <c r="E416" s="449" t="s">
        <v>345</v>
      </c>
      <c r="F416" s="450" t="s">
        <v>4044</v>
      </c>
      <c r="G416" s="450" t="s">
        <v>3772</v>
      </c>
      <c r="H416" s="450" t="s">
        <v>3773</v>
      </c>
      <c r="I416" s="540">
        <v>43711</v>
      </c>
      <c r="J416" s="452">
        <v>780</v>
      </c>
      <c r="K416" s="452"/>
      <c r="L416" s="453"/>
    </row>
    <row r="417" spans="1:12" ht="25.5">
      <c r="A417" s="449">
        <v>415</v>
      </c>
      <c r="B417" s="449" t="s">
        <v>66</v>
      </c>
      <c r="C417" s="450" t="s">
        <v>4045</v>
      </c>
      <c r="D417" s="449" t="s">
        <v>804</v>
      </c>
      <c r="E417" s="449" t="s">
        <v>345</v>
      </c>
      <c r="F417" s="450" t="s">
        <v>4046</v>
      </c>
      <c r="G417" s="450" t="s">
        <v>3778</v>
      </c>
      <c r="H417" s="450" t="s">
        <v>3779</v>
      </c>
      <c r="I417" s="540">
        <v>43710</v>
      </c>
      <c r="J417" s="452">
        <v>240</v>
      </c>
      <c r="K417" s="452"/>
      <c r="L417" s="453"/>
    </row>
    <row r="418" spans="1:12" ht="51">
      <c r="A418" s="449">
        <v>416</v>
      </c>
      <c r="B418" s="449" t="s">
        <v>66</v>
      </c>
      <c r="C418" s="450" t="s">
        <v>4047</v>
      </c>
      <c r="D418" s="449" t="s">
        <v>804</v>
      </c>
      <c r="E418" s="449" t="s">
        <v>345</v>
      </c>
      <c r="F418" s="450" t="s">
        <v>4048</v>
      </c>
      <c r="G418" s="450" t="s">
        <v>3778</v>
      </c>
      <c r="H418" s="450" t="s">
        <v>3779</v>
      </c>
      <c r="I418" s="540">
        <v>43711</v>
      </c>
      <c r="J418" s="452">
        <v>1440</v>
      </c>
      <c r="K418" s="452"/>
      <c r="L418" s="453"/>
    </row>
    <row r="419" spans="1:12" ht="38.25">
      <c r="A419" s="449">
        <v>417</v>
      </c>
      <c r="B419" s="449" t="s">
        <v>66</v>
      </c>
      <c r="C419" s="450" t="s">
        <v>4049</v>
      </c>
      <c r="D419" s="449" t="s">
        <v>804</v>
      </c>
      <c r="E419" s="449" t="s">
        <v>345</v>
      </c>
      <c r="F419" s="450" t="s">
        <v>4050</v>
      </c>
      <c r="G419" s="450" t="s">
        <v>3772</v>
      </c>
      <c r="H419" s="450" t="s">
        <v>3773</v>
      </c>
      <c r="I419" s="540">
        <v>43714</v>
      </c>
      <c r="J419" s="452">
        <v>1260</v>
      </c>
      <c r="K419" s="452"/>
      <c r="L419" s="453"/>
    </row>
    <row r="420" spans="1:12" ht="25.5">
      <c r="A420" s="449">
        <v>418</v>
      </c>
      <c r="B420" s="449" t="s">
        <v>66</v>
      </c>
      <c r="C420" s="450" t="s">
        <v>3789</v>
      </c>
      <c r="D420" s="449" t="s">
        <v>804</v>
      </c>
      <c r="E420" s="449" t="s">
        <v>345</v>
      </c>
      <c r="F420" s="450" t="s">
        <v>3775</v>
      </c>
      <c r="G420" s="450" t="s">
        <v>1352</v>
      </c>
      <c r="H420" s="450" t="s">
        <v>3782</v>
      </c>
      <c r="I420" s="540">
        <v>43717</v>
      </c>
      <c r="J420" s="452">
        <v>550</v>
      </c>
      <c r="K420" s="452"/>
      <c r="L420" s="453"/>
    </row>
    <row r="421" spans="1:12" ht="25.5">
      <c r="A421" s="449">
        <v>419</v>
      </c>
      <c r="B421" s="449" t="s">
        <v>66</v>
      </c>
      <c r="C421" s="450" t="s">
        <v>3781</v>
      </c>
      <c r="D421" s="449" t="s">
        <v>804</v>
      </c>
      <c r="E421" s="449" t="s">
        <v>345</v>
      </c>
      <c r="F421" s="450" t="s">
        <v>3775</v>
      </c>
      <c r="G421" s="450" t="s">
        <v>1352</v>
      </c>
      <c r="H421" s="450" t="s">
        <v>3782</v>
      </c>
      <c r="I421" s="540">
        <v>43717</v>
      </c>
      <c r="J421" s="452">
        <v>550</v>
      </c>
      <c r="K421" s="452"/>
      <c r="L421" s="453"/>
    </row>
    <row r="422" spans="1:12" ht="25.5">
      <c r="A422" s="449">
        <v>420</v>
      </c>
      <c r="B422" s="449" t="s">
        <v>66</v>
      </c>
      <c r="C422" s="450" t="s">
        <v>3812</v>
      </c>
      <c r="D422" s="449" t="s">
        <v>804</v>
      </c>
      <c r="E422" s="449" t="s">
        <v>345</v>
      </c>
      <c r="F422" s="450" t="s">
        <v>3775</v>
      </c>
      <c r="G422" s="450" t="s">
        <v>1352</v>
      </c>
      <c r="H422" s="450" t="s">
        <v>3782</v>
      </c>
      <c r="I422" s="540">
        <v>43717</v>
      </c>
      <c r="J422" s="452">
        <v>550</v>
      </c>
      <c r="K422" s="452"/>
      <c r="L422" s="453"/>
    </row>
    <row r="423" spans="1:12" ht="51">
      <c r="A423" s="449">
        <v>421</v>
      </c>
      <c r="B423" s="449" t="s">
        <v>66</v>
      </c>
      <c r="C423" s="450" t="s">
        <v>3821</v>
      </c>
      <c r="D423" s="449" t="s">
        <v>804</v>
      </c>
      <c r="E423" s="449" t="s">
        <v>345</v>
      </c>
      <c r="F423" s="450" t="s">
        <v>4051</v>
      </c>
      <c r="G423" s="450" t="s">
        <v>1352</v>
      </c>
      <c r="H423" s="450" t="s">
        <v>3468</v>
      </c>
      <c r="I423" s="540">
        <v>43714</v>
      </c>
      <c r="J423" s="452">
        <v>4859.42</v>
      </c>
      <c r="K423" s="452"/>
      <c r="L423" s="453"/>
    </row>
    <row r="424" spans="1:12" ht="38.25">
      <c r="A424" s="449">
        <v>422</v>
      </c>
      <c r="B424" s="449" t="s">
        <v>66</v>
      </c>
      <c r="C424" s="450" t="s">
        <v>3831</v>
      </c>
      <c r="D424" s="449" t="s">
        <v>804</v>
      </c>
      <c r="E424" s="449" t="s">
        <v>345</v>
      </c>
      <c r="F424" s="450" t="s">
        <v>4052</v>
      </c>
      <c r="G424" s="450" t="s">
        <v>3772</v>
      </c>
      <c r="H424" s="450" t="s">
        <v>3773</v>
      </c>
      <c r="I424" s="540">
        <v>43720</v>
      </c>
      <c r="J424" s="452">
        <v>2076</v>
      </c>
      <c r="K424" s="452"/>
      <c r="L424" s="453"/>
    </row>
    <row r="425" spans="1:12" ht="25.5">
      <c r="A425" s="449">
        <v>423</v>
      </c>
      <c r="B425" s="449" t="s">
        <v>66</v>
      </c>
      <c r="C425" s="450" t="s">
        <v>3803</v>
      </c>
      <c r="D425" s="449" t="s">
        <v>804</v>
      </c>
      <c r="E425" s="449" t="s">
        <v>345</v>
      </c>
      <c r="F425" s="450" t="s">
        <v>4053</v>
      </c>
      <c r="G425" s="450" t="s">
        <v>1305</v>
      </c>
      <c r="H425" s="450" t="s">
        <v>3805</v>
      </c>
      <c r="I425" s="540">
        <v>43724</v>
      </c>
      <c r="J425" s="452">
        <v>13200</v>
      </c>
      <c r="K425" s="452"/>
      <c r="L425" s="453"/>
    </row>
    <row r="426" spans="1:12" ht="38.25">
      <c r="A426" s="449">
        <v>424</v>
      </c>
      <c r="B426" s="449" t="s">
        <v>66</v>
      </c>
      <c r="C426" s="450" t="s">
        <v>1604</v>
      </c>
      <c r="D426" s="449" t="s">
        <v>804</v>
      </c>
      <c r="E426" s="449" t="s">
        <v>345</v>
      </c>
      <c r="F426" s="450" t="s">
        <v>4054</v>
      </c>
      <c r="G426" s="450" t="s">
        <v>1352</v>
      </c>
      <c r="H426" s="450" t="s">
        <v>4055</v>
      </c>
      <c r="I426" s="540">
        <v>43724</v>
      </c>
      <c r="J426" s="452">
        <v>5976</v>
      </c>
      <c r="K426" s="452"/>
      <c r="L426" s="453"/>
    </row>
    <row r="427" spans="1:12" ht="25.5">
      <c r="A427" s="449">
        <v>425</v>
      </c>
      <c r="B427" s="449" t="s">
        <v>66</v>
      </c>
      <c r="C427" s="450" t="s">
        <v>3819</v>
      </c>
      <c r="D427" s="449" t="s">
        <v>804</v>
      </c>
      <c r="E427" s="449" t="s">
        <v>345</v>
      </c>
      <c r="F427" s="450" t="s">
        <v>4056</v>
      </c>
      <c r="G427" s="450" t="s">
        <v>1352</v>
      </c>
      <c r="H427" s="450" t="s">
        <v>3468</v>
      </c>
      <c r="I427" s="540">
        <v>43728</v>
      </c>
      <c r="J427" s="452">
        <v>3600</v>
      </c>
      <c r="K427" s="452"/>
      <c r="L427" s="453"/>
    </row>
    <row r="428" spans="1:12" ht="38.25">
      <c r="A428" s="449">
        <v>426</v>
      </c>
      <c r="B428" s="449" t="s">
        <v>66</v>
      </c>
      <c r="C428" s="450" t="s">
        <v>3889</v>
      </c>
      <c r="D428" s="449" t="s">
        <v>804</v>
      </c>
      <c r="E428" s="449" t="s">
        <v>345</v>
      </c>
      <c r="F428" s="450" t="s">
        <v>4057</v>
      </c>
      <c r="G428" s="450" t="s">
        <v>1352</v>
      </c>
      <c r="H428" s="450" t="s">
        <v>3912</v>
      </c>
      <c r="I428" s="540">
        <v>43728</v>
      </c>
      <c r="J428" s="452">
        <v>980.4</v>
      </c>
      <c r="K428" s="452"/>
      <c r="L428" s="453"/>
    </row>
    <row r="429" spans="1:12" ht="38.25">
      <c r="A429" s="449">
        <v>427</v>
      </c>
      <c r="B429" s="449" t="s">
        <v>66</v>
      </c>
      <c r="C429" s="450" t="s">
        <v>3831</v>
      </c>
      <c r="D429" s="449" t="s">
        <v>804</v>
      </c>
      <c r="E429" s="449" t="s">
        <v>345</v>
      </c>
      <c r="F429" s="450" t="s">
        <v>4058</v>
      </c>
      <c r="G429" s="450" t="s">
        <v>3772</v>
      </c>
      <c r="H429" s="450" t="s">
        <v>3773</v>
      </c>
      <c r="I429" s="540">
        <v>43742</v>
      </c>
      <c r="J429" s="452">
        <v>1200</v>
      </c>
      <c r="K429" s="452"/>
      <c r="L429" s="453"/>
    </row>
    <row r="430" spans="1:12" ht="25.5">
      <c r="A430" s="449">
        <v>428</v>
      </c>
      <c r="B430" s="449" t="s">
        <v>66</v>
      </c>
      <c r="C430" s="450" t="s">
        <v>4059</v>
      </c>
      <c r="D430" s="449" t="s">
        <v>804</v>
      </c>
      <c r="E430" s="449" t="s">
        <v>345</v>
      </c>
      <c r="F430" s="450" t="s">
        <v>4060</v>
      </c>
      <c r="G430" s="450" t="s">
        <v>1301</v>
      </c>
      <c r="H430" s="450" t="s">
        <v>4061</v>
      </c>
      <c r="I430" s="540">
        <v>43745</v>
      </c>
      <c r="J430" s="452">
        <v>22500</v>
      </c>
      <c r="K430" s="452"/>
      <c r="L430" s="453"/>
    </row>
    <row r="431" spans="1:12" ht="38.25">
      <c r="A431" s="449">
        <v>429</v>
      </c>
      <c r="B431" s="449" t="s">
        <v>66</v>
      </c>
      <c r="C431" s="450" t="s">
        <v>3889</v>
      </c>
      <c r="D431" s="449" t="s">
        <v>804</v>
      </c>
      <c r="E431" s="449" t="s">
        <v>345</v>
      </c>
      <c r="F431" s="450" t="s">
        <v>4062</v>
      </c>
      <c r="G431" s="450" t="s">
        <v>1352</v>
      </c>
      <c r="H431" s="450" t="s">
        <v>3912</v>
      </c>
      <c r="I431" s="540">
        <v>43742</v>
      </c>
      <c r="J431" s="452">
        <v>980.4</v>
      </c>
      <c r="K431" s="452"/>
      <c r="L431" s="453"/>
    </row>
    <row r="432" spans="1:12" ht="38.25">
      <c r="A432" s="449">
        <v>430</v>
      </c>
      <c r="B432" s="449" t="s">
        <v>66</v>
      </c>
      <c r="C432" s="450" t="s">
        <v>3831</v>
      </c>
      <c r="D432" s="449" t="s">
        <v>804</v>
      </c>
      <c r="E432" s="449" t="s">
        <v>345</v>
      </c>
      <c r="F432" s="450" t="s">
        <v>4063</v>
      </c>
      <c r="G432" s="450" t="s">
        <v>3772</v>
      </c>
      <c r="H432" s="450" t="s">
        <v>3773</v>
      </c>
      <c r="I432" s="540">
        <v>43748</v>
      </c>
      <c r="J432" s="452">
        <v>732</v>
      </c>
      <c r="K432" s="452"/>
      <c r="L432" s="453"/>
    </row>
    <row r="433" spans="1:12" ht="38.25">
      <c r="A433" s="449">
        <v>431</v>
      </c>
      <c r="B433" s="449" t="s">
        <v>66</v>
      </c>
      <c r="C433" s="450" t="s">
        <v>3831</v>
      </c>
      <c r="D433" s="449" t="s">
        <v>804</v>
      </c>
      <c r="E433" s="449" t="s">
        <v>345</v>
      </c>
      <c r="F433" s="450" t="s">
        <v>4064</v>
      </c>
      <c r="G433" s="450" t="s">
        <v>3772</v>
      </c>
      <c r="H433" s="450" t="s">
        <v>3773</v>
      </c>
      <c r="I433" s="540">
        <v>43748</v>
      </c>
      <c r="J433" s="452">
        <v>1344</v>
      </c>
      <c r="K433" s="452"/>
      <c r="L433" s="453"/>
    </row>
    <row r="434" spans="1:12" ht="38.25">
      <c r="A434" s="449">
        <v>432</v>
      </c>
      <c r="B434" s="449" t="s">
        <v>66</v>
      </c>
      <c r="C434" s="450" t="s">
        <v>4049</v>
      </c>
      <c r="D434" s="449" t="s">
        <v>804</v>
      </c>
      <c r="E434" s="449" t="s">
        <v>345</v>
      </c>
      <c r="F434" s="450" t="s">
        <v>4065</v>
      </c>
      <c r="G434" s="450" t="s">
        <v>3772</v>
      </c>
      <c r="H434" s="450" t="s">
        <v>3773</v>
      </c>
      <c r="I434" s="540">
        <v>43748</v>
      </c>
      <c r="J434" s="452">
        <v>1616.4</v>
      </c>
      <c r="K434" s="452"/>
      <c r="L434" s="453"/>
    </row>
    <row r="435" spans="1:12" ht="38.25">
      <c r="A435" s="449">
        <v>433</v>
      </c>
      <c r="B435" s="449" t="s">
        <v>66</v>
      </c>
      <c r="C435" s="450" t="s">
        <v>4066</v>
      </c>
      <c r="D435" s="449" t="s">
        <v>804</v>
      </c>
      <c r="E435" s="449" t="s">
        <v>345</v>
      </c>
      <c r="F435" s="450" t="s">
        <v>4067</v>
      </c>
      <c r="G435" s="450" t="s">
        <v>3772</v>
      </c>
      <c r="H435" s="450" t="s">
        <v>3773</v>
      </c>
      <c r="I435" s="540">
        <v>43749</v>
      </c>
      <c r="J435" s="452">
        <v>486</v>
      </c>
      <c r="K435" s="452"/>
      <c r="L435" s="453"/>
    </row>
    <row r="436" spans="1:12" ht="25.5">
      <c r="A436" s="449">
        <v>434</v>
      </c>
      <c r="B436" s="449" t="s">
        <v>66</v>
      </c>
      <c r="C436" s="450" t="s">
        <v>3849</v>
      </c>
      <c r="D436" s="449" t="s">
        <v>804</v>
      </c>
      <c r="E436" s="449" t="s">
        <v>345</v>
      </c>
      <c r="F436" s="450" t="s">
        <v>4068</v>
      </c>
      <c r="G436" s="450" t="s">
        <v>3798</v>
      </c>
      <c r="H436" s="450" t="s">
        <v>3799</v>
      </c>
      <c r="I436" s="540">
        <v>43752</v>
      </c>
      <c r="J436" s="452">
        <v>201</v>
      </c>
      <c r="K436" s="452"/>
      <c r="L436" s="453"/>
    </row>
    <row r="437" spans="1:12" ht="51">
      <c r="A437" s="449">
        <v>435</v>
      </c>
      <c r="B437" s="449" t="s">
        <v>66</v>
      </c>
      <c r="C437" s="450" t="s">
        <v>3796</v>
      </c>
      <c r="D437" s="449" t="s">
        <v>804</v>
      </c>
      <c r="E437" s="449" t="s">
        <v>345</v>
      </c>
      <c r="F437" s="450" t="s">
        <v>4069</v>
      </c>
      <c r="G437" s="450" t="s">
        <v>3798</v>
      </c>
      <c r="H437" s="450" t="s">
        <v>3799</v>
      </c>
      <c r="I437" s="540">
        <v>43752</v>
      </c>
      <c r="J437" s="452">
        <v>75</v>
      </c>
      <c r="K437" s="452"/>
      <c r="L437" s="453"/>
    </row>
    <row r="438" spans="1:12" ht="38.25">
      <c r="A438" s="449">
        <v>436</v>
      </c>
      <c r="B438" s="449" t="s">
        <v>66</v>
      </c>
      <c r="C438" s="450" t="s">
        <v>4015</v>
      </c>
      <c r="D438" s="449" t="s">
        <v>804</v>
      </c>
      <c r="E438" s="449" t="s">
        <v>345</v>
      </c>
      <c r="F438" s="450" t="s">
        <v>4070</v>
      </c>
      <c r="G438" s="450" t="s">
        <v>3798</v>
      </c>
      <c r="H438" s="450" t="s">
        <v>3799</v>
      </c>
      <c r="I438" s="540">
        <v>43752</v>
      </c>
      <c r="J438" s="452">
        <v>116.4</v>
      </c>
      <c r="K438" s="452"/>
      <c r="L438" s="453"/>
    </row>
    <row r="439" spans="1:12" ht="25.5">
      <c r="A439" s="449">
        <v>437</v>
      </c>
      <c r="B439" s="449" t="s">
        <v>66</v>
      </c>
      <c r="C439" s="450" t="s">
        <v>3846</v>
      </c>
      <c r="D439" s="449" t="s">
        <v>804</v>
      </c>
      <c r="E439" s="449" t="s">
        <v>345</v>
      </c>
      <c r="F439" s="450" t="s">
        <v>4071</v>
      </c>
      <c r="G439" s="450" t="s">
        <v>3798</v>
      </c>
      <c r="H439" s="450" t="s">
        <v>3848</v>
      </c>
      <c r="I439" s="540">
        <v>43752</v>
      </c>
      <c r="J439" s="452">
        <v>360</v>
      </c>
      <c r="K439" s="452"/>
      <c r="L439" s="453"/>
    </row>
    <row r="440" spans="1:12" ht="25.5">
      <c r="A440" s="449">
        <v>438</v>
      </c>
      <c r="B440" s="449" t="s">
        <v>66</v>
      </c>
      <c r="C440" s="450" t="s">
        <v>4072</v>
      </c>
      <c r="D440" s="449" t="s">
        <v>804</v>
      </c>
      <c r="E440" s="449" t="s">
        <v>345</v>
      </c>
      <c r="F440" s="450" t="s">
        <v>4073</v>
      </c>
      <c r="G440" s="450" t="s">
        <v>3772</v>
      </c>
      <c r="H440" s="450" t="s">
        <v>3773</v>
      </c>
      <c r="I440" s="540">
        <v>43753</v>
      </c>
      <c r="J440" s="452">
        <v>2046</v>
      </c>
      <c r="K440" s="452"/>
      <c r="L440" s="453"/>
    </row>
    <row r="441" spans="1:12" ht="51">
      <c r="A441" s="449">
        <v>439</v>
      </c>
      <c r="B441" s="449" t="s">
        <v>66</v>
      </c>
      <c r="C441" s="450" t="s">
        <v>3796</v>
      </c>
      <c r="D441" s="449" t="s">
        <v>804</v>
      </c>
      <c r="E441" s="449" t="s">
        <v>345</v>
      </c>
      <c r="F441" s="450" t="s">
        <v>4074</v>
      </c>
      <c r="G441" s="450" t="s">
        <v>1352</v>
      </c>
      <c r="H441" s="450" t="s">
        <v>3468</v>
      </c>
      <c r="I441" s="540">
        <v>43755</v>
      </c>
      <c r="J441" s="452">
        <v>36000</v>
      </c>
      <c r="K441" s="452"/>
      <c r="L441" s="453"/>
    </row>
    <row r="442" spans="1:12" ht="25.5">
      <c r="A442" s="449">
        <v>440</v>
      </c>
      <c r="B442" s="449" t="s">
        <v>66</v>
      </c>
      <c r="C442" s="450" t="s">
        <v>4075</v>
      </c>
      <c r="D442" s="449" t="s">
        <v>804</v>
      </c>
      <c r="E442" s="449" t="s">
        <v>345</v>
      </c>
      <c r="F442" s="450" t="s">
        <v>4076</v>
      </c>
      <c r="G442" s="450" t="s">
        <v>3778</v>
      </c>
      <c r="H442" s="450" t="s">
        <v>3779</v>
      </c>
      <c r="I442" s="540">
        <v>43738</v>
      </c>
      <c r="J442" s="452">
        <v>20322.900000000001</v>
      </c>
      <c r="K442" s="452"/>
      <c r="L442" s="453"/>
    </row>
    <row r="443" spans="1:12" ht="51">
      <c r="A443" s="449">
        <v>441</v>
      </c>
      <c r="B443" s="449" t="s">
        <v>66</v>
      </c>
      <c r="C443" s="450" t="s">
        <v>3796</v>
      </c>
      <c r="D443" s="449" t="s">
        <v>804</v>
      </c>
      <c r="E443" s="449" t="s">
        <v>345</v>
      </c>
      <c r="F443" s="450" t="s">
        <v>4077</v>
      </c>
      <c r="G443" s="450" t="s">
        <v>3798</v>
      </c>
      <c r="H443" s="450" t="s">
        <v>3799</v>
      </c>
      <c r="I443" s="540">
        <v>43755</v>
      </c>
      <c r="J443" s="452">
        <v>75</v>
      </c>
      <c r="K443" s="452"/>
      <c r="L443" s="453"/>
    </row>
    <row r="444" spans="1:12" ht="51">
      <c r="A444" s="449">
        <v>442</v>
      </c>
      <c r="B444" s="449" t="s">
        <v>66</v>
      </c>
      <c r="C444" s="450" t="s">
        <v>3796</v>
      </c>
      <c r="D444" s="449" t="s">
        <v>804</v>
      </c>
      <c r="E444" s="449" t="s">
        <v>345</v>
      </c>
      <c r="F444" s="450" t="s">
        <v>4078</v>
      </c>
      <c r="G444" s="450" t="s">
        <v>3798</v>
      </c>
      <c r="H444" s="450" t="s">
        <v>3799</v>
      </c>
      <c r="I444" s="540">
        <v>43755</v>
      </c>
      <c r="J444" s="452">
        <v>75</v>
      </c>
      <c r="K444" s="452"/>
      <c r="L444" s="453"/>
    </row>
    <row r="445" spans="1:12" ht="51">
      <c r="A445" s="449">
        <v>443</v>
      </c>
      <c r="B445" s="449" t="s">
        <v>66</v>
      </c>
      <c r="C445" s="450" t="s">
        <v>3796</v>
      </c>
      <c r="D445" s="449" t="s">
        <v>804</v>
      </c>
      <c r="E445" s="449" t="s">
        <v>345</v>
      </c>
      <c r="F445" s="450" t="s">
        <v>4079</v>
      </c>
      <c r="G445" s="450" t="s">
        <v>3798</v>
      </c>
      <c r="H445" s="450" t="s">
        <v>3799</v>
      </c>
      <c r="I445" s="540">
        <v>43755</v>
      </c>
      <c r="J445" s="452">
        <v>90</v>
      </c>
      <c r="K445" s="452"/>
      <c r="L445" s="453"/>
    </row>
    <row r="446" spans="1:12" ht="51">
      <c r="A446" s="449">
        <v>444</v>
      </c>
      <c r="B446" s="449" t="s">
        <v>66</v>
      </c>
      <c r="C446" s="450" t="s">
        <v>3787</v>
      </c>
      <c r="D446" s="449" t="s">
        <v>804</v>
      </c>
      <c r="E446" s="449" t="s">
        <v>345</v>
      </c>
      <c r="F446" s="450" t="s">
        <v>3775</v>
      </c>
      <c r="G446" s="450" t="s">
        <v>1352</v>
      </c>
      <c r="H446" s="450" t="s">
        <v>3782</v>
      </c>
      <c r="I446" s="540">
        <v>43752</v>
      </c>
      <c r="J446" s="452">
        <v>1100</v>
      </c>
      <c r="K446" s="452"/>
      <c r="L446" s="453"/>
    </row>
    <row r="447" spans="1:12" ht="25.5">
      <c r="A447" s="449">
        <v>445</v>
      </c>
      <c r="B447" s="449" t="s">
        <v>66</v>
      </c>
      <c r="C447" s="450" t="s">
        <v>3819</v>
      </c>
      <c r="D447" s="449" t="s">
        <v>804</v>
      </c>
      <c r="E447" s="449" t="s">
        <v>345</v>
      </c>
      <c r="F447" s="450" t="s">
        <v>4080</v>
      </c>
      <c r="G447" s="450" t="s">
        <v>1352</v>
      </c>
      <c r="H447" s="450" t="s">
        <v>3468</v>
      </c>
      <c r="I447" s="540">
        <v>43759</v>
      </c>
      <c r="J447" s="452">
        <v>4800</v>
      </c>
      <c r="K447" s="452"/>
      <c r="L447" s="453"/>
    </row>
    <row r="448" spans="1:12" ht="38.25">
      <c r="A448" s="449">
        <v>446</v>
      </c>
      <c r="B448" s="449" t="s">
        <v>66</v>
      </c>
      <c r="C448" s="450" t="s">
        <v>3831</v>
      </c>
      <c r="D448" s="449" t="s">
        <v>804</v>
      </c>
      <c r="E448" s="449" t="s">
        <v>345</v>
      </c>
      <c r="F448" s="450" t="s">
        <v>4081</v>
      </c>
      <c r="G448" s="450" t="s">
        <v>3772</v>
      </c>
      <c r="H448" s="450" t="s">
        <v>3773</v>
      </c>
      <c r="I448" s="540">
        <v>43766</v>
      </c>
      <c r="J448" s="452">
        <v>2626.8</v>
      </c>
      <c r="K448" s="452"/>
      <c r="L448" s="453"/>
    </row>
    <row r="449" spans="1:12" ht="25.5">
      <c r="A449" s="449">
        <v>447</v>
      </c>
      <c r="B449" s="449" t="s">
        <v>66</v>
      </c>
      <c r="C449" s="450" t="s">
        <v>4082</v>
      </c>
      <c r="D449" s="449" t="s">
        <v>804</v>
      </c>
      <c r="E449" s="449" t="s">
        <v>345</v>
      </c>
      <c r="F449" s="450" t="s">
        <v>3775</v>
      </c>
      <c r="G449" s="450" t="s">
        <v>1352</v>
      </c>
      <c r="H449" s="450" t="s">
        <v>3782</v>
      </c>
      <c r="I449" s="540">
        <v>43768</v>
      </c>
      <c r="J449" s="452">
        <v>1100</v>
      </c>
      <c r="K449" s="452"/>
      <c r="L449" s="453"/>
    </row>
    <row r="450" spans="1:12" ht="25.5">
      <c r="A450" s="449">
        <v>448</v>
      </c>
      <c r="B450" s="449" t="s">
        <v>66</v>
      </c>
      <c r="C450" s="450" t="s">
        <v>4083</v>
      </c>
      <c r="D450" s="449" t="s">
        <v>804</v>
      </c>
      <c r="E450" s="449" t="s">
        <v>345</v>
      </c>
      <c r="F450" s="450" t="s">
        <v>3963</v>
      </c>
      <c r="G450" s="450" t="s">
        <v>3772</v>
      </c>
      <c r="H450" s="450" t="s">
        <v>3773</v>
      </c>
      <c r="I450" s="540">
        <v>43773</v>
      </c>
      <c r="J450" s="452">
        <v>1584</v>
      </c>
      <c r="K450" s="452"/>
      <c r="L450" s="453"/>
    </row>
    <row r="451" spans="1:12" ht="25.5">
      <c r="A451" s="449">
        <v>449</v>
      </c>
      <c r="B451" s="449" t="s">
        <v>66</v>
      </c>
      <c r="C451" s="450" t="s">
        <v>4084</v>
      </c>
      <c r="D451" s="449" t="s">
        <v>804</v>
      </c>
      <c r="E451" s="449" t="s">
        <v>345</v>
      </c>
      <c r="F451" s="450" t="s">
        <v>4085</v>
      </c>
      <c r="G451" s="450" t="s">
        <v>1268</v>
      </c>
      <c r="H451" s="450" t="s">
        <v>4086</v>
      </c>
      <c r="I451" s="540">
        <v>43780</v>
      </c>
      <c r="J451" s="452">
        <v>500</v>
      </c>
      <c r="K451" s="452"/>
      <c r="L451" s="453"/>
    </row>
    <row r="452" spans="1:12" ht="25.5">
      <c r="A452" s="449">
        <v>450</v>
      </c>
      <c r="B452" s="449" t="s">
        <v>66</v>
      </c>
      <c r="C452" s="450" t="s">
        <v>4084</v>
      </c>
      <c r="D452" s="449" t="s">
        <v>804</v>
      </c>
      <c r="E452" s="449" t="s">
        <v>345</v>
      </c>
      <c r="F452" s="450" t="s">
        <v>4087</v>
      </c>
      <c r="G452" s="450" t="s">
        <v>1268</v>
      </c>
      <c r="H452" s="450" t="s">
        <v>4086</v>
      </c>
      <c r="I452" s="540">
        <v>43794</v>
      </c>
      <c r="J452" s="452">
        <v>810</v>
      </c>
      <c r="K452" s="452"/>
      <c r="L452" s="453"/>
    </row>
    <row r="453" spans="1:12" ht="25.5">
      <c r="A453" s="449">
        <v>451</v>
      </c>
      <c r="B453" s="449" t="s">
        <v>66</v>
      </c>
      <c r="C453" s="450" t="s">
        <v>3809</v>
      </c>
      <c r="D453" s="449" t="s">
        <v>804</v>
      </c>
      <c r="E453" s="449" t="s">
        <v>345</v>
      </c>
      <c r="F453" s="450" t="s">
        <v>4088</v>
      </c>
      <c r="G453" s="450" t="s">
        <v>3852</v>
      </c>
      <c r="H453" s="450" t="s">
        <v>3853</v>
      </c>
      <c r="I453" s="540">
        <v>43780</v>
      </c>
      <c r="J453" s="452">
        <v>34440</v>
      </c>
      <c r="K453" s="452"/>
      <c r="L453" s="453"/>
    </row>
    <row r="454" spans="1:12" ht="25.5">
      <c r="A454" s="449">
        <v>452</v>
      </c>
      <c r="B454" s="449" t="s">
        <v>66</v>
      </c>
      <c r="C454" s="450" t="s">
        <v>4043</v>
      </c>
      <c r="D454" s="449" t="s">
        <v>804</v>
      </c>
      <c r="E454" s="449" t="s">
        <v>345</v>
      </c>
      <c r="F454" s="450" t="s">
        <v>4089</v>
      </c>
      <c r="G454" s="450" t="s">
        <v>3772</v>
      </c>
      <c r="H454" s="450" t="s">
        <v>3773</v>
      </c>
      <c r="I454" s="540">
        <v>43782</v>
      </c>
      <c r="J454" s="452">
        <v>1120</v>
      </c>
      <c r="K454" s="452"/>
      <c r="L454" s="453"/>
    </row>
    <row r="455" spans="1:12" ht="51">
      <c r="A455" s="449">
        <v>453</v>
      </c>
      <c r="B455" s="449" t="s">
        <v>66</v>
      </c>
      <c r="C455" s="450" t="s">
        <v>3796</v>
      </c>
      <c r="D455" s="449" t="s">
        <v>804</v>
      </c>
      <c r="E455" s="449" t="s">
        <v>345</v>
      </c>
      <c r="F455" s="450" t="s">
        <v>4090</v>
      </c>
      <c r="G455" s="450" t="s">
        <v>3798</v>
      </c>
      <c r="H455" s="450" t="s">
        <v>3799</v>
      </c>
      <c r="I455" s="540">
        <v>43782</v>
      </c>
      <c r="J455" s="452">
        <v>330</v>
      </c>
      <c r="K455" s="452"/>
      <c r="L455" s="453"/>
    </row>
    <row r="456" spans="1:12" ht="38.25">
      <c r="A456" s="449">
        <v>454</v>
      </c>
      <c r="B456" s="449" t="s">
        <v>66</v>
      </c>
      <c r="C456" s="450" t="s">
        <v>4091</v>
      </c>
      <c r="D456" s="449" t="s">
        <v>804</v>
      </c>
      <c r="E456" s="449" t="s">
        <v>345</v>
      </c>
      <c r="F456" s="450" t="s">
        <v>4092</v>
      </c>
      <c r="G456" s="450" t="s">
        <v>3798</v>
      </c>
      <c r="H456" s="450" t="s">
        <v>3799</v>
      </c>
      <c r="I456" s="540">
        <v>43782</v>
      </c>
      <c r="J456" s="452">
        <v>609.6</v>
      </c>
      <c r="K456" s="452"/>
      <c r="L456" s="453"/>
    </row>
    <row r="457" spans="1:12" ht="38.25">
      <c r="A457" s="449">
        <v>455</v>
      </c>
      <c r="B457" s="449" t="s">
        <v>66</v>
      </c>
      <c r="C457" s="450" t="s">
        <v>3809</v>
      </c>
      <c r="D457" s="449" t="s">
        <v>804</v>
      </c>
      <c r="E457" s="449" t="s">
        <v>345</v>
      </c>
      <c r="F457" s="450" t="s">
        <v>3833</v>
      </c>
      <c r="G457" s="450" t="s">
        <v>3834</v>
      </c>
      <c r="H457" s="450" t="s">
        <v>3835</v>
      </c>
      <c r="I457" s="540">
        <v>43781</v>
      </c>
      <c r="J457" s="452">
        <v>324</v>
      </c>
      <c r="K457" s="452"/>
      <c r="L457" s="453"/>
    </row>
    <row r="458" spans="1:12" ht="38.25">
      <c r="A458" s="449">
        <v>456</v>
      </c>
      <c r="B458" s="449" t="s">
        <v>66</v>
      </c>
      <c r="C458" s="450" t="s">
        <v>3889</v>
      </c>
      <c r="D458" s="449" t="s">
        <v>804</v>
      </c>
      <c r="E458" s="449" t="s">
        <v>345</v>
      </c>
      <c r="F458" s="450" t="s">
        <v>4093</v>
      </c>
      <c r="G458" s="450" t="s">
        <v>1352</v>
      </c>
      <c r="H458" s="450" t="s">
        <v>3912</v>
      </c>
      <c r="I458" s="540">
        <v>43777</v>
      </c>
      <c r="J458" s="452">
        <v>2148</v>
      </c>
      <c r="K458" s="452"/>
      <c r="L458" s="453"/>
    </row>
    <row r="459" spans="1:12" ht="38.25">
      <c r="A459" s="449">
        <v>457</v>
      </c>
      <c r="B459" s="449" t="s">
        <v>66</v>
      </c>
      <c r="C459" s="450" t="s">
        <v>4094</v>
      </c>
      <c r="D459" s="449" t="s">
        <v>804</v>
      </c>
      <c r="E459" s="449" t="s">
        <v>345</v>
      </c>
      <c r="F459" s="450" t="s">
        <v>4095</v>
      </c>
      <c r="G459" s="450" t="s">
        <v>3772</v>
      </c>
      <c r="H459" s="450" t="s">
        <v>3773</v>
      </c>
      <c r="I459" s="540">
        <v>43787</v>
      </c>
      <c r="J459" s="452">
        <v>312</v>
      </c>
      <c r="K459" s="452"/>
      <c r="L459" s="453"/>
    </row>
    <row r="460" spans="1:12" ht="25.5">
      <c r="A460" s="449">
        <v>458</v>
      </c>
      <c r="B460" s="449" t="s">
        <v>66</v>
      </c>
      <c r="C460" s="450" t="s">
        <v>4096</v>
      </c>
      <c r="D460" s="449" t="s">
        <v>804</v>
      </c>
      <c r="E460" s="449" t="s">
        <v>345</v>
      </c>
      <c r="F460" s="450" t="s">
        <v>4097</v>
      </c>
      <c r="G460" s="450" t="s">
        <v>3772</v>
      </c>
      <c r="H460" s="450" t="s">
        <v>3773</v>
      </c>
      <c r="I460" s="540">
        <v>43787</v>
      </c>
      <c r="J460" s="452">
        <v>150.6</v>
      </c>
      <c r="K460" s="452"/>
      <c r="L460" s="453"/>
    </row>
    <row r="461" spans="1:12" ht="38.25">
      <c r="A461" s="449">
        <v>459</v>
      </c>
      <c r="B461" s="449" t="s">
        <v>66</v>
      </c>
      <c r="C461" s="450" t="s">
        <v>3809</v>
      </c>
      <c r="D461" s="449" t="s">
        <v>804</v>
      </c>
      <c r="E461" s="449" t="s">
        <v>345</v>
      </c>
      <c r="F461" s="450" t="s">
        <v>3810</v>
      </c>
      <c r="G461" s="450" t="s">
        <v>1352</v>
      </c>
      <c r="H461" s="450" t="s">
        <v>3811</v>
      </c>
      <c r="I461" s="540">
        <v>43782</v>
      </c>
      <c r="J461" s="452">
        <v>324</v>
      </c>
      <c r="K461" s="452"/>
      <c r="L461" s="453"/>
    </row>
    <row r="462" spans="1:12" ht="25.5">
      <c r="A462" s="449">
        <v>460</v>
      </c>
      <c r="B462" s="449" t="s">
        <v>66</v>
      </c>
      <c r="C462" s="450" t="s">
        <v>4098</v>
      </c>
      <c r="D462" s="449" t="s">
        <v>804</v>
      </c>
      <c r="E462" s="449" t="s">
        <v>345</v>
      </c>
      <c r="F462" s="450" t="s">
        <v>4099</v>
      </c>
      <c r="G462" s="450" t="s">
        <v>4100</v>
      </c>
      <c r="H462" s="450" t="s">
        <v>4101</v>
      </c>
      <c r="I462" s="540">
        <v>43787</v>
      </c>
      <c r="J462" s="452">
        <v>1410</v>
      </c>
      <c r="K462" s="452"/>
      <c r="L462" s="453"/>
    </row>
    <row r="463" spans="1:12" ht="38.25">
      <c r="A463" s="449">
        <v>461</v>
      </c>
      <c r="B463" s="449" t="s">
        <v>66</v>
      </c>
      <c r="C463" s="450" t="s">
        <v>4102</v>
      </c>
      <c r="D463" s="449" t="s">
        <v>804</v>
      </c>
      <c r="E463" s="449" t="s">
        <v>345</v>
      </c>
      <c r="F463" s="450" t="s">
        <v>4103</v>
      </c>
      <c r="G463" s="450" t="s">
        <v>4036</v>
      </c>
      <c r="H463" s="450" t="s">
        <v>4104</v>
      </c>
      <c r="I463" s="540">
        <v>43787</v>
      </c>
      <c r="J463" s="452">
        <v>2820</v>
      </c>
      <c r="K463" s="452"/>
      <c r="L463" s="453"/>
    </row>
    <row r="464" spans="1:12" ht="38.25">
      <c r="A464" s="449">
        <v>462</v>
      </c>
      <c r="B464" s="449" t="s">
        <v>66</v>
      </c>
      <c r="C464" s="450" t="s">
        <v>3889</v>
      </c>
      <c r="D464" s="449" t="s">
        <v>804</v>
      </c>
      <c r="E464" s="449" t="s">
        <v>345</v>
      </c>
      <c r="F464" s="450" t="s">
        <v>4105</v>
      </c>
      <c r="G464" s="450" t="s">
        <v>1352</v>
      </c>
      <c r="H464" s="450" t="s">
        <v>3912</v>
      </c>
      <c r="I464" s="540">
        <v>43784</v>
      </c>
      <c r="J464" s="452">
        <v>1034.4000000000001</v>
      </c>
      <c r="K464" s="452"/>
      <c r="L464" s="453"/>
    </row>
    <row r="465" spans="1:12" ht="38.25">
      <c r="A465" s="449">
        <v>463</v>
      </c>
      <c r="B465" s="449" t="s">
        <v>66</v>
      </c>
      <c r="C465" s="450" t="s">
        <v>3889</v>
      </c>
      <c r="D465" s="449" t="s">
        <v>804</v>
      </c>
      <c r="E465" s="449" t="s">
        <v>345</v>
      </c>
      <c r="F465" s="450" t="s">
        <v>4106</v>
      </c>
      <c r="G465" s="450" t="s">
        <v>1352</v>
      </c>
      <c r="H465" s="450" t="s">
        <v>3912</v>
      </c>
      <c r="I465" s="540">
        <v>43784</v>
      </c>
      <c r="J465" s="452">
        <v>1034.4000000000001</v>
      </c>
      <c r="K465" s="452"/>
      <c r="L465" s="453"/>
    </row>
    <row r="466" spans="1:12" ht="51">
      <c r="A466" s="449">
        <v>464</v>
      </c>
      <c r="B466" s="449" t="s">
        <v>66</v>
      </c>
      <c r="C466" s="450" t="s">
        <v>1611</v>
      </c>
      <c r="D466" s="449" t="s">
        <v>804</v>
      </c>
      <c r="E466" s="449" t="s">
        <v>345</v>
      </c>
      <c r="F466" s="450" t="s">
        <v>4107</v>
      </c>
      <c r="G466" s="450" t="s">
        <v>3798</v>
      </c>
      <c r="H466" s="450" t="s">
        <v>3799</v>
      </c>
      <c r="I466" s="540">
        <v>43788</v>
      </c>
      <c r="J466" s="452">
        <v>2765.4</v>
      </c>
      <c r="K466" s="452"/>
      <c r="L466" s="453"/>
    </row>
    <row r="467" spans="1:12" ht="25.5">
      <c r="A467" s="449">
        <v>465</v>
      </c>
      <c r="B467" s="449" t="s">
        <v>66</v>
      </c>
      <c r="C467" s="450" t="s">
        <v>4108</v>
      </c>
      <c r="D467" s="449" t="s">
        <v>804</v>
      </c>
      <c r="E467" s="449" t="s">
        <v>345</v>
      </c>
      <c r="F467" s="450" t="s">
        <v>4109</v>
      </c>
      <c r="G467" s="450" t="s">
        <v>3772</v>
      </c>
      <c r="H467" s="450" t="s">
        <v>4110</v>
      </c>
      <c r="I467" s="540">
        <v>43790</v>
      </c>
      <c r="J467" s="452">
        <v>1000</v>
      </c>
      <c r="K467" s="452"/>
      <c r="L467" s="453"/>
    </row>
    <row r="468" spans="1:12" ht="38.25">
      <c r="A468" s="449">
        <v>466</v>
      </c>
      <c r="B468" s="449" t="s">
        <v>66</v>
      </c>
      <c r="C468" s="450" t="s">
        <v>3889</v>
      </c>
      <c r="D468" s="449" t="s">
        <v>804</v>
      </c>
      <c r="E468" s="449" t="s">
        <v>345</v>
      </c>
      <c r="F468" s="450" t="s">
        <v>4111</v>
      </c>
      <c r="G468" s="450" t="s">
        <v>1352</v>
      </c>
      <c r="H468" s="450" t="s">
        <v>3912</v>
      </c>
      <c r="I468" s="540">
        <v>43787</v>
      </c>
      <c r="J468" s="452">
        <v>1034.4000000000001</v>
      </c>
      <c r="K468" s="452"/>
      <c r="L468" s="453"/>
    </row>
    <row r="469" spans="1:12" ht="38.25">
      <c r="A469" s="449">
        <v>467</v>
      </c>
      <c r="B469" s="449" t="s">
        <v>66</v>
      </c>
      <c r="C469" s="450" t="s">
        <v>3831</v>
      </c>
      <c r="D469" s="449" t="s">
        <v>804</v>
      </c>
      <c r="E469" s="449" t="s">
        <v>345</v>
      </c>
      <c r="F469" s="450" t="s">
        <v>4112</v>
      </c>
      <c r="G469" s="450" t="s">
        <v>3772</v>
      </c>
      <c r="H469" s="450" t="s">
        <v>3773</v>
      </c>
      <c r="I469" s="540">
        <v>43794</v>
      </c>
      <c r="J469" s="452">
        <v>152.4</v>
      </c>
      <c r="K469" s="452"/>
      <c r="L469" s="453"/>
    </row>
    <row r="470" spans="1:12" ht="25.5">
      <c r="A470" s="449">
        <v>468</v>
      </c>
      <c r="B470" s="449" t="s">
        <v>66</v>
      </c>
      <c r="C470" s="450" t="s">
        <v>3860</v>
      </c>
      <c r="D470" s="449" t="s">
        <v>804</v>
      </c>
      <c r="E470" s="449" t="s">
        <v>345</v>
      </c>
      <c r="F470" s="450" t="s">
        <v>4113</v>
      </c>
      <c r="G470" s="450" t="s">
        <v>3772</v>
      </c>
      <c r="H470" s="450" t="s">
        <v>3773</v>
      </c>
      <c r="I470" s="540">
        <v>43797</v>
      </c>
      <c r="J470" s="452">
        <v>1260</v>
      </c>
      <c r="K470" s="452"/>
      <c r="L470" s="453"/>
    </row>
    <row r="471" spans="1:12" ht="25.5">
      <c r="A471" s="449">
        <v>469</v>
      </c>
      <c r="B471" s="449" t="s">
        <v>66</v>
      </c>
      <c r="C471" s="450" t="s">
        <v>4114</v>
      </c>
      <c r="D471" s="449" t="s">
        <v>804</v>
      </c>
      <c r="E471" s="449" t="s">
        <v>345</v>
      </c>
      <c r="F471" s="450" t="s">
        <v>4009</v>
      </c>
      <c r="G471" s="450" t="s">
        <v>3772</v>
      </c>
      <c r="H471" s="450" t="s">
        <v>3773</v>
      </c>
      <c r="I471" s="540">
        <v>43796</v>
      </c>
      <c r="J471" s="452">
        <v>865</v>
      </c>
      <c r="K471" s="452"/>
      <c r="L471" s="453"/>
    </row>
    <row r="472" spans="1:12" ht="25.5">
      <c r="A472" s="449">
        <v>470</v>
      </c>
      <c r="B472" s="449" t="s">
        <v>66</v>
      </c>
      <c r="C472" s="450" t="s">
        <v>3846</v>
      </c>
      <c r="D472" s="449" t="s">
        <v>804</v>
      </c>
      <c r="E472" s="449" t="s">
        <v>345</v>
      </c>
      <c r="F472" s="450" t="s">
        <v>4115</v>
      </c>
      <c r="G472" s="450" t="s">
        <v>3798</v>
      </c>
      <c r="H472" s="450" t="s">
        <v>3848</v>
      </c>
      <c r="I472" s="540">
        <v>43798</v>
      </c>
      <c r="J472" s="452">
        <v>540</v>
      </c>
      <c r="K472" s="452"/>
      <c r="L472" s="453"/>
    </row>
    <row r="473" spans="1:12" ht="25.5">
      <c r="A473" s="449">
        <v>471</v>
      </c>
      <c r="B473" s="449" t="s">
        <v>66</v>
      </c>
      <c r="C473" s="450" t="s">
        <v>3687</v>
      </c>
      <c r="D473" s="449" t="s">
        <v>804</v>
      </c>
      <c r="E473" s="449" t="s">
        <v>345</v>
      </c>
      <c r="F473" s="450" t="s">
        <v>4116</v>
      </c>
      <c r="G473" s="450" t="s">
        <v>4117</v>
      </c>
      <c r="H473" s="450" t="s">
        <v>4118</v>
      </c>
      <c r="I473" s="540">
        <v>43802</v>
      </c>
      <c r="J473" s="452">
        <v>1800</v>
      </c>
      <c r="K473" s="452"/>
      <c r="L473" s="453"/>
    </row>
    <row r="474" spans="1:12" ht="25.5">
      <c r="A474" s="449">
        <v>472</v>
      </c>
      <c r="B474" s="449" t="s">
        <v>66</v>
      </c>
      <c r="C474" s="450" t="s">
        <v>4098</v>
      </c>
      <c r="D474" s="449" t="s">
        <v>804</v>
      </c>
      <c r="E474" s="449" t="s">
        <v>345</v>
      </c>
      <c r="F474" s="450" t="s">
        <v>4119</v>
      </c>
      <c r="G474" s="450" t="s">
        <v>4120</v>
      </c>
      <c r="H474" s="450" t="s">
        <v>4121</v>
      </c>
      <c r="I474" s="540">
        <v>43804</v>
      </c>
      <c r="J474" s="452">
        <v>1440</v>
      </c>
      <c r="K474" s="452"/>
      <c r="L474" s="453"/>
    </row>
    <row r="475" spans="1:12" ht="51">
      <c r="A475" s="449">
        <v>473</v>
      </c>
      <c r="B475" s="449" t="s">
        <v>66</v>
      </c>
      <c r="C475" s="450" t="s">
        <v>4122</v>
      </c>
      <c r="D475" s="449" t="s">
        <v>804</v>
      </c>
      <c r="E475" s="449" t="s">
        <v>345</v>
      </c>
      <c r="F475" s="450" t="s">
        <v>4123</v>
      </c>
      <c r="G475" s="450" t="s">
        <v>4124</v>
      </c>
      <c r="H475" s="450" t="s">
        <v>4125</v>
      </c>
      <c r="I475" s="540">
        <v>43803</v>
      </c>
      <c r="J475" s="452">
        <v>979.2</v>
      </c>
      <c r="K475" s="452"/>
      <c r="L475" s="453"/>
    </row>
    <row r="476" spans="1:12" ht="38.25">
      <c r="A476" s="449">
        <v>474</v>
      </c>
      <c r="B476" s="449" t="s">
        <v>66</v>
      </c>
      <c r="C476" s="450" t="s">
        <v>3124</v>
      </c>
      <c r="D476" s="449" t="s">
        <v>804</v>
      </c>
      <c r="E476" s="449" t="s">
        <v>345</v>
      </c>
      <c r="F476" s="450" t="s">
        <v>3881</v>
      </c>
      <c r="G476" s="450" t="s">
        <v>3882</v>
      </c>
      <c r="H476" s="450" t="s">
        <v>4126</v>
      </c>
      <c r="I476" s="540">
        <v>43814</v>
      </c>
      <c r="J476" s="452">
        <v>4860</v>
      </c>
      <c r="K476" s="452"/>
      <c r="L476" s="453"/>
    </row>
    <row r="477" spans="1:12" ht="25.5">
      <c r="A477" s="449">
        <v>475</v>
      </c>
      <c r="B477" s="449" t="s">
        <v>66</v>
      </c>
      <c r="C477" s="450" t="s">
        <v>4127</v>
      </c>
      <c r="D477" s="449" t="s">
        <v>804</v>
      </c>
      <c r="E477" s="449" t="s">
        <v>345</v>
      </c>
      <c r="F477" s="450" t="s">
        <v>4128</v>
      </c>
      <c r="G477" s="450" t="s">
        <v>3778</v>
      </c>
      <c r="H477" s="450" t="s">
        <v>3779</v>
      </c>
      <c r="I477" s="540">
        <v>43809</v>
      </c>
      <c r="J477" s="452">
        <v>500</v>
      </c>
      <c r="K477" s="452"/>
      <c r="L477" s="453"/>
    </row>
    <row r="478" spans="1:12" ht="25.5">
      <c r="A478" s="449">
        <v>476</v>
      </c>
      <c r="B478" s="449" t="s">
        <v>66</v>
      </c>
      <c r="C478" s="450" t="s">
        <v>4129</v>
      </c>
      <c r="D478" s="449" t="s">
        <v>804</v>
      </c>
      <c r="E478" s="449" t="s">
        <v>345</v>
      </c>
      <c r="F478" s="450" t="s">
        <v>4130</v>
      </c>
      <c r="G478" s="450" t="s">
        <v>3778</v>
      </c>
      <c r="H478" s="450" t="s">
        <v>3779</v>
      </c>
      <c r="I478" s="540">
        <v>43809</v>
      </c>
      <c r="J478" s="452">
        <v>500</v>
      </c>
      <c r="K478" s="452"/>
      <c r="L478" s="453"/>
    </row>
    <row r="479" spans="1:12" ht="25.5">
      <c r="A479" s="449">
        <v>477</v>
      </c>
      <c r="B479" s="449" t="s">
        <v>66</v>
      </c>
      <c r="C479" s="450" t="s">
        <v>3871</v>
      </c>
      <c r="D479" s="449" t="s">
        <v>804</v>
      </c>
      <c r="E479" s="449" t="s">
        <v>345</v>
      </c>
      <c r="F479" s="450" t="s">
        <v>4131</v>
      </c>
      <c r="G479" s="450" t="s">
        <v>3778</v>
      </c>
      <c r="H479" s="450" t="s">
        <v>3779</v>
      </c>
      <c r="I479" s="540">
        <v>43809</v>
      </c>
      <c r="J479" s="452">
        <v>396</v>
      </c>
      <c r="K479" s="452"/>
      <c r="L479" s="453"/>
    </row>
    <row r="480" spans="1:12" ht="25.5">
      <c r="A480" s="449">
        <v>478</v>
      </c>
      <c r="B480" s="449" t="s">
        <v>66</v>
      </c>
      <c r="C480" s="450" t="s">
        <v>3871</v>
      </c>
      <c r="D480" s="449" t="s">
        <v>804</v>
      </c>
      <c r="E480" s="449" t="s">
        <v>345</v>
      </c>
      <c r="F480" s="450" t="s">
        <v>4132</v>
      </c>
      <c r="G480" s="450" t="s">
        <v>3778</v>
      </c>
      <c r="H480" s="450" t="s">
        <v>3779</v>
      </c>
      <c r="I480" s="540">
        <v>43809</v>
      </c>
      <c r="J480" s="452">
        <v>432</v>
      </c>
      <c r="K480" s="452"/>
      <c r="L480" s="453"/>
    </row>
    <row r="481" spans="1:12" ht="25.5">
      <c r="A481" s="449">
        <v>479</v>
      </c>
      <c r="B481" s="449" t="s">
        <v>66</v>
      </c>
      <c r="C481" s="450" t="s">
        <v>3871</v>
      </c>
      <c r="D481" s="449" t="s">
        <v>804</v>
      </c>
      <c r="E481" s="449" t="s">
        <v>345</v>
      </c>
      <c r="F481" s="450" t="s">
        <v>4133</v>
      </c>
      <c r="G481" s="450" t="s">
        <v>3778</v>
      </c>
      <c r="H481" s="450" t="s">
        <v>3779</v>
      </c>
      <c r="I481" s="540">
        <v>43809</v>
      </c>
      <c r="J481" s="452">
        <v>408</v>
      </c>
      <c r="K481" s="452"/>
      <c r="L481" s="453"/>
    </row>
    <row r="482" spans="1:12" ht="25.5">
      <c r="A482" s="449">
        <v>480</v>
      </c>
      <c r="B482" s="449" t="s">
        <v>66</v>
      </c>
      <c r="C482" s="450" t="s">
        <v>3871</v>
      </c>
      <c r="D482" s="449" t="s">
        <v>804</v>
      </c>
      <c r="E482" s="449" t="s">
        <v>345</v>
      </c>
      <c r="F482" s="450" t="s">
        <v>4134</v>
      </c>
      <c r="G482" s="450" t="s">
        <v>3778</v>
      </c>
      <c r="H482" s="450" t="s">
        <v>3779</v>
      </c>
      <c r="I482" s="540">
        <v>43809</v>
      </c>
      <c r="J482" s="452">
        <v>684</v>
      </c>
      <c r="K482" s="452"/>
      <c r="L482" s="453"/>
    </row>
    <row r="483" spans="1:12" ht="25.5">
      <c r="A483" s="449">
        <v>481</v>
      </c>
      <c r="B483" s="449" t="s">
        <v>66</v>
      </c>
      <c r="C483" s="450" t="s">
        <v>3793</v>
      </c>
      <c r="D483" s="449" t="s">
        <v>804</v>
      </c>
      <c r="E483" s="449" t="s">
        <v>345</v>
      </c>
      <c r="F483" s="450" t="s">
        <v>4135</v>
      </c>
      <c r="G483" s="450" t="s">
        <v>3778</v>
      </c>
      <c r="H483" s="450" t="s">
        <v>3779</v>
      </c>
      <c r="I483" s="540">
        <v>43809</v>
      </c>
      <c r="J483" s="452">
        <v>240</v>
      </c>
      <c r="K483" s="452"/>
      <c r="L483" s="453"/>
    </row>
    <row r="484" spans="1:12" ht="38.25">
      <c r="A484" s="449">
        <v>482</v>
      </c>
      <c r="B484" s="449" t="s">
        <v>66</v>
      </c>
      <c r="C484" s="450" t="s">
        <v>4136</v>
      </c>
      <c r="D484" s="449" t="s">
        <v>804</v>
      </c>
      <c r="E484" s="449" t="s">
        <v>345</v>
      </c>
      <c r="F484" s="450" t="s">
        <v>4137</v>
      </c>
      <c r="G484" s="450" t="s">
        <v>3778</v>
      </c>
      <c r="H484" s="450" t="s">
        <v>3779</v>
      </c>
      <c r="I484" s="540">
        <v>43809</v>
      </c>
      <c r="J484" s="452">
        <v>720</v>
      </c>
      <c r="K484" s="452"/>
      <c r="L484" s="453"/>
    </row>
    <row r="485" spans="1:12" ht="25.5">
      <c r="A485" s="449">
        <v>483</v>
      </c>
      <c r="B485" s="449" t="s">
        <v>66</v>
      </c>
      <c r="C485" s="450" t="s">
        <v>4138</v>
      </c>
      <c r="D485" s="449" t="s">
        <v>804</v>
      </c>
      <c r="E485" s="449" t="s">
        <v>345</v>
      </c>
      <c r="F485" s="450" t="s">
        <v>4139</v>
      </c>
      <c r="G485" s="450" t="s">
        <v>3778</v>
      </c>
      <c r="H485" s="450" t="s">
        <v>3779</v>
      </c>
      <c r="I485" s="540">
        <v>43809</v>
      </c>
      <c r="J485" s="452">
        <v>264</v>
      </c>
      <c r="K485" s="452"/>
      <c r="L485" s="453"/>
    </row>
    <row r="486" spans="1:12" ht="25.5">
      <c r="A486" s="449">
        <v>484</v>
      </c>
      <c r="B486" s="449" t="s">
        <v>66</v>
      </c>
      <c r="C486" s="450" t="s">
        <v>3887</v>
      </c>
      <c r="D486" s="449" t="s">
        <v>804</v>
      </c>
      <c r="E486" s="449" t="s">
        <v>345</v>
      </c>
      <c r="F486" s="450" t="s">
        <v>3888</v>
      </c>
      <c r="G486" s="450" t="s">
        <v>3798</v>
      </c>
      <c r="H486" s="450" t="s">
        <v>3799</v>
      </c>
      <c r="I486" s="540">
        <v>43812</v>
      </c>
      <c r="J486" s="452">
        <v>75</v>
      </c>
      <c r="K486" s="452"/>
      <c r="L486" s="453"/>
    </row>
    <row r="487" spans="1:12" ht="38.25">
      <c r="A487" s="449">
        <v>485</v>
      </c>
      <c r="B487" s="449" t="s">
        <v>66</v>
      </c>
      <c r="C487" s="450" t="s">
        <v>4091</v>
      </c>
      <c r="D487" s="449" t="s">
        <v>804</v>
      </c>
      <c r="E487" s="449" t="s">
        <v>345</v>
      </c>
      <c r="F487" s="450" t="s">
        <v>4140</v>
      </c>
      <c r="G487" s="450" t="s">
        <v>3798</v>
      </c>
      <c r="H487" s="450" t="s">
        <v>3799</v>
      </c>
      <c r="I487" s="540">
        <v>43812</v>
      </c>
      <c r="J487" s="452">
        <v>133.80000000000001</v>
      </c>
      <c r="K487" s="452"/>
      <c r="L487" s="453"/>
    </row>
    <row r="488" spans="1:12" ht="38.25">
      <c r="A488" s="449">
        <v>486</v>
      </c>
      <c r="B488" s="449" t="s">
        <v>66</v>
      </c>
      <c r="C488" s="450" t="s">
        <v>4027</v>
      </c>
      <c r="D488" s="449" t="s">
        <v>804</v>
      </c>
      <c r="E488" s="449" t="s">
        <v>345</v>
      </c>
      <c r="F488" s="450" t="s">
        <v>4141</v>
      </c>
      <c r="G488" s="450" t="s">
        <v>3798</v>
      </c>
      <c r="H488" s="450" t="s">
        <v>3799</v>
      </c>
      <c r="I488" s="540">
        <v>43812</v>
      </c>
      <c r="J488" s="452">
        <v>159.36000000000001</v>
      </c>
      <c r="K488" s="452"/>
      <c r="L488" s="453"/>
    </row>
    <row r="489" spans="1:12" ht="25.5">
      <c r="A489" s="449">
        <v>487</v>
      </c>
      <c r="B489" s="449" t="s">
        <v>66</v>
      </c>
      <c r="C489" s="450" t="s">
        <v>4142</v>
      </c>
      <c r="D489" s="449" t="s">
        <v>804</v>
      </c>
      <c r="E489" s="449" t="s">
        <v>345</v>
      </c>
      <c r="F489" s="450" t="s">
        <v>4143</v>
      </c>
      <c r="G489" s="450" t="s">
        <v>3798</v>
      </c>
      <c r="H489" s="450" t="s">
        <v>3799</v>
      </c>
      <c r="I489" s="540">
        <v>43812</v>
      </c>
      <c r="J489" s="452">
        <v>193.8</v>
      </c>
      <c r="K489" s="452"/>
      <c r="L489" s="453"/>
    </row>
    <row r="490" spans="1:12" ht="25.5">
      <c r="A490" s="449">
        <v>488</v>
      </c>
      <c r="B490" s="449" t="s">
        <v>66</v>
      </c>
      <c r="C490" s="450" t="s">
        <v>4138</v>
      </c>
      <c r="D490" s="449" t="s">
        <v>804</v>
      </c>
      <c r="E490" s="449" t="s">
        <v>345</v>
      </c>
      <c r="F490" s="450" t="s">
        <v>4144</v>
      </c>
      <c r="G490" s="450" t="s">
        <v>3778</v>
      </c>
      <c r="H490" s="450" t="s">
        <v>3779</v>
      </c>
      <c r="I490" s="540">
        <v>43810</v>
      </c>
      <c r="J490" s="452">
        <v>240</v>
      </c>
      <c r="K490" s="452"/>
      <c r="L490" s="453"/>
    </row>
    <row r="491" spans="1:12" ht="38.25">
      <c r="A491" s="449">
        <v>489</v>
      </c>
      <c r="B491" s="449" t="s">
        <v>66</v>
      </c>
      <c r="C491" s="450" t="s">
        <v>4145</v>
      </c>
      <c r="D491" s="449" t="s">
        <v>804</v>
      </c>
      <c r="E491" s="449" t="s">
        <v>345</v>
      </c>
      <c r="F491" s="450" t="s">
        <v>4146</v>
      </c>
      <c r="G491" s="450" t="s">
        <v>3778</v>
      </c>
      <c r="H491" s="450" t="s">
        <v>3779</v>
      </c>
      <c r="I491" s="540">
        <v>43810</v>
      </c>
      <c r="J491" s="452">
        <v>1200</v>
      </c>
      <c r="K491" s="452"/>
      <c r="L491" s="453"/>
    </row>
    <row r="492" spans="1:12" ht="38.25">
      <c r="A492" s="449">
        <v>490</v>
      </c>
      <c r="B492" s="449" t="s">
        <v>66</v>
      </c>
      <c r="C492" s="450" t="s">
        <v>4027</v>
      </c>
      <c r="D492" s="449" t="s">
        <v>804</v>
      </c>
      <c r="E492" s="449" t="s">
        <v>345</v>
      </c>
      <c r="F492" s="450" t="s">
        <v>4141</v>
      </c>
      <c r="G492" s="450" t="s">
        <v>3798</v>
      </c>
      <c r="H492" s="450" t="s">
        <v>3799</v>
      </c>
      <c r="I492" s="541">
        <v>43812</v>
      </c>
      <c r="J492" s="452">
        <v>39.840000000000003</v>
      </c>
      <c r="K492" s="452"/>
      <c r="L492" s="453"/>
    </row>
    <row r="493" spans="1:12" ht="25.5">
      <c r="A493" s="449">
        <v>491</v>
      </c>
      <c r="B493" s="449" t="s">
        <v>66</v>
      </c>
      <c r="C493" s="450" t="s">
        <v>3803</v>
      </c>
      <c r="D493" s="449" t="s">
        <v>804</v>
      </c>
      <c r="E493" s="449" t="s">
        <v>345</v>
      </c>
      <c r="F493" s="450" t="s">
        <v>4147</v>
      </c>
      <c r="G493" s="450" t="s">
        <v>4148</v>
      </c>
      <c r="H493" s="450" t="s">
        <v>4149</v>
      </c>
      <c r="I493" s="541">
        <v>43812</v>
      </c>
      <c r="J493" s="452">
        <v>3000</v>
      </c>
      <c r="K493" s="452"/>
      <c r="L493" s="453"/>
    </row>
    <row r="494" spans="1:12" ht="25.5">
      <c r="A494" s="449">
        <v>492</v>
      </c>
      <c r="B494" s="449" t="s">
        <v>66</v>
      </c>
      <c r="C494" s="450" t="s">
        <v>3898</v>
      </c>
      <c r="D494" s="449" t="s">
        <v>804</v>
      </c>
      <c r="E494" s="449" t="s">
        <v>345</v>
      </c>
      <c r="F494" s="450" t="s">
        <v>4150</v>
      </c>
      <c r="G494" s="450" t="s">
        <v>3772</v>
      </c>
      <c r="H494" s="450" t="s">
        <v>3773</v>
      </c>
      <c r="I494" s="541">
        <v>43817</v>
      </c>
      <c r="J494" s="452">
        <v>1173</v>
      </c>
      <c r="K494" s="452"/>
      <c r="L494" s="453"/>
    </row>
    <row r="495" spans="1:12" ht="26.25">
      <c r="A495" s="461">
        <v>493</v>
      </c>
      <c r="B495" s="461" t="s">
        <v>68</v>
      </c>
      <c r="C495" s="462" t="s">
        <v>4151</v>
      </c>
      <c r="D495" s="461" t="s">
        <v>535</v>
      </c>
      <c r="E495" s="461" t="s">
        <v>345</v>
      </c>
      <c r="F495" s="462" t="s">
        <v>4152</v>
      </c>
      <c r="G495" s="462" t="s">
        <v>4153</v>
      </c>
      <c r="H495" s="462" t="s">
        <v>4154</v>
      </c>
      <c r="I495" s="542" t="s">
        <v>3186</v>
      </c>
      <c r="J495" s="464">
        <v>3900</v>
      </c>
      <c r="K495" s="464"/>
      <c r="L495" s="464"/>
    </row>
    <row r="496" spans="1:12" ht="26.25">
      <c r="A496" s="461">
        <v>494</v>
      </c>
      <c r="B496" s="461" t="s">
        <v>68</v>
      </c>
      <c r="C496" s="462" t="s">
        <v>4151</v>
      </c>
      <c r="D496" s="461" t="s">
        <v>535</v>
      </c>
      <c r="E496" s="461" t="s">
        <v>345</v>
      </c>
      <c r="F496" s="462" t="s">
        <v>4155</v>
      </c>
      <c r="G496" s="462" t="s">
        <v>1665</v>
      </c>
      <c r="H496" s="462" t="s">
        <v>4156</v>
      </c>
      <c r="I496" s="463" t="s">
        <v>3186</v>
      </c>
      <c r="J496" s="464">
        <v>2000</v>
      </c>
      <c r="K496" s="464"/>
      <c r="L496" s="464"/>
    </row>
    <row r="497" spans="1:12" ht="38.25">
      <c r="A497" s="461">
        <v>495</v>
      </c>
      <c r="B497" s="461" t="s">
        <v>68</v>
      </c>
      <c r="C497" s="462" t="s">
        <v>4151</v>
      </c>
      <c r="D497" s="461" t="s">
        <v>535</v>
      </c>
      <c r="E497" s="461" t="s">
        <v>345</v>
      </c>
      <c r="F497" s="462" t="s">
        <v>4157</v>
      </c>
      <c r="G497" s="462" t="s">
        <v>1971</v>
      </c>
      <c r="H497" s="462" t="s">
        <v>4158</v>
      </c>
      <c r="I497" s="463" t="s">
        <v>3186</v>
      </c>
      <c r="J497" s="464">
        <v>2650</v>
      </c>
      <c r="K497" s="464"/>
      <c r="L497" s="464"/>
    </row>
    <row r="498" spans="1:12" ht="76.5">
      <c r="A498" s="461">
        <v>496</v>
      </c>
      <c r="B498" s="461" t="s">
        <v>68</v>
      </c>
      <c r="C498" s="462" t="s">
        <v>4151</v>
      </c>
      <c r="D498" s="461" t="s">
        <v>535</v>
      </c>
      <c r="E498" s="461" t="s">
        <v>345</v>
      </c>
      <c r="F498" s="462" t="s">
        <v>4159</v>
      </c>
      <c r="G498" s="462" t="s">
        <v>4160</v>
      </c>
      <c r="H498" s="462" t="s">
        <v>4161</v>
      </c>
      <c r="I498" s="463" t="s">
        <v>4162</v>
      </c>
      <c r="J498" s="464">
        <v>4000</v>
      </c>
      <c r="K498" s="464"/>
      <c r="L498" s="464"/>
    </row>
    <row r="499" spans="1:12" ht="38.25">
      <c r="A499" s="461">
        <v>497</v>
      </c>
      <c r="B499" s="461" t="s">
        <v>68</v>
      </c>
      <c r="C499" s="462" t="s">
        <v>4151</v>
      </c>
      <c r="D499" s="461" t="s">
        <v>535</v>
      </c>
      <c r="E499" s="461" t="s">
        <v>345</v>
      </c>
      <c r="F499" s="462" t="s">
        <v>4163</v>
      </c>
      <c r="G499" s="462" t="s">
        <v>4164</v>
      </c>
      <c r="H499" s="462" t="s">
        <v>4165</v>
      </c>
      <c r="I499" s="463" t="s">
        <v>4166</v>
      </c>
      <c r="J499" s="464">
        <v>2700</v>
      </c>
      <c r="K499" s="464"/>
      <c r="L499" s="464"/>
    </row>
    <row r="500" spans="1:12" ht="38.25">
      <c r="A500" s="461">
        <v>498</v>
      </c>
      <c r="B500" s="461" t="s">
        <v>68</v>
      </c>
      <c r="C500" s="462" t="s">
        <v>4151</v>
      </c>
      <c r="D500" s="461" t="s">
        <v>535</v>
      </c>
      <c r="E500" s="461" t="s">
        <v>345</v>
      </c>
      <c r="F500" s="462" t="s">
        <v>4167</v>
      </c>
      <c r="G500" s="462" t="s">
        <v>4168</v>
      </c>
      <c r="H500" s="462" t="s">
        <v>4169</v>
      </c>
      <c r="I500" s="463" t="s">
        <v>4166</v>
      </c>
      <c r="J500" s="464">
        <v>2300</v>
      </c>
      <c r="K500" s="464"/>
      <c r="L500" s="464"/>
    </row>
    <row r="501" spans="1:12" ht="38.25">
      <c r="A501" s="461">
        <v>499</v>
      </c>
      <c r="B501" s="461" t="s">
        <v>68</v>
      </c>
      <c r="C501" s="462" t="s">
        <v>4151</v>
      </c>
      <c r="D501" s="461" t="s">
        <v>535</v>
      </c>
      <c r="E501" s="461" t="s">
        <v>345</v>
      </c>
      <c r="F501" s="462" t="s">
        <v>4170</v>
      </c>
      <c r="G501" s="462" t="s">
        <v>1692</v>
      </c>
      <c r="H501" s="462" t="s">
        <v>4171</v>
      </c>
      <c r="I501" s="463" t="s">
        <v>4166</v>
      </c>
      <c r="J501" s="464">
        <v>2350</v>
      </c>
      <c r="K501" s="464"/>
      <c r="L501" s="464"/>
    </row>
    <row r="502" spans="1:12" ht="38.25">
      <c r="A502" s="461">
        <v>500</v>
      </c>
      <c r="B502" s="461" t="s">
        <v>68</v>
      </c>
      <c r="C502" s="462" t="s">
        <v>3183</v>
      </c>
      <c r="D502" s="461" t="s">
        <v>535</v>
      </c>
      <c r="E502" s="461" t="s">
        <v>766</v>
      </c>
      <c r="F502" s="462"/>
      <c r="G502" s="462" t="s">
        <v>4153</v>
      </c>
      <c r="H502" s="462" t="s">
        <v>4172</v>
      </c>
      <c r="I502" s="463" t="s">
        <v>3186</v>
      </c>
      <c r="J502" s="464">
        <v>2513</v>
      </c>
      <c r="K502" s="464"/>
      <c r="L502" s="464"/>
    </row>
    <row r="503" spans="1:12" ht="26.25">
      <c r="A503" s="461">
        <v>501</v>
      </c>
      <c r="B503" s="461" t="s">
        <v>68</v>
      </c>
      <c r="C503" s="462" t="s">
        <v>3707</v>
      </c>
      <c r="D503" s="461" t="s">
        <v>535</v>
      </c>
      <c r="E503" s="461" t="s">
        <v>345</v>
      </c>
      <c r="F503" s="462" t="s">
        <v>4173</v>
      </c>
      <c r="G503" s="462" t="s">
        <v>2049</v>
      </c>
      <c r="H503" s="462" t="s">
        <v>4174</v>
      </c>
      <c r="I503" s="463" t="s">
        <v>4175</v>
      </c>
      <c r="J503" s="464">
        <v>3000</v>
      </c>
      <c r="K503" s="464"/>
      <c r="L503" s="464"/>
    </row>
    <row r="504" spans="1:12" ht="26.25">
      <c r="A504" s="461">
        <v>502</v>
      </c>
      <c r="B504" s="461" t="s">
        <v>68</v>
      </c>
      <c r="C504" s="462" t="s">
        <v>4176</v>
      </c>
      <c r="D504" s="461" t="s">
        <v>535</v>
      </c>
      <c r="E504" s="461" t="s">
        <v>345</v>
      </c>
      <c r="F504" s="462" t="s">
        <v>4177</v>
      </c>
      <c r="G504" s="462" t="s">
        <v>1662</v>
      </c>
      <c r="H504" s="462" t="s">
        <v>4178</v>
      </c>
      <c r="I504" s="463" t="s">
        <v>4179</v>
      </c>
      <c r="J504" s="464">
        <v>112195</v>
      </c>
      <c r="K504" s="464"/>
      <c r="L504" s="464"/>
    </row>
    <row r="505" spans="1:12" ht="38.25">
      <c r="A505" s="461">
        <v>503</v>
      </c>
      <c r="B505" s="461" t="s">
        <v>68</v>
      </c>
      <c r="C505" s="462" t="s">
        <v>4176</v>
      </c>
      <c r="D505" s="461" t="s">
        <v>535</v>
      </c>
      <c r="E505" s="461" t="s">
        <v>345</v>
      </c>
      <c r="F505" s="462" t="s">
        <v>4180</v>
      </c>
      <c r="G505" s="462" t="s">
        <v>1662</v>
      </c>
      <c r="H505" s="462" t="s">
        <v>4181</v>
      </c>
      <c r="I505" s="463" t="s">
        <v>4182</v>
      </c>
      <c r="J505" s="464">
        <v>49988</v>
      </c>
      <c r="K505" s="464"/>
      <c r="L505" s="464"/>
    </row>
    <row r="506" spans="1:12" ht="38.25">
      <c r="A506" s="461">
        <v>504</v>
      </c>
      <c r="B506" s="461" t="s">
        <v>68</v>
      </c>
      <c r="C506" s="462" t="s">
        <v>4183</v>
      </c>
      <c r="D506" s="461" t="s">
        <v>804</v>
      </c>
      <c r="E506" s="461" t="s">
        <v>766</v>
      </c>
      <c r="F506" s="462" t="s">
        <v>4184</v>
      </c>
      <c r="G506" s="462" t="s">
        <v>4185</v>
      </c>
      <c r="H506" s="462" t="s">
        <v>4186</v>
      </c>
      <c r="I506" s="463" t="s">
        <v>4187</v>
      </c>
      <c r="J506" s="464">
        <v>0</v>
      </c>
      <c r="K506" s="464"/>
      <c r="L506" s="464"/>
    </row>
    <row r="507" spans="1:12" ht="38.25">
      <c r="A507" s="461">
        <v>505</v>
      </c>
      <c r="B507" s="461" t="s">
        <v>68</v>
      </c>
      <c r="C507" s="462" t="s">
        <v>4188</v>
      </c>
      <c r="D507" s="461" t="s">
        <v>804</v>
      </c>
      <c r="E507" s="461" t="s">
        <v>345</v>
      </c>
      <c r="F507" s="462" t="s">
        <v>4189</v>
      </c>
      <c r="G507" s="462" t="s">
        <v>4190</v>
      </c>
      <c r="H507" s="462" t="s">
        <v>4191</v>
      </c>
      <c r="I507" s="463" t="s">
        <v>4192</v>
      </c>
      <c r="J507" s="464">
        <v>1666.6</v>
      </c>
      <c r="K507" s="464"/>
      <c r="L507" s="464"/>
    </row>
    <row r="508" spans="1:12" ht="26.25">
      <c r="A508" s="461">
        <v>506</v>
      </c>
      <c r="B508" s="461" t="s">
        <v>68</v>
      </c>
      <c r="C508" s="462" t="s">
        <v>4193</v>
      </c>
      <c r="D508" s="461" t="s">
        <v>804</v>
      </c>
      <c r="E508" s="461" t="s">
        <v>345</v>
      </c>
      <c r="F508" s="462" t="s">
        <v>4194</v>
      </c>
      <c r="G508" s="462" t="s">
        <v>4195</v>
      </c>
      <c r="H508" s="462" t="s">
        <v>4196</v>
      </c>
      <c r="I508" s="463" t="s">
        <v>3743</v>
      </c>
      <c r="J508" s="464">
        <v>950</v>
      </c>
      <c r="K508" s="464"/>
      <c r="L508" s="464"/>
    </row>
    <row r="509" spans="1:12" ht="26.25">
      <c r="A509" s="461">
        <v>507</v>
      </c>
      <c r="B509" s="461" t="s">
        <v>68</v>
      </c>
      <c r="C509" s="462" t="s">
        <v>4197</v>
      </c>
      <c r="D509" s="461" t="s">
        <v>804</v>
      </c>
      <c r="E509" s="461" t="s">
        <v>345</v>
      </c>
      <c r="F509" s="462" t="s">
        <v>4198</v>
      </c>
      <c r="G509" s="462" t="s">
        <v>2131</v>
      </c>
      <c r="H509" s="462" t="s">
        <v>4199</v>
      </c>
      <c r="I509" s="463" t="s">
        <v>4200</v>
      </c>
      <c r="J509" s="464">
        <v>600</v>
      </c>
      <c r="K509" s="464"/>
      <c r="L509" s="464"/>
    </row>
    <row r="510" spans="1:12" ht="26.25">
      <c r="A510" s="461">
        <v>508</v>
      </c>
      <c r="B510" s="461" t="s">
        <v>68</v>
      </c>
      <c r="C510" s="462" t="s">
        <v>4201</v>
      </c>
      <c r="D510" s="461" t="s">
        <v>804</v>
      </c>
      <c r="E510" s="461" t="s">
        <v>345</v>
      </c>
      <c r="F510" s="462" t="s">
        <v>4202</v>
      </c>
      <c r="G510" s="462" t="s">
        <v>4203</v>
      </c>
      <c r="H510" s="462" t="s">
        <v>4204</v>
      </c>
      <c r="I510" s="463" t="s">
        <v>4205</v>
      </c>
      <c r="J510" s="464">
        <v>500</v>
      </c>
      <c r="K510" s="464"/>
      <c r="L510" s="464"/>
    </row>
    <row r="511" spans="1:12" ht="38.25">
      <c r="A511" s="461">
        <v>509</v>
      </c>
      <c r="B511" s="461" t="s">
        <v>68</v>
      </c>
      <c r="C511" s="462" t="s">
        <v>2102</v>
      </c>
      <c r="D511" s="461" t="s">
        <v>804</v>
      </c>
      <c r="E511" s="461" t="s">
        <v>345</v>
      </c>
      <c r="F511" s="462" t="s">
        <v>4206</v>
      </c>
      <c r="G511" s="462" t="s">
        <v>4207</v>
      </c>
      <c r="H511" s="462" t="s">
        <v>4208</v>
      </c>
      <c r="I511" s="463" t="s">
        <v>4209</v>
      </c>
      <c r="J511" s="464">
        <v>0</v>
      </c>
      <c r="K511" s="464"/>
      <c r="L511" s="464"/>
    </row>
    <row r="512" spans="1:12" ht="26.25">
      <c r="A512" s="461">
        <v>510</v>
      </c>
      <c r="B512" s="461" t="s">
        <v>68</v>
      </c>
      <c r="C512" s="462" t="s">
        <v>4210</v>
      </c>
      <c r="D512" s="461" t="s">
        <v>804</v>
      </c>
      <c r="E512" s="461" t="s">
        <v>345</v>
      </c>
      <c r="F512" s="462" t="s">
        <v>4211</v>
      </c>
      <c r="G512" s="462" t="s">
        <v>4212</v>
      </c>
      <c r="H512" s="462" t="s">
        <v>4213</v>
      </c>
      <c r="I512" s="463" t="s">
        <v>4214</v>
      </c>
      <c r="J512" s="464">
        <v>1620</v>
      </c>
      <c r="K512" s="464"/>
      <c r="L512" s="464"/>
    </row>
    <row r="513" spans="1:12" ht="26.25">
      <c r="A513" s="461">
        <v>511</v>
      </c>
      <c r="B513" s="461" t="s">
        <v>68</v>
      </c>
      <c r="C513" s="462" t="s">
        <v>1991</v>
      </c>
      <c r="D513" s="461" t="s">
        <v>804</v>
      </c>
      <c r="E513" s="461" t="s">
        <v>345</v>
      </c>
      <c r="F513" s="462" t="s">
        <v>4215</v>
      </c>
      <c r="G513" s="462" t="s">
        <v>4216</v>
      </c>
      <c r="H513" s="462" t="s">
        <v>4217</v>
      </c>
      <c r="I513" s="463" t="s">
        <v>4218</v>
      </c>
      <c r="J513" s="464">
        <v>3100</v>
      </c>
      <c r="K513" s="464"/>
      <c r="L513" s="464"/>
    </row>
    <row r="514" spans="1:12" ht="26.25">
      <c r="A514" s="461">
        <v>512</v>
      </c>
      <c r="B514" s="461" t="s">
        <v>68</v>
      </c>
      <c r="C514" s="462" t="s">
        <v>1991</v>
      </c>
      <c r="D514" s="461" t="s">
        <v>804</v>
      </c>
      <c r="E514" s="461" t="s">
        <v>345</v>
      </c>
      <c r="F514" s="462" t="s">
        <v>4219</v>
      </c>
      <c r="G514" s="462" t="s">
        <v>4216</v>
      </c>
      <c r="H514" s="462" t="s">
        <v>4217</v>
      </c>
      <c r="I514" s="463" t="s">
        <v>4218</v>
      </c>
      <c r="J514" s="464">
        <v>900</v>
      </c>
      <c r="K514" s="464"/>
      <c r="L514" s="464"/>
    </row>
    <row r="515" spans="1:12" ht="26.25">
      <c r="A515" s="461">
        <v>513</v>
      </c>
      <c r="B515" s="461" t="s">
        <v>68</v>
      </c>
      <c r="C515" s="462" t="s">
        <v>4220</v>
      </c>
      <c r="D515" s="461" t="s">
        <v>804</v>
      </c>
      <c r="E515" s="461" t="s">
        <v>345</v>
      </c>
      <c r="F515" s="462" t="s">
        <v>4221</v>
      </c>
      <c r="G515" s="462" t="s">
        <v>4207</v>
      </c>
      <c r="H515" s="462" t="s">
        <v>4222</v>
      </c>
      <c r="I515" s="463" t="s">
        <v>4223</v>
      </c>
      <c r="J515" s="464">
        <v>500</v>
      </c>
      <c r="K515" s="464"/>
      <c r="L515" s="464"/>
    </row>
    <row r="516" spans="1:12" ht="26.25">
      <c r="A516" s="461">
        <v>514</v>
      </c>
      <c r="B516" s="461" t="s">
        <v>68</v>
      </c>
      <c r="C516" s="462" t="s">
        <v>4224</v>
      </c>
      <c r="D516" s="461" t="s">
        <v>804</v>
      </c>
      <c r="E516" s="461" t="s">
        <v>345</v>
      </c>
      <c r="F516" s="462" t="s">
        <v>4225</v>
      </c>
      <c r="G516" s="462" t="s">
        <v>2003</v>
      </c>
      <c r="H516" s="462" t="s">
        <v>4226</v>
      </c>
      <c r="I516" s="463" t="s">
        <v>4227</v>
      </c>
      <c r="J516" s="464">
        <v>1330</v>
      </c>
      <c r="K516" s="464"/>
      <c r="L516" s="464"/>
    </row>
    <row r="517" spans="1:12" ht="38.25">
      <c r="A517" s="461">
        <v>515</v>
      </c>
      <c r="B517" s="461" t="s">
        <v>68</v>
      </c>
      <c r="C517" s="462" t="s">
        <v>2019</v>
      </c>
      <c r="D517" s="461" t="s">
        <v>804</v>
      </c>
      <c r="E517" s="461" t="s">
        <v>345</v>
      </c>
      <c r="F517" s="462" t="s">
        <v>4228</v>
      </c>
      <c r="G517" s="462" t="s">
        <v>2021</v>
      </c>
      <c r="H517" s="462" t="s">
        <v>4229</v>
      </c>
      <c r="I517" s="463" t="s">
        <v>4230</v>
      </c>
      <c r="J517" s="464">
        <v>0</v>
      </c>
      <c r="K517" s="464"/>
      <c r="L517" s="464"/>
    </row>
    <row r="518" spans="1:12" ht="26.25">
      <c r="A518" s="461">
        <v>516</v>
      </c>
      <c r="B518" s="461" t="s">
        <v>68</v>
      </c>
      <c r="C518" s="462" t="s">
        <v>2084</v>
      </c>
      <c r="D518" s="461" t="s">
        <v>804</v>
      </c>
      <c r="E518" s="461" t="s">
        <v>345</v>
      </c>
      <c r="F518" s="462" t="s">
        <v>4231</v>
      </c>
      <c r="G518" s="462" t="s">
        <v>2086</v>
      </c>
      <c r="H518" s="462" t="s">
        <v>4232</v>
      </c>
      <c r="I518" s="463" t="s">
        <v>4233</v>
      </c>
      <c r="J518" s="464">
        <v>250</v>
      </c>
      <c r="K518" s="464"/>
      <c r="L518" s="464"/>
    </row>
    <row r="519" spans="1:12" ht="26.25">
      <c r="A519" s="461">
        <v>517</v>
      </c>
      <c r="B519" s="461" t="s">
        <v>68</v>
      </c>
      <c r="C519" s="462" t="s">
        <v>4234</v>
      </c>
      <c r="D519" s="461" t="s">
        <v>804</v>
      </c>
      <c r="E519" s="461" t="s">
        <v>345</v>
      </c>
      <c r="F519" s="462" t="s">
        <v>4235</v>
      </c>
      <c r="G519" s="462" t="s">
        <v>2049</v>
      </c>
      <c r="H519" s="462" t="s">
        <v>4236</v>
      </c>
      <c r="I519" s="463" t="s">
        <v>4237</v>
      </c>
      <c r="J519" s="464">
        <v>1331</v>
      </c>
      <c r="K519" s="464"/>
      <c r="L519" s="464"/>
    </row>
    <row r="520" spans="1:12" ht="38.25">
      <c r="A520" s="461">
        <v>518</v>
      </c>
      <c r="B520" s="461" t="s">
        <v>68</v>
      </c>
      <c r="C520" s="462" t="s">
        <v>4238</v>
      </c>
      <c r="D520" s="461" t="s">
        <v>804</v>
      </c>
      <c r="E520" s="461" t="s">
        <v>345</v>
      </c>
      <c r="F520" s="462" t="s">
        <v>4239</v>
      </c>
      <c r="G520" s="462" t="s">
        <v>4240</v>
      </c>
      <c r="H520" s="462" t="s">
        <v>4241</v>
      </c>
      <c r="I520" s="463" t="s">
        <v>4242</v>
      </c>
      <c r="J520" s="464">
        <v>680</v>
      </c>
      <c r="K520" s="464"/>
      <c r="L520" s="464"/>
    </row>
    <row r="521" spans="1:12" ht="51">
      <c r="A521" s="461">
        <v>519</v>
      </c>
      <c r="B521" s="461" t="s">
        <v>68</v>
      </c>
      <c r="C521" s="462" t="s">
        <v>4243</v>
      </c>
      <c r="D521" s="461" t="s">
        <v>804</v>
      </c>
      <c r="E521" s="461" t="s">
        <v>345</v>
      </c>
      <c r="F521" s="462" t="s">
        <v>4244</v>
      </c>
      <c r="G521" s="462" t="s">
        <v>2049</v>
      </c>
      <c r="H521" s="462" t="s">
        <v>4245</v>
      </c>
      <c r="I521" s="463" t="s">
        <v>4246</v>
      </c>
      <c r="J521" s="464">
        <v>1400</v>
      </c>
      <c r="K521" s="464"/>
      <c r="L521" s="464"/>
    </row>
    <row r="522" spans="1:12" ht="38.25">
      <c r="A522" s="461">
        <v>520</v>
      </c>
      <c r="B522" s="461" t="s">
        <v>68</v>
      </c>
      <c r="C522" s="462" t="s">
        <v>4247</v>
      </c>
      <c r="D522" s="461" t="s">
        <v>804</v>
      </c>
      <c r="E522" s="461" t="s">
        <v>345</v>
      </c>
      <c r="F522" s="462" t="s">
        <v>4248</v>
      </c>
      <c r="G522" s="462" t="s">
        <v>4249</v>
      </c>
      <c r="H522" s="462" t="s">
        <v>4250</v>
      </c>
      <c r="I522" s="463" t="s">
        <v>4251</v>
      </c>
      <c r="J522" s="464">
        <v>500</v>
      </c>
      <c r="K522" s="464"/>
      <c r="L522" s="464"/>
    </row>
    <row r="523" spans="1:12" ht="26.25">
      <c r="A523" s="461">
        <v>521</v>
      </c>
      <c r="B523" s="461" t="s">
        <v>68</v>
      </c>
      <c r="C523" s="462" t="s">
        <v>4252</v>
      </c>
      <c r="D523" s="461" t="s">
        <v>804</v>
      </c>
      <c r="E523" s="461" t="s">
        <v>345</v>
      </c>
      <c r="F523" s="462" t="s">
        <v>4253</v>
      </c>
      <c r="G523" s="462" t="s">
        <v>4249</v>
      </c>
      <c r="H523" s="462" t="s">
        <v>4254</v>
      </c>
      <c r="I523" s="463" t="s">
        <v>4255</v>
      </c>
      <c r="J523" s="464">
        <v>9600</v>
      </c>
      <c r="K523" s="464"/>
      <c r="L523" s="464"/>
    </row>
    <row r="524" spans="1:12" ht="26.25">
      <c r="A524" s="461">
        <v>522</v>
      </c>
      <c r="B524" s="461" t="s">
        <v>68</v>
      </c>
      <c r="C524" s="462" t="s">
        <v>2121</v>
      </c>
      <c r="D524" s="461" t="s">
        <v>804</v>
      </c>
      <c r="E524" s="461" t="s">
        <v>345</v>
      </c>
      <c r="F524" s="462" t="s">
        <v>4256</v>
      </c>
      <c r="G524" s="462" t="s">
        <v>2049</v>
      </c>
      <c r="H524" s="462" t="s">
        <v>4236</v>
      </c>
      <c r="I524" s="463" t="s">
        <v>4257</v>
      </c>
      <c r="J524" s="464">
        <v>1160</v>
      </c>
      <c r="K524" s="464"/>
      <c r="L524" s="464"/>
    </row>
    <row r="525" spans="1:12" ht="26.25">
      <c r="A525" s="461">
        <v>523</v>
      </c>
      <c r="B525" s="461" t="s">
        <v>68</v>
      </c>
      <c r="C525" s="462" t="s">
        <v>4258</v>
      </c>
      <c r="D525" s="461" t="s">
        <v>804</v>
      </c>
      <c r="E525" s="461" t="s">
        <v>345</v>
      </c>
      <c r="F525" s="462" t="s">
        <v>4259</v>
      </c>
      <c r="G525" s="462" t="s">
        <v>1637</v>
      </c>
      <c r="H525" s="462" t="s">
        <v>4260</v>
      </c>
      <c r="I525" s="463" t="s">
        <v>4261</v>
      </c>
      <c r="J525" s="464">
        <v>1299.58</v>
      </c>
      <c r="K525" s="464"/>
      <c r="L525" s="464"/>
    </row>
    <row r="526" spans="1:12" ht="38.25">
      <c r="A526" s="461">
        <v>524</v>
      </c>
      <c r="B526" s="461" t="s">
        <v>68</v>
      </c>
      <c r="C526" s="462" t="s">
        <v>4262</v>
      </c>
      <c r="D526" s="461" t="s">
        <v>804</v>
      </c>
      <c r="E526" s="461" t="s">
        <v>345</v>
      </c>
      <c r="F526" s="462" t="s">
        <v>4263</v>
      </c>
      <c r="G526" s="462" t="s">
        <v>4264</v>
      </c>
      <c r="H526" s="462" t="s">
        <v>4265</v>
      </c>
      <c r="I526" s="463" t="s">
        <v>4266</v>
      </c>
      <c r="J526" s="464">
        <v>1414</v>
      </c>
      <c r="K526" s="464"/>
      <c r="L526" s="464"/>
    </row>
    <row r="527" spans="1:12" ht="26.25">
      <c r="A527" s="461">
        <v>525</v>
      </c>
      <c r="B527" s="461" t="s">
        <v>68</v>
      </c>
      <c r="C527" s="462" t="s">
        <v>4267</v>
      </c>
      <c r="D527" s="461" t="s">
        <v>804</v>
      </c>
      <c r="E527" s="461" t="s">
        <v>345</v>
      </c>
      <c r="F527" s="462" t="s">
        <v>4268</v>
      </c>
      <c r="G527" s="462" t="s">
        <v>1637</v>
      </c>
      <c r="H527" s="462" t="s">
        <v>4269</v>
      </c>
      <c r="I527" s="463" t="s">
        <v>4261</v>
      </c>
      <c r="J527" s="464">
        <v>2507.7199999999998</v>
      </c>
      <c r="K527" s="464"/>
      <c r="L527" s="464"/>
    </row>
    <row r="528" spans="1:12" ht="38.25">
      <c r="A528" s="461">
        <v>526</v>
      </c>
      <c r="B528" s="461" t="s">
        <v>68</v>
      </c>
      <c r="C528" s="462" t="s">
        <v>4270</v>
      </c>
      <c r="D528" s="461" t="s">
        <v>804</v>
      </c>
      <c r="E528" s="461" t="s">
        <v>345</v>
      </c>
      <c r="F528" s="462" t="s">
        <v>4271</v>
      </c>
      <c r="G528" s="462" t="s">
        <v>2049</v>
      </c>
      <c r="H528" s="462" t="s">
        <v>4272</v>
      </c>
      <c r="I528" s="463" t="s">
        <v>2066</v>
      </c>
      <c r="J528" s="464">
        <v>500</v>
      </c>
      <c r="K528" s="464"/>
      <c r="L528" s="464"/>
    </row>
    <row r="529" spans="1:12" ht="26.25">
      <c r="A529" s="461">
        <v>527</v>
      </c>
      <c r="B529" s="461" t="s">
        <v>68</v>
      </c>
      <c r="C529" s="462" t="s">
        <v>4273</v>
      </c>
      <c r="D529" s="461" t="s">
        <v>804</v>
      </c>
      <c r="E529" s="461" t="s">
        <v>345</v>
      </c>
      <c r="F529" s="462" t="s">
        <v>4274</v>
      </c>
      <c r="G529" s="462" t="s">
        <v>2049</v>
      </c>
      <c r="H529" s="462" t="s">
        <v>4275</v>
      </c>
      <c r="I529" s="463" t="s">
        <v>4276</v>
      </c>
      <c r="J529" s="464">
        <v>1000</v>
      </c>
      <c r="K529" s="464"/>
      <c r="L529" s="464"/>
    </row>
    <row r="530" spans="1:12" ht="38.25">
      <c r="A530" s="461">
        <v>528</v>
      </c>
      <c r="B530" s="461" t="s">
        <v>68</v>
      </c>
      <c r="C530" s="462" t="s">
        <v>4277</v>
      </c>
      <c r="D530" s="461" t="s">
        <v>804</v>
      </c>
      <c r="E530" s="461" t="s">
        <v>345</v>
      </c>
      <c r="F530" s="462" t="s">
        <v>4278</v>
      </c>
      <c r="G530" s="462" t="s">
        <v>2049</v>
      </c>
      <c r="H530" s="462" t="s">
        <v>4279</v>
      </c>
      <c r="I530" s="463" t="s">
        <v>4280</v>
      </c>
      <c r="J530" s="464">
        <v>1000</v>
      </c>
      <c r="K530" s="464"/>
      <c r="L530" s="464"/>
    </row>
    <row r="531" spans="1:12" ht="38.25">
      <c r="A531" s="461">
        <v>529</v>
      </c>
      <c r="B531" s="461" t="s">
        <v>68</v>
      </c>
      <c r="C531" s="462" t="s">
        <v>4281</v>
      </c>
      <c r="D531" s="461" t="s">
        <v>804</v>
      </c>
      <c r="E531" s="461" t="s">
        <v>345</v>
      </c>
      <c r="F531" s="462" t="s">
        <v>4282</v>
      </c>
      <c r="G531" s="462" t="s">
        <v>2026</v>
      </c>
      <c r="H531" s="462" t="s">
        <v>4283</v>
      </c>
      <c r="I531" s="463" t="s">
        <v>4284</v>
      </c>
      <c r="J531" s="464">
        <v>4930</v>
      </c>
      <c r="K531" s="464"/>
      <c r="L531" s="464"/>
    </row>
    <row r="532" spans="1:12" ht="38.25">
      <c r="A532" s="461">
        <v>530</v>
      </c>
      <c r="B532" s="461" t="s">
        <v>68</v>
      </c>
      <c r="C532" s="462" t="s">
        <v>4285</v>
      </c>
      <c r="D532" s="461" t="s">
        <v>804</v>
      </c>
      <c r="E532" s="461" t="s">
        <v>345</v>
      </c>
      <c r="F532" s="462" t="s">
        <v>4286</v>
      </c>
      <c r="G532" s="462" t="s">
        <v>1998</v>
      </c>
      <c r="H532" s="462" t="s">
        <v>4287</v>
      </c>
      <c r="I532" s="463" t="s">
        <v>4288</v>
      </c>
      <c r="J532" s="464">
        <v>1100</v>
      </c>
      <c r="K532" s="464"/>
      <c r="L532" s="464"/>
    </row>
    <row r="533" spans="1:12" ht="26.25">
      <c r="A533" s="461">
        <v>531</v>
      </c>
      <c r="B533" s="461" t="s">
        <v>68</v>
      </c>
      <c r="C533" s="462" t="s">
        <v>4289</v>
      </c>
      <c r="D533" s="461" t="s">
        <v>804</v>
      </c>
      <c r="E533" s="461" t="s">
        <v>345</v>
      </c>
      <c r="F533" s="462" t="s">
        <v>4290</v>
      </c>
      <c r="G533" s="462" t="s">
        <v>4249</v>
      </c>
      <c r="H533" s="462" t="s">
        <v>4291</v>
      </c>
      <c r="I533" s="463" t="s">
        <v>4292</v>
      </c>
      <c r="J533" s="464">
        <v>3600</v>
      </c>
      <c r="K533" s="464"/>
      <c r="L533" s="464"/>
    </row>
    <row r="534" spans="1:12" ht="51">
      <c r="A534" s="461">
        <v>532</v>
      </c>
      <c r="B534" s="461" t="s">
        <v>68</v>
      </c>
      <c r="C534" s="462" t="s">
        <v>4293</v>
      </c>
      <c r="D534" s="461" t="s">
        <v>804</v>
      </c>
      <c r="E534" s="461" t="s">
        <v>345</v>
      </c>
      <c r="F534" s="462" t="s">
        <v>4294</v>
      </c>
      <c r="G534" s="462" t="s">
        <v>2049</v>
      </c>
      <c r="H534" s="462" t="s">
        <v>4295</v>
      </c>
      <c r="I534" s="463" t="s">
        <v>4296</v>
      </c>
      <c r="J534" s="464">
        <v>850</v>
      </c>
      <c r="K534" s="464"/>
      <c r="L534" s="464"/>
    </row>
    <row r="535" spans="1:12" ht="26.25">
      <c r="A535" s="461">
        <v>533</v>
      </c>
      <c r="B535" s="461" t="s">
        <v>68</v>
      </c>
      <c r="C535" s="462" t="s">
        <v>4252</v>
      </c>
      <c r="D535" s="461" t="s">
        <v>804</v>
      </c>
      <c r="E535" s="461" t="s">
        <v>345</v>
      </c>
      <c r="F535" s="462" t="s">
        <v>4297</v>
      </c>
      <c r="G535" s="462" t="s">
        <v>4249</v>
      </c>
      <c r="H535" s="462" t="s">
        <v>4254</v>
      </c>
      <c r="I535" s="463" t="s">
        <v>4298</v>
      </c>
      <c r="J535" s="464">
        <v>9600</v>
      </c>
      <c r="K535" s="464"/>
      <c r="L535" s="464"/>
    </row>
    <row r="536" spans="1:12" ht="38.25">
      <c r="A536" s="461">
        <v>534</v>
      </c>
      <c r="B536" s="461" t="s">
        <v>68</v>
      </c>
      <c r="C536" s="462" t="s">
        <v>4299</v>
      </c>
      <c r="D536" s="461" t="s">
        <v>804</v>
      </c>
      <c r="E536" s="461" t="s">
        <v>345</v>
      </c>
      <c r="F536" s="462" t="s">
        <v>2551</v>
      </c>
      <c r="G536" s="462" t="s">
        <v>1631</v>
      </c>
      <c r="H536" s="462" t="s">
        <v>4300</v>
      </c>
      <c r="I536" s="463" t="s">
        <v>4301</v>
      </c>
      <c r="J536" s="464">
        <v>791.67</v>
      </c>
      <c r="K536" s="464"/>
      <c r="L536" s="464"/>
    </row>
    <row r="537" spans="1:12" ht="26.25">
      <c r="A537" s="461">
        <v>535</v>
      </c>
      <c r="B537" s="461" t="s">
        <v>68</v>
      </c>
      <c r="C537" s="462" t="s">
        <v>4302</v>
      </c>
      <c r="D537" s="461" t="s">
        <v>804</v>
      </c>
      <c r="E537" s="461" t="s">
        <v>345</v>
      </c>
      <c r="F537" s="462" t="s">
        <v>2558</v>
      </c>
      <c r="G537" s="462" t="s">
        <v>2049</v>
      </c>
      <c r="H537" s="462" t="s">
        <v>4275</v>
      </c>
      <c r="I537" s="463" t="s">
        <v>4303</v>
      </c>
      <c r="J537" s="464">
        <v>1000</v>
      </c>
      <c r="K537" s="464"/>
      <c r="L537" s="464"/>
    </row>
    <row r="538" spans="1:12" ht="26.25">
      <c r="A538" s="461">
        <v>536</v>
      </c>
      <c r="B538" s="461" t="s">
        <v>68</v>
      </c>
      <c r="C538" s="462" t="s">
        <v>4304</v>
      </c>
      <c r="D538" s="461" t="s">
        <v>804</v>
      </c>
      <c r="E538" s="461" t="s">
        <v>345</v>
      </c>
      <c r="F538" s="462" t="s">
        <v>2561</v>
      </c>
      <c r="G538" s="462" t="s">
        <v>2049</v>
      </c>
      <c r="H538" s="462" t="s">
        <v>4305</v>
      </c>
      <c r="I538" s="463" t="s">
        <v>4306</v>
      </c>
      <c r="J538" s="464">
        <v>1187</v>
      </c>
      <c r="K538" s="464"/>
      <c r="L538" s="464"/>
    </row>
    <row r="539" spans="1:12" ht="38.25">
      <c r="A539" s="461">
        <v>537</v>
      </c>
      <c r="B539" s="461" t="s">
        <v>68</v>
      </c>
      <c r="C539" s="462" t="s">
        <v>4307</v>
      </c>
      <c r="D539" s="461" t="s">
        <v>804</v>
      </c>
      <c r="E539" s="461" t="s">
        <v>345</v>
      </c>
      <c r="F539" s="462" t="s">
        <v>4308</v>
      </c>
      <c r="G539" s="462" t="s">
        <v>4309</v>
      </c>
      <c r="H539" s="462" t="s">
        <v>4310</v>
      </c>
      <c r="I539" s="463" t="s">
        <v>4311</v>
      </c>
      <c r="J539" s="464">
        <v>860</v>
      </c>
      <c r="K539" s="464"/>
      <c r="L539" s="464"/>
    </row>
    <row r="540" spans="1:12" ht="26.25">
      <c r="A540" s="461">
        <v>538</v>
      </c>
      <c r="B540" s="461" t="s">
        <v>68</v>
      </c>
      <c r="C540" s="462" t="s">
        <v>4312</v>
      </c>
      <c r="D540" s="461" t="s">
        <v>804</v>
      </c>
      <c r="E540" s="461" t="s">
        <v>345</v>
      </c>
      <c r="F540" s="462" t="s">
        <v>4313</v>
      </c>
      <c r="G540" s="462" t="s">
        <v>2026</v>
      </c>
      <c r="H540" s="462" t="s">
        <v>4314</v>
      </c>
      <c r="I540" s="463" t="s">
        <v>4315</v>
      </c>
      <c r="J540" s="464">
        <v>1100</v>
      </c>
      <c r="K540" s="464"/>
      <c r="L540" s="464"/>
    </row>
    <row r="541" spans="1:12" ht="26.25">
      <c r="A541" s="461">
        <v>539</v>
      </c>
      <c r="B541" s="461" t="s">
        <v>68</v>
      </c>
      <c r="C541" s="462" t="s">
        <v>4316</v>
      </c>
      <c r="D541" s="461" t="s">
        <v>804</v>
      </c>
      <c r="E541" s="461" t="s">
        <v>345</v>
      </c>
      <c r="F541" s="462" t="s">
        <v>4317</v>
      </c>
      <c r="G541" s="462" t="s">
        <v>2131</v>
      </c>
      <c r="H541" s="462" t="s">
        <v>4318</v>
      </c>
      <c r="I541" s="463" t="s">
        <v>4319</v>
      </c>
      <c r="J541" s="464">
        <v>4100</v>
      </c>
      <c r="K541" s="464"/>
      <c r="L541" s="464"/>
    </row>
    <row r="542" spans="1:12" ht="26.25">
      <c r="A542" s="461">
        <v>540</v>
      </c>
      <c r="B542" s="461" t="s">
        <v>68</v>
      </c>
      <c r="C542" s="462" t="s">
        <v>4320</v>
      </c>
      <c r="D542" s="461" t="s">
        <v>804</v>
      </c>
      <c r="E542" s="461" t="s">
        <v>766</v>
      </c>
      <c r="F542" s="462" t="s">
        <v>4321</v>
      </c>
      <c r="G542" s="462" t="s">
        <v>4249</v>
      </c>
      <c r="H542" s="462" t="s">
        <v>4322</v>
      </c>
      <c r="I542" s="463" t="s">
        <v>4323</v>
      </c>
      <c r="J542" s="464">
        <v>2000</v>
      </c>
      <c r="K542" s="464"/>
      <c r="L542" s="464"/>
    </row>
    <row r="543" spans="1:12" ht="26.25">
      <c r="A543" s="461">
        <v>541</v>
      </c>
      <c r="B543" s="461" t="s">
        <v>68</v>
      </c>
      <c r="C543" s="462" t="s">
        <v>4324</v>
      </c>
      <c r="D543" s="461" t="s">
        <v>804</v>
      </c>
      <c r="E543" s="461" t="s">
        <v>345</v>
      </c>
      <c r="F543" s="462" t="s">
        <v>4325</v>
      </c>
      <c r="G543" s="462" t="s">
        <v>4207</v>
      </c>
      <c r="H543" s="462" t="s">
        <v>4326</v>
      </c>
      <c r="I543" s="463" t="s">
        <v>4327</v>
      </c>
      <c r="J543" s="464">
        <v>2400</v>
      </c>
      <c r="K543" s="464"/>
      <c r="L543" s="464"/>
    </row>
    <row r="544" spans="1:12" ht="38.25">
      <c r="A544" s="467">
        <v>542</v>
      </c>
      <c r="B544" s="468" t="s">
        <v>177</v>
      </c>
      <c r="C544" s="469" t="s">
        <v>4328</v>
      </c>
      <c r="D544" s="467" t="s">
        <v>535</v>
      </c>
      <c r="E544" s="467" t="s">
        <v>345</v>
      </c>
      <c r="F544" s="469" t="s">
        <v>4329</v>
      </c>
      <c r="G544" s="469" t="s">
        <v>4330</v>
      </c>
      <c r="H544" s="469" t="s">
        <v>4331</v>
      </c>
      <c r="I544" s="471" t="s">
        <v>3169</v>
      </c>
      <c r="J544" s="472">
        <v>166894.49</v>
      </c>
      <c r="K544" s="467"/>
      <c r="L544" s="467"/>
    </row>
    <row r="545" spans="1:12" ht="25.5">
      <c r="A545" s="467">
        <v>543</v>
      </c>
      <c r="B545" s="473" t="s">
        <v>70</v>
      </c>
      <c r="C545" s="469" t="s">
        <v>3190</v>
      </c>
      <c r="D545" s="475" t="s">
        <v>535</v>
      </c>
      <c r="E545" s="475" t="s">
        <v>394</v>
      </c>
      <c r="F545" s="474" t="s">
        <v>4332</v>
      </c>
      <c r="G545" s="474" t="s">
        <v>4333</v>
      </c>
      <c r="H545" s="474" t="s">
        <v>4334</v>
      </c>
      <c r="I545" s="477">
        <v>2019</v>
      </c>
      <c r="J545" s="472">
        <v>5200</v>
      </c>
      <c r="K545" s="475"/>
      <c r="L545" s="475"/>
    </row>
    <row r="546" spans="1:12" ht="25.5">
      <c r="A546" s="467">
        <v>544</v>
      </c>
      <c r="B546" s="473" t="s">
        <v>70</v>
      </c>
      <c r="C546" s="469" t="s">
        <v>3190</v>
      </c>
      <c r="D546" s="475" t="s">
        <v>535</v>
      </c>
      <c r="E546" s="475" t="s">
        <v>345</v>
      </c>
      <c r="F546" s="474" t="s">
        <v>4335</v>
      </c>
      <c r="G546" s="474" t="s">
        <v>4333</v>
      </c>
      <c r="H546" s="474" t="s">
        <v>4336</v>
      </c>
      <c r="I546" s="477">
        <v>2019</v>
      </c>
      <c r="J546" s="472">
        <v>7000</v>
      </c>
      <c r="K546" s="475"/>
      <c r="L546" s="475"/>
    </row>
    <row r="547" spans="1:12" ht="25.5">
      <c r="A547" s="467">
        <v>545</v>
      </c>
      <c r="B547" s="473" t="s">
        <v>70</v>
      </c>
      <c r="C547" s="469" t="s">
        <v>3190</v>
      </c>
      <c r="D547" s="475" t="s">
        <v>535</v>
      </c>
      <c r="E547" s="475" t="s">
        <v>345</v>
      </c>
      <c r="F547" s="474" t="s">
        <v>4337</v>
      </c>
      <c r="G547" s="474" t="s">
        <v>4338</v>
      </c>
      <c r="H547" s="474" t="s">
        <v>4339</v>
      </c>
      <c r="I547" s="477">
        <v>2019</v>
      </c>
      <c r="J547" s="472">
        <v>2000</v>
      </c>
      <c r="K547" s="475"/>
      <c r="L547" s="475"/>
    </row>
    <row r="548" spans="1:12" ht="38.25">
      <c r="A548" s="467">
        <v>546</v>
      </c>
      <c r="B548" s="473" t="s">
        <v>70</v>
      </c>
      <c r="C548" s="469" t="s">
        <v>4340</v>
      </c>
      <c r="D548" s="475" t="s">
        <v>535</v>
      </c>
      <c r="E548" s="475" t="s">
        <v>345</v>
      </c>
      <c r="F548" s="474" t="s">
        <v>4341</v>
      </c>
      <c r="G548" s="474" t="s">
        <v>2192</v>
      </c>
      <c r="H548" s="474" t="s">
        <v>4342</v>
      </c>
      <c r="I548" s="477">
        <v>2019</v>
      </c>
      <c r="J548" s="472">
        <v>5500</v>
      </c>
      <c r="K548" s="475"/>
      <c r="L548" s="475"/>
    </row>
    <row r="549" spans="1:12" ht="25.5">
      <c r="A549" s="467">
        <v>547</v>
      </c>
      <c r="B549" s="473" t="s">
        <v>70</v>
      </c>
      <c r="C549" s="469" t="s">
        <v>4340</v>
      </c>
      <c r="D549" s="475" t="s">
        <v>535</v>
      </c>
      <c r="E549" s="475" t="s">
        <v>345</v>
      </c>
      <c r="F549" s="474" t="s">
        <v>4343</v>
      </c>
      <c r="G549" s="474" t="s">
        <v>4344</v>
      </c>
      <c r="H549" s="474" t="s">
        <v>4345</v>
      </c>
      <c r="I549" s="477">
        <v>2019</v>
      </c>
      <c r="J549" s="472">
        <v>5000</v>
      </c>
      <c r="K549" s="475"/>
      <c r="L549" s="475"/>
    </row>
    <row r="550" spans="1:12" ht="38.25">
      <c r="A550" s="467">
        <v>548</v>
      </c>
      <c r="B550" s="473" t="s">
        <v>70</v>
      </c>
      <c r="C550" s="474" t="s">
        <v>681</v>
      </c>
      <c r="D550" s="475" t="s">
        <v>535</v>
      </c>
      <c r="E550" s="475" t="s">
        <v>345</v>
      </c>
      <c r="F550" s="478" t="s">
        <v>4346</v>
      </c>
      <c r="G550" s="474" t="s">
        <v>4347</v>
      </c>
      <c r="H550" s="474" t="s">
        <v>4348</v>
      </c>
      <c r="I550" s="477" t="s">
        <v>797</v>
      </c>
      <c r="J550" s="472">
        <v>2000</v>
      </c>
      <c r="K550" s="475"/>
      <c r="L550" s="475"/>
    </row>
    <row r="551" spans="1:12" ht="25.5">
      <c r="A551" s="467">
        <v>549</v>
      </c>
      <c r="B551" s="473" t="s">
        <v>70</v>
      </c>
      <c r="C551" s="474" t="s">
        <v>681</v>
      </c>
      <c r="D551" s="475" t="s">
        <v>535</v>
      </c>
      <c r="E551" s="475" t="s">
        <v>345</v>
      </c>
      <c r="F551" s="478" t="s">
        <v>4349</v>
      </c>
      <c r="G551" s="474" t="s">
        <v>4350</v>
      </c>
      <c r="H551" s="474" t="s">
        <v>4351</v>
      </c>
      <c r="I551" s="477" t="s">
        <v>2194</v>
      </c>
      <c r="J551" s="472">
        <v>2000</v>
      </c>
      <c r="K551" s="467"/>
      <c r="L551" s="467"/>
    </row>
    <row r="552" spans="1:12" ht="38.25">
      <c r="A552" s="467">
        <v>550</v>
      </c>
      <c r="B552" s="473" t="s">
        <v>70</v>
      </c>
      <c r="C552" s="469" t="s">
        <v>4352</v>
      </c>
      <c r="D552" s="475" t="s">
        <v>535</v>
      </c>
      <c r="E552" s="475" t="s">
        <v>345</v>
      </c>
      <c r="F552" s="474" t="s">
        <v>4353</v>
      </c>
      <c r="G552" s="474" t="s">
        <v>4344</v>
      </c>
      <c r="H552" s="474" t="s">
        <v>4354</v>
      </c>
      <c r="I552" s="477">
        <v>2019</v>
      </c>
      <c r="J552" s="472">
        <v>3500</v>
      </c>
      <c r="K552" s="475"/>
      <c r="L552" s="475"/>
    </row>
    <row r="553" spans="1:12" ht="25.5">
      <c r="A553" s="467">
        <v>551</v>
      </c>
      <c r="B553" s="473" t="s">
        <v>70</v>
      </c>
      <c r="C553" s="469" t="s">
        <v>3755</v>
      </c>
      <c r="D553" s="475" t="s">
        <v>535</v>
      </c>
      <c r="E553" s="475" t="s">
        <v>766</v>
      </c>
      <c r="F553" s="474" t="s">
        <v>4355</v>
      </c>
      <c r="G553" s="474" t="s">
        <v>4344</v>
      </c>
      <c r="H553" s="474" t="s">
        <v>4354</v>
      </c>
      <c r="I553" s="477">
        <v>2019</v>
      </c>
      <c r="J553" s="472">
        <v>3000</v>
      </c>
      <c r="K553" s="475"/>
      <c r="L553" s="475"/>
    </row>
    <row r="554" spans="1:12" ht="25.5">
      <c r="A554" s="467">
        <v>552</v>
      </c>
      <c r="B554" s="473" t="s">
        <v>70</v>
      </c>
      <c r="C554" s="469" t="s">
        <v>2221</v>
      </c>
      <c r="D554" s="475" t="s">
        <v>804</v>
      </c>
      <c r="E554" s="475" t="s">
        <v>345</v>
      </c>
      <c r="F554" s="474" t="s">
        <v>2222</v>
      </c>
      <c r="G554" s="474" t="s">
        <v>2169</v>
      </c>
      <c r="H554" s="474" t="s">
        <v>4356</v>
      </c>
      <c r="I554" s="477">
        <v>2019</v>
      </c>
      <c r="J554" s="472">
        <v>1000</v>
      </c>
      <c r="K554" s="475"/>
      <c r="L554" s="475"/>
    </row>
    <row r="555" spans="1:12" ht="25.5">
      <c r="A555" s="467">
        <v>553</v>
      </c>
      <c r="B555" s="473" t="s">
        <v>70</v>
      </c>
      <c r="C555" s="469" t="s">
        <v>4357</v>
      </c>
      <c r="D555" s="475" t="s">
        <v>804</v>
      </c>
      <c r="E555" s="475" t="s">
        <v>345</v>
      </c>
      <c r="F555" s="474" t="s">
        <v>4358</v>
      </c>
      <c r="G555" s="474" t="s">
        <v>4359</v>
      </c>
      <c r="H555" s="474" t="s">
        <v>4360</v>
      </c>
      <c r="I555" s="477">
        <v>2019</v>
      </c>
      <c r="J555" s="472">
        <v>990</v>
      </c>
      <c r="K555" s="475"/>
      <c r="L555" s="475"/>
    </row>
    <row r="556" spans="1:12" ht="25.5">
      <c r="A556" s="467">
        <v>554</v>
      </c>
      <c r="B556" s="473" t="s">
        <v>70</v>
      </c>
      <c r="C556" s="474" t="s">
        <v>4361</v>
      </c>
      <c r="D556" s="475" t="s">
        <v>804</v>
      </c>
      <c r="E556" s="475" t="s">
        <v>766</v>
      </c>
      <c r="F556" s="478" t="s">
        <v>4362</v>
      </c>
      <c r="G556" s="474" t="s">
        <v>4363</v>
      </c>
      <c r="H556" s="474" t="s">
        <v>4364</v>
      </c>
      <c r="I556" s="477">
        <v>2019</v>
      </c>
      <c r="J556" s="472">
        <v>1000</v>
      </c>
      <c r="K556" s="475"/>
      <c r="L556" s="475"/>
    </row>
    <row r="557" spans="1:12" ht="38.25">
      <c r="A557" s="467">
        <v>555</v>
      </c>
      <c r="B557" s="473" t="s">
        <v>70</v>
      </c>
      <c r="C557" s="469" t="s">
        <v>4365</v>
      </c>
      <c r="D557" s="475" t="s">
        <v>804</v>
      </c>
      <c r="E557" s="475" t="s">
        <v>345</v>
      </c>
      <c r="F557" s="474" t="s">
        <v>4366</v>
      </c>
      <c r="G557" s="474" t="s">
        <v>4367</v>
      </c>
      <c r="H557" s="474" t="s">
        <v>4368</v>
      </c>
      <c r="I557" s="477">
        <v>2019</v>
      </c>
      <c r="J557" s="472">
        <v>2880</v>
      </c>
      <c r="K557" s="475"/>
      <c r="L557" s="475"/>
    </row>
    <row r="558" spans="1:12" ht="38.25">
      <c r="A558" s="467">
        <v>556</v>
      </c>
      <c r="B558" s="473" t="s">
        <v>70</v>
      </c>
      <c r="C558" s="469" t="s">
        <v>4365</v>
      </c>
      <c r="D558" s="475" t="s">
        <v>804</v>
      </c>
      <c r="E558" s="475" t="s">
        <v>345</v>
      </c>
      <c r="F558" s="474" t="s">
        <v>4369</v>
      </c>
      <c r="G558" s="474" t="s">
        <v>4367</v>
      </c>
      <c r="H558" s="474" t="s">
        <v>4370</v>
      </c>
      <c r="I558" s="477">
        <v>2019</v>
      </c>
      <c r="J558" s="472">
        <v>10291.200000000001</v>
      </c>
      <c r="K558" s="475"/>
      <c r="L558" s="475"/>
    </row>
    <row r="559" spans="1:12" ht="38.25">
      <c r="A559" s="467">
        <v>557</v>
      </c>
      <c r="B559" s="473" t="s">
        <v>70</v>
      </c>
      <c r="C559" s="474" t="s">
        <v>4371</v>
      </c>
      <c r="D559" s="475" t="s">
        <v>804</v>
      </c>
      <c r="E559" s="475" t="s">
        <v>345</v>
      </c>
      <c r="F559" s="474" t="s">
        <v>4372</v>
      </c>
      <c r="G559" s="543" t="s">
        <v>2181</v>
      </c>
      <c r="H559" s="474" t="s">
        <v>4373</v>
      </c>
      <c r="I559" s="477">
        <v>2019</v>
      </c>
      <c r="J559" s="472">
        <v>38084.400000000001</v>
      </c>
      <c r="K559" s="475"/>
      <c r="L559" s="475"/>
    </row>
    <row r="560" spans="1:12" ht="25.5">
      <c r="A560" s="467">
        <v>558</v>
      </c>
      <c r="B560" s="473" t="s">
        <v>70</v>
      </c>
      <c r="C560" s="474" t="s">
        <v>4374</v>
      </c>
      <c r="D560" s="475" t="s">
        <v>804</v>
      </c>
      <c r="E560" s="475" t="s">
        <v>345</v>
      </c>
      <c r="F560" s="474" t="s">
        <v>4375</v>
      </c>
      <c r="G560" s="474" t="s">
        <v>4376</v>
      </c>
      <c r="H560" s="474" t="s">
        <v>4377</v>
      </c>
      <c r="I560" s="477">
        <v>2019</v>
      </c>
      <c r="J560" s="472">
        <v>3780</v>
      </c>
      <c r="K560" s="475"/>
      <c r="L560" s="475"/>
    </row>
    <row r="561" spans="1:12" ht="25.5">
      <c r="A561" s="467">
        <v>559</v>
      </c>
      <c r="B561" s="473" t="s">
        <v>70</v>
      </c>
      <c r="C561" s="474" t="s">
        <v>4378</v>
      </c>
      <c r="D561" s="475" t="s">
        <v>804</v>
      </c>
      <c r="E561" s="475" t="s">
        <v>345</v>
      </c>
      <c r="F561" s="474" t="s">
        <v>4379</v>
      </c>
      <c r="G561" s="544" t="s">
        <v>4363</v>
      </c>
      <c r="H561" s="474" t="s">
        <v>4380</v>
      </c>
      <c r="I561" s="477">
        <v>2019</v>
      </c>
      <c r="J561" s="472">
        <v>2000</v>
      </c>
      <c r="K561" s="475"/>
      <c r="L561" s="475"/>
    </row>
    <row r="562" spans="1:12" ht="51">
      <c r="A562" s="467">
        <v>560</v>
      </c>
      <c r="B562" s="473" t="s">
        <v>70</v>
      </c>
      <c r="C562" s="474" t="s">
        <v>4381</v>
      </c>
      <c r="D562" s="475" t="s">
        <v>804</v>
      </c>
      <c r="E562" s="475" t="s">
        <v>345</v>
      </c>
      <c r="F562" s="545" t="s">
        <v>4382</v>
      </c>
      <c r="G562" s="474" t="s">
        <v>4383</v>
      </c>
      <c r="H562" s="545" t="s">
        <v>4384</v>
      </c>
      <c r="I562" s="477">
        <v>2019</v>
      </c>
      <c r="J562" s="472">
        <v>7441.2</v>
      </c>
      <c r="K562" s="475"/>
      <c r="L562" s="475"/>
    </row>
    <row r="563" spans="1:12" ht="38.25">
      <c r="A563" s="467">
        <v>561</v>
      </c>
      <c r="B563" s="473" t="s">
        <v>70</v>
      </c>
      <c r="C563" s="474" t="s">
        <v>4385</v>
      </c>
      <c r="D563" s="475" t="s">
        <v>804</v>
      </c>
      <c r="E563" s="475" t="s">
        <v>345</v>
      </c>
      <c r="F563" s="474" t="s">
        <v>4386</v>
      </c>
      <c r="G563" s="474" t="s">
        <v>4376</v>
      </c>
      <c r="H563" s="474" t="s">
        <v>4387</v>
      </c>
      <c r="I563" s="477">
        <v>2019</v>
      </c>
      <c r="J563" s="472">
        <v>5978.4</v>
      </c>
      <c r="K563" s="475"/>
      <c r="L563" s="475"/>
    </row>
    <row r="564" spans="1:12" ht="51">
      <c r="A564" s="467">
        <v>562</v>
      </c>
      <c r="B564" s="473" t="s">
        <v>70</v>
      </c>
      <c r="C564" s="474" t="s">
        <v>4388</v>
      </c>
      <c r="D564" s="475" t="s">
        <v>804</v>
      </c>
      <c r="E564" s="475" t="s">
        <v>345</v>
      </c>
      <c r="F564" s="474" t="s">
        <v>4389</v>
      </c>
      <c r="G564" s="474" t="s">
        <v>4390</v>
      </c>
      <c r="H564" s="474" t="s">
        <v>4391</v>
      </c>
      <c r="I564" s="477">
        <v>2019</v>
      </c>
      <c r="J564" s="472">
        <v>20220</v>
      </c>
      <c r="K564" s="475"/>
      <c r="L564" s="475"/>
    </row>
    <row r="565" spans="1:12" ht="38.25">
      <c r="A565" s="467">
        <v>563</v>
      </c>
      <c r="B565" s="473" t="s">
        <v>70</v>
      </c>
      <c r="C565" s="474" t="s">
        <v>4392</v>
      </c>
      <c r="D565" s="475" t="s">
        <v>804</v>
      </c>
      <c r="E565" s="475" t="s">
        <v>345</v>
      </c>
      <c r="F565" s="474" t="s">
        <v>4393</v>
      </c>
      <c r="G565" s="474" t="s">
        <v>4394</v>
      </c>
      <c r="H565" s="474" t="s">
        <v>4395</v>
      </c>
      <c r="I565" s="477">
        <v>2019</v>
      </c>
      <c r="J565" s="472">
        <v>1992</v>
      </c>
      <c r="K565" s="475"/>
      <c r="L565" s="475"/>
    </row>
    <row r="566" spans="1:12" ht="51">
      <c r="A566" s="467">
        <v>564</v>
      </c>
      <c r="B566" s="473" t="s">
        <v>70</v>
      </c>
      <c r="C566" s="474" t="s">
        <v>4396</v>
      </c>
      <c r="D566" s="475" t="s">
        <v>535</v>
      </c>
      <c r="E566" s="475" t="s">
        <v>766</v>
      </c>
      <c r="F566" s="474" t="s">
        <v>4397</v>
      </c>
      <c r="G566" s="474" t="s">
        <v>2188</v>
      </c>
      <c r="H566" s="474" t="s">
        <v>4398</v>
      </c>
      <c r="I566" s="477" t="s">
        <v>1319</v>
      </c>
      <c r="J566" s="472">
        <v>17108</v>
      </c>
      <c r="K566" s="475"/>
      <c r="L566" s="475"/>
    </row>
    <row r="567" spans="1:12" ht="63.75">
      <c r="A567" s="467">
        <v>565</v>
      </c>
      <c r="B567" s="473" t="s">
        <v>70</v>
      </c>
      <c r="C567" s="474" t="s">
        <v>4399</v>
      </c>
      <c r="D567" s="475" t="s">
        <v>535</v>
      </c>
      <c r="E567" s="475" t="s">
        <v>766</v>
      </c>
      <c r="F567" s="474" t="s">
        <v>4400</v>
      </c>
      <c r="G567" s="474" t="s">
        <v>2197</v>
      </c>
      <c r="H567" s="474" t="s">
        <v>4401</v>
      </c>
      <c r="I567" s="477" t="s">
        <v>679</v>
      </c>
      <c r="J567" s="472">
        <v>33576.519999999997</v>
      </c>
      <c r="K567" s="475"/>
      <c r="L567" s="475"/>
    </row>
    <row r="568" spans="1:12" ht="25.5">
      <c r="A568" s="467">
        <v>566</v>
      </c>
      <c r="B568" s="473" t="s">
        <v>70</v>
      </c>
      <c r="C568" s="474" t="s">
        <v>3364</v>
      </c>
      <c r="D568" s="475" t="s">
        <v>804</v>
      </c>
      <c r="E568" s="475" t="s">
        <v>345</v>
      </c>
      <c r="F568" s="474" t="s">
        <v>4402</v>
      </c>
      <c r="G568" s="474" t="s">
        <v>4403</v>
      </c>
      <c r="H568" s="474" t="s">
        <v>4404</v>
      </c>
      <c r="I568" s="477" t="s">
        <v>679</v>
      </c>
      <c r="J568" s="472">
        <v>58221</v>
      </c>
      <c r="K568" s="475"/>
      <c r="L568" s="475"/>
    </row>
    <row r="569" spans="1:12" ht="63.75">
      <c r="A569" s="467">
        <v>567</v>
      </c>
      <c r="B569" s="473" t="s">
        <v>70</v>
      </c>
      <c r="C569" s="474" t="s">
        <v>2214</v>
      </c>
      <c r="D569" s="475" t="s">
        <v>804</v>
      </c>
      <c r="E569" s="475" t="s">
        <v>766</v>
      </c>
      <c r="F569" s="474" t="s">
        <v>4405</v>
      </c>
      <c r="G569" s="474" t="s">
        <v>4406</v>
      </c>
      <c r="H569" s="474" t="s">
        <v>4407</v>
      </c>
      <c r="I569" s="477">
        <v>2018</v>
      </c>
      <c r="J569" s="472">
        <v>5000</v>
      </c>
      <c r="K569" s="475"/>
      <c r="L569" s="475"/>
    </row>
    <row r="570" spans="1:12" ht="25.5">
      <c r="A570" s="479">
        <v>568</v>
      </c>
      <c r="B570" s="480" t="s">
        <v>72</v>
      </c>
      <c r="C570" s="487" t="s">
        <v>4408</v>
      </c>
      <c r="D570" s="487" t="s">
        <v>535</v>
      </c>
      <c r="E570" s="487" t="s">
        <v>345</v>
      </c>
      <c r="F570" s="487" t="s">
        <v>4409</v>
      </c>
      <c r="G570" s="487" t="s">
        <v>2295</v>
      </c>
      <c r="H570" s="487" t="s">
        <v>4410</v>
      </c>
      <c r="I570" s="546" t="s">
        <v>4411</v>
      </c>
      <c r="J570" s="485">
        <v>9200</v>
      </c>
      <c r="K570" s="487"/>
      <c r="L570" s="487"/>
    </row>
    <row r="571" spans="1:12" ht="38.25">
      <c r="A571" s="479">
        <v>569</v>
      </c>
      <c r="B571" s="480" t="s">
        <v>72</v>
      </c>
      <c r="C571" s="487" t="s">
        <v>4412</v>
      </c>
      <c r="D571" s="488" t="s">
        <v>535</v>
      </c>
      <c r="E571" s="488" t="s">
        <v>766</v>
      </c>
      <c r="F571" s="487" t="s">
        <v>4413</v>
      </c>
      <c r="G571" s="487" t="s">
        <v>4414</v>
      </c>
      <c r="H571" s="487" t="s">
        <v>4415</v>
      </c>
      <c r="I571" s="547" t="s">
        <v>4416</v>
      </c>
      <c r="J571" s="485">
        <v>21914</v>
      </c>
      <c r="K571" s="488"/>
      <c r="L571" s="488"/>
    </row>
    <row r="572" spans="1:12" ht="63.75">
      <c r="A572" s="479">
        <v>570</v>
      </c>
      <c r="B572" s="480" t="s">
        <v>72</v>
      </c>
      <c r="C572" s="487" t="s">
        <v>4417</v>
      </c>
      <c r="D572" s="488" t="s">
        <v>535</v>
      </c>
      <c r="E572" s="488" t="s">
        <v>766</v>
      </c>
      <c r="F572" s="487" t="s">
        <v>4418</v>
      </c>
      <c r="G572" s="487" t="s">
        <v>2289</v>
      </c>
      <c r="H572" s="487" t="s">
        <v>4419</v>
      </c>
      <c r="I572" s="548" t="s">
        <v>4420</v>
      </c>
      <c r="J572" s="485">
        <v>16210.5</v>
      </c>
      <c r="K572" s="482"/>
      <c r="L572" s="481"/>
    </row>
    <row r="573" spans="1:12" ht="38.25">
      <c r="A573" s="479">
        <v>571</v>
      </c>
      <c r="B573" s="480" t="s">
        <v>72</v>
      </c>
      <c r="C573" s="487" t="s">
        <v>4412</v>
      </c>
      <c r="D573" s="488" t="s">
        <v>535</v>
      </c>
      <c r="E573" s="488" t="s">
        <v>766</v>
      </c>
      <c r="F573" s="487" t="s">
        <v>4421</v>
      </c>
      <c r="G573" s="487" t="s">
        <v>4422</v>
      </c>
      <c r="H573" s="487" t="s">
        <v>4423</v>
      </c>
      <c r="I573" s="546" t="s">
        <v>4424</v>
      </c>
      <c r="J573" s="485">
        <v>0</v>
      </c>
      <c r="K573" s="488"/>
      <c r="L573" s="488"/>
    </row>
    <row r="574" spans="1:12" ht="76.5">
      <c r="A574" s="479">
        <v>572</v>
      </c>
      <c r="B574" s="480" t="s">
        <v>72</v>
      </c>
      <c r="C574" s="487" t="s">
        <v>4425</v>
      </c>
      <c r="D574" s="488" t="s">
        <v>535</v>
      </c>
      <c r="E574" s="488" t="s">
        <v>766</v>
      </c>
      <c r="F574" s="487" t="s">
        <v>4426</v>
      </c>
      <c r="G574" s="487" t="s">
        <v>2272</v>
      </c>
      <c r="H574" s="487" t="s">
        <v>4427</v>
      </c>
      <c r="I574" s="547" t="s">
        <v>4428</v>
      </c>
      <c r="J574" s="485">
        <v>18000</v>
      </c>
      <c r="K574" s="488"/>
      <c r="L574" s="487"/>
    </row>
    <row r="575" spans="1:12" ht="38.25">
      <c r="A575" s="479">
        <v>573</v>
      </c>
      <c r="B575" s="480" t="s">
        <v>72</v>
      </c>
      <c r="C575" s="487" t="s">
        <v>4429</v>
      </c>
      <c r="D575" s="488" t="s">
        <v>535</v>
      </c>
      <c r="E575" s="488" t="s">
        <v>766</v>
      </c>
      <c r="F575" s="487" t="s">
        <v>4430</v>
      </c>
      <c r="G575" s="487" t="s">
        <v>2289</v>
      </c>
      <c r="H575" s="487" t="s">
        <v>4431</v>
      </c>
      <c r="I575" s="549" t="s">
        <v>679</v>
      </c>
      <c r="J575" s="485">
        <v>10650</v>
      </c>
      <c r="K575" s="497"/>
      <c r="L575" s="497"/>
    </row>
    <row r="576" spans="1:12" ht="51">
      <c r="A576" s="479">
        <v>574</v>
      </c>
      <c r="B576" s="480" t="s">
        <v>72</v>
      </c>
      <c r="C576" s="487" t="s">
        <v>4429</v>
      </c>
      <c r="D576" s="488" t="s">
        <v>535</v>
      </c>
      <c r="E576" s="488" t="s">
        <v>766</v>
      </c>
      <c r="F576" s="487" t="s">
        <v>4432</v>
      </c>
      <c r="G576" s="487" t="s">
        <v>2272</v>
      </c>
      <c r="H576" s="487" t="s">
        <v>4433</v>
      </c>
      <c r="I576" s="549" t="s">
        <v>679</v>
      </c>
      <c r="J576" s="485">
        <v>5564</v>
      </c>
      <c r="K576" s="497"/>
      <c r="L576" s="497"/>
    </row>
    <row r="577" spans="1:12" ht="51">
      <c r="A577" s="479">
        <v>575</v>
      </c>
      <c r="B577" s="480" t="s">
        <v>72</v>
      </c>
      <c r="C577" s="487" t="s">
        <v>4429</v>
      </c>
      <c r="D577" s="488" t="s">
        <v>535</v>
      </c>
      <c r="E577" s="488" t="s">
        <v>766</v>
      </c>
      <c r="F577" s="487" t="s">
        <v>4434</v>
      </c>
      <c r="G577" s="487" t="s">
        <v>2272</v>
      </c>
      <c r="H577" s="487" t="s">
        <v>4435</v>
      </c>
      <c r="I577" s="549" t="s">
        <v>679</v>
      </c>
      <c r="J577" s="485">
        <v>0</v>
      </c>
      <c r="K577" s="497"/>
      <c r="L577" s="497"/>
    </row>
    <row r="578" spans="1:12" ht="114.75">
      <c r="A578" s="479">
        <v>576</v>
      </c>
      <c r="B578" s="480" t="s">
        <v>72</v>
      </c>
      <c r="C578" s="487" t="s">
        <v>4429</v>
      </c>
      <c r="D578" s="488" t="s">
        <v>535</v>
      </c>
      <c r="E578" s="488" t="s">
        <v>766</v>
      </c>
      <c r="F578" s="487" t="s">
        <v>4436</v>
      </c>
      <c r="G578" s="487" t="s">
        <v>4437</v>
      </c>
      <c r="H578" s="487" t="s">
        <v>4438</v>
      </c>
      <c r="I578" s="549" t="s">
        <v>679</v>
      </c>
      <c r="J578" s="485">
        <v>9436</v>
      </c>
      <c r="K578" s="497"/>
      <c r="L578" s="497"/>
    </row>
    <row r="579" spans="1:12" ht="38.25">
      <c r="A579" s="479">
        <v>577</v>
      </c>
      <c r="B579" s="480" t="s">
        <v>72</v>
      </c>
      <c r="C579" s="487" t="s">
        <v>4429</v>
      </c>
      <c r="D579" s="488" t="s">
        <v>535</v>
      </c>
      <c r="E579" s="488" t="s">
        <v>766</v>
      </c>
      <c r="F579" s="487" t="s">
        <v>4439</v>
      </c>
      <c r="G579" s="487" t="s">
        <v>4437</v>
      </c>
      <c r="H579" s="487" t="s">
        <v>4440</v>
      </c>
      <c r="I579" s="549" t="s">
        <v>679</v>
      </c>
      <c r="J579" s="485">
        <v>2350</v>
      </c>
      <c r="K579" s="497"/>
      <c r="L579" s="497"/>
    </row>
    <row r="580" spans="1:12" ht="63.75">
      <c r="A580" s="479">
        <v>578</v>
      </c>
      <c r="B580" s="480" t="s">
        <v>72</v>
      </c>
      <c r="C580" s="487" t="s">
        <v>4429</v>
      </c>
      <c r="D580" s="488" t="s">
        <v>535</v>
      </c>
      <c r="E580" s="488" t="s">
        <v>766</v>
      </c>
      <c r="F580" s="487" t="s">
        <v>4441</v>
      </c>
      <c r="G580" s="487" t="s">
        <v>4437</v>
      </c>
      <c r="H580" s="487" t="s">
        <v>4442</v>
      </c>
      <c r="I580" s="549" t="s">
        <v>679</v>
      </c>
      <c r="J580" s="485">
        <v>892</v>
      </c>
      <c r="K580" s="497"/>
      <c r="L580" s="497"/>
    </row>
    <row r="581" spans="1:12" ht="38.25">
      <c r="A581" s="479">
        <v>579</v>
      </c>
      <c r="B581" s="480" t="s">
        <v>72</v>
      </c>
      <c r="C581" s="487" t="s">
        <v>4429</v>
      </c>
      <c r="D581" s="488" t="s">
        <v>535</v>
      </c>
      <c r="E581" s="488" t="s">
        <v>766</v>
      </c>
      <c r="F581" s="487" t="s">
        <v>4443</v>
      </c>
      <c r="G581" s="487" t="s">
        <v>2370</v>
      </c>
      <c r="H581" s="487" t="s">
        <v>4444</v>
      </c>
      <c r="I581" s="549" t="s">
        <v>679</v>
      </c>
      <c r="J581" s="485">
        <v>2888</v>
      </c>
      <c r="K581" s="497"/>
      <c r="L581" s="497"/>
    </row>
    <row r="582" spans="1:12" ht="51">
      <c r="A582" s="479">
        <v>580</v>
      </c>
      <c r="B582" s="480" t="s">
        <v>72</v>
      </c>
      <c r="C582" s="487" t="s">
        <v>4429</v>
      </c>
      <c r="D582" s="488" t="s">
        <v>535</v>
      </c>
      <c r="E582" s="488" t="s">
        <v>766</v>
      </c>
      <c r="F582" s="487" t="s">
        <v>4445</v>
      </c>
      <c r="G582" s="487" t="s">
        <v>4437</v>
      </c>
      <c r="H582" s="487" t="s">
        <v>4446</v>
      </c>
      <c r="I582" s="549" t="s">
        <v>679</v>
      </c>
      <c r="J582" s="485">
        <v>4830</v>
      </c>
      <c r="K582" s="497"/>
      <c r="L582" s="497"/>
    </row>
    <row r="583" spans="1:12" ht="102">
      <c r="A583" s="479">
        <v>581</v>
      </c>
      <c r="B583" s="480" t="s">
        <v>72</v>
      </c>
      <c r="C583" s="487" t="s">
        <v>4429</v>
      </c>
      <c r="D583" s="488" t="s">
        <v>535</v>
      </c>
      <c r="E583" s="488" t="s">
        <v>766</v>
      </c>
      <c r="F583" s="487" t="s">
        <v>4447</v>
      </c>
      <c r="G583" s="487" t="s">
        <v>4437</v>
      </c>
      <c r="H583" s="487" t="s">
        <v>4448</v>
      </c>
      <c r="I583" s="549" t="s">
        <v>679</v>
      </c>
      <c r="J583" s="485">
        <v>9325</v>
      </c>
      <c r="K583" s="497"/>
      <c r="L583" s="497"/>
    </row>
    <row r="584" spans="1:12" ht="51">
      <c r="A584" s="479">
        <v>582</v>
      </c>
      <c r="B584" s="480" t="s">
        <v>72</v>
      </c>
      <c r="C584" s="487" t="s">
        <v>4429</v>
      </c>
      <c r="D584" s="488" t="s">
        <v>535</v>
      </c>
      <c r="E584" s="488" t="s">
        <v>766</v>
      </c>
      <c r="F584" s="487" t="s">
        <v>4449</v>
      </c>
      <c r="G584" s="487" t="s">
        <v>2289</v>
      </c>
      <c r="H584" s="487" t="s">
        <v>4450</v>
      </c>
      <c r="I584" s="549" t="s">
        <v>679</v>
      </c>
      <c r="J584" s="485">
        <v>4187</v>
      </c>
      <c r="K584" s="497"/>
      <c r="L584" s="497"/>
    </row>
    <row r="585" spans="1:12" ht="76.5">
      <c r="A585" s="479">
        <v>583</v>
      </c>
      <c r="B585" s="480" t="s">
        <v>72</v>
      </c>
      <c r="C585" s="487" t="s">
        <v>4429</v>
      </c>
      <c r="D585" s="488" t="s">
        <v>535</v>
      </c>
      <c r="E585" s="488" t="s">
        <v>766</v>
      </c>
      <c r="F585" s="487" t="s">
        <v>4451</v>
      </c>
      <c r="G585" s="487" t="s">
        <v>222</v>
      </c>
      <c r="H585" s="487" t="s">
        <v>4452</v>
      </c>
      <c r="I585" s="549" t="s">
        <v>679</v>
      </c>
      <c r="J585" s="485">
        <v>795</v>
      </c>
      <c r="K585" s="497"/>
      <c r="L585" s="497"/>
    </row>
    <row r="586" spans="1:12" ht="25.5">
      <c r="A586" s="479">
        <v>584</v>
      </c>
      <c r="B586" s="480" t="s">
        <v>72</v>
      </c>
      <c r="C586" s="487" t="s">
        <v>4429</v>
      </c>
      <c r="D586" s="488" t="s">
        <v>535</v>
      </c>
      <c r="E586" s="488" t="s">
        <v>766</v>
      </c>
      <c r="F586" s="487" t="s">
        <v>4453</v>
      </c>
      <c r="G586" s="487" t="s">
        <v>4454</v>
      </c>
      <c r="H586" s="487" t="s">
        <v>4455</v>
      </c>
      <c r="I586" s="549" t="s">
        <v>797</v>
      </c>
      <c r="J586" s="485">
        <v>3720</v>
      </c>
      <c r="K586" s="497"/>
      <c r="L586" s="497"/>
    </row>
    <row r="587" spans="1:12" ht="63.75">
      <c r="A587" s="479">
        <v>585</v>
      </c>
      <c r="B587" s="480" t="s">
        <v>72</v>
      </c>
      <c r="C587" s="487" t="s">
        <v>4429</v>
      </c>
      <c r="D587" s="488" t="s">
        <v>535</v>
      </c>
      <c r="E587" s="488" t="s">
        <v>766</v>
      </c>
      <c r="F587" s="487" t="s">
        <v>4456</v>
      </c>
      <c r="G587" s="487" t="s">
        <v>4457</v>
      </c>
      <c r="H587" s="490" t="s">
        <v>4458</v>
      </c>
      <c r="I587" s="549" t="s">
        <v>679</v>
      </c>
      <c r="J587" s="485">
        <v>0</v>
      </c>
      <c r="K587" s="497"/>
      <c r="L587" s="497"/>
    </row>
    <row r="588" spans="1:12" ht="51">
      <c r="A588" s="479">
        <v>586</v>
      </c>
      <c r="B588" s="480" t="s">
        <v>72</v>
      </c>
      <c r="C588" s="487" t="s">
        <v>4429</v>
      </c>
      <c r="D588" s="488" t="s">
        <v>535</v>
      </c>
      <c r="E588" s="488" t="s">
        <v>766</v>
      </c>
      <c r="F588" s="487" t="s">
        <v>4459</v>
      </c>
      <c r="G588" s="487" t="s">
        <v>4457</v>
      </c>
      <c r="H588" s="490" t="s">
        <v>4460</v>
      </c>
      <c r="I588" s="549" t="s">
        <v>679</v>
      </c>
      <c r="J588" s="485">
        <v>0</v>
      </c>
      <c r="K588" s="497"/>
      <c r="L588" s="497"/>
    </row>
    <row r="589" spans="1:12" ht="25.5">
      <c r="A589" s="479">
        <v>587</v>
      </c>
      <c r="B589" s="480" t="s">
        <v>72</v>
      </c>
      <c r="C589" s="494" t="s">
        <v>290</v>
      </c>
      <c r="D589" s="494" t="s">
        <v>804</v>
      </c>
      <c r="E589" s="494" t="s">
        <v>345</v>
      </c>
      <c r="F589" s="500" t="s">
        <v>3568</v>
      </c>
      <c r="G589" s="494" t="s">
        <v>4461</v>
      </c>
      <c r="H589" s="494" t="s">
        <v>4462</v>
      </c>
      <c r="I589" s="501" t="s">
        <v>2412</v>
      </c>
      <c r="J589" s="485">
        <v>6090</v>
      </c>
      <c r="K589" s="497"/>
      <c r="L589" s="497"/>
    </row>
    <row r="590" spans="1:12" ht="25.5">
      <c r="A590" s="479">
        <v>588</v>
      </c>
      <c r="B590" s="480" t="s">
        <v>72</v>
      </c>
      <c r="C590" s="494" t="s">
        <v>290</v>
      </c>
      <c r="D590" s="494" t="s">
        <v>804</v>
      </c>
      <c r="E590" s="494" t="s">
        <v>345</v>
      </c>
      <c r="F590" s="500" t="s">
        <v>4463</v>
      </c>
      <c r="G590" s="494" t="s">
        <v>4464</v>
      </c>
      <c r="H590" s="494" t="s">
        <v>4465</v>
      </c>
      <c r="I590" s="501" t="s">
        <v>2412</v>
      </c>
      <c r="J590" s="485">
        <v>7565.02</v>
      </c>
      <c r="K590" s="497"/>
      <c r="L590" s="497"/>
    </row>
    <row r="591" spans="1:12" ht="25.5">
      <c r="A591" s="479">
        <v>589</v>
      </c>
      <c r="B591" s="480" t="s">
        <v>72</v>
      </c>
      <c r="C591" s="494" t="s">
        <v>4466</v>
      </c>
      <c r="D591" s="494" t="s">
        <v>804</v>
      </c>
      <c r="E591" s="494" t="s">
        <v>345</v>
      </c>
      <c r="F591" s="500" t="s">
        <v>1150</v>
      </c>
      <c r="G591" s="494" t="s">
        <v>4467</v>
      </c>
      <c r="H591" s="494" t="s">
        <v>4468</v>
      </c>
      <c r="I591" s="501" t="s">
        <v>2412</v>
      </c>
      <c r="J591" s="485">
        <v>1470</v>
      </c>
      <c r="K591" s="497"/>
      <c r="L591" s="497"/>
    </row>
    <row r="592" spans="1:12" ht="25.5">
      <c r="A592" s="479">
        <v>590</v>
      </c>
      <c r="B592" s="480" t="s">
        <v>72</v>
      </c>
      <c r="C592" s="494" t="s">
        <v>290</v>
      </c>
      <c r="D592" s="494" t="s">
        <v>804</v>
      </c>
      <c r="E592" s="494" t="s">
        <v>345</v>
      </c>
      <c r="F592" s="500" t="s">
        <v>1146</v>
      </c>
      <c r="G592" s="494" t="s">
        <v>4469</v>
      </c>
      <c r="H592" s="494" t="s">
        <v>4470</v>
      </c>
      <c r="I592" s="501" t="s">
        <v>2412</v>
      </c>
      <c r="J592" s="485">
        <v>1946.7</v>
      </c>
      <c r="K592" s="497"/>
      <c r="L592" s="497"/>
    </row>
    <row r="593" spans="1:12" ht="25.5">
      <c r="A593" s="479">
        <v>591</v>
      </c>
      <c r="B593" s="480" t="s">
        <v>72</v>
      </c>
      <c r="C593" s="494" t="s">
        <v>3364</v>
      </c>
      <c r="D593" s="494" t="s">
        <v>804</v>
      </c>
      <c r="E593" s="494" t="s">
        <v>345</v>
      </c>
      <c r="F593" s="500" t="s">
        <v>4471</v>
      </c>
      <c r="G593" s="494" t="s">
        <v>4472</v>
      </c>
      <c r="H593" s="494" t="s">
        <v>4473</v>
      </c>
      <c r="I593" s="501" t="s">
        <v>2412</v>
      </c>
      <c r="J593" s="485">
        <v>1500</v>
      </c>
      <c r="K593" s="497"/>
      <c r="L593" s="497"/>
    </row>
    <row r="594" spans="1:12">
      <c r="A594" s="479">
        <v>592</v>
      </c>
      <c r="B594" s="480" t="s">
        <v>72</v>
      </c>
      <c r="C594" s="494" t="s">
        <v>290</v>
      </c>
      <c r="D594" s="494" t="s">
        <v>804</v>
      </c>
      <c r="E594" s="494" t="s">
        <v>345</v>
      </c>
      <c r="F594" s="500" t="s">
        <v>4474</v>
      </c>
      <c r="G594" s="494" t="s">
        <v>2791</v>
      </c>
      <c r="H594" s="494" t="s">
        <v>4475</v>
      </c>
      <c r="I594" s="501" t="s">
        <v>2412</v>
      </c>
      <c r="J594" s="485">
        <v>3500</v>
      </c>
      <c r="K594" s="497"/>
      <c r="L594" s="497"/>
    </row>
    <row r="595" spans="1:12" ht="51">
      <c r="A595" s="479">
        <v>593</v>
      </c>
      <c r="B595" s="480" t="s">
        <v>72</v>
      </c>
      <c r="C595" s="494" t="s">
        <v>4476</v>
      </c>
      <c r="D595" s="494" t="s">
        <v>804</v>
      </c>
      <c r="E595" s="494" t="s">
        <v>345</v>
      </c>
      <c r="F595" s="500" t="s">
        <v>4477</v>
      </c>
      <c r="G595" s="494" t="s">
        <v>2529</v>
      </c>
      <c r="H595" s="494" t="s">
        <v>4478</v>
      </c>
      <c r="I595" s="501" t="s">
        <v>2412</v>
      </c>
      <c r="J595" s="485">
        <v>1820</v>
      </c>
      <c r="K595" s="497"/>
      <c r="L595" s="497"/>
    </row>
    <row r="596" spans="1:12" ht="25.5">
      <c r="A596" s="479">
        <v>594</v>
      </c>
      <c r="B596" s="480" t="s">
        <v>72</v>
      </c>
      <c r="C596" s="494" t="s">
        <v>290</v>
      </c>
      <c r="D596" s="494" t="s">
        <v>804</v>
      </c>
      <c r="E596" s="494" t="s">
        <v>345</v>
      </c>
      <c r="F596" s="500" t="s">
        <v>4479</v>
      </c>
      <c r="G596" s="494" t="s">
        <v>4480</v>
      </c>
      <c r="H596" s="494" t="s">
        <v>4481</v>
      </c>
      <c r="I596" s="501" t="s">
        <v>2412</v>
      </c>
      <c r="J596" s="485">
        <v>4500</v>
      </c>
      <c r="K596" s="497"/>
      <c r="L596" s="497"/>
    </row>
    <row r="597" spans="1:12" ht="25.5">
      <c r="A597" s="479">
        <v>595</v>
      </c>
      <c r="B597" s="480" t="s">
        <v>72</v>
      </c>
      <c r="C597" s="494" t="s">
        <v>290</v>
      </c>
      <c r="D597" s="494" t="s">
        <v>804</v>
      </c>
      <c r="E597" s="494" t="s">
        <v>345</v>
      </c>
      <c r="F597" s="500" t="s">
        <v>4482</v>
      </c>
      <c r="G597" s="494" t="s">
        <v>4483</v>
      </c>
      <c r="H597" s="494" t="s">
        <v>4484</v>
      </c>
      <c r="I597" s="501" t="s">
        <v>2412</v>
      </c>
      <c r="J597" s="485">
        <v>5660</v>
      </c>
      <c r="K597" s="497"/>
      <c r="L597" s="497"/>
    </row>
    <row r="598" spans="1:12">
      <c r="A598" s="479">
        <v>596</v>
      </c>
      <c r="B598" s="480" t="s">
        <v>72</v>
      </c>
      <c r="C598" s="494" t="s">
        <v>290</v>
      </c>
      <c r="D598" s="494" t="s">
        <v>804</v>
      </c>
      <c r="E598" s="494" t="s">
        <v>345</v>
      </c>
      <c r="F598" s="500" t="s">
        <v>4485</v>
      </c>
      <c r="G598" s="494" t="s">
        <v>2529</v>
      </c>
      <c r="H598" s="494" t="s">
        <v>4486</v>
      </c>
      <c r="I598" s="501" t="s">
        <v>2412</v>
      </c>
      <c r="J598" s="485">
        <v>2970</v>
      </c>
      <c r="K598" s="497"/>
      <c r="L598" s="497"/>
    </row>
    <row r="599" spans="1:12" ht="25.5">
      <c r="A599" s="479">
        <v>597</v>
      </c>
      <c r="B599" s="480" t="s">
        <v>72</v>
      </c>
      <c r="C599" s="494" t="s">
        <v>3364</v>
      </c>
      <c r="D599" s="494" t="s">
        <v>804</v>
      </c>
      <c r="E599" s="494" t="s">
        <v>345</v>
      </c>
      <c r="F599" s="500" t="s">
        <v>4487</v>
      </c>
      <c r="G599" s="494" t="s">
        <v>4472</v>
      </c>
      <c r="H599" s="494" t="s">
        <v>4488</v>
      </c>
      <c r="I599" s="501" t="s">
        <v>2412</v>
      </c>
      <c r="J599" s="485">
        <v>1500</v>
      </c>
      <c r="K599" s="497"/>
      <c r="L599" s="497"/>
    </row>
    <row r="600" spans="1:12" ht="25.5">
      <c r="A600" s="479">
        <v>598</v>
      </c>
      <c r="B600" s="480" t="s">
        <v>72</v>
      </c>
      <c r="C600" s="494" t="s">
        <v>2413</v>
      </c>
      <c r="D600" s="494" t="s">
        <v>804</v>
      </c>
      <c r="E600" s="494" t="s">
        <v>345</v>
      </c>
      <c r="F600" s="500" t="s">
        <v>4489</v>
      </c>
      <c r="G600" s="494" t="s">
        <v>2553</v>
      </c>
      <c r="H600" s="494" t="s">
        <v>4490</v>
      </c>
      <c r="I600" s="501" t="s">
        <v>2412</v>
      </c>
      <c r="J600" s="485">
        <v>510</v>
      </c>
      <c r="K600" s="497"/>
      <c r="L600" s="497"/>
    </row>
    <row r="601" spans="1:12">
      <c r="A601" s="479">
        <v>599</v>
      </c>
      <c r="B601" s="480" t="s">
        <v>72</v>
      </c>
      <c r="C601" s="494" t="s">
        <v>290</v>
      </c>
      <c r="D601" s="494" t="s">
        <v>804</v>
      </c>
      <c r="E601" s="494" t="s">
        <v>345</v>
      </c>
      <c r="F601" s="500" t="s">
        <v>4491</v>
      </c>
      <c r="G601" s="494" t="s">
        <v>2529</v>
      </c>
      <c r="H601" s="494" t="s">
        <v>4492</v>
      </c>
      <c r="I601" s="501" t="s">
        <v>2412</v>
      </c>
      <c r="J601" s="485">
        <v>2400</v>
      </c>
      <c r="K601" s="497"/>
      <c r="L601" s="497"/>
    </row>
    <row r="602" spans="1:12">
      <c r="A602" s="479">
        <v>600</v>
      </c>
      <c r="B602" s="480" t="s">
        <v>72</v>
      </c>
      <c r="C602" s="494" t="s">
        <v>290</v>
      </c>
      <c r="D602" s="494" t="s">
        <v>804</v>
      </c>
      <c r="E602" s="494" t="s">
        <v>345</v>
      </c>
      <c r="F602" s="500" t="s">
        <v>4493</v>
      </c>
      <c r="G602" s="494" t="s">
        <v>2529</v>
      </c>
      <c r="H602" s="494" t="s">
        <v>4494</v>
      </c>
      <c r="I602" s="501" t="s">
        <v>2412</v>
      </c>
      <c r="J602" s="485">
        <v>1320</v>
      </c>
      <c r="K602" s="497"/>
      <c r="L602" s="497"/>
    </row>
    <row r="603" spans="1:12" ht="38.25">
      <c r="A603" s="479">
        <v>601</v>
      </c>
      <c r="B603" s="480" t="s">
        <v>72</v>
      </c>
      <c r="C603" s="494" t="s">
        <v>4495</v>
      </c>
      <c r="D603" s="494" t="s">
        <v>804</v>
      </c>
      <c r="E603" s="494" t="s">
        <v>345</v>
      </c>
      <c r="F603" s="500" t="s">
        <v>4496</v>
      </c>
      <c r="G603" s="494" t="s">
        <v>2450</v>
      </c>
      <c r="H603" s="494" t="s">
        <v>4497</v>
      </c>
      <c r="I603" s="501" t="s">
        <v>2412</v>
      </c>
      <c r="J603" s="485">
        <v>618</v>
      </c>
      <c r="K603" s="497"/>
      <c r="L603" s="497"/>
    </row>
    <row r="604" spans="1:12">
      <c r="A604" s="479">
        <v>602</v>
      </c>
      <c r="B604" s="480" t="s">
        <v>72</v>
      </c>
      <c r="C604" s="494" t="s">
        <v>290</v>
      </c>
      <c r="D604" s="494" t="s">
        <v>804</v>
      </c>
      <c r="E604" s="494" t="s">
        <v>345</v>
      </c>
      <c r="F604" s="500" t="s">
        <v>4498</v>
      </c>
      <c r="G604" s="494" t="s">
        <v>2529</v>
      </c>
      <c r="H604" s="494" t="s">
        <v>4499</v>
      </c>
      <c r="I604" s="501" t="s">
        <v>2412</v>
      </c>
      <c r="J604" s="485">
        <v>1090.5</v>
      </c>
      <c r="K604" s="497"/>
      <c r="L604" s="497"/>
    </row>
    <row r="605" spans="1:12" ht="25.5">
      <c r="A605" s="506">
        <v>603</v>
      </c>
      <c r="B605" s="507" t="s">
        <v>74</v>
      </c>
      <c r="C605" s="507" t="s">
        <v>4500</v>
      </c>
      <c r="D605" s="508" t="s">
        <v>535</v>
      </c>
      <c r="E605" s="508" t="s">
        <v>394</v>
      </c>
      <c r="F605" s="507" t="s">
        <v>4501</v>
      </c>
      <c r="G605" s="507" t="s">
        <v>3009</v>
      </c>
      <c r="H605" s="507" t="s">
        <v>4502</v>
      </c>
      <c r="I605" s="550">
        <v>2019</v>
      </c>
      <c r="J605" s="511">
        <v>30000</v>
      </c>
      <c r="K605" s="512"/>
      <c r="L605" s="512"/>
    </row>
    <row r="606" spans="1:12" ht="25.5">
      <c r="A606" s="506">
        <v>604</v>
      </c>
      <c r="B606" s="507" t="s">
        <v>74</v>
      </c>
      <c r="C606" s="507" t="s">
        <v>4503</v>
      </c>
      <c r="D606" s="508" t="s">
        <v>535</v>
      </c>
      <c r="E606" s="508" t="s">
        <v>394</v>
      </c>
      <c r="F606" s="507" t="s">
        <v>4504</v>
      </c>
      <c r="G606" s="507" t="s">
        <v>3009</v>
      </c>
      <c r="H606" s="507" t="s">
        <v>4505</v>
      </c>
      <c r="I606" s="550">
        <v>2019</v>
      </c>
      <c r="J606" s="511">
        <v>30000</v>
      </c>
      <c r="K606" s="512"/>
      <c r="L606" s="512"/>
    </row>
    <row r="607" spans="1:12" ht="25.5">
      <c r="A607" s="506">
        <v>605</v>
      </c>
      <c r="B607" s="507" t="s">
        <v>74</v>
      </c>
      <c r="C607" s="507" t="s">
        <v>4506</v>
      </c>
      <c r="D607" s="508" t="s">
        <v>804</v>
      </c>
      <c r="E607" s="508" t="s">
        <v>345</v>
      </c>
      <c r="F607" s="507" t="s">
        <v>4507</v>
      </c>
      <c r="G607" s="507" t="s">
        <v>3009</v>
      </c>
      <c r="H607" s="507" t="s">
        <v>4508</v>
      </c>
      <c r="I607" s="550">
        <v>2019</v>
      </c>
      <c r="J607" s="511">
        <v>1000</v>
      </c>
      <c r="K607" s="512"/>
      <c r="L607" s="512"/>
    </row>
    <row r="608" spans="1:12" ht="25.5">
      <c r="A608" s="506">
        <v>606</v>
      </c>
      <c r="B608" s="507" t="s">
        <v>74</v>
      </c>
      <c r="C608" s="551" t="s">
        <v>4509</v>
      </c>
      <c r="D608" s="508" t="s">
        <v>804</v>
      </c>
      <c r="E608" s="508" t="s">
        <v>345</v>
      </c>
      <c r="F608" s="507" t="s">
        <v>4507</v>
      </c>
      <c r="G608" s="507" t="s">
        <v>3009</v>
      </c>
      <c r="H608" s="507" t="s">
        <v>4508</v>
      </c>
      <c r="I608" s="550">
        <v>2019</v>
      </c>
      <c r="J608" s="511">
        <v>3500</v>
      </c>
      <c r="K608" s="512"/>
      <c r="L608" s="512"/>
    </row>
    <row r="609" spans="1:12" ht="25.5">
      <c r="A609" s="517">
        <v>607</v>
      </c>
      <c r="B609" s="518" t="s">
        <v>76</v>
      </c>
      <c r="C609" s="552" t="s">
        <v>3755</v>
      </c>
      <c r="D609" s="517" t="s">
        <v>535</v>
      </c>
      <c r="E609" s="517" t="s">
        <v>345</v>
      </c>
      <c r="F609" s="552" t="s">
        <v>4510</v>
      </c>
      <c r="G609" s="552" t="s">
        <v>4511</v>
      </c>
      <c r="H609" s="552" t="s">
        <v>4512</v>
      </c>
      <c r="I609" s="520" t="s">
        <v>1226</v>
      </c>
      <c r="J609" s="521"/>
      <c r="K609" s="517"/>
      <c r="L609" s="517"/>
    </row>
    <row r="610" spans="1:12" ht="51">
      <c r="A610" s="517">
        <v>608</v>
      </c>
      <c r="B610" s="518" t="s">
        <v>76</v>
      </c>
      <c r="C610" s="519" t="s">
        <v>4513</v>
      </c>
      <c r="D610" s="522" t="s">
        <v>535</v>
      </c>
      <c r="E610" s="517" t="s">
        <v>345</v>
      </c>
      <c r="F610" s="519" t="s">
        <v>4514</v>
      </c>
      <c r="G610" s="553" t="s">
        <v>4515</v>
      </c>
      <c r="H610" s="519" t="s">
        <v>4516</v>
      </c>
      <c r="I610" s="523" t="s">
        <v>2412</v>
      </c>
      <c r="J610" s="521">
        <v>3500</v>
      </c>
      <c r="K610" s="522"/>
      <c r="L610" s="522"/>
    </row>
    <row r="611" spans="1:12" ht="51">
      <c r="A611" s="517">
        <v>609</v>
      </c>
      <c r="B611" s="518" t="s">
        <v>76</v>
      </c>
      <c r="C611" s="519" t="s">
        <v>4517</v>
      </c>
      <c r="D611" s="522" t="s">
        <v>535</v>
      </c>
      <c r="E611" s="517" t="s">
        <v>345</v>
      </c>
      <c r="F611" s="519" t="s">
        <v>4514</v>
      </c>
      <c r="G611" s="553" t="s">
        <v>4515</v>
      </c>
      <c r="H611" s="519" t="s">
        <v>4516</v>
      </c>
      <c r="I611" s="523" t="s">
        <v>2412</v>
      </c>
      <c r="J611" s="521">
        <v>2000</v>
      </c>
      <c r="K611" s="522"/>
      <c r="L611" s="522"/>
    </row>
    <row r="612" spans="1:12" ht="51">
      <c r="A612" s="517">
        <v>610</v>
      </c>
      <c r="B612" s="518" t="s">
        <v>76</v>
      </c>
      <c r="C612" s="519" t="s">
        <v>4518</v>
      </c>
      <c r="D612" s="522" t="s">
        <v>535</v>
      </c>
      <c r="E612" s="517" t="s">
        <v>345</v>
      </c>
      <c r="F612" s="519" t="s">
        <v>4519</v>
      </c>
      <c r="G612" s="553" t="s">
        <v>4520</v>
      </c>
      <c r="H612" s="519" t="s">
        <v>4521</v>
      </c>
      <c r="I612" s="523" t="s">
        <v>2412</v>
      </c>
      <c r="J612" s="521">
        <v>20000</v>
      </c>
      <c r="K612" s="522"/>
      <c r="L612" s="522"/>
    </row>
    <row r="613" spans="1:12" ht="25.5">
      <c r="A613" s="526">
        <v>611</v>
      </c>
      <c r="B613" s="526" t="s">
        <v>4522</v>
      </c>
      <c r="C613" s="554" t="s">
        <v>1189</v>
      </c>
      <c r="D613" s="526" t="s">
        <v>535</v>
      </c>
      <c r="E613" s="526" t="s">
        <v>345</v>
      </c>
      <c r="F613" s="554" t="s">
        <v>1220</v>
      </c>
      <c r="G613" s="554" t="s">
        <v>4523</v>
      </c>
      <c r="H613" s="554" t="s">
        <v>1221</v>
      </c>
      <c r="I613" s="554" t="s">
        <v>4524</v>
      </c>
      <c r="J613" s="529">
        <v>370150</v>
      </c>
      <c r="K613" s="526"/>
      <c r="L613" s="554" t="s">
        <v>4525</v>
      </c>
    </row>
    <row r="614" spans="1:12" ht="63.75">
      <c r="A614" s="526">
        <v>612</v>
      </c>
      <c r="B614" s="526" t="s">
        <v>4526</v>
      </c>
      <c r="C614" s="554" t="s">
        <v>4503</v>
      </c>
      <c r="D614" s="526" t="s">
        <v>804</v>
      </c>
      <c r="E614" s="526" t="s">
        <v>345</v>
      </c>
      <c r="F614" s="554"/>
      <c r="G614" s="554" t="s">
        <v>4527</v>
      </c>
      <c r="H614" s="554" t="s">
        <v>4528</v>
      </c>
      <c r="I614" s="554" t="s">
        <v>4529</v>
      </c>
      <c r="J614" s="529">
        <v>20000</v>
      </c>
      <c r="K614" s="526"/>
      <c r="L614" s="554" t="s">
        <v>4530</v>
      </c>
    </row>
    <row r="615" spans="1:12" ht="25.5">
      <c r="A615" s="526">
        <v>613</v>
      </c>
      <c r="B615" s="526" t="s">
        <v>4531</v>
      </c>
      <c r="C615" s="554" t="s">
        <v>4532</v>
      </c>
      <c r="D615" s="526" t="s">
        <v>535</v>
      </c>
      <c r="E615" s="526" t="s">
        <v>766</v>
      </c>
      <c r="F615" s="554" t="s">
        <v>4533</v>
      </c>
      <c r="G615" s="554" t="s">
        <v>4534</v>
      </c>
      <c r="H615" s="554" t="s">
        <v>4535</v>
      </c>
      <c r="I615" s="554" t="s">
        <v>4536</v>
      </c>
      <c r="J615" s="529">
        <v>156395</v>
      </c>
      <c r="K615" s="529"/>
      <c r="L615" s="554"/>
    </row>
    <row r="616" spans="1:12" ht="25.5">
      <c r="A616" s="526">
        <v>614</v>
      </c>
      <c r="B616" s="526" t="s">
        <v>4531</v>
      </c>
      <c r="C616" s="554" t="s">
        <v>4537</v>
      </c>
      <c r="D616" s="526" t="s">
        <v>535</v>
      </c>
      <c r="E616" s="526" t="s">
        <v>766</v>
      </c>
      <c r="F616" s="554" t="s">
        <v>4538</v>
      </c>
      <c r="G616" s="554" t="s">
        <v>4534</v>
      </c>
      <c r="H616" s="554" t="s">
        <v>4535</v>
      </c>
      <c r="I616" s="554" t="s">
        <v>4539</v>
      </c>
      <c r="J616" s="529">
        <v>62491</v>
      </c>
      <c r="K616" s="529"/>
      <c r="L616" s="554"/>
    </row>
    <row r="617" spans="1:12" ht="25.5">
      <c r="A617" s="526">
        <v>615</v>
      </c>
      <c r="B617" s="526" t="s">
        <v>4540</v>
      </c>
      <c r="C617" s="526" t="s">
        <v>1189</v>
      </c>
      <c r="D617" s="526" t="s">
        <v>535</v>
      </c>
      <c r="E617" s="526" t="s">
        <v>345</v>
      </c>
      <c r="F617" s="554"/>
      <c r="G617" s="554" t="s">
        <v>4541</v>
      </c>
      <c r="H617" s="554" t="s">
        <v>4542</v>
      </c>
      <c r="I617" s="554" t="s">
        <v>4543</v>
      </c>
      <c r="J617" s="529">
        <v>5000</v>
      </c>
      <c r="K617" s="526"/>
      <c r="L617" s="554"/>
    </row>
  </sheetData>
  <mergeCells count="1">
    <mergeCell ref="A1:L1"/>
  </mergeCells>
  <hyperlinks>
    <hyperlink ref="C608" r:id="rId1"/>
  </hyperlinks>
  <pageMargins left="0.70833333333333304" right="0.70833333333333304" top="0.74791666666666701" bottom="0.74791666666666701" header="0.51180555555555496" footer="0.51180555555555496"/>
  <pageSetup paperSize="9" scale="50" firstPageNumber="0" orientation="portrait" horizontalDpi="4294967295" verticalDpi="4294967295"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1"/>
  <sheetViews>
    <sheetView view="pageBreakPreview" topLeftCell="A304" zoomScaleNormal="100" workbookViewId="0">
      <selection activeCell="H18" sqref="H18"/>
    </sheetView>
  </sheetViews>
  <sheetFormatPr defaultRowHeight="15.75"/>
  <cols>
    <col min="1" max="1" width="20.75"/>
    <col min="2" max="2" width="26.75"/>
    <col min="3" max="3" width="37.25"/>
    <col min="4" max="4" width="25.125"/>
    <col min="5" max="5" width="18"/>
    <col min="6" max="1025" width="9.75"/>
  </cols>
  <sheetData>
    <row r="1" spans="1:5" ht="20.25">
      <c r="A1" s="594" t="s">
        <v>4544</v>
      </c>
      <c r="B1" s="594"/>
      <c r="C1" s="594"/>
      <c r="D1" s="594"/>
      <c r="E1" s="594"/>
    </row>
    <row r="2" spans="1:5" s="224" customFormat="1">
      <c r="A2" s="56" t="s">
        <v>4545</v>
      </c>
      <c r="B2" s="555" t="s">
        <v>4546</v>
      </c>
      <c r="C2" s="555" t="s">
        <v>4547</v>
      </c>
      <c r="D2" s="555" t="s">
        <v>4548</v>
      </c>
      <c r="E2" s="331" t="s">
        <v>4549</v>
      </c>
    </row>
    <row r="3" spans="1:5" ht="38.25">
      <c r="A3" s="556" t="s">
        <v>4550</v>
      </c>
      <c r="B3" s="557" t="s">
        <v>4551</v>
      </c>
      <c r="C3" s="558" t="s">
        <v>4552</v>
      </c>
      <c r="D3" s="558" t="s">
        <v>4553</v>
      </c>
      <c r="E3" s="559">
        <v>43708</v>
      </c>
    </row>
    <row r="4" spans="1:5" ht="38.25">
      <c r="A4" s="556" t="s">
        <v>4550</v>
      </c>
      <c r="B4" s="557" t="s">
        <v>4554</v>
      </c>
      <c r="C4" s="558" t="s">
        <v>4555</v>
      </c>
      <c r="D4" s="558" t="s">
        <v>4556</v>
      </c>
      <c r="E4" s="560">
        <v>43708</v>
      </c>
    </row>
    <row r="5" spans="1:5" ht="25.5">
      <c r="A5" s="556" t="s">
        <v>4550</v>
      </c>
      <c r="B5" s="557" t="s">
        <v>4557</v>
      </c>
      <c r="C5" s="558" t="s">
        <v>4558</v>
      </c>
      <c r="D5" s="558" t="s">
        <v>4559</v>
      </c>
      <c r="E5" s="560">
        <v>43708</v>
      </c>
    </row>
    <row r="6" spans="1:5" ht="76.5">
      <c r="A6" s="556" t="s">
        <v>4550</v>
      </c>
      <c r="B6" s="557" t="s">
        <v>4560</v>
      </c>
      <c r="C6" s="558" t="s">
        <v>4561</v>
      </c>
      <c r="D6" s="558" t="s">
        <v>4562</v>
      </c>
      <c r="E6" s="560">
        <v>43698</v>
      </c>
    </row>
    <row r="7" spans="1:5" ht="25.5">
      <c r="A7" s="556" t="s">
        <v>4563</v>
      </c>
      <c r="B7" s="557" t="s">
        <v>4557</v>
      </c>
      <c r="C7" s="558" t="s">
        <v>4564</v>
      </c>
      <c r="D7" s="558" t="s">
        <v>4565</v>
      </c>
      <c r="E7" s="561" t="s">
        <v>4566</v>
      </c>
    </row>
    <row r="8" spans="1:5" ht="38.25">
      <c r="A8" s="556" t="s">
        <v>4567</v>
      </c>
      <c r="B8" s="557" t="s">
        <v>4568</v>
      </c>
      <c r="C8" s="558" t="s">
        <v>4569</v>
      </c>
      <c r="D8" s="558" t="s">
        <v>4570</v>
      </c>
      <c r="E8" s="561" t="s">
        <v>4571</v>
      </c>
    </row>
    <row r="9" spans="1:5" ht="51">
      <c r="A9" s="556" t="s">
        <v>4572</v>
      </c>
      <c r="B9" s="557" t="s">
        <v>4573</v>
      </c>
      <c r="C9" s="558" t="s">
        <v>4574</v>
      </c>
      <c r="D9" s="558" t="s">
        <v>4575</v>
      </c>
      <c r="E9" s="561" t="s">
        <v>4576</v>
      </c>
    </row>
    <row r="10" spans="1:5" ht="25.5">
      <c r="A10" s="556" t="s">
        <v>4577</v>
      </c>
      <c r="B10" s="557" t="s">
        <v>4578</v>
      </c>
      <c r="C10" s="558" t="s">
        <v>4579</v>
      </c>
      <c r="D10" s="558" t="s">
        <v>4580</v>
      </c>
      <c r="E10" s="560">
        <v>43508</v>
      </c>
    </row>
    <row r="11" spans="1:5" ht="25.5">
      <c r="A11" s="556" t="s">
        <v>4577</v>
      </c>
      <c r="B11" s="557" t="s">
        <v>4578</v>
      </c>
      <c r="C11" s="558" t="s">
        <v>4581</v>
      </c>
      <c r="D11" s="558" t="s">
        <v>4582</v>
      </c>
      <c r="E11" s="561" t="s">
        <v>4583</v>
      </c>
    </row>
    <row r="12" spans="1:5" ht="38.25">
      <c r="A12" s="556" t="s">
        <v>4577</v>
      </c>
      <c r="B12" s="557" t="s">
        <v>4578</v>
      </c>
      <c r="C12" s="558" t="s">
        <v>4584</v>
      </c>
      <c r="D12" s="558" t="s">
        <v>4585</v>
      </c>
      <c r="E12" s="560">
        <v>43475</v>
      </c>
    </row>
    <row r="13" spans="1:5" ht="25.5">
      <c r="A13" s="556" t="s">
        <v>4567</v>
      </c>
      <c r="B13" s="557" t="s">
        <v>4578</v>
      </c>
      <c r="C13" s="558" t="s">
        <v>4586</v>
      </c>
      <c r="D13" s="558" t="s">
        <v>4575</v>
      </c>
      <c r="E13" s="561" t="s">
        <v>4587</v>
      </c>
    </row>
    <row r="14" spans="1:5" ht="25.5">
      <c r="A14" s="556" t="s">
        <v>4588</v>
      </c>
      <c r="B14" s="557" t="s">
        <v>4589</v>
      </c>
      <c r="C14" s="558" t="s">
        <v>4590</v>
      </c>
      <c r="D14" s="558" t="s">
        <v>4591</v>
      </c>
      <c r="E14" s="561" t="s">
        <v>4592</v>
      </c>
    </row>
    <row r="15" spans="1:5" ht="38.25">
      <c r="A15" s="556" t="s">
        <v>4593</v>
      </c>
      <c r="B15" s="557" t="s">
        <v>4594</v>
      </c>
      <c r="C15" s="558" t="s">
        <v>4595</v>
      </c>
      <c r="D15" s="558" t="s">
        <v>4596</v>
      </c>
      <c r="E15" s="561" t="s">
        <v>4597</v>
      </c>
    </row>
    <row r="16" spans="1:5" ht="63.75">
      <c r="A16" s="556" t="s">
        <v>4572</v>
      </c>
      <c r="B16" s="557" t="s">
        <v>4598</v>
      </c>
      <c r="C16" s="558" t="s">
        <v>4599</v>
      </c>
      <c r="D16" s="558" t="s">
        <v>4600</v>
      </c>
      <c r="E16" s="561" t="s">
        <v>4601</v>
      </c>
    </row>
    <row r="17" spans="1:5" ht="25.5">
      <c r="A17" s="556" t="s">
        <v>4602</v>
      </c>
      <c r="B17" s="557" t="s">
        <v>4603</v>
      </c>
      <c r="C17" s="558" t="s">
        <v>4604</v>
      </c>
      <c r="D17" s="558" t="s">
        <v>4605</v>
      </c>
      <c r="E17" s="561" t="s">
        <v>4606</v>
      </c>
    </row>
    <row r="18" spans="1:5" ht="38.25">
      <c r="A18" s="556" t="s">
        <v>4607</v>
      </c>
      <c r="B18" s="557" t="s">
        <v>4608</v>
      </c>
      <c r="C18" s="558" t="s">
        <v>4609</v>
      </c>
      <c r="D18" s="558" t="s">
        <v>4610</v>
      </c>
      <c r="E18" s="560">
        <v>43699</v>
      </c>
    </row>
    <row r="19" spans="1:5" ht="51">
      <c r="A19" s="556" t="s">
        <v>4607</v>
      </c>
      <c r="B19" s="557" t="s">
        <v>4608</v>
      </c>
      <c r="C19" s="558" t="s">
        <v>4611</v>
      </c>
      <c r="D19" s="558" t="s">
        <v>4612</v>
      </c>
      <c r="E19" s="561" t="s">
        <v>4613</v>
      </c>
    </row>
    <row r="20" spans="1:5" ht="38.25">
      <c r="A20" s="556" t="s">
        <v>4550</v>
      </c>
      <c r="B20" s="557" t="s">
        <v>4608</v>
      </c>
      <c r="C20" s="558" t="s">
        <v>4614</v>
      </c>
      <c r="D20" s="558" t="s">
        <v>4615</v>
      </c>
      <c r="E20" s="560">
        <v>43496</v>
      </c>
    </row>
    <row r="21" spans="1:5" ht="38.25">
      <c r="A21" s="556" t="s">
        <v>4616</v>
      </c>
      <c r="B21" s="557" t="s">
        <v>4608</v>
      </c>
      <c r="C21" s="558" t="s">
        <v>4617</v>
      </c>
      <c r="D21" s="558" t="s">
        <v>4618</v>
      </c>
      <c r="E21" s="561" t="s">
        <v>4619</v>
      </c>
    </row>
    <row r="22" spans="1:5" ht="25.5">
      <c r="A22" s="556" t="s">
        <v>4607</v>
      </c>
      <c r="B22" s="557" t="s">
        <v>4608</v>
      </c>
      <c r="C22" s="558" t="s">
        <v>4620</v>
      </c>
      <c r="D22" s="558" t="s">
        <v>4621</v>
      </c>
      <c r="E22" s="561" t="s">
        <v>4622</v>
      </c>
    </row>
    <row r="23" spans="1:5" ht="38.25">
      <c r="A23" s="556" t="s">
        <v>4623</v>
      </c>
      <c r="B23" s="557" t="s">
        <v>4624</v>
      </c>
      <c r="C23" s="558" t="s">
        <v>4625</v>
      </c>
      <c r="D23" s="558" t="s">
        <v>4626</v>
      </c>
      <c r="E23" s="561" t="s">
        <v>4627</v>
      </c>
    </row>
    <row r="24" spans="1:5" ht="25.5">
      <c r="A24" s="556" t="s">
        <v>4628</v>
      </c>
      <c r="B24" s="557" t="s">
        <v>4629</v>
      </c>
      <c r="C24" s="558" t="s">
        <v>4630</v>
      </c>
      <c r="D24" s="558" t="s">
        <v>4631</v>
      </c>
      <c r="E24" s="561" t="s">
        <v>4632</v>
      </c>
    </row>
    <row r="25" spans="1:5" ht="25.5">
      <c r="A25" s="556" t="s">
        <v>4567</v>
      </c>
      <c r="B25" s="557" t="s">
        <v>4629</v>
      </c>
      <c r="C25" s="558" t="s">
        <v>4633</v>
      </c>
      <c r="D25" s="558" t="s">
        <v>4634</v>
      </c>
      <c r="E25" s="561" t="s">
        <v>4635</v>
      </c>
    </row>
    <row r="26" spans="1:5" ht="25.5">
      <c r="A26" s="556" t="s">
        <v>4607</v>
      </c>
      <c r="B26" s="557" t="s">
        <v>4636</v>
      </c>
      <c r="C26" s="558" t="s">
        <v>4637</v>
      </c>
      <c r="D26" s="558" t="s">
        <v>4638</v>
      </c>
      <c r="E26" s="560">
        <v>43718</v>
      </c>
    </row>
    <row r="27" spans="1:5" ht="38.25">
      <c r="A27" s="556" t="s">
        <v>4623</v>
      </c>
      <c r="B27" s="557" t="s">
        <v>4639</v>
      </c>
      <c r="C27" s="558" t="s">
        <v>4640</v>
      </c>
      <c r="D27" s="558" t="s">
        <v>4641</v>
      </c>
      <c r="E27" s="560">
        <v>43695</v>
      </c>
    </row>
    <row r="28" spans="1:5" ht="38.25">
      <c r="A28" s="556" t="s">
        <v>4588</v>
      </c>
      <c r="B28" s="557" t="s">
        <v>4642</v>
      </c>
      <c r="C28" s="558" t="s">
        <v>4643</v>
      </c>
      <c r="D28" s="558" t="s">
        <v>4644</v>
      </c>
      <c r="E28" s="561" t="s">
        <v>4645</v>
      </c>
    </row>
    <row r="29" spans="1:5" ht="38.25">
      <c r="A29" s="556" t="s">
        <v>4646</v>
      </c>
      <c r="B29" s="557" t="s">
        <v>4642</v>
      </c>
      <c r="C29" s="558" t="s">
        <v>4647</v>
      </c>
      <c r="D29" s="558" t="s">
        <v>4648</v>
      </c>
      <c r="E29" s="561" t="s">
        <v>4649</v>
      </c>
    </row>
    <row r="30" spans="1:5" ht="38.25">
      <c r="A30" s="556" t="s">
        <v>4588</v>
      </c>
      <c r="B30" s="557" t="s">
        <v>4642</v>
      </c>
      <c r="C30" s="558" t="s">
        <v>4650</v>
      </c>
      <c r="D30" s="558" t="s">
        <v>4651</v>
      </c>
      <c r="E30" s="560">
        <v>43708</v>
      </c>
    </row>
    <row r="31" spans="1:5" ht="25.5">
      <c r="A31" s="556" t="s">
        <v>4652</v>
      </c>
      <c r="B31" s="557" t="s">
        <v>4653</v>
      </c>
      <c r="C31" s="558" t="s">
        <v>4654</v>
      </c>
      <c r="D31" s="558" t="s">
        <v>4655</v>
      </c>
      <c r="E31" s="560">
        <v>43677</v>
      </c>
    </row>
    <row r="32" spans="1:5" ht="51">
      <c r="A32" s="556" t="s">
        <v>4646</v>
      </c>
      <c r="B32" s="557" t="s">
        <v>4656</v>
      </c>
      <c r="C32" s="558" t="s">
        <v>4657</v>
      </c>
      <c r="D32" s="558" t="s">
        <v>4658</v>
      </c>
      <c r="E32" s="560">
        <v>43551</v>
      </c>
    </row>
    <row r="33" spans="1:5" ht="38.25">
      <c r="A33" s="556" t="s">
        <v>4659</v>
      </c>
      <c r="B33" s="557" t="s">
        <v>4660</v>
      </c>
      <c r="C33" s="558" t="s">
        <v>4661</v>
      </c>
      <c r="D33" s="558" t="s">
        <v>4662</v>
      </c>
      <c r="E33" s="560">
        <v>43488</v>
      </c>
    </row>
    <row r="34" spans="1:5" ht="38.25">
      <c r="A34" s="556" t="s">
        <v>4646</v>
      </c>
      <c r="B34" s="557" t="s">
        <v>4663</v>
      </c>
      <c r="C34" s="558" t="s">
        <v>4664</v>
      </c>
      <c r="D34" s="558" t="s">
        <v>4665</v>
      </c>
      <c r="E34" s="561" t="s">
        <v>4666</v>
      </c>
    </row>
    <row r="35" spans="1:5" ht="38.25">
      <c r="A35" s="556" t="s">
        <v>4646</v>
      </c>
      <c r="B35" s="557" t="s">
        <v>4667</v>
      </c>
      <c r="C35" s="558" t="s">
        <v>4668</v>
      </c>
      <c r="D35" s="558" t="s">
        <v>4669</v>
      </c>
      <c r="E35" s="560">
        <v>43721</v>
      </c>
    </row>
    <row r="36" spans="1:5" ht="25.5">
      <c r="A36" s="556" t="s">
        <v>4670</v>
      </c>
      <c r="B36" s="557" t="s">
        <v>4671</v>
      </c>
      <c r="C36" s="558" t="s">
        <v>4672</v>
      </c>
      <c r="D36" s="558" t="s">
        <v>4673</v>
      </c>
      <c r="E36" s="561" t="s">
        <v>4674</v>
      </c>
    </row>
    <row r="37" spans="1:5" ht="25.5">
      <c r="A37" s="556" t="s">
        <v>4607</v>
      </c>
      <c r="B37" s="557" t="s">
        <v>4671</v>
      </c>
      <c r="C37" s="558" t="s">
        <v>4675</v>
      </c>
      <c r="D37" s="558" t="s">
        <v>4676</v>
      </c>
      <c r="E37" s="561" t="s">
        <v>4677</v>
      </c>
    </row>
    <row r="38" spans="1:5" ht="38.25">
      <c r="A38" s="556" t="s">
        <v>4652</v>
      </c>
      <c r="B38" s="557" t="s">
        <v>4678</v>
      </c>
      <c r="C38" s="558" t="s">
        <v>4679</v>
      </c>
      <c r="D38" s="558" t="s">
        <v>4553</v>
      </c>
      <c r="E38" s="560">
        <v>43708</v>
      </c>
    </row>
    <row r="39" spans="1:5" ht="38.25">
      <c r="A39" s="556" t="s">
        <v>4572</v>
      </c>
      <c r="B39" s="557" t="s">
        <v>4680</v>
      </c>
      <c r="C39" s="558" t="s">
        <v>4681</v>
      </c>
      <c r="D39" s="558" t="s">
        <v>4682</v>
      </c>
      <c r="E39" s="561" t="s">
        <v>4683</v>
      </c>
    </row>
    <row r="40" spans="1:5" ht="38.25">
      <c r="A40" s="556" t="s">
        <v>4684</v>
      </c>
      <c r="B40" s="557" t="s">
        <v>4678</v>
      </c>
      <c r="C40" s="558" t="s">
        <v>4685</v>
      </c>
      <c r="D40" s="558" t="s">
        <v>4686</v>
      </c>
      <c r="E40" s="560">
        <v>43708</v>
      </c>
    </row>
    <row r="41" spans="1:5" ht="51">
      <c r="A41" s="556" t="s">
        <v>4684</v>
      </c>
      <c r="B41" s="557" t="s">
        <v>4687</v>
      </c>
      <c r="C41" s="558" t="s">
        <v>4688</v>
      </c>
      <c r="D41" s="558" t="s">
        <v>4689</v>
      </c>
      <c r="E41" s="560">
        <v>43633</v>
      </c>
    </row>
    <row r="42" spans="1:5" ht="51">
      <c r="A42" s="556" t="s">
        <v>4602</v>
      </c>
      <c r="B42" s="557" t="s">
        <v>4690</v>
      </c>
      <c r="C42" s="558" t="s">
        <v>4691</v>
      </c>
      <c r="D42" s="558" t="s">
        <v>4689</v>
      </c>
      <c r="E42" s="561" t="s">
        <v>4692</v>
      </c>
    </row>
    <row r="43" spans="1:5" ht="51">
      <c r="A43" s="556" t="s">
        <v>4646</v>
      </c>
      <c r="B43" s="557" t="s">
        <v>4693</v>
      </c>
      <c r="C43" s="558" t="s">
        <v>4694</v>
      </c>
      <c r="D43" s="558" t="s">
        <v>4695</v>
      </c>
      <c r="E43" s="560">
        <v>43582</v>
      </c>
    </row>
    <row r="44" spans="1:5" ht="38.25">
      <c r="A44" s="556" t="s">
        <v>4646</v>
      </c>
      <c r="B44" s="557" t="s">
        <v>4696</v>
      </c>
      <c r="C44" s="558" t="s">
        <v>4697</v>
      </c>
      <c r="D44" s="558" t="s">
        <v>4686</v>
      </c>
      <c r="E44" s="560">
        <v>43707</v>
      </c>
    </row>
    <row r="45" spans="1:5" ht="38.25">
      <c r="A45" s="556" t="s">
        <v>4623</v>
      </c>
      <c r="B45" s="557" t="s">
        <v>4696</v>
      </c>
      <c r="C45" s="558" t="s">
        <v>4698</v>
      </c>
      <c r="D45" s="558" t="s">
        <v>4699</v>
      </c>
      <c r="E45" s="560">
        <v>43640</v>
      </c>
    </row>
    <row r="46" spans="1:5" ht="25.5">
      <c r="A46" s="556" t="s">
        <v>4607</v>
      </c>
      <c r="B46" s="557" t="s">
        <v>4700</v>
      </c>
      <c r="C46" s="558" t="s">
        <v>4701</v>
      </c>
      <c r="D46" s="558" t="s">
        <v>4702</v>
      </c>
      <c r="E46" s="560">
        <v>43582</v>
      </c>
    </row>
    <row r="47" spans="1:5" ht="25.5">
      <c r="A47" s="556" t="s">
        <v>4577</v>
      </c>
      <c r="B47" s="557" t="s">
        <v>4700</v>
      </c>
      <c r="C47" s="558" t="s">
        <v>4703</v>
      </c>
      <c r="D47" s="558" t="s">
        <v>4702</v>
      </c>
      <c r="E47" s="560">
        <v>43582</v>
      </c>
    </row>
    <row r="48" spans="1:5" ht="25.5">
      <c r="A48" s="556" t="s">
        <v>4607</v>
      </c>
      <c r="B48" s="557" t="s">
        <v>4704</v>
      </c>
      <c r="C48" s="558" t="s">
        <v>4705</v>
      </c>
      <c r="D48" s="558" t="s">
        <v>4706</v>
      </c>
      <c r="E48" s="560">
        <v>43582</v>
      </c>
    </row>
    <row r="49" spans="1:5" ht="25.5">
      <c r="A49" s="556" t="s">
        <v>4607</v>
      </c>
      <c r="B49" s="557" t="s">
        <v>4704</v>
      </c>
      <c r="C49" s="558" t="s">
        <v>4707</v>
      </c>
      <c r="D49" s="558" t="s">
        <v>4706</v>
      </c>
      <c r="E49" s="560">
        <v>43582</v>
      </c>
    </row>
    <row r="50" spans="1:5" ht="25.5">
      <c r="A50" s="556" t="s">
        <v>4577</v>
      </c>
      <c r="B50" s="557" t="s">
        <v>4704</v>
      </c>
      <c r="C50" s="558" t="s">
        <v>4708</v>
      </c>
      <c r="D50" s="558" t="s">
        <v>4706</v>
      </c>
      <c r="E50" s="560">
        <v>43582</v>
      </c>
    </row>
    <row r="51" spans="1:5" ht="51">
      <c r="A51" s="556" t="s">
        <v>4550</v>
      </c>
      <c r="B51" s="557" t="s">
        <v>4709</v>
      </c>
      <c r="C51" s="558" t="s">
        <v>4710</v>
      </c>
      <c r="D51" s="558" t="s">
        <v>4711</v>
      </c>
      <c r="E51" s="561" t="s">
        <v>4712</v>
      </c>
    </row>
    <row r="52" spans="1:5" ht="38.25">
      <c r="A52" s="556" t="s">
        <v>4550</v>
      </c>
      <c r="B52" s="557" t="s">
        <v>4709</v>
      </c>
      <c r="C52" s="558" t="s">
        <v>4713</v>
      </c>
      <c r="D52" s="558" t="s">
        <v>4711</v>
      </c>
      <c r="E52" s="561" t="s">
        <v>4714</v>
      </c>
    </row>
    <row r="53" spans="1:5" ht="63.75">
      <c r="A53" s="556" t="s">
        <v>4550</v>
      </c>
      <c r="B53" s="557" t="s">
        <v>4709</v>
      </c>
      <c r="C53" s="558" t="s">
        <v>4715</v>
      </c>
      <c r="D53" s="558" t="s">
        <v>4711</v>
      </c>
      <c r="E53" s="561" t="s">
        <v>4716</v>
      </c>
    </row>
    <row r="54" spans="1:5" ht="38.25">
      <c r="A54" s="556" t="s">
        <v>4602</v>
      </c>
      <c r="B54" s="557" t="s">
        <v>4717</v>
      </c>
      <c r="C54" s="558" t="s">
        <v>4718</v>
      </c>
      <c r="D54" s="558" t="s">
        <v>4719</v>
      </c>
      <c r="E54" s="561" t="s">
        <v>4720</v>
      </c>
    </row>
    <row r="55" spans="1:5" ht="38.25">
      <c r="A55" s="556" t="s">
        <v>4721</v>
      </c>
      <c r="B55" s="557" t="s">
        <v>4709</v>
      </c>
      <c r="C55" s="558" t="s">
        <v>4722</v>
      </c>
      <c r="D55" s="558" t="s">
        <v>4719</v>
      </c>
      <c r="E55" s="561" t="s">
        <v>4666</v>
      </c>
    </row>
    <row r="56" spans="1:5" ht="51">
      <c r="A56" s="556" t="s">
        <v>4723</v>
      </c>
      <c r="B56" s="557" t="s">
        <v>4724</v>
      </c>
      <c r="C56" s="558" t="s">
        <v>4725</v>
      </c>
      <c r="D56" s="558" t="s">
        <v>4726</v>
      </c>
      <c r="E56" s="561" t="s">
        <v>4727</v>
      </c>
    </row>
    <row r="57" spans="1:5" ht="38.25">
      <c r="A57" s="556" t="s">
        <v>4728</v>
      </c>
      <c r="B57" s="557" t="s">
        <v>4729</v>
      </c>
      <c r="C57" s="558" t="s">
        <v>4730</v>
      </c>
      <c r="D57" s="558" t="s">
        <v>4731</v>
      </c>
      <c r="E57" s="561" t="s">
        <v>4732</v>
      </c>
    </row>
    <row r="58" spans="1:5" ht="25.5">
      <c r="A58" s="556" t="s">
        <v>4567</v>
      </c>
      <c r="B58" s="562" t="s">
        <v>4729</v>
      </c>
      <c r="C58" s="558" t="s">
        <v>4733</v>
      </c>
      <c r="D58" s="558" t="s">
        <v>4731</v>
      </c>
      <c r="E58" s="561" t="s">
        <v>4732</v>
      </c>
    </row>
    <row r="59" spans="1:5" ht="38.25">
      <c r="A59" s="563" t="s">
        <v>4734</v>
      </c>
      <c r="B59" s="564" t="s">
        <v>4735</v>
      </c>
      <c r="C59" s="564" t="s">
        <v>4736</v>
      </c>
      <c r="D59" s="565" t="s">
        <v>4737</v>
      </c>
      <c r="E59" s="566" t="s">
        <v>4738</v>
      </c>
    </row>
    <row r="60" spans="1:5" ht="38.25">
      <c r="A60" s="563" t="s">
        <v>4739</v>
      </c>
      <c r="B60" s="567" t="s">
        <v>4740</v>
      </c>
      <c r="C60" s="564" t="s">
        <v>4741</v>
      </c>
      <c r="D60" s="565" t="s">
        <v>4742</v>
      </c>
      <c r="E60" s="566" t="s">
        <v>4743</v>
      </c>
    </row>
    <row r="61" spans="1:5" ht="38.25">
      <c r="A61" s="563" t="s">
        <v>4739</v>
      </c>
      <c r="B61" s="478" t="s">
        <v>4744</v>
      </c>
      <c r="C61" s="564" t="s">
        <v>4741</v>
      </c>
      <c r="D61" s="565" t="s">
        <v>4742</v>
      </c>
      <c r="E61" s="566" t="s">
        <v>4743</v>
      </c>
    </row>
    <row r="62" spans="1:5" ht="38.25">
      <c r="A62" s="563" t="s">
        <v>4739</v>
      </c>
      <c r="B62" s="567" t="s">
        <v>4745</v>
      </c>
      <c r="C62" s="564" t="s">
        <v>4741</v>
      </c>
      <c r="D62" s="565" t="s">
        <v>4742</v>
      </c>
      <c r="E62" s="566" t="s">
        <v>4743</v>
      </c>
    </row>
    <row r="63" spans="1:5" ht="38.25">
      <c r="A63" s="563" t="s">
        <v>4739</v>
      </c>
      <c r="B63" s="567" t="s">
        <v>4746</v>
      </c>
      <c r="C63" s="564" t="s">
        <v>4741</v>
      </c>
      <c r="D63" s="565" t="s">
        <v>4742</v>
      </c>
      <c r="E63" s="566" t="s">
        <v>4743</v>
      </c>
    </row>
    <row r="64" spans="1:5" ht="25.5">
      <c r="A64" s="563" t="s">
        <v>4747</v>
      </c>
      <c r="B64" s="567" t="s">
        <v>4748</v>
      </c>
      <c r="C64" s="567" t="s">
        <v>4749</v>
      </c>
      <c r="D64" s="565" t="s">
        <v>4750</v>
      </c>
      <c r="E64" s="566" t="s">
        <v>4751</v>
      </c>
    </row>
    <row r="65" spans="1:5">
      <c r="A65" s="563" t="s">
        <v>4752</v>
      </c>
      <c r="B65" s="567" t="s">
        <v>4753</v>
      </c>
      <c r="C65" s="567" t="s">
        <v>4754</v>
      </c>
      <c r="D65" s="565" t="s">
        <v>4755</v>
      </c>
      <c r="E65" s="566" t="s">
        <v>4756</v>
      </c>
    </row>
    <row r="66" spans="1:5" ht="38.25">
      <c r="A66" s="563" t="s">
        <v>4739</v>
      </c>
      <c r="B66" s="567" t="s">
        <v>4757</v>
      </c>
      <c r="C66" s="564" t="s">
        <v>4758</v>
      </c>
      <c r="D66" s="565" t="s">
        <v>4742</v>
      </c>
      <c r="E66" s="566" t="s">
        <v>4743</v>
      </c>
    </row>
    <row r="67" spans="1:5" ht="38.25">
      <c r="A67" s="563" t="s">
        <v>4739</v>
      </c>
      <c r="B67" s="567" t="s">
        <v>4759</v>
      </c>
      <c r="C67" s="564" t="s">
        <v>4758</v>
      </c>
      <c r="D67" s="565" t="s">
        <v>4742</v>
      </c>
      <c r="E67" s="566" t="s">
        <v>4743</v>
      </c>
    </row>
    <row r="68" spans="1:5" ht="38.25">
      <c r="A68" s="563" t="s">
        <v>4739</v>
      </c>
      <c r="B68" s="567" t="s">
        <v>4760</v>
      </c>
      <c r="C68" s="564" t="s">
        <v>4758</v>
      </c>
      <c r="D68" s="565" t="s">
        <v>4742</v>
      </c>
      <c r="E68" s="566" t="s">
        <v>4743</v>
      </c>
    </row>
    <row r="69" spans="1:5" ht="25.5">
      <c r="A69" s="568" t="s">
        <v>4752</v>
      </c>
      <c r="B69" s="478" t="s">
        <v>4761</v>
      </c>
      <c r="C69" s="478" t="s">
        <v>4762</v>
      </c>
      <c r="D69" s="569" t="s">
        <v>4763</v>
      </c>
      <c r="E69" s="570" t="s">
        <v>4764</v>
      </c>
    </row>
    <row r="70" spans="1:5" ht="25.5">
      <c r="A70" s="568" t="s">
        <v>4765</v>
      </c>
      <c r="B70" s="478" t="s">
        <v>4761</v>
      </c>
      <c r="C70" s="567" t="s">
        <v>4766</v>
      </c>
      <c r="D70" s="565" t="s">
        <v>4767</v>
      </c>
      <c r="E70" s="566" t="s">
        <v>4768</v>
      </c>
    </row>
    <row r="71" spans="1:5">
      <c r="A71" s="563" t="s">
        <v>4734</v>
      </c>
      <c r="B71" s="567" t="s">
        <v>4769</v>
      </c>
      <c r="C71" s="567" t="s">
        <v>4770</v>
      </c>
      <c r="D71" s="565" t="s">
        <v>4771</v>
      </c>
      <c r="E71" s="566" t="s">
        <v>4772</v>
      </c>
    </row>
    <row r="72" spans="1:5" ht="25.5">
      <c r="A72" s="568" t="s">
        <v>4734</v>
      </c>
      <c r="B72" s="567" t="s">
        <v>4769</v>
      </c>
      <c r="C72" s="567" t="s">
        <v>4773</v>
      </c>
      <c r="D72" s="565" t="s">
        <v>4774</v>
      </c>
      <c r="E72" s="566" t="s">
        <v>4775</v>
      </c>
    </row>
    <row r="73" spans="1:5" ht="25.5">
      <c r="A73" s="563" t="s">
        <v>4747</v>
      </c>
      <c r="B73" s="567" t="s">
        <v>4748</v>
      </c>
      <c r="C73" s="567" t="s">
        <v>4776</v>
      </c>
      <c r="D73" s="565" t="s">
        <v>4777</v>
      </c>
      <c r="E73" s="566" t="s">
        <v>4778</v>
      </c>
    </row>
    <row r="74" spans="1:5" ht="38.25">
      <c r="A74" s="563" t="s">
        <v>4779</v>
      </c>
      <c r="B74" s="567" t="s">
        <v>4780</v>
      </c>
      <c r="C74" s="564" t="s">
        <v>4781</v>
      </c>
      <c r="D74" s="565" t="s">
        <v>4782</v>
      </c>
      <c r="E74" s="566" t="s">
        <v>4783</v>
      </c>
    </row>
    <row r="75" spans="1:5" ht="25.5">
      <c r="A75" s="563" t="s">
        <v>4734</v>
      </c>
      <c r="B75" s="567" t="s">
        <v>4784</v>
      </c>
      <c r="C75" s="567" t="s">
        <v>4785</v>
      </c>
      <c r="D75" s="565" t="s">
        <v>4737</v>
      </c>
      <c r="E75" s="566" t="s">
        <v>4738</v>
      </c>
    </row>
    <row r="76" spans="1:5" ht="38.25">
      <c r="A76" s="563" t="s">
        <v>4734</v>
      </c>
      <c r="B76" s="564" t="s">
        <v>4786</v>
      </c>
      <c r="C76" s="564" t="s">
        <v>4787</v>
      </c>
      <c r="D76" s="565" t="s">
        <v>4788</v>
      </c>
      <c r="E76" s="566" t="s">
        <v>4789</v>
      </c>
    </row>
    <row r="77" spans="1:5" ht="38.25">
      <c r="A77" s="563" t="s">
        <v>4752</v>
      </c>
      <c r="B77" s="564" t="s">
        <v>4790</v>
      </c>
      <c r="C77" s="567" t="s">
        <v>4791</v>
      </c>
      <c r="D77" s="565" t="s">
        <v>4792</v>
      </c>
      <c r="E77" s="566" t="s">
        <v>4793</v>
      </c>
    </row>
    <row r="78" spans="1:5" ht="25.5">
      <c r="A78" s="563" t="s">
        <v>4765</v>
      </c>
      <c r="B78" s="564" t="s">
        <v>4794</v>
      </c>
      <c r="C78" s="567" t="s">
        <v>4795</v>
      </c>
      <c r="D78" s="565" t="s">
        <v>4796</v>
      </c>
      <c r="E78" s="566" t="s">
        <v>4797</v>
      </c>
    </row>
    <row r="79" spans="1:5" ht="25.5">
      <c r="A79" s="563" t="s">
        <v>4765</v>
      </c>
      <c r="B79" s="564" t="s">
        <v>4798</v>
      </c>
      <c r="C79" s="567" t="s">
        <v>4795</v>
      </c>
      <c r="D79" s="565" t="s">
        <v>4796</v>
      </c>
      <c r="E79" s="566" t="s">
        <v>4797</v>
      </c>
    </row>
    <row r="80" spans="1:5" ht="25.5">
      <c r="A80" s="563" t="s">
        <v>4765</v>
      </c>
      <c r="B80" s="564" t="s">
        <v>4799</v>
      </c>
      <c r="C80" s="567" t="s">
        <v>4795</v>
      </c>
      <c r="D80" s="565" t="s">
        <v>4796</v>
      </c>
      <c r="E80" s="566" t="s">
        <v>4797</v>
      </c>
    </row>
    <row r="81" spans="1:5" ht="25.5">
      <c r="A81" s="563" t="s">
        <v>4765</v>
      </c>
      <c r="B81" s="564" t="s">
        <v>4748</v>
      </c>
      <c r="C81" s="571" t="s">
        <v>4800</v>
      </c>
      <c r="D81" s="565" t="s">
        <v>4801</v>
      </c>
      <c r="E81" s="566" t="s">
        <v>4802</v>
      </c>
    </row>
    <row r="82" spans="1:5" ht="38.25">
      <c r="A82" s="563" t="s">
        <v>4803</v>
      </c>
      <c r="B82" s="564" t="s">
        <v>4804</v>
      </c>
      <c r="C82" s="564" t="s">
        <v>4805</v>
      </c>
      <c r="D82" s="565" t="s">
        <v>4796</v>
      </c>
      <c r="E82" s="566" t="s">
        <v>4797</v>
      </c>
    </row>
    <row r="83" spans="1:5" ht="38.25">
      <c r="A83" s="563" t="s">
        <v>4803</v>
      </c>
      <c r="B83" s="567" t="s">
        <v>4806</v>
      </c>
      <c r="C83" s="564" t="s">
        <v>4805</v>
      </c>
      <c r="D83" s="565" t="s">
        <v>4796</v>
      </c>
      <c r="E83" s="566" t="s">
        <v>4797</v>
      </c>
    </row>
    <row r="84" spans="1:5" ht="25.5">
      <c r="A84" s="563" t="s">
        <v>4739</v>
      </c>
      <c r="B84" s="564" t="s">
        <v>4807</v>
      </c>
      <c r="C84" s="567" t="s">
        <v>4808</v>
      </c>
      <c r="D84" s="565" t="s">
        <v>4809</v>
      </c>
      <c r="E84" s="570" t="s">
        <v>4810</v>
      </c>
    </row>
    <row r="85" spans="1:5" ht="25.5">
      <c r="A85" s="563" t="s">
        <v>4739</v>
      </c>
      <c r="B85" s="564" t="s">
        <v>4811</v>
      </c>
      <c r="C85" s="567" t="s">
        <v>4808</v>
      </c>
      <c r="D85" s="565" t="s">
        <v>4809</v>
      </c>
      <c r="E85" s="570" t="s">
        <v>4810</v>
      </c>
    </row>
    <row r="86" spans="1:5" ht="25.5">
      <c r="A86" s="563" t="s">
        <v>4739</v>
      </c>
      <c r="B86" s="564" t="s">
        <v>4812</v>
      </c>
      <c r="C86" s="567" t="s">
        <v>4808</v>
      </c>
      <c r="D86" s="565" t="s">
        <v>4809</v>
      </c>
      <c r="E86" s="570" t="s">
        <v>4810</v>
      </c>
    </row>
    <row r="87" spans="1:5" ht="25.5">
      <c r="A87" s="563" t="s">
        <v>4739</v>
      </c>
      <c r="B87" s="564" t="s">
        <v>4813</v>
      </c>
      <c r="C87" s="567" t="s">
        <v>4808</v>
      </c>
      <c r="D87" s="565" t="s">
        <v>4809</v>
      </c>
      <c r="E87" s="570" t="s">
        <v>4810</v>
      </c>
    </row>
    <row r="88" spans="1:5" ht="25.5">
      <c r="A88" s="563" t="s">
        <v>4739</v>
      </c>
      <c r="B88" s="564" t="s">
        <v>4807</v>
      </c>
      <c r="C88" s="567" t="s">
        <v>4814</v>
      </c>
      <c r="D88" s="565" t="s">
        <v>4809</v>
      </c>
      <c r="E88" s="570" t="s">
        <v>4810</v>
      </c>
    </row>
    <row r="89" spans="1:5" ht="25.5">
      <c r="A89" s="563" t="s">
        <v>4739</v>
      </c>
      <c r="B89" s="564" t="s">
        <v>4811</v>
      </c>
      <c r="C89" s="567" t="s">
        <v>4814</v>
      </c>
      <c r="D89" s="565" t="s">
        <v>4809</v>
      </c>
      <c r="E89" s="570" t="s">
        <v>4810</v>
      </c>
    </row>
    <row r="90" spans="1:5" ht="25.5">
      <c r="A90" s="563" t="s">
        <v>4739</v>
      </c>
      <c r="B90" s="564" t="s">
        <v>4812</v>
      </c>
      <c r="C90" s="567" t="s">
        <v>4814</v>
      </c>
      <c r="D90" s="565" t="s">
        <v>4809</v>
      </c>
      <c r="E90" s="570" t="s">
        <v>4810</v>
      </c>
    </row>
    <row r="91" spans="1:5" ht="25.5">
      <c r="A91" s="563" t="s">
        <v>4739</v>
      </c>
      <c r="B91" s="564" t="s">
        <v>4813</v>
      </c>
      <c r="C91" s="567" t="s">
        <v>4814</v>
      </c>
      <c r="D91" s="565" t="s">
        <v>4809</v>
      </c>
      <c r="E91" s="570" t="s">
        <v>4810</v>
      </c>
    </row>
    <row r="92" spans="1:5" ht="25.5">
      <c r="A92" s="563" t="s">
        <v>4815</v>
      </c>
      <c r="B92" s="564" t="s">
        <v>4816</v>
      </c>
      <c r="C92" s="567" t="s">
        <v>4817</v>
      </c>
      <c r="D92" s="565" t="s">
        <v>4818</v>
      </c>
      <c r="E92" s="566" t="s">
        <v>4819</v>
      </c>
    </row>
    <row r="93" spans="1:5">
      <c r="A93" s="563" t="s">
        <v>4747</v>
      </c>
      <c r="B93" s="564" t="s">
        <v>4820</v>
      </c>
      <c r="C93" s="567" t="s">
        <v>4821</v>
      </c>
      <c r="D93" s="565" t="s">
        <v>4822</v>
      </c>
      <c r="E93" s="566" t="s">
        <v>4756</v>
      </c>
    </row>
    <row r="94" spans="1:5">
      <c r="A94" s="563" t="s">
        <v>4823</v>
      </c>
      <c r="B94" s="564" t="s">
        <v>4824</v>
      </c>
      <c r="C94" s="564" t="s">
        <v>4825</v>
      </c>
      <c r="D94" s="565" t="s">
        <v>4826</v>
      </c>
      <c r="E94" s="566" t="s">
        <v>4756</v>
      </c>
    </row>
    <row r="95" spans="1:5" ht="25.5">
      <c r="A95" s="563" t="s">
        <v>4827</v>
      </c>
      <c r="B95" s="564" t="s">
        <v>4824</v>
      </c>
      <c r="C95" s="564" t="s">
        <v>4828</v>
      </c>
      <c r="D95" s="565" t="s">
        <v>4829</v>
      </c>
      <c r="E95" s="566" t="s">
        <v>4830</v>
      </c>
    </row>
    <row r="96" spans="1:5">
      <c r="A96" s="563" t="s">
        <v>4831</v>
      </c>
      <c r="B96" s="564" t="s">
        <v>4824</v>
      </c>
      <c r="C96" s="564" t="s">
        <v>4832</v>
      </c>
      <c r="D96" s="565" t="s">
        <v>4833</v>
      </c>
      <c r="E96" s="566" t="s">
        <v>4834</v>
      </c>
    </row>
    <row r="97" spans="1:5" ht="25.5">
      <c r="A97" s="563" t="s">
        <v>4734</v>
      </c>
      <c r="B97" s="567" t="s">
        <v>4835</v>
      </c>
      <c r="C97" s="567" t="s">
        <v>4836</v>
      </c>
      <c r="D97" s="565" t="s">
        <v>4837</v>
      </c>
      <c r="E97" s="566" t="s">
        <v>4838</v>
      </c>
    </row>
    <row r="98" spans="1:5" ht="38.25">
      <c r="A98" s="563" t="s">
        <v>4815</v>
      </c>
      <c r="B98" s="567" t="s">
        <v>4839</v>
      </c>
      <c r="C98" s="564" t="s">
        <v>4840</v>
      </c>
      <c r="D98" s="565" t="s">
        <v>4841</v>
      </c>
      <c r="E98" s="566" t="s">
        <v>4842</v>
      </c>
    </row>
    <row r="99" spans="1:5" ht="25.5">
      <c r="A99" s="563" t="s">
        <v>4747</v>
      </c>
      <c r="B99" s="567" t="s">
        <v>4843</v>
      </c>
      <c r="C99" s="564" t="s">
        <v>4844</v>
      </c>
      <c r="D99" s="565" t="s">
        <v>4845</v>
      </c>
      <c r="E99" s="566" t="s">
        <v>4846</v>
      </c>
    </row>
    <row r="100" spans="1:5">
      <c r="A100" s="563" t="s">
        <v>4747</v>
      </c>
      <c r="B100" s="567" t="s">
        <v>4843</v>
      </c>
      <c r="C100" s="567" t="s">
        <v>4847</v>
      </c>
      <c r="D100" s="565" t="s">
        <v>4848</v>
      </c>
      <c r="E100" s="566" t="s">
        <v>4756</v>
      </c>
    </row>
    <row r="101" spans="1:5" ht="25.5">
      <c r="A101" s="563" t="s">
        <v>4747</v>
      </c>
      <c r="B101" s="567" t="s">
        <v>4843</v>
      </c>
      <c r="C101" s="567" t="s">
        <v>4849</v>
      </c>
      <c r="D101" s="565" t="s">
        <v>4850</v>
      </c>
      <c r="E101" s="566" t="s">
        <v>4830</v>
      </c>
    </row>
    <row r="102" spans="1:5">
      <c r="A102" s="563" t="s">
        <v>4815</v>
      </c>
      <c r="B102" s="567" t="s">
        <v>4843</v>
      </c>
      <c r="C102" s="567" t="s">
        <v>4851</v>
      </c>
      <c r="D102" s="565" t="s">
        <v>4852</v>
      </c>
      <c r="E102" s="566" t="s">
        <v>4853</v>
      </c>
    </row>
    <row r="103" spans="1:5" ht="25.5">
      <c r="A103" s="563" t="s">
        <v>4747</v>
      </c>
      <c r="B103" s="567" t="s">
        <v>4843</v>
      </c>
      <c r="C103" s="567" t="s">
        <v>4854</v>
      </c>
      <c r="D103" s="565" t="s">
        <v>4855</v>
      </c>
      <c r="E103" s="566" t="s">
        <v>4838</v>
      </c>
    </row>
    <row r="104" spans="1:5" ht="25.5">
      <c r="A104" s="563" t="s">
        <v>4747</v>
      </c>
      <c r="B104" s="567" t="s">
        <v>4843</v>
      </c>
      <c r="C104" s="567" t="s">
        <v>4856</v>
      </c>
      <c r="D104" s="565" t="s">
        <v>4857</v>
      </c>
      <c r="E104" s="566" t="s">
        <v>4838</v>
      </c>
    </row>
    <row r="105" spans="1:5" ht="25.5">
      <c r="A105" s="563" t="s">
        <v>4747</v>
      </c>
      <c r="B105" s="567" t="s">
        <v>4843</v>
      </c>
      <c r="C105" s="564" t="s">
        <v>4844</v>
      </c>
      <c r="D105" s="565" t="s">
        <v>4858</v>
      </c>
      <c r="E105" s="566" t="s">
        <v>4838</v>
      </c>
    </row>
    <row r="106" spans="1:5">
      <c r="A106" s="563" t="s">
        <v>4815</v>
      </c>
      <c r="B106" s="567" t="s">
        <v>4843</v>
      </c>
      <c r="C106" s="564" t="s">
        <v>4859</v>
      </c>
      <c r="D106" s="565" t="s">
        <v>4860</v>
      </c>
      <c r="E106" s="566" t="s">
        <v>4861</v>
      </c>
    </row>
    <row r="107" spans="1:5" ht="25.5">
      <c r="A107" s="563" t="s">
        <v>4734</v>
      </c>
      <c r="B107" s="567" t="s">
        <v>4843</v>
      </c>
      <c r="C107" s="564" t="s">
        <v>4862</v>
      </c>
      <c r="D107" s="565" t="s">
        <v>4850</v>
      </c>
      <c r="E107" s="566" t="s">
        <v>4838</v>
      </c>
    </row>
    <row r="108" spans="1:5" ht="38.25">
      <c r="A108" s="563" t="s">
        <v>4815</v>
      </c>
      <c r="B108" s="478" t="s">
        <v>4769</v>
      </c>
      <c r="C108" s="564" t="s">
        <v>4840</v>
      </c>
      <c r="D108" s="565" t="s">
        <v>4841</v>
      </c>
      <c r="E108" s="566" t="s">
        <v>4842</v>
      </c>
    </row>
    <row r="109" spans="1:5" ht="38.25">
      <c r="A109" s="563" t="s">
        <v>4815</v>
      </c>
      <c r="B109" s="478" t="s">
        <v>4863</v>
      </c>
      <c r="C109" s="564" t="s">
        <v>4840</v>
      </c>
      <c r="D109" s="565" t="s">
        <v>4841</v>
      </c>
      <c r="E109" s="566" t="s">
        <v>4842</v>
      </c>
    </row>
    <row r="110" spans="1:5" ht="25.5">
      <c r="A110" s="563" t="s">
        <v>4734</v>
      </c>
      <c r="B110" s="564" t="s">
        <v>4746</v>
      </c>
      <c r="C110" s="567" t="s">
        <v>4864</v>
      </c>
      <c r="D110" s="565" t="s">
        <v>4865</v>
      </c>
      <c r="E110" s="566" t="s">
        <v>4866</v>
      </c>
    </row>
    <row r="111" spans="1:5" ht="25.5">
      <c r="A111" s="563" t="s">
        <v>4867</v>
      </c>
      <c r="B111" s="564" t="s">
        <v>4824</v>
      </c>
      <c r="C111" s="567" t="s">
        <v>4868</v>
      </c>
      <c r="D111" s="565" t="s">
        <v>4841</v>
      </c>
      <c r="E111" s="566" t="s">
        <v>4869</v>
      </c>
    </row>
    <row r="112" spans="1:5" ht="38.25">
      <c r="A112" s="563" t="s">
        <v>4734</v>
      </c>
      <c r="B112" s="564" t="s">
        <v>4824</v>
      </c>
      <c r="C112" s="567" t="s">
        <v>4870</v>
      </c>
      <c r="D112" s="565" t="s">
        <v>4737</v>
      </c>
      <c r="E112" s="566" t="s">
        <v>4871</v>
      </c>
    </row>
    <row r="113" spans="1:5" ht="25.5">
      <c r="A113" s="563" t="s">
        <v>4734</v>
      </c>
      <c r="B113" s="564" t="s">
        <v>4824</v>
      </c>
      <c r="C113" s="567" t="s">
        <v>4872</v>
      </c>
      <c r="D113" s="565" t="s">
        <v>4841</v>
      </c>
      <c r="E113" s="566" t="s">
        <v>4873</v>
      </c>
    </row>
    <row r="114" spans="1:5" ht="25.5">
      <c r="A114" s="563" t="s">
        <v>4765</v>
      </c>
      <c r="B114" s="564" t="s">
        <v>4794</v>
      </c>
      <c r="C114" s="564" t="s">
        <v>4874</v>
      </c>
      <c r="D114" s="565" t="s">
        <v>4875</v>
      </c>
      <c r="E114" s="566" t="s">
        <v>4738</v>
      </c>
    </row>
    <row r="115" spans="1:5" ht="25.5">
      <c r="A115" s="563" t="s">
        <v>4765</v>
      </c>
      <c r="B115" s="567" t="s">
        <v>4876</v>
      </c>
      <c r="C115" s="564" t="s">
        <v>4874</v>
      </c>
      <c r="D115" s="565" t="s">
        <v>4875</v>
      </c>
      <c r="E115" s="566" t="s">
        <v>4738</v>
      </c>
    </row>
    <row r="116" spans="1:5" ht="25.5">
      <c r="A116" s="563" t="s">
        <v>4765</v>
      </c>
      <c r="B116" s="567" t="s">
        <v>4877</v>
      </c>
      <c r="C116" s="564" t="s">
        <v>4874</v>
      </c>
      <c r="D116" s="565" t="s">
        <v>4875</v>
      </c>
      <c r="E116" s="566" t="s">
        <v>4738</v>
      </c>
    </row>
    <row r="117" spans="1:5" ht="25.5">
      <c r="A117" s="563" t="s">
        <v>4765</v>
      </c>
      <c r="B117" s="567" t="s">
        <v>4794</v>
      </c>
      <c r="C117" s="564" t="s">
        <v>4878</v>
      </c>
      <c r="D117" s="565" t="s">
        <v>4788</v>
      </c>
      <c r="E117" s="566" t="s">
        <v>4738</v>
      </c>
    </row>
    <row r="118" spans="1:5" ht="25.5">
      <c r="A118" s="563" t="s">
        <v>4765</v>
      </c>
      <c r="B118" s="567" t="s">
        <v>4879</v>
      </c>
      <c r="C118" s="564" t="s">
        <v>4878</v>
      </c>
      <c r="D118" s="565" t="s">
        <v>4788</v>
      </c>
      <c r="E118" s="566" t="s">
        <v>4738</v>
      </c>
    </row>
    <row r="119" spans="1:5" ht="25.5">
      <c r="A119" s="563" t="s">
        <v>4880</v>
      </c>
      <c r="B119" s="567" t="s">
        <v>4794</v>
      </c>
      <c r="C119" s="564" t="s">
        <v>4881</v>
      </c>
      <c r="D119" s="565" t="s">
        <v>4875</v>
      </c>
      <c r="E119" s="566" t="s">
        <v>4834</v>
      </c>
    </row>
    <row r="120" spans="1:5" ht="25.5">
      <c r="A120" s="563" t="s">
        <v>4880</v>
      </c>
      <c r="B120" s="564" t="s">
        <v>4876</v>
      </c>
      <c r="C120" s="564" t="s">
        <v>4881</v>
      </c>
      <c r="D120" s="565" t="s">
        <v>4875</v>
      </c>
      <c r="E120" s="566" t="s">
        <v>4834</v>
      </c>
    </row>
    <row r="121" spans="1:5" ht="25.5">
      <c r="A121" s="563" t="s">
        <v>4880</v>
      </c>
      <c r="B121" s="567" t="s">
        <v>4798</v>
      </c>
      <c r="C121" s="564" t="s">
        <v>4881</v>
      </c>
      <c r="D121" s="565" t="s">
        <v>4875</v>
      </c>
      <c r="E121" s="566" t="s">
        <v>4834</v>
      </c>
    </row>
    <row r="122" spans="1:5" ht="38.25">
      <c r="A122" s="563" t="s">
        <v>4752</v>
      </c>
      <c r="B122" s="567" t="s">
        <v>4882</v>
      </c>
      <c r="C122" s="567" t="s">
        <v>4883</v>
      </c>
      <c r="D122" s="565" t="s">
        <v>4884</v>
      </c>
      <c r="E122" s="566" t="s">
        <v>4871</v>
      </c>
    </row>
    <row r="123" spans="1:5" ht="38.25">
      <c r="A123" s="563" t="s">
        <v>4734</v>
      </c>
      <c r="B123" s="567" t="s">
        <v>4813</v>
      </c>
      <c r="C123" s="567" t="s">
        <v>4885</v>
      </c>
      <c r="D123" s="565" t="s">
        <v>4884</v>
      </c>
      <c r="E123" s="566" t="s">
        <v>4738</v>
      </c>
    </row>
    <row r="124" spans="1:5" ht="25.5">
      <c r="A124" s="563" t="s">
        <v>4765</v>
      </c>
      <c r="B124" s="567" t="s">
        <v>4886</v>
      </c>
      <c r="C124" s="567" t="s">
        <v>4887</v>
      </c>
      <c r="D124" s="565" t="s">
        <v>4888</v>
      </c>
      <c r="E124" s="566" t="s">
        <v>4738</v>
      </c>
    </row>
    <row r="125" spans="1:5" ht="25.5">
      <c r="A125" s="563" t="s">
        <v>4765</v>
      </c>
      <c r="B125" s="567" t="s">
        <v>4807</v>
      </c>
      <c r="C125" s="567" t="s">
        <v>4889</v>
      </c>
      <c r="D125" s="565" t="s">
        <v>4888</v>
      </c>
      <c r="E125" s="566" t="s">
        <v>4738</v>
      </c>
    </row>
    <row r="126" spans="1:5" ht="25.5">
      <c r="A126" s="568" t="s">
        <v>4890</v>
      </c>
      <c r="B126" s="474" t="s">
        <v>4794</v>
      </c>
      <c r="C126" s="474" t="s">
        <v>4891</v>
      </c>
      <c r="D126" s="569" t="s">
        <v>4892</v>
      </c>
      <c r="E126" s="570" t="s">
        <v>4738</v>
      </c>
    </row>
    <row r="127" spans="1:5" ht="25.5">
      <c r="A127" s="568" t="s">
        <v>4890</v>
      </c>
      <c r="B127" s="478" t="s">
        <v>4893</v>
      </c>
      <c r="C127" s="474" t="s">
        <v>4891</v>
      </c>
      <c r="D127" s="569" t="s">
        <v>4892</v>
      </c>
      <c r="E127" s="570" t="s">
        <v>4738</v>
      </c>
    </row>
    <row r="128" spans="1:5" ht="25.5">
      <c r="A128" s="563" t="s">
        <v>4894</v>
      </c>
      <c r="B128" s="564" t="s">
        <v>4876</v>
      </c>
      <c r="C128" s="567" t="s">
        <v>4895</v>
      </c>
      <c r="D128" s="565" t="s">
        <v>4896</v>
      </c>
      <c r="E128" s="566" t="s">
        <v>4871</v>
      </c>
    </row>
    <row r="129" spans="1:5" ht="25.5">
      <c r="A129" s="563" t="s">
        <v>4894</v>
      </c>
      <c r="B129" s="564" t="s">
        <v>4897</v>
      </c>
      <c r="C129" s="564" t="s">
        <v>4895</v>
      </c>
      <c r="D129" s="565" t="s">
        <v>4896</v>
      </c>
      <c r="E129" s="566" t="s">
        <v>4871</v>
      </c>
    </row>
    <row r="130" spans="1:5" ht="38.25">
      <c r="A130" s="563" t="s">
        <v>4898</v>
      </c>
      <c r="B130" s="567" t="s">
        <v>4876</v>
      </c>
      <c r="C130" s="567" t="s">
        <v>4899</v>
      </c>
      <c r="D130" s="565" t="s">
        <v>4896</v>
      </c>
      <c r="E130" s="566" t="s">
        <v>4900</v>
      </c>
    </row>
    <row r="131" spans="1:5" ht="38.25">
      <c r="A131" s="563" t="s">
        <v>4898</v>
      </c>
      <c r="B131" s="567" t="s">
        <v>4897</v>
      </c>
      <c r="C131" s="567" t="s">
        <v>4899</v>
      </c>
      <c r="D131" s="565" t="s">
        <v>4896</v>
      </c>
      <c r="E131" s="566" t="s">
        <v>4900</v>
      </c>
    </row>
    <row r="132" spans="1:5" ht="25.5">
      <c r="A132" s="563" t="s">
        <v>4779</v>
      </c>
      <c r="B132" s="567" t="s">
        <v>4876</v>
      </c>
      <c r="C132" s="567" t="s">
        <v>4901</v>
      </c>
      <c r="D132" s="565" t="s">
        <v>4896</v>
      </c>
      <c r="E132" s="566" t="s">
        <v>4902</v>
      </c>
    </row>
    <row r="133" spans="1:5" ht="25.5">
      <c r="A133" s="563" t="s">
        <v>4779</v>
      </c>
      <c r="B133" s="564" t="s">
        <v>4897</v>
      </c>
      <c r="C133" s="567" t="s">
        <v>4901</v>
      </c>
      <c r="D133" s="565" t="s">
        <v>4896</v>
      </c>
      <c r="E133" s="566" t="s">
        <v>4902</v>
      </c>
    </row>
    <row r="134" spans="1:5" ht="25.5">
      <c r="A134" s="563" t="s">
        <v>4747</v>
      </c>
      <c r="B134" s="564" t="s">
        <v>4903</v>
      </c>
      <c r="C134" s="564" t="s">
        <v>4904</v>
      </c>
      <c r="D134" s="565" t="s">
        <v>4788</v>
      </c>
      <c r="E134" s="566" t="s">
        <v>4830</v>
      </c>
    </row>
    <row r="135" spans="1:5" ht="25.5">
      <c r="A135" s="563" t="s">
        <v>4747</v>
      </c>
      <c r="B135" s="564" t="s">
        <v>4879</v>
      </c>
      <c r="C135" s="564" t="s">
        <v>4904</v>
      </c>
      <c r="D135" s="565" t="s">
        <v>4788</v>
      </c>
      <c r="E135" s="566" t="s">
        <v>4830</v>
      </c>
    </row>
    <row r="136" spans="1:5" ht="25.5">
      <c r="A136" s="563" t="s">
        <v>4747</v>
      </c>
      <c r="B136" s="564" t="s">
        <v>4812</v>
      </c>
      <c r="C136" s="564" t="s">
        <v>4904</v>
      </c>
      <c r="D136" s="565" t="s">
        <v>4788</v>
      </c>
      <c r="E136" s="566" t="s">
        <v>4830</v>
      </c>
    </row>
    <row r="137" spans="1:5" ht="38.25">
      <c r="A137" s="563" t="s">
        <v>4765</v>
      </c>
      <c r="B137" s="564" t="s">
        <v>4863</v>
      </c>
      <c r="C137" s="567" t="s">
        <v>4905</v>
      </c>
      <c r="D137" s="565" t="s">
        <v>4906</v>
      </c>
      <c r="E137" s="566" t="s">
        <v>4907</v>
      </c>
    </row>
    <row r="138" spans="1:5" ht="38.25">
      <c r="A138" s="563" t="s">
        <v>4765</v>
      </c>
      <c r="B138" s="567" t="s">
        <v>4769</v>
      </c>
      <c r="C138" s="567" t="s">
        <v>4905</v>
      </c>
      <c r="D138" s="565" t="s">
        <v>4906</v>
      </c>
      <c r="E138" s="566" t="s">
        <v>4908</v>
      </c>
    </row>
    <row r="139" spans="1:5" ht="25.5">
      <c r="A139" s="563" t="s">
        <v>4831</v>
      </c>
      <c r="B139" s="567" t="s">
        <v>4769</v>
      </c>
      <c r="C139" s="567" t="s">
        <v>4909</v>
      </c>
      <c r="D139" s="565" t="s">
        <v>4910</v>
      </c>
      <c r="E139" s="566" t="s">
        <v>4911</v>
      </c>
    </row>
    <row r="140" spans="1:5" ht="25.5">
      <c r="A140" s="563" t="s">
        <v>4765</v>
      </c>
      <c r="B140" s="567" t="s">
        <v>4769</v>
      </c>
      <c r="C140" s="567" t="s">
        <v>4912</v>
      </c>
      <c r="D140" s="565" t="s">
        <v>4913</v>
      </c>
      <c r="E140" s="566" t="s">
        <v>4914</v>
      </c>
    </row>
    <row r="141" spans="1:5" ht="25.5">
      <c r="A141" s="563" t="s">
        <v>4915</v>
      </c>
      <c r="B141" s="567" t="s">
        <v>4769</v>
      </c>
      <c r="C141" s="567" t="s">
        <v>4916</v>
      </c>
      <c r="D141" s="565" t="s">
        <v>4917</v>
      </c>
      <c r="E141" s="566" t="s">
        <v>4918</v>
      </c>
    </row>
    <row r="142" spans="1:5">
      <c r="A142" s="563" t="s">
        <v>4734</v>
      </c>
      <c r="B142" s="567" t="s">
        <v>4769</v>
      </c>
      <c r="C142" s="564" t="s">
        <v>4919</v>
      </c>
      <c r="D142" s="565" t="s">
        <v>4920</v>
      </c>
      <c r="E142" s="566" t="s">
        <v>4921</v>
      </c>
    </row>
    <row r="143" spans="1:5">
      <c r="A143" s="563" t="s">
        <v>4739</v>
      </c>
      <c r="B143" s="564" t="s">
        <v>4794</v>
      </c>
      <c r="C143" s="564" t="s">
        <v>4922</v>
      </c>
      <c r="D143" s="565" t="s">
        <v>4923</v>
      </c>
      <c r="E143" s="566" t="s">
        <v>4924</v>
      </c>
    </row>
    <row r="144" spans="1:5" ht="38.25">
      <c r="A144" s="563" t="s">
        <v>4925</v>
      </c>
      <c r="B144" s="567" t="s">
        <v>4926</v>
      </c>
      <c r="C144" s="567" t="s">
        <v>4927</v>
      </c>
      <c r="D144" s="565" t="s">
        <v>4928</v>
      </c>
      <c r="E144" s="566" t="s">
        <v>4853</v>
      </c>
    </row>
    <row r="145" spans="1:5" ht="25.5">
      <c r="A145" s="563" t="s">
        <v>4929</v>
      </c>
      <c r="B145" s="567" t="s">
        <v>4926</v>
      </c>
      <c r="C145" s="567" t="s">
        <v>4930</v>
      </c>
      <c r="D145" s="565" t="s">
        <v>4931</v>
      </c>
      <c r="E145" s="566" t="s">
        <v>4932</v>
      </c>
    </row>
    <row r="146" spans="1:5" ht="38.25">
      <c r="A146" s="563" t="s">
        <v>4734</v>
      </c>
      <c r="B146" s="567" t="s">
        <v>4926</v>
      </c>
      <c r="C146" s="567" t="s">
        <v>4933</v>
      </c>
      <c r="D146" s="565" t="s">
        <v>4934</v>
      </c>
      <c r="E146" s="566" t="s">
        <v>4861</v>
      </c>
    </row>
    <row r="147" spans="1:5" ht="25.5">
      <c r="A147" s="568" t="s">
        <v>4925</v>
      </c>
      <c r="B147" s="478" t="s">
        <v>4926</v>
      </c>
      <c r="C147" s="478" t="s">
        <v>4935</v>
      </c>
      <c r="D147" s="569" t="s">
        <v>4936</v>
      </c>
      <c r="E147" s="570" t="s">
        <v>4900</v>
      </c>
    </row>
    <row r="148" spans="1:5" ht="38.25">
      <c r="A148" s="563" t="s">
        <v>4765</v>
      </c>
      <c r="B148" s="567" t="s">
        <v>4798</v>
      </c>
      <c r="C148" s="567" t="s">
        <v>4937</v>
      </c>
      <c r="D148" s="565" t="s">
        <v>4938</v>
      </c>
      <c r="E148" s="566" t="s">
        <v>4939</v>
      </c>
    </row>
    <row r="149" spans="1:5" ht="38.25">
      <c r="A149" s="563" t="s">
        <v>4765</v>
      </c>
      <c r="B149" s="567" t="s">
        <v>4794</v>
      </c>
      <c r="C149" s="567" t="s">
        <v>4937</v>
      </c>
      <c r="D149" s="565" t="s">
        <v>4938</v>
      </c>
      <c r="E149" s="566" t="s">
        <v>4939</v>
      </c>
    </row>
    <row r="150" spans="1:5" ht="25.5">
      <c r="A150" s="563" t="s">
        <v>4831</v>
      </c>
      <c r="B150" s="567" t="s">
        <v>4940</v>
      </c>
      <c r="C150" s="567" t="s">
        <v>4941</v>
      </c>
      <c r="D150" s="565" t="s">
        <v>4942</v>
      </c>
      <c r="E150" s="566" t="s">
        <v>4871</v>
      </c>
    </row>
    <row r="151" spans="1:5">
      <c r="A151" s="563" t="s">
        <v>4831</v>
      </c>
      <c r="B151" s="567" t="s">
        <v>4940</v>
      </c>
      <c r="C151" s="567" t="s">
        <v>4943</v>
      </c>
      <c r="D151" s="565" t="s">
        <v>4942</v>
      </c>
      <c r="E151" s="566" t="s">
        <v>4900</v>
      </c>
    </row>
    <row r="152" spans="1:5">
      <c r="A152" s="563" t="s">
        <v>4752</v>
      </c>
      <c r="B152" s="567" t="s">
        <v>4940</v>
      </c>
      <c r="C152" s="567" t="s">
        <v>4944</v>
      </c>
      <c r="D152" s="565" t="s">
        <v>4945</v>
      </c>
      <c r="E152" s="566" t="s">
        <v>4838</v>
      </c>
    </row>
    <row r="153" spans="1:5" ht="25.5">
      <c r="A153" s="563" t="s">
        <v>4747</v>
      </c>
      <c r="B153" s="564" t="s">
        <v>4946</v>
      </c>
      <c r="C153" s="564" t="s">
        <v>4947</v>
      </c>
      <c r="D153" s="565" t="s">
        <v>4948</v>
      </c>
      <c r="E153" s="566" t="s">
        <v>4900</v>
      </c>
    </row>
    <row r="154" spans="1:5" ht="25.5">
      <c r="A154" s="563" t="s">
        <v>4734</v>
      </c>
      <c r="B154" s="564" t="s">
        <v>4946</v>
      </c>
      <c r="C154" s="564" t="s">
        <v>4949</v>
      </c>
      <c r="D154" s="565" t="s">
        <v>4950</v>
      </c>
      <c r="E154" s="566" t="s">
        <v>4861</v>
      </c>
    </row>
    <row r="155" spans="1:5">
      <c r="A155" s="563" t="s">
        <v>4752</v>
      </c>
      <c r="B155" s="564" t="s">
        <v>4946</v>
      </c>
      <c r="C155" s="567" t="s">
        <v>4951</v>
      </c>
      <c r="D155" s="565" t="s">
        <v>4952</v>
      </c>
      <c r="E155" s="566" t="s">
        <v>4834</v>
      </c>
    </row>
    <row r="156" spans="1:5" ht="25.5">
      <c r="A156" s="563" t="s">
        <v>4765</v>
      </c>
      <c r="B156" s="567" t="s">
        <v>4794</v>
      </c>
      <c r="C156" s="567" t="s">
        <v>4953</v>
      </c>
      <c r="D156" s="565" t="s">
        <v>4954</v>
      </c>
      <c r="E156" s="566" t="s">
        <v>4955</v>
      </c>
    </row>
    <row r="157" spans="1:5" ht="25.5">
      <c r="A157" s="563" t="s">
        <v>4765</v>
      </c>
      <c r="B157" s="564" t="s">
        <v>4956</v>
      </c>
      <c r="C157" s="567" t="s">
        <v>4957</v>
      </c>
      <c r="D157" s="565" t="s">
        <v>4954</v>
      </c>
      <c r="E157" s="566" t="s">
        <v>4955</v>
      </c>
    </row>
    <row r="158" spans="1:5" ht="25.5">
      <c r="A158" s="563" t="s">
        <v>4880</v>
      </c>
      <c r="B158" s="564" t="s">
        <v>4839</v>
      </c>
      <c r="C158" s="567" t="s">
        <v>4958</v>
      </c>
      <c r="D158" s="565" t="s">
        <v>4959</v>
      </c>
      <c r="E158" s="566" t="s">
        <v>4960</v>
      </c>
    </row>
    <row r="159" spans="1:5" ht="25.5">
      <c r="A159" s="563" t="s">
        <v>4880</v>
      </c>
      <c r="B159" s="474" t="s">
        <v>4863</v>
      </c>
      <c r="C159" s="567" t="s">
        <v>4958</v>
      </c>
      <c r="D159" s="565" t="s">
        <v>4959</v>
      </c>
      <c r="E159" s="566" t="s">
        <v>4960</v>
      </c>
    </row>
    <row r="160" spans="1:5" ht="25.5">
      <c r="A160" s="563" t="s">
        <v>4747</v>
      </c>
      <c r="B160" s="564" t="s">
        <v>4879</v>
      </c>
      <c r="C160" s="567" t="s">
        <v>4961</v>
      </c>
      <c r="D160" s="565" t="s">
        <v>4962</v>
      </c>
      <c r="E160" s="566" t="s">
        <v>4900</v>
      </c>
    </row>
    <row r="161" spans="1:5" ht="25.5">
      <c r="A161" s="563" t="s">
        <v>4747</v>
      </c>
      <c r="B161" s="567" t="s">
        <v>4903</v>
      </c>
      <c r="C161" s="567" t="s">
        <v>4961</v>
      </c>
      <c r="D161" s="565" t="s">
        <v>4962</v>
      </c>
      <c r="E161" s="566" t="s">
        <v>4900</v>
      </c>
    </row>
    <row r="162" spans="1:5" ht="25.5">
      <c r="A162" s="563" t="s">
        <v>4747</v>
      </c>
      <c r="B162" s="567" t="s">
        <v>4812</v>
      </c>
      <c r="C162" s="567" t="s">
        <v>4961</v>
      </c>
      <c r="D162" s="565" t="s">
        <v>4962</v>
      </c>
      <c r="E162" s="566" t="s">
        <v>4900</v>
      </c>
    </row>
    <row r="163" spans="1:5">
      <c r="A163" s="563" t="s">
        <v>4734</v>
      </c>
      <c r="B163" s="567" t="s">
        <v>4812</v>
      </c>
      <c r="C163" s="567" t="s">
        <v>4963</v>
      </c>
      <c r="D163" s="565" t="s">
        <v>4962</v>
      </c>
      <c r="E163" s="566" t="s">
        <v>4738</v>
      </c>
    </row>
    <row r="164" spans="1:5" ht="38.25">
      <c r="A164" s="563" t="s">
        <v>4803</v>
      </c>
      <c r="B164" s="567" t="s">
        <v>4798</v>
      </c>
      <c r="C164" s="567" t="s">
        <v>4964</v>
      </c>
      <c r="D164" s="565" t="s">
        <v>4965</v>
      </c>
      <c r="E164" s="566" t="s">
        <v>4966</v>
      </c>
    </row>
    <row r="165" spans="1:5" ht="38.25">
      <c r="A165" s="563" t="s">
        <v>4803</v>
      </c>
      <c r="B165" s="567" t="s">
        <v>4794</v>
      </c>
      <c r="C165" s="567" t="s">
        <v>4964</v>
      </c>
      <c r="D165" s="565" t="s">
        <v>4965</v>
      </c>
      <c r="E165" s="566" t="s">
        <v>4966</v>
      </c>
    </row>
    <row r="166" spans="1:5" ht="25.5">
      <c r="A166" s="563" t="s">
        <v>4967</v>
      </c>
      <c r="B166" s="567" t="s">
        <v>4968</v>
      </c>
      <c r="C166" s="564" t="s">
        <v>4969</v>
      </c>
      <c r="D166" s="565" t="s">
        <v>4970</v>
      </c>
      <c r="E166" s="566" t="s">
        <v>4971</v>
      </c>
    </row>
    <row r="167" spans="1:5" ht="25.5">
      <c r="A167" s="563" t="s">
        <v>4915</v>
      </c>
      <c r="B167" s="567" t="s">
        <v>4780</v>
      </c>
      <c r="C167" s="567" t="s">
        <v>4972</v>
      </c>
      <c r="D167" s="565" t="s">
        <v>4973</v>
      </c>
      <c r="E167" s="566" t="s">
        <v>4974</v>
      </c>
    </row>
    <row r="168" spans="1:5" ht="25.5">
      <c r="A168" s="563" t="s">
        <v>4765</v>
      </c>
      <c r="B168" s="564" t="s">
        <v>4863</v>
      </c>
      <c r="C168" s="564" t="s">
        <v>4975</v>
      </c>
      <c r="D168" s="565" t="s">
        <v>4976</v>
      </c>
      <c r="E168" s="566" t="s">
        <v>4977</v>
      </c>
    </row>
    <row r="169" spans="1:5" ht="25.5">
      <c r="A169" s="563" t="s">
        <v>4803</v>
      </c>
      <c r="B169" s="567" t="s">
        <v>4863</v>
      </c>
      <c r="C169" s="564" t="s">
        <v>4978</v>
      </c>
      <c r="D169" s="565" t="s">
        <v>4979</v>
      </c>
      <c r="E169" s="566" t="s">
        <v>4980</v>
      </c>
    </row>
    <row r="170" spans="1:5" ht="25.5">
      <c r="A170" s="563" t="s">
        <v>4831</v>
      </c>
      <c r="B170" s="567" t="s">
        <v>4863</v>
      </c>
      <c r="C170" s="567" t="s">
        <v>4981</v>
      </c>
      <c r="D170" s="565" t="s">
        <v>4982</v>
      </c>
      <c r="E170" s="566" t="s">
        <v>4983</v>
      </c>
    </row>
    <row r="171" spans="1:5" ht="25.5">
      <c r="A171" s="563" t="s">
        <v>4815</v>
      </c>
      <c r="B171" s="478" t="s">
        <v>4984</v>
      </c>
      <c r="C171" s="567" t="s">
        <v>4985</v>
      </c>
      <c r="D171" s="565" t="s">
        <v>4986</v>
      </c>
      <c r="E171" s="566" t="s">
        <v>4987</v>
      </c>
    </row>
    <row r="172" spans="1:5" ht="25.5">
      <c r="A172" s="563" t="s">
        <v>4815</v>
      </c>
      <c r="B172" s="474" t="s">
        <v>4988</v>
      </c>
      <c r="C172" s="567" t="s">
        <v>4985</v>
      </c>
      <c r="D172" s="565" t="s">
        <v>4986</v>
      </c>
      <c r="E172" s="566" t="s">
        <v>4987</v>
      </c>
    </row>
    <row r="173" spans="1:5" ht="25.5">
      <c r="A173" s="563" t="s">
        <v>4925</v>
      </c>
      <c r="B173" s="564" t="s">
        <v>4989</v>
      </c>
      <c r="C173" s="567" t="s">
        <v>4990</v>
      </c>
      <c r="D173" s="565" t="s">
        <v>4991</v>
      </c>
      <c r="E173" s="566" t="s">
        <v>4924</v>
      </c>
    </row>
    <row r="174" spans="1:5" ht="25.5">
      <c r="A174" s="563" t="s">
        <v>4765</v>
      </c>
      <c r="B174" s="567" t="s">
        <v>4992</v>
      </c>
      <c r="C174" s="572" t="s">
        <v>4993</v>
      </c>
      <c r="D174" s="565" t="s">
        <v>4994</v>
      </c>
      <c r="E174" s="566" t="s">
        <v>4789</v>
      </c>
    </row>
    <row r="175" spans="1:5" ht="25.5">
      <c r="A175" s="563" t="s">
        <v>4747</v>
      </c>
      <c r="B175" s="567" t="s">
        <v>4992</v>
      </c>
      <c r="C175" s="567" t="s">
        <v>4995</v>
      </c>
      <c r="D175" s="565" t="s">
        <v>4996</v>
      </c>
      <c r="E175" s="566" t="s">
        <v>4997</v>
      </c>
    </row>
    <row r="176" spans="1:5" ht="25.5">
      <c r="A176" s="563" t="s">
        <v>4880</v>
      </c>
      <c r="B176" s="567" t="s">
        <v>4992</v>
      </c>
      <c r="C176" s="567" t="s">
        <v>4998</v>
      </c>
      <c r="D176" s="565" t="s">
        <v>4999</v>
      </c>
      <c r="E176" s="566" t="s">
        <v>4871</v>
      </c>
    </row>
    <row r="177" spans="1:5" ht="25.5">
      <c r="A177" s="563" t="s">
        <v>4747</v>
      </c>
      <c r="B177" s="564" t="s">
        <v>5000</v>
      </c>
      <c r="C177" s="567" t="s">
        <v>5001</v>
      </c>
      <c r="D177" s="565" t="s">
        <v>5002</v>
      </c>
      <c r="E177" s="566" t="s">
        <v>4900</v>
      </c>
    </row>
    <row r="178" spans="1:5" ht="25.5">
      <c r="A178" s="563" t="s">
        <v>4747</v>
      </c>
      <c r="B178" s="567" t="s">
        <v>5003</v>
      </c>
      <c r="C178" s="567" t="s">
        <v>5001</v>
      </c>
      <c r="D178" s="565" t="s">
        <v>5002</v>
      </c>
      <c r="E178" s="566" t="s">
        <v>4900</v>
      </c>
    </row>
    <row r="179" spans="1:5" ht="25.5">
      <c r="A179" s="563" t="s">
        <v>4815</v>
      </c>
      <c r="B179" s="567" t="s">
        <v>4843</v>
      </c>
      <c r="C179" s="567" t="s">
        <v>5004</v>
      </c>
      <c r="D179" s="565" t="s">
        <v>5005</v>
      </c>
      <c r="E179" s="566" t="s">
        <v>4861</v>
      </c>
    </row>
    <row r="180" spans="1:5">
      <c r="A180" s="563" t="s">
        <v>4747</v>
      </c>
      <c r="B180" s="567" t="s">
        <v>4843</v>
      </c>
      <c r="C180" s="567" t="s">
        <v>5006</v>
      </c>
      <c r="D180" s="565" t="s">
        <v>5007</v>
      </c>
      <c r="E180" s="566" t="s">
        <v>4871</v>
      </c>
    </row>
    <row r="181" spans="1:5" ht="25.5">
      <c r="A181" s="563" t="s">
        <v>4765</v>
      </c>
      <c r="B181" s="567" t="s">
        <v>5008</v>
      </c>
      <c r="C181" s="564" t="s">
        <v>5009</v>
      </c>
      <c r="D181" s="565" t="s">
        <v>5010</v>
      </c>
      <c r="E181" s="566" t="s">
        <v>5011</v>
      </c>
    </row>
    <row r="182" spans="1:5" ht="25.5">
      <c r="A182" s="563" t="s">
        <v>4765</v>
      </c>
      <c r="B182" s="567" t="s">
        <v>5008</v>
      </c>
      <c r="C182" s="564" t="s">
        <v>5012</v>
      </c>
      <c r="D182" s="565" t="s">
        <v>5010</v>
      </c>
      <c r="E182" s="566" t="s">
        <v>5013</v>
      </c>
    </row>
    <row r="183" spans="1:5" ht="38.25">
      <c r="A183" s="563" t="s">
        <v>4734</v>
      </c>
      <c r="B183" s="567" t="s">
        <v>5008</v>
      </c>
      <c r="C183" s="567" t="s">
        <v>5014</v>
      </c>
      <c r="D183" s="565" t="s">
        <v>5010</v>
      </c>
      <c r="E183" s="566" t="s">
        <v>4738</v>
      </c>
    </row>
    <row r="184" spans="1:5">
      <c r="A184" s="563" t="s">
        <v>5015</v>
      </c>
      <c r="B184" s="567" t="s">
        <v>5016</v>
      </c>
      <c r="C184" s="567" t="s">
        <v>5017</v>
      </c>
      <c r="D184" s="565" t="s">
        <v>3364</v>
      </c>
      <c r="E184" s="566" t="s">
        <v>5018</v>
      </c>
    </row>
    <row r="185" spans="1:5" ht="25.5">
      <c r="A185" s="563" t="s">
        <v>4747</v>
      </c>
      <c r="B185" s="564" t="s">
        <v>4946</v>
      </c>
      <c r="C185" s="567" t="s">
        <v>4776</v>
      </c>
      <c r="D185" s="565" t="s">
        <v>5019</v>
      </c>
      <c r="E185" s="566" t="s">
        <v>4838</v>
      </c>
    </row>
    <row r="186" spans="1:5" ht="25.5">
      <c r="A186" s="563" t="s">
        <v>4747</v>
      </c>
      <c r="B186" s="564" t="s">
        <v>4946</v>
      </c>
      <c r="C186" s="567" t="s">
        <v>5020</v>
      </c>
      <c r="D186" s="565" t="s">
        <v>5019</v>
      </c>
      <c r="E186" s="566" t="s">
        <v>4838</v>
      </c>
    </row>
    <row r="187" spans="1:5" ht="38.25">
      <c r="A187" s="563" t="s">
        <v>5021</v>
      </c>
      <c r="B187" s="564" t="s">
        <v>5022</v>
      </c>
      <c r="C187" s="564" t="s">
        <v>5023</v>
      </c>
      <c r="D187" s="565" t="s">
        <v>4742</v>
      </c>
      <c r="E187" s="566" t="s">
        <v>4743</v>
      </c>
    </row>
    <row r="188" spans="1:5" ht="38.25">
      <c r="A188" s="563" t="s">
        <v>4929</v>
      </c>
      <c r="B188" s="564" t="s">
        <v>5024</v>
      </c>
      <c r="C188" s="567" t="s">
        <v>5025</v>
      </c>
      <c r="D188" s="565" t="s">
        <v>5026</v>
      </c>
      <c r="E188" s="566" t="s">
        <v>5027</v>
      </c>
    </row>
    <row r="189" spans="1:5" ht="25.5">
      <c r="A189" s="563" t="s">
        <v>4929</v>
      </c>
      <c r="B189" s="564" t="s">
        <v>5024</v>
      </c>
      <c r="C189" s="567" t="s">
        <v>5028</v>
      </c>
      <c r="D189" s="573" t="s">
        <v>5029</v>
      </c>
      <c r="E189" s="566" t="s">
        <v>5030</v>
      </c>
    </row>
    <row r="190" spans="1:5" ht="25.5">
      <c r="A190" s="563" t="s">
        <v>5015</v>
      </c>
      <c r="B190" s="564" t="s">
        <v>5024</v>
      </c>
      <c r="C190" s="567" t="s">
        <v>5031</v>
      </c>
      <c r="D190" s="565" t="s">
        <v>4841</v>
      </c>
      <c r="E190" s="566" t="s">
        <v>5032</v>
      </c>
    </row>
    <row r="191" spans="1:5" ht="25.5">
      <c r="A191" s="563" t="s">
        <v>5033</v>
      </c>
      <c r="B191" s="564" t="s">
        <v>5024</v>
      </c>
      <c r="C191" s="564" t="s">
        <v>5034</v>
      </c>
      <c r="D191" s="565" t="s">
        <v>5035</v>
      </c>
      <c r="E191" s="566" t="s">
        <v>5036</v>
      </c>
    </row>
    <row r="192" spans="1:5" ht="25.5">
      <c r="A192" s="563" t="s">
        <v>4929</v>
      </c>
      <c r="B192" s="564" t="s">
        <v>5024</v>
      </c>
      <c r="C192" s="564" t="s">
        <v>5037</v>
      </c>
      <c r="D192" s="565" t="s">
        <v>5038</v>
      </c>
      <c r="E192" s="566" t="s">
        <v>5039</v>
      </c>
    </row>
    <row r="193" spans="1:5" ht="25.5">
      <c r="A193" s="563" t="s">
        <v>5033</v>
      </c>
      <c r="B193" s="564" t="s">
        <v>5024</v>
      </c>
      <c r="C193" s="564" t="s">
        <v>5040</v>
      </c>
      <c r="D193" s="565" t="s">
        <v>5041</v>
      </c>
      <c r="E193" s="566" t="s">
        <v>5042</v>
      </c>
    </row>
    <row r="194" spans="1:5" ht="25.5">
      <c r="A194" s="563" t="s">
        <v>5015</v>
      </c>
      <c r="B194" s="564" t="s">
        <v>5024</v>
      </c>
      <c r="C194" s="564" t="s">
        <v>5043</v>
      </c>
      <c r="D194" s="565" t="s">
        <v>5044</v>
      </c>
      <c r="E194" s="566" t="s">
        <v>5045</v>
      </c>
    </row>
    <row r="195" spans="1:5" ht="25.5">
      <c r="A195" s="563" t="s">
        <v>4867</v>
      </c>
      <c r="B195" s="564" t="s">
        <v>5024</v>
      </c>
      <c r="C195" s="567" t="s">
        <v>5046</v>
      </c>
      <c r="D195" s="565" t="s">
        <v>5047</v>
      </c>
      <c r="E195" s="566" t="s">
        <v>5048</v>
      </c>
    </row>
    <row r="196" spans="1:5">
      <c r="A196" s="563" t="s">
        <v>4929</v>
      </c>
      <c r="B196" s="564" t="s">
        <v>5024</v>
      </c>
      <c r="C196" s="567" t="s">
        <v>5049</v>
      </c>
      <c r="D196" s="565" t="s">
        <v>5050</v>
      </c>
      <c r="E196" s="566" t="s">
        <v>5051</v>
      </c>
    </row>
    <row r="197" spans="1:5" ht="25.5">
      <c r="A197" s="563" t="s">
        <v>4915</v>
      </c>
      <c r="B197" s="564" t="s">
        <v>5024</v>
      </c>
      <c r="C197" s="564" t="s">
        <v>5052</v>
      </c>
      <c r="D197" s="565" t="s">
        <v>5053</v>
      </c>
      <c r="E197" s="566" t="s">
        <v>5054</v>
      </c>
    </row>
    <row r="198" spans="1:5">
      <c r="A198" s="563" t="s">
        <v>4739</v>
      </c>
      <c r="B198" s="567" t="s">
        <v>5055</v>
      </c>
      <c r="C198" s="564" t="s">
        <v>4922</v>
      </c>
      <c r="D198" s="565" t="s">
        <v>4923</v>
      </c>
      <c r="E198" s="566" t="s">
        <v>4924</v>
      </c>
    </row>
    <row r="199" spans="1:5">
      <c r="A199" s="563" t="s">
        <v>5056</v>
      </c>
      <c r="B199" s="567" t="s">
        <v>5055</v>
      </c>
      <c r="C199" s="564" t="s">
        <v>5057</v>
      </c>
      <c r="D199" s="565" t="s">
        <v>5058</v>
      </c>
      <c r="E199" s="566" t="s">
        <v>5059</v>
      </c>
    </row>
    <row r="200" spans="1:5">
      <c r="A200" s="563" t="s">
        <v>5056</v>
      </c>
      <c r="B200" s="567" t="s">
        <v>5060</v>
      </c>
      <c r="C200" s="564" t="s">
        <v>5057</v>
      </c>
      <c r="D200" s="565" t="s">
        <v>5058</v>
      </c>
      <c r="E200" s="566" t="s">
        <v>5059</v>
      </c>
    </row>
    <row r="201" spans="1:5" ht="38.25">
      <c r="A201" s="563" t="s">
        <v>4823</v>
      </c>
      <c r="B201" s="564" t="s">
        <v>4893</v>
      </c>
      <c r="C201" s="567" t="s">
        <v>5061</v>
      </c>
      <c r="D201" s="565" t="s">
        <v>5062</v>
      </c>
      <c r="E201" s="566" t="s">
        <v>5063</v>
      </c>
    </row>
    <row r="202" spans="1:5" ht="38.25">
      <c r="A202" s="563" t="s">
        <v>4880</v>
      </c>
      <c r="B202" s="564" t="s">
        <v>4893</v>
      </c>
      <c r="C202" s="567" t="s">
        <v>5064</v>
      </c>
      <c r="D202" s="565" t="s">
        <v>5065</v>
      </c>
      <c r="E202" s="566" t="s">
        <v>5066</v>
      </c>
    </row>
    <row r="203" spans="1:5" ht="25.5">
      <c r="A203" s="563" t="s">
        <v>4880</v>
      </c>
      <c r="B203" s="567" t="s">
        <v>4893</v>
      </c>
      <c r="C203" s="567" t="s">
        <v>5067</v>
      </c>
      <c r="D203" s="565" t="s">
        <v>5068</v>
      </c>
      <c r="E203" s="566" t="s">
        <v>5069</v>
      </c>
    </row>
    <row r="204" spans="1:5" ht="25.5">
      <c r="A204" s="563" t="s">
        <v>4880</v>
      </c>
      <c r="B204" s="567" t="s">
        <v>4956</v>
      </c>
      <c r="C204" s="567" t="s">
        <v>5067</v>
      </c>
      <c r="D204" s="565" t="s">
        <v>5068</v>
      </c>
      <c r="E204" s="566" t="s">
        <v>5069</v>
      </c>
    </row>
    <row r="205" spans="1:5">
      <c r="A205" s="563" t="s">
        <v>4765</v>
      </c>
      <c r="B205" s="564" t="s">
        <v>4748</v>
      </c>
      <c r="C205" s="567" t="s">
        <v>5070</v>
      </c>
      <c r="D205" s="565" t="s">
        <v>5071</v>
      </c>
      <c r="E205" s="566" t="s">
        <v>5072</v>
      </c>
    </row>
    <row r="206" spans="1:5">
      <c r="A206" s="563" t="s">
        <v>4747</v>
      </c>
      <c r="B206" s="564" t="s">
        <v>4748</v>
      </c>
      <c r="C206" s="567" t="s">
        <v>5073</v>
      </c>
      <c r="D206" s="565" t="s">
        <v>5074</v>
      </c>
      <c r="E206" s="566" t="s">
        <v>5075</v>
      </c>
    </row>
    <row r="207" spans="1:5" ht="25.5">
      <c r="A207" s="563" t="s">
        <v>4765</v>
      </c>
      <c r="B207" s="564" t="s">
        <v>4748</v>
      </c>
      <c r="C207" s="567" t="s">
        <v>5076</v>
      </c>
      <c r="D207" s="565" t="s">
        <v>5077</v>
      </c>
      <c r="E207" s="566" t="s">
        <v>5078</v>
      </c>
    </row>
    <row r="208" spans="1:5" ht="25.5">
      <c r="A208" s="563" t="s">
        <v>4880</v>
      </c>
      <c r="B208" s="564" t="s">
        <v>4748</v>
      </c>
      <c r="C208" s="567" t="s">
        <v>5079</v>
      </c>
      <c r="D208" s="565" t="s">
        <v>5080</v>
      </c>
      <c r="E208" s="566" t="s">
        <v>5081</v>
      </c>
    </row>
    <row r="209" spans="1:5">
      <c r="A209" s="563" t="s">
        <v>4747</v>
      </c>
      <c r="B209" s="564" t="s">
        <v>4748</v>
      </c>
      <c r="C209" s="567" t="s">
        <v>5082</v>
      </c>
      <c r="D209" s="565" t="s">
        <v>4952</v>
      </c>
      <c r="E209" s="566" t="s">
        <v>5083</v>
      </c>
    </row>
    <row r="210" spans="1:5" ht="25.5">
      <c r="A210" s="563" t="s">
        <v>4827</v>
      </c>
      <c r="B210" s="564" t="s">
        <v>4798</v>
      </c>
      <c r="C210" s="567" t="s">
        <v>5084</v>
      </c>
      <c r="D210" s="565" t="s">
        <v>5085</v>
      </c>
      <c r="E210" s="566" t="s">
        <v>5086</v>
      </c>
    </row>
    <row r="211" spans="1:5" ht="25.5">
      <c r="A211" s="563" t="s">
        <v>4831</v>
      </c>
      <c r="B211" s="567" t="s">
        <v>4824</v>
      </c>
      <c r="C211" s="564" t="s">
        <v>5087</v>
      </c>
      <c r="D211" s="574" t="s">
        <v>5088</v>
      </c>
      <c r="E211" s="566" t="s">
        <v>5089</v>
      </c>
    </row>
    <row r="212" spans="1:5">
      <c r="A212" s="566" t="s">
        <v>4827</v>
      </c>
      <c r="B212" s="564" t="s">
        <v>4824</v>
      </c>
      <c r="C212" s="564" t="s">
        <v>5090</v>
      </c>
      <c r="D212" s="574" t="s">
        <v>5091</v>
      </c>
      <c r="E212" s="566" t="s">
        <v>5089</v>
      </c>
    </row>
    <row r="213" spans="1:5" ht="25.5">
      <c r="A213" s="566" t="s">
        <v>4915</v>
      </c>
      <c r="B213" s="564" t="s">
        <v>4824</v>
      </c>
      <c r="C213" s="564" t="s">
        <v>5092</v>
      </c>
      <c r="D213" s="574" t="s">
        <v>5093</v>
      </c>
      <c r="E213" s="566" t="s">
        <v>5089</v>
      </c>
    </row>
    <row r="214" spans="1:5" ht="25.5">
      <c r="A214" s="566" t="s">
        <v>4831</v>
      </c>
      <c r="B214" s="575" t="s">
        <v>4824</v>
      </c>
      <c r="C214" s="567" t="s">
        <v>5094</v>
      </c>
      <c r="D214" s="574" t="s">
        <v>5095</v>
      </c>
      <c r="E214" s="566" t="s">
        <v>5089</v>
      </c>
    </row>
    <row r="215" spans="1:5" ht="25.5">
      <c r="A215" s="566" t="s">
        <v>4815</v>
      </c>
      <c r="B215" s="575" t="s">
        <v>4794</v>
      </c>
      <c r="C215" s="567" t="s">
        <v>5096</v>
      </c>
      <c r="D215" s="574" t="s">
        <v>5097</v>
      </c>
      <c r="E215" s="566" t="s">
        <v>4846</v>
      </c>
    </row>
    <row r="216" spans="1:5" ht="25.5">
      <c r="A216" s="566" t="s">
        <v>4815</v>
      </c>
      <c r="B216" s="576" t="s">
        <v>4903</v>
      </c>
      <c r="C216" s="567" t="s">
        <v>5096</v>
      </c>
      <c r="D216" s="574" t="s">
        <v>5097</v>
      </c>
      <c r="E216" s="566" t="s">
        <v>4846</v>
      </c>
    </row>
    <row r="217" spans="1:5" ht="25.5">
      <c r="A217" s="563" t="s">
        <v>4831</v>
      </c>
      <c r="B217" s="576" t="s">
        <v>5098</v>
      </c>
      <c r="C217" s="567" t="s">
        <v>5099</v>
      </c>
      <c r="D217" s="574" t="s">
        <v>5100</v>
      </c>
      <c r="E217" s="566" t="s">
        <v>4738</v>
      </c>
    </row>
    <row r="218" spans="1:5" ht="25.5">
      <c r="A218" s="563" t="s">
        <v>4747</v>
      </c>
      <c r="B218" s="575" t="s">
        <v>5101</v>
      </c>
      <c r="C218" s="567" t="s">
        <v>5102</v>
      </c>
      <c r="D218" s="574" t="s">
        <v>5103</v>
      </c>
      <c r="E218" s="566" t="s">
        <v>4830</v>
      </c>
    </row>
    <row r="219" spans="1:5">
      <c r="A219" s="563" t="s">
        <v>4752</v>
      </c>
      <c r="B219" s="575" t="s">
        <v>4786</v>
      </c>
      <c r="C219" s="567" t="s">
        <v>5104</v>
      </c>
      <c r="D219" s="574" t="s">
        <v>5105</v>
      </c>
      <c r="E219" s="566" t="s">
        <v>4853</v>
      </c>
    </row>
    <row r="220" spans="1:5">
      <c r="A220" s="563" t="s">
        <v>4734</v>
      </c>
      <c r="B220" s="575" t="s">
        <v>4786</v>
      </c>
      <c r="C220" s="567" t="s">
        <v>5106</v>
      </c>
      <c r="D220" s="574" t="s">
        <v>5107</v>
      </c>
      <c r="E220" s="566" t="s">
        <v>4846</v>
      </c>
    </row>
    <row r="221" spans="1:5">
      <c r="A221" s="563" t="s">
        <v>4734</v>
      </c>
      <c r="B221" s="575" t="s">
        <v>4786</v>
      </c>
      <c r="C221" s="571" t="s">
        <v>5108</v>
      </c>
      <c r="D221" s="574" t="s">
        <v>5109</v>
      </c>
      <c r="E221" s="566" t="s">
        <v>4861</v>
      </c>
    </row>
    <row r="222" spans="1:5" ht="25.5">
      <c r="A222" s="563" t="s">
        <v>4880</v>
      </c>
      <c r="B222" s="575" t="s">
        <v>4786</v>
      </c>
      <c r="C222" s="571" t="s">
        <v>5110</v>
      </c>
      <c r="D222" s="574" t="s">
        <v>3364</v>
      </c>
      <c r="E222" s="566" t="s">
        <v>4900</v>
      </c>
    </row>
    <row r="223" spans="1:5" ht="38.25">
      <c r="A223" s="563" t="s">
        <v>4747</v>
      </c>
      <c r="B223" s="575" t="s">
        <v>4786</v>
      </c>
      <c r="C223" s="564" t="s">
        <v>5111</v>
      </c>
      <c r="D223" s="574" t="s">
        <v>5112</v>
      </c>
      <c r="E223" s="566" t="s">
        <v>4871</v>
      </c>
    </row>
    <row r="224" spans="1:5" ht="25.5">
      <c r="A224" s="563" t="s">
        <v>4747</v>
      </c>
      <c r="B224" s="575" t="s">
        <v>4786</v>
      </c>
      <c r="C224" s="564" t="s">
        <v>5113</v>
      </c>
      <c r="D224" s="574" t="s">
        <v>5112</v>
      </c>
      <c r="E224" s="566" t="s">
        <v>4900</v>
      </c>
    </row>
    <row r="225" spans="1:5" ht="25.5">
      <c r="A225" s="563" t="s">
        <v>4734</v>
      </c>
      <c r="B225" s="575" t="s">
        <v>4882</v>
      </c>
      <c r="C225" s="564" t="s">
        <v>5114</v>
      </c>
      <c r="D225" s="574" t="s">
        <v>5115</v>
      </c>
      <c r="E225" s="566" t="s">
        <v>4738</v>
      </c>
    </row>
    <row r="226" spans="1:5" ht="25.5">
      <c r="A226" s="563" t="s">
        <v>4831</v>
      </c>
      <c r="B226" s="576" t="s">
        <v>5098</v>
      </c>
      <c r="C226" s="567" t="s">
        <v>5116</v>
      </c>
      <c r="D226" s="574" t="s">
        <v>5100</v>
      </c>
      <c r="E226" s="566" t="s">
        <v>4738</v>
      </c>
    </row>
    <row r="227" spans="1:5">
      <c r="A227" s="563" t="s">
        <v>4747</v>
      </c>
      <c r="B227" s="576" t="s">
        <v>5098</v>
      </c>
      <c r="C227" s="567" t="s">
        <v>5117</v>
      </c>
      <c r="D227" s="574" t="s">
        <v>5118</v>
      </c>
      <c r="E227" s="566" t="s">
        <v>4900</v>
      </c>
    </row>
    <row r="228" spans="1:5">
      <c r="A228" s="563" t="s">
        <v>4747</v>
      </c>
      <c r="B228" s="576" t="s">
        <v>4786</v>
      </c>
      <c r="C228" s="567" t="s">
        <v>5117</v>
      </c>
      <c r="D228" s="574" t="s">
        <v>5118</v>
      </c>
      <c r="E228" s="566" t="s">
        <v>4900</v>
      </c>
    </row>
    <row r="229" spans="1:5">
      <c r="A229" s="563" t="s">
        <v>4747</v>
      </c>
      <c r="B229" s="564" t="s">
        <v>5098</v>
      </c>
      <c r="C229" s="567" t="s">
        <v>5119</v>
      </c>
      <c r="D229" s="567" t="s">
        <v>5120</v>
      </c>
      <c r="E229" s="566" t="s">
        <v>4738</v>
      </c>
    </row>
    <row r="230" spans="1:5">
      <c r="A230" s="563" t="s">
        <v>4747</v>
      </c>
      <c r="B230" s="564" t="s">
        <v>4786</v>
      </c>
      <c r="C230" s="567" t="s">
        <v>5119</v>
      </c>
      <c r="D230" s="567" t="s">
        <v>5120</v>
      </c>
      <c r="E230" s="566" t="s">
        <v>4738</v>
      </c>
    </row>
    <row r="231" spans="1:5" ht="25.5">
      <c r="A231" s="563" t="s">
        <v>4747</v>
      </c>
      <c r="B231" s="564" t="s">
        <v>5098</v>
      </c>
      <c r="C231" s="564" t="s">
        <v>5121</v>
      </c>
      <c r="D231" s="574" t="s">
        <v>5122</v>
      </c>
      <c r="E231" s="566" t="s">
        <v>5123</v>
      </c>
    </row>
    <row r="232" spans="1:5" ht="25.5">
      <c r="A232" s="563" t="s">
        <v>4747</v>
      </c>
      <c r="B232" s="564" t="s">
        <v>4786</v>
      </c>
      <c r="C232" s="564" t="s">
        <v>5121</v>
      </c>
      <c r="D232" s="574" t="s">
        <v>5122</v>
      </c>
      <c r="E232" s="566" t="s">
        <v>4738</v>
      </c>
    </row>
    <row r="233" spans="1:5">
      <c r="A233" s="563" t="s">
        <v>4747</v>
      </c>
      <c r="B233" s="564" t="s">
        <v>5098</v>
      </c>
      <c r="C233" s="567" t="s">
        <v>5124</v>
      </c>
      <c r="D233" s="565" t="s">
        <v>5125</v>
      </c>
      <c r="E233" s="566" t="s">
        <v>5126</v>
      </c>
    </row>
    <row r="234" spans="1:5">
      <c r="A234" s="563" t="s">
        <v>4747</v>
      </c>
      <c r="B234" s="564" t="s">
        <v>4786</v>
      </c>
      <c r="C234" s="567" t="s">
        <v>5124</v>
      </c>
      <c r="D234" s="565" t="s">
        <v>5125</v>
      </c>
      <c r="E234" s="566" t="s">
        <v>5126</v>
      </c>
    </row>
    <row r="235" spans="1:5" ht="25.5">
      <c r="A235" s="563" t="s">
        <v>4747</v>
      </c>
      <c r="B235" s="564" t="s">
        <v>5127</v>
      </c>
      <c r="C235" s="567" t="s">
        <v>5128</v>
      </c>
      <c r="D235" s="565" t="s">
        <v>5129</v>
      </c>
      <c r="E235" s="566" t="s">
        <v>4871</v>
      </c>
    </row>
    <row r="236" spans="1:5" ht="25.5">
      <c r="A236" s="563" t="s">
        <v>4747</v>
      </c>
      <c r="B236" s="564" t="s">
        <v>5130</v>
      </c>
      <c r="C236" s="567" t="s">
        <v>5131</v>
      </c>
      <c r="D236" s="565" t="s">
        <v>5129</v>
      </c>
      <c r="E236" s="566" t="s">
        <v>4871</v>
      </c>
    </row>
    <row r="237" spans="1:5" ht="25.5">
      <c r="A237" s="563" t="s">
        <v>4747</v>
      </c>
      <c r="B237" s="564" t="s">
        <v>5127</v>
      </c>
      <c r="C237" s="567" t="s">
        <v>5132</v>
      </c>
      <c r="D237" s="565" t="s">
        <v>5133</v>
      </c>
      <c r="E237" s="566" t="s">
        <v>4789</v>
      </c>
    </row>
    <row r="238" spans="1:5" ht="25.5">
      <c r="A238" s="563" t="s">
        <v>4747</v>
      </c>
      <c r="B238" s="564" t="s">
        <v>5130</v>
      </c>
      <c r="C238" s="567" t="s">
        <v>5132</v>
      </c>
      <c r="D238" s="565" t="s">
        <v>5133</v>
      </c>
      <c r="E238" s="566" t="s">
        <v>4789</v>
      </c>
    </row>
    <row r="239" spans="1:5" ht="25.5">
      <c r="A239" s="563" t="s">
        <v>4880</v>
      </c>
      <c r="B239" s="564" t="s">
        <v>5127</v>
      </c>
      <c r="C239" s="567" t="s">
        <v>5134</v>
      </c>
      <c r="D239" s="565" t="s">
        <v>4788</v>
      </c>
      <c r="E239" s="566" t="s">
        <v>5126</v>
      </c>
    </row>
    <row r="240" spans="1:5" ht="25.5">
      <c r="A240" s="563" t="s">
        <v>5135</v>
      </c>
      <c r="B240" s="564" t="s">
        <v>5127</v>
      </c>
      <c r="C240" s="564" t="s">
        <v>5136</v>
      </c>
      <c r="D240" s="565" t="s">
        <v>5137</v>
      </c>
      <c r="E240" s="566" t="s">
        <v>5138</v>
      </c>
    </row>
    <row r="241" spans="1:5" ht="25.5">
      <c r="A241" s="563" t="s">
        <v>4815</v>
      </c>
      <c r="B241" s="567" t="s">
        <v>4877</v>
      </c>
      <c r="C241" s="567" t="s">
        <v>5139</v>
      </c>
      <c r="D241" s="565" t="s">
        <v>5140</v>
      </c>
      <c r="E241" s="566" t="s">
        <v>4853</v>
      </c>
    </row>
    <row r="242" spans="1:5" ht="38.25">
      <c r="A242" s="563" t="s">
        <v>4815</v>
      </c>
      <c r="B242" s="567" t="s">
        <v>4877</v>
      </c>
      <c r="C242" s="567" t="s">
        <v>5141</v>
      </c>
      <c r="D242" s="565" t="s">
        <v>5142</v>
      </c>
      <c r="E242" s="566" t="s">
        <v>4738</v>
      </c>
    </row>
    <row r="243" spans="1:5" ht="38.25">
      <c r="A243" s="563" t="s">
        <v>4815</v>
      </c>
      <c r="B243" s="567" t="s">
        <v>5143</v>
      </c>
      <c r="C243" s="567" t="s">
        <v>5141</v>
      </c>
      <c r="D243" s="565" t="s">
        <v>5142</v>
      </c>
      <c r="E243" s="566" t="s">
        <v>4738</v>
      </c>
    </row>
    <row r="244" spans="1:5" ht="38.25">
      <c r="A244" s="563" t="s">
        <v>4815</v>
      </c>
      <c r="B244" s="567" t="s">
        <v>4876</v>
      </c>
      <c r="C244" s="567" t="s">
        <v>5141</v>
      </c>
      <c r="D244" s="565" t="s">
        <v>5142</v>
      </c>
      <c r="E244" s="566" t="s">
        <v>4738</v>
      </c>
    </row>
    <row r="245" spans="1:5" ht="38.25">
      <c r="A245" s="563" t="s">
        <v>4815</v>
      </c>
      <c r="B245" s="567" t="s">
        <v>4790</v>
      </c>
      <c r="C245" s="567" t="s">
        <v>5141</v>
      </c>
      <c r="D245" s="565" t="s">
        <v>5142</v>
      </c>
      <c r="E245" s="566" t="s">
        <v>4738</v>
      </c>
    </row>
    <row r="246" spans="1:5" ht="38.25">
      <c r="A246" s="563" t="s">
        <v>4880</v>
      </c>
      <c r="B246" s="567" t="s">
        <v>5000</v>
      </c>
      <c r="C246" s="567" t="s">
        <v>5144</v>
      </c>
      <c r="D246" s="565" t="s">
        <v>5145</v>
      </c>
      <c r="E246" s="566" t="s">
        <v>4738</v>
      </c>
    </row>
    <row r="247" spans="1:5" ht="38.25">
      <c r="A247" s="563" t="s">
        <v>4880</v>
      </c>
      <c r="B247" s="567" t="s">
        <v>5003</v>
      </c>
      <c r="C247" s="567" t="s">
        <v>5144</v>
      </c>
      <c r="D247" s="565" t="s">
        <v>5145</v>
      </c>
      <c r="E247" s="566" t="s">
        <v>4738</v>
      </c>
    </row>
    <row r="248" spans="1:5" ht="38.25">
      <c r="A248" s="563" t="s">
        <v>4880</v>
      </c>
      <c r="B248" s="567" t="s">
        <v>5146</v>
      </c>
      <c r="C248" s="567" t="s">
        <v>5144</v>
      </c>
      <c r="D248" s="565" t="s">
        <v>5145</v>
      </c>
      <c r="E248" s="566" t="s">
        <v>4738</v>
      </c>
    </row>
    <row r="249" spans="1:5" ht="25.5">
      <c r="A249" s="563" t="s">
        <v>5147</v>
      </c>
      <c r="B249" s="567" t="s">
        <v>5148</v>
      </c>
      <c r="C249" s="567" t="s">
        <v>5149</v>
      </c>
      <c r="D249" s="565" t="s">
        <v>5150</v>
      </c>
      <c r="E249" s="566" t="s">
        <v>5151</v>
      </c>
    </row>
    <row r="250" spans="1:5" ht="25.5">
      <c r="A250" s="563" t="s">
        <v>4779</v>
      </c>
      <c r="B250" s="567" t="s">
        <v>5152</v>
      </c>
      <c r="C250" s="567" t="s">
        <v>5153</v>
      </c>
      <c r="D250" s="565" t="s">
        <v>5154</v>
      </c>
      <c r="E250" s="566" t="s">
        <v>5155</v>
      </c>
    </row>
    <row r="251" spans="1:5" ht="25.5">
      <c r="A251" s="563" t="s">
        <v>5156</v>
      </c>
      <c r="B251" s="567" t="s">
        <v>5152</v>
      </c>
      <c r="C251" s="567" t="s">
        <v>5157</v>
      </c>
      <c r="D251" s="565" t="s">
        <v>5158</v>
      </c>
      <c r="E251" s="566" t="s">
        <v>5159</v>
      </c>
    </row>
    <row r="252" spans="1:5" ht="25.5">
      <c r="A252" s="563" t="s">
        <v>5156</v>
      </c>
      <c r="B252" s="567" t="s">
        <v>5160</v>
      </c>
      <c r="C252" s="567" t="s">
        <v>5157</v>
      </c>
      <c r="D252" s="565" t="s">
        <v>5158</v>
      </c>
      <c r="E252" s="566" t="s">
        <v>5159</v>
      </c>
    </row>
    <row r="253" spans="1:5" ht="25.5">
      <c r="A253" s="563" t="s">
        <v>5156</v>
      </c>
      <c r="B253" s="567" t="s">
        <v>5161</v>
      </c>
      <c r="C253" s="567" t="s">
        <v>5157</v>
      </c>
      <c r="D253" s="565" t="s">
        <v>5158</v>
      </c>
      <c r="E253" s="566" t="s">
        <v>5159</v>
      </c>
    </row>
    <row r="254" spans="1:5" ht="25.5">
      <c r="A254" s="563" t="s">
        <v>5156</v>
      </c>
      <c r="B254" s="567" t="s">
        <v>5162</v>
      </c>
      <c r="C254" s="567" t="s">
        <v>5157</v>
      </c>
      <c r="D254" s="565" t="s">
        <v>5158</v>
      </c>
      <c r="E254" s="566" t="s">
        <v>5159</v>
      </c>
    </row>
    <row r="255" spans="1:5" ht="25.5">
      <c r="A255" s="563" t="s">
        <v>4734</v>
      </c>
      <c r="B255" s="567" t="s">
        <v>5008</v>
      </c>
      <c r="C255" s="567" t="s">
        <v>5163</v>
      </c>
      <c r="D255" s="565" t="s">
        <v>5164</v>
      </c>
      <c r="E255" s="566" t="s">
        <v>4738</v>
      </c>
    </row>
    <row r="256" spans="1:5" ht="25.5">
      <c r="A256" s="563" t="s">
        <v>4747</v>
      </c>
      <c r="B256" s="567" t="s">
        <v>5008</v>
      </c>
      <c r="C256" s="567" t="s">
        <v>5165</v>
      </c>
      <c r="D256" s="565" t="s">
        <v>5166</v>
      </c>
      <c r="E256" s="566" t="s">
        <v>4871</v>
      </c>
    </row>
    <row r="257" spans="1:5" ht="25.5">
      <c r="A257" s="563" t="s">
        <v>4747</v>
      </c>
      <c r="B257" s="567" t="s">
        <v>5167</v>
      </c>
      <c r="C257" s="567" t="s">
        <v>5165</v>
      </c>
      <c r="D257" s="565" t="s">
        <v>5166</v>
      </c>
      <c r="E257" s="566" t="s">
        <v>4871</v>
      </c>
    </row>
    <row r="258" spans="1:5">
      <c r="A258" s="563" t="s">
        <v>4752</v>
      </c>
      <c r="B258" s="564" t="s">
        <v>4897</v>
      </c>
      <c r="C258" s="567" t="s">
        <v>5168</v>
      </c>
      <c r="D258" s="565" t="s">
        <v>5169</v>
      </c>
      <c r="E258" s="566" t="s">
        <v>4900</v>
      </c>
    </row>
    <row r="259" spans="1:5">
      <c r="A259" s="563" t="s">
        <v>4752</v>
      </c>
      <c r="B259" s="564" t="s">
        <v>4897</v>
      </c>
      <c r="C259" s="567" t="s">
        <v>5170</v>
      </c>
      <c r="D259" s="565" t="s">
        <v>5171</v>
      </c>
      <c r="E259" s="566" t="s">
        <v>4830</v>
      </c>
    </row>
    <row r="260" spans="1:5">
      <c r="A260" s="563" t="s">
        <v>4894</v>
      </c>
      <c r="B260" s="567" t="s">
        <v>4897</v>
      </c>
      <c r="C260" s="567" t="s">
        <v>5172</v>
      </c>
      <c r="D260" s="565" t="s">
        <v>5173</v>
      </c>
      <c r="E260" s="566" t="s">
        <v>4738</v>
      </c>
    </row>
    <row r="261" spans="1:5">
      <c r="A261" s="563" t="s">
        <v>4894</v>
      </c>
      <c r="B261" s="567" t="s">
        <v>4876</v>
      </c>
      <c r="C261" s="567" t="s">
        <v>5172</v>
      </c>
      <c r="D261" s="565" t="s">
        <v>5173</v>
      </c>
      <c r="E261" s="566" t="s">
        <v>4738</v>
      </c>
    </row>
    <row r="262" spans="1:5" ht="25.5">
      <c r="A262" s="563" t="s">
        <v>4894</v>
      </c>
      <c r="B262" s="564" t="s">
        <v>4897</v>
      </c>
      <c r="C262" s="567" t="s">
        <v>5174</v>
      </c>
      <c r="D262" s="565" t="s">
        <v>4896</v>
      </c>
      <c r="E262" s="566" t="s">
        <v>4738</v>
      </c>
    </row>
    <row r="263" spans="1:5" ht="25.5">
      <c r="A263" s="563" t="s">
        <v>4894</v>
      </c>
      <c r="B263" s="564" t="s">
        <v>4876</v>
      </c>
      <c r="C263" s="567" t="s">
        <v>5174</v>
      </c>
      <c r="D263" s="565" t="s">
        <v>4896</v>
      </c>
      <c r="E263" s="566" t="s">
        <v>4738</v>
      </c>
    </row>
    <row r="264" spans="1:5" ht="25.5">
      <c r="A264" s="563" t="s">
        <v>4747</v>
      </c>
      <c r="B264" s="567" t="s">
        <v>4897</v>
      </c>
      <c r="C264" s="564" t="s">
        <v>5175</v>
      </c>
      <c r="D264" s="565" t="s">
        <v>5173</v>
      </c>
      <c r="E264" s="566" t="s">
        <v>4738</v>
      </c>
    </row>
    <row r="265" spans="1:5" ht="25.5">
      <c r="A265" s="563" t="s">
        <v>4747</v>
      </c>
      <c r="B265" s="567" t="s">
        <v>4876</v>
      </c>
      <c r="C265" s="564" t="s">
        <v>5175</v>
      </c>
      <c r="D265" s="565" t="s">
        <v>5173</v>
      </c>
      <c r="E265" s="566" t="s">
        <v>4738</v>
      </c>
    </row>
    <row r="266" spans="1:5" ht="25.5">
      <c r="A266" s="563" t="s">
        <v>5135</v>
      </c>
      <c r="B266" s="567" t="s">
        <v>4897</v>
      </c>
      <c r="C266" s="567" t="s">
        <v>5176</v>
      </c>
      <c r="D266" s="565" t="s">
        <v>5173</v>
      </c>
      <c r="E266" s="566" t="s">
        <v>5177</v>
      </c>
    </row>
    <row r="267" spans="1:5" ht="25.5">
      <c r="A267" s="563" t="s">
        <v>5135</v>
      </c>
      <c r="B267" s="567" t="s">
        <v>4876</v>
      </c>
      <c r="C267" s="567" t="s">
        <v>5176</v>
      </c>
      <c r="D267" s="565" t="s">
        <v>5173</v>
      </c>
      <c r="E267" s="566" t="s">
        <v>5177</v>
      </c>
    </row>
    <row r="268" spans="1:5" ht="25.5">
      <c r="A268" s="563" t="s">
        <v>5178</v>
      </c>
      <c r="B268" s="567" t="s">
        <v>4897</v>
      </c>
      <c r="C268" s="567" t="s">
        <v>5179</v>
      </c>
      <c r="D268" s="565" t="s">
        <v>5173</v>
      </c>
      <c r="E268" s="566" t="s">
        <v>4738</v>
      </c>
    </row>
    <row r="269" spans="1:5" ht="25.5">
      <c r="A269" s="563" t="s">
        <v>5178</v>
      </c>
      <c r="B269" s="564" t="s">
        <v>4876</v>
      </c>
      <c r="C269" s="544" t="s">
        <v>5179</v>
      </c>
      <c r="D269" s="565" t="s">
        <v>5173</v>
      </c>
      <c r="E269" s="566" t="s">
        <v>4738</v>
      </c>
    </row>
    <row r="270" spans="1:5" ht="25.5">
      <c r="A270" s="563" t="s">
        <v>5135</v>
      </c>
      <c r="B270" s="564" t="s">
        <v>4897</v>
      </c>
      <c r="C270" s="567" t="s">
        <v>5180</v>
      </c>
      <c r="D270" s="565" t="s">
        <v>5173</v>
      </c>
      <c r="E270" s="566" t="s">
        <v>4738</v>
      </c>
    </row>
    <row r="271" spans="1:5" ht="25.5">
      <c r="A271" s="563" t="s">
        <v>5135</v>
      </c>
      <c r="B271" s="564" t="s">
        <v>4876</v>
      </c>
      <c r="C271" s="567" t="s">
        <v>5180</v>
      </c>
      <c r="D271" s="565" t="s">
        <v>5173</v>
      </c>
      <c r="E271" s="566" t="s">
        <v>4738</v>
      </c>
    </row>
    <row r="272" spans="1:5" ht="25.5">
      <c r="A272" s="563" t="s">
        <v>4747</v>
      </c>
      <c r="B272" s="567" t="s">
        <v>4897</v>
      </c>
      <c r="C272" s="567" t="s">
        <v>5181</v>
      </c>
      <c r="D272" s="565" t="s">
        <v>5173</v>
      </c>
      <c r="E272" s="566" t="s">
        <v>4738</v>
      </c>
    </row>
    <row r="273" spans="1:5" ht="25.5">
      <c r="A273" s="563" t="s">
        <v>4747</v>
      </c>
      <c r="B273" s="567" t="s">
        <v>4876</v>
      </c>
      <c r="C273" s="567" t="s">
        <v>5181</v>
      </c>
      <c r="D273" s="565" t="s">
        <v>5173</v>
      </c>
      <c r="E273" s="566" t="s">
        <v>4738</v>
      </c>
    </row>
    <row r="274" spans="1:5">
      <c r="A274" s="563" t="s">
        <v>5182</v>
      </c>
      <c r="B274" s="567" t="s">
        <v>4897</v>
      </c>
      <c r="C274" s="567" t="s">
        <v>5183</v>
      </c>
      <c r="D274" s="565" t="s">
        <v>5173</v>
      </c>
      <c r="E274" s="566" t="s">
        <v>4738</v>
      </c>
    </row>
    <row r="275" spans="1:5">
      <c r="A275" s="563" t="s">
        <v>5182</v>
      </c>
      <c r="B275" s="567" t="s">
        <v>4876</v>
      </c>
      <c r="C275" s="567" t="s">
        <v>5183</v>
      </c>
      <c r="D275" s="565" t="s">
        <v>5173</v>
      </c>
      <c r="E275" s="566" t="s">
        <v>4738</v>
      </c>
    </row>
    <row r="276" spans="1:5" ht="25.5">
      <c r="A276" s="563" t="s">
        <v>4803</v>
      </c>
      <c r="B276" s="567" t="s">
        <v>4897</v>
      </c>
      <c r="C276" s="567" t="s">
        <v>5184</v>
      </c>
      <c r="D276" s="565" t="s">
        <v>4896</v>
      </c>
      <c r="E276" s="566" t="s">
        <v>5185</v>
      </c>
    </row>
    <row r="277" spans="1:5" ht="25.5">
      <c r="A277" s="563" t="s">
        <v>4803</v>
      </c>
      <c r="B277" s="567" t="s">
        <v>4876</v>
      </c>
      <c r="C277" s="567" t="s">
        <v>5184</v>
      </c>
      <c r="D277" s="565" t="s">
        <v>4896</v>
      </c>
      <c r="E277" s="566" t="s">
        <v>5185</v>
      </c>
    </row>
    <row r="278" spans="1:5" ht="25.5">
      <c r="A278" s="563" t="s">
        <v>4747</v>
      </c>
      <c r="B278" s="567" t="s">
        <v>4786</v>
      </c>
      <c r="C278" s="564" t="s">
        <v>5186</v>
      </c>
      <c r="D278" s="565" t="s">
        <v>5187</v>
      </c>
      <c r="E278" s="566" t="s">
        <v>5126</v>
      </c>
    </row>
    <row r="279" spans="1:5" ht="25.5">
      <c r="A279" s="563" t="s">
        <v>4747</v>
      </c>
      <c r="B279" s="567" t="s">
        <v>5098</v>
      </c>
      <c r="C279" s="564" t="s">
        <v>5186</v>
      </c>
      <c r="D279" s="565" t="s">
        <v>5187</v>
      </c>
      <c r="E279" s="566" t="s">
        <v>5126</v>
      </c>
    </row>
    <row r="280" spans="1:5" ht="25.5">
      <c r="A280" s="563" t="s">
        <v>5188</v>
      </c>
      <c r="B280" s="567" t="s">
        <v>5189</v>
      </c>
      <c r="C280" s="567" t="s">
        <v>5190</v>
      </c>
      <c r="D280" s="567" t="s">
        <v>5191</v>
      </c>
      <c r="E280" s="566" t="s">
        <v>4738</v>
      </c>
    </row>
    <row r="281" spans="1:5">
      <c r="A281" s="563" t="s">
        <v>5156</v>
      </c>
      <c r="B281" s="567" t="s">
        <v>5160</v>
      </c>
      <c r="C281" s="567" t="s">
        <v>5192</v>
      </c>
      <c r="D281" s="567" t="s">
        <v>5193</v>
      </c>
      <c r="E281" s="566" t="s">
        <v>4738</v>
      </c>
    </row>
    <row r="282" spans="1:5">
      <c r="A282" s="563" t="s">
        <v>5156</v>
      </c>
      <c r="B282" s="567" t="s">
        <v>5160</v>
      </c>
      <c r="C282" s="567" t="s">
        <v>5194</v>
      </c>
      <c r="D282" s="567" t="s">
        <v>5193</v>
      </c>
      <c r="E282" s="566" t="s">
        <v>4738</v>
      </c>
    </row>
    <row r="283" spans="1:5" ht="25.5">
      <c r="A283" s="568" t="s">
        <v>4929</v>
      </c>
      <c r="B283" s="567" t="s">
        <v>5160</v>
      </c>
      <c r="C283" s="567" t="s">
        <v>5195</v>
      </c>
      <c r="D283" s="565" t="s">
        <v>5196</v>
      </c>
      <c r="E283" s="566" t="s">
        <v>5197</v>
      </c>
    </row>
    <row r="284" spans="1:5" ht="25.5">
      <c r="A284" s="568" t="s">
        <v>4915</v>
      </c>
      <c r="B284" s="567" t="s">
        <v>5160</v>
      </c>
      <c r="C284" s="567" t="s">
        <v>5198</v>
      </c>
      <c r="D284" s="565" t="s">
        <v>5199</v>
      </c>
      <c r="E284" s="566" t="s">
        <v>5200</v>
      </c>
    </row>
    <row r="285" spans="1:5" ht="25.5">
      <c r="A285" s="563" t="s">
        <v>4779</v>
      </c>
      <c r="B285" s="564" t="s">
        <v>5201</v>
      </c>
      <c r="C285" s="567" t="s">
        <v>5202</v>
      </c>
      <c r="D285" s="565" t="s">
        <v>5203</v>
      </c>
      <c r="E285" s="566" t="s">
        <v>5204</v>
      </c>
    </row>
    <row r="286" spans="1:5" ht="25.5">
      <c r="A286" s="563" t="s">
        <v>4779</v>
      </c>
      <c r="B286" s="564" t="s">
        <v>5201</v>
      </c>
      <c r="C286" s="571" t="s">
        <v>5205</v>
      </c>
      <c r="D286" s="565" t="s">
        <v>5206</v>
      </c>
      <c r="E286" s="566" t="s">
        <v>5207</v>
      </c>
    </row>
    <row r="287" spans="1:5" ht="25.5">
      <c r="A287" s="563" t="s">
        <v>4779</v>
      </c>
      <c r="B287" s="564" t="s">
        <v>5201</v>
      </c>
      <c r="C287" s="564" t="s">
        <v>5208</v>
      </c>
      <c r="D287" s="565" t="s">
        <v>5209</v>
      </c>
      <c r="E287" s="566" t="s">
        <v>5210</v>
      </c>
    </row>
    <row r="288" spans="1:5" ht="25.5">
      <c r="A288" s="563" t="s">
        <v>4779</v>
      </c>
      <c r="B288" s="564" t="s">
        <v>5201</v>
      </c>
      <c r="C288" s="567" t="s">
        <v>5153</v>
      </c>
      <c r="D288" s="565" t="s">
        <v>5154</v>
      </c>
      <c r="E288" s="566" t="s">
        <v>5155</v>
      </c>
    </row>
    <row r="289" spans="1:5" ht="38.25">
      <c r="A289" s="563" t="s">
        <v>5015</v>
      </c>
      <c r="B289" s="567" t="s">
        <v>4820</v>
      </c>
      <c r="C289" s="567" t="s">
        <v>5211</v>
      </c>
      <c r="D289" s="565" t="s">
        <v>3294</v>
      </c>
      <c r="E289" s="566" t="s">
        <v>5212</v>
      </c>
    </row>
    <row r="290" spans="1:5" ht="38.25">
      <c r="A290" s="563" t="s">
        <v>5015</v>
      </c>
      <c r="B290" s="564" t="s">
        <v>5016</v>
      </c>
      <c r="C290" s="567" t="s">
        <v>5211</v>
      </c>
      <c r="D290" s="565" t="s">
        <v>3294</v>
      </c>
      <c r="E290" s="566" t="s">
        <v>5212</v>
      </c>
    </row>
    <row r="291" spans="1:5" ht="38.25">
      <c r="A291" s="563" t="s">
        <v>5015</v>
      </c>
      <c r="B291" s="564" t="s">
        <v>5213</v>
      </c>
      <c r="C291" s="567" t="s">
        <v>5211</v>
      </c>
      <c r="D291" s="565" t="s">
        <v>3294</v>
      </c>
      <c r="E291" s="566" t="s">
        <v>5212</v>
      </c>
    </row>
    <row r="292" spans="1:5" ht="25.5">
      <c r="A292" s="563" t="s">
        <v>4734</v>
      </c>
      <c r="B292" s="564" t="s">
        <v>5214</v>
      </c>
      <c r="C292" s="567" t="s">
        <v>5215</v>
      </c>
      <c r="D292" s="565" t="s">
        <v>5216</v>
      </c>
      <c r="E292" s="566" t="s">
        <v>4871</v>
      </c>
    </row>
    <row r="293" spans="1:5" ht="38.25">
      <c r="A293" s="563" t="s">
        <v>4827</v>
      </c>
      <c r="B293" s="564" t="s">
        <v>5214</v>
      </c>
      <c r="C293" s="567" t="s">
        <v>5217</v>
      </c>
      <c r="D293" s="565" t="s">
        <v>5218</v>
      </c>
      <c r="E293" s="566" t="s">
        <v>4900</v>
      </c>
    </row>
    <row r="294" spans="1:5" ht="38.25">
      <c r="A294" s="563" t="s">
        <v>4831</v>
      </c>
      <c r="B294" s="564" t="s">
        <v>5219</v>
      </c>
      <c r="C294" s="567" t="s">
        <v>5220</v>
      </c>
      <c r="D294" s="565" t="s">
        <v>5221</v>
      </c>
      <c r="E294" s="566" t="s">
        <v>4861</v>
      </c>
    </row>
    <row r="295" spans="1:5" ht="51">
      <c r="A295" s="563" t="s">
        <v>4765</v>
      </c>
      <c r="B295" s="564" t="s">
        <v>5219</v>
      </c>
      <c r="C295" s="567" t="s">
        <v>5222</v>
      </c>
      <c r="D295" s="565" t="s">
        <v>5223</v>
      </c>
      <c r="E295" s="566" t="s">
        <v>4738</v>
      </c>
    </row>
    <row r="296" spans="1:5" ht="25.5">
      <c r="A296" s="563" t="s">
        <v>4765</v>
      </c>
      <c r="B296" s="564" t="s">
        <v>5219</v>
      </c>
      <c r="C296" s="567" t="s">
        <v>5224</v>
      </c>
      <c r="D296" s="565" t="s">
        <v>5225</v>
      </c>
      <c r="E296" s="566" t="s">
        <v>5226</v>
      </c>
    </row>
    <row r="297" spans="1:5" ht="25.5">
      <c r="A297" s="563" t="s">
        <v>4765</v>
      </c>
      <c r="B297" s="564" t="s">
        <v>4820</v>
      </c>
      <c r="C297" s="567" t="s">
        <v>5227</v>
      </c>
      <c r="D297" s="565" t="s">
        <v>5228</v>
      </c>
      <c r="E297" s="566" t="s">
        <v>5229</v>
      </c>
    </row>
    <row r="298" spans="1:5" ht="25.5">
      <c r="A298" s="563" t="s">
        <v>4765</v>
      </c>
      <c r="B298" s="564" t="s">
        <v>5098</v>
      </c>
      <c r="C298" s="567" t="s">
        <v>5227</v>
      </c>
      <c r="D298" s="565" t="s">
        <v>5228</v>
      </c>
      <c r="E298" s="566" t="s">
        <v>5229</v>
      </c>
    </row>
    <row r="299" spans="1:5" ht="25.5">
      <c r="A299" s="563" t="s">
        <v>4765</v>
      </c>
      <c r="B299" s="564" t="s">
        <v>5230</v>
      </c>
      <c r="C299" s="567" t="s">
        <v>5227</v>
      </c>
      <c r="D299" s="565" t="s">
        <v>5228</v>
      </c>
      <c r="E299" s="566" t="s">
        <v>5229</v>
      </c>
    </row>
    <row r="300" spans="1:5" ht="38.25">
      <c r="A300" s="563" t="s">
        <v>4765</v>
      </c>
      <c r="B300" s="564" t="s">
        <v>4820</v>
      </c>
      <c r="C300" s="567" t="s">
        <v>5231</v>
      </c>
      <c r="D300" s="565" t="s">
        <v>5232</v>
      </c>
      <c r="E300" s="566" t="s">
        <v>5233</v>
      </c>
    </row>
    <row r="301" spans="1:5" ht="38.25">
      <c r="A301" s="563" t="s">
        <v>4765</v>
      </c>
      <c r="B301" s="567" t="s">
        <v>5213</v>
      </c>
      <c r="C301" s="567" t="s">
        <v>5231</v>
      </c>
      <c r="D301" s="565" t="s">
        <v>5232</v>
      </c>
      <c r="E301" s="566" t="s">
        <v>5233</v>
      </c>
    </row>
    <row r="302" spans="1:5" ht="25.5">
      <c r="A302" s="563" t="s">
        <v>4765</v>
      </c>
      <c r="B302" s="567" t="s">
        <v>4820</v>
      </c>
      <c r="C302" s="567" t="s">
        <v>5234</v>
      </c>
      <c r="D302" s="565" t="s">
        <v>5232</v>
      </c>
      <c r="E302" s="566" t="s">
        <v>5235</v>
      </c>
    </row>
    <row r="303" spans="1:5" ht="25.5">
      <c r="A303" s="563" t="s">
        <v>4765</v>
      </c>
      <c r="B303" s="567" t="s">
        <v>5236</v>
      </c>
      <c r="C303" s="567" t="s">
        <v>5234</v>
      </c>
      <c r="D303" s="565" t="s">
        <v>5232</v>
      </c>
      <c r="E303" s="566" t="s">
        <v>5235</v>
      </c>
    </row>
    <row r="304" spans="1:5" ht="25.5">
      <c r="A304" s="563" t="s">
        <v>4765</v>
      </c>
      <c r="B304" s="564" t="s">
        <v>5237</v>
      </c>
      <c r="C304" s="567" t="s">
        <v>5234</v>
      </c>
      <c r="D304" s="565" t="s">
        <v>5232</v>
      </c>
      <c r="E304" s="566" t="s">
        <v>5235</v>
      </c>
    </row>
    <row r="305" spans="1:5" ht="38.25">
      <c r="A305" s="563" t="s">
        <v>5056</v>
      </c>
      <c r="B305" s="564" t="s">
        <v>5238</v>
      </c>
      <c r="C305" s="567" t="s">
        <v>5239</v>
      </c>
      <c r="D305" s="565" t="s">
        <v>5240</v>
      </c>
      <c r="E305" s="566" t="s">
        <v>5241</v>
      </c>
    </row>
    <row r="306" spans="1:5">
      <c r="A306" s="563" t="s">
        <v>4831</v>
      </c>
      <c r="B306" s="564" t="s">
        <v>4940</v>
      </c>
      <c r="C306" s="567" t="s">
        <v>5242</v>
      </c>
      <c r="D306" s="565" t="s">
        <v>5243</v>
      </c>
      <c r="E306" s="566" t="s">
        <v>5244</v>
      </c>
    </row>
    <row r="307" spans="1:5" ht="25.5">
      <c r="A307" s="563" t="s">
        <v>4831</v>
      </c>
      <c r="B307" s="564" t="s">
        <v>5245</v>
      </c>
      <c r="C307" s="567" t="s">
        <v>5246</v>
      </c>
      <c r="D307" s="565" t="s">
        <v>5247</v>
      </c>
      <c r="E307" s="566" t="s">
        <v>5248</v>
      </c>
    </row>
    <row r="308" spans="1:5">
      <c r="A308" s="568" t="s">
        <v>4831</v>
      </c>
      <c r="B308" s="577" t="s">
        <v>5249</v>
      </c>
      <c r="C308" s="478" t="s">
        <v>5250</v>
      </c>
      <c r="D308" s="578" t="s">
        <v>5251</v>
      </c>
      <c r="E308" s="570" t="s">
        <v>5252</v>
      </c>
    </row>
    <row r="309" spans="1:5" ht="25.5">
      <c r="A309" s="563" t="s">
        <v>5015</v>
      </c>
      <c r="B309" s="564" t="s">
        <v>5253</v>
      </c>
      <c r="C309" s="567" t="s">
        <v>5254</v>
      </c>
      <c r="D309" s="565" t="s">
        <v>5255</v>
      </c>
      <c r="E309" s="566" t="s">
        <v>5089</v>
      </c>
    </row>
    <row r="310" spans="1:5" ht="25.5">
      <c r="A310" s="563" t="s">
        <v>4765</v>
      </c>
      <c r="B310" s="564" t="s">
        <v>5253</v>
      </c>
      <c r="C310" s="567" t="s">
        <v>5256</v>
      </c>
      <c r="D310" s="565" t="s">
        <v>4788</v>
      </c>
      <c r="E310" s="566" t="s">
        <v>4871</v>
      </c>
    </row>
    <row r="311" spans="1:5" ht="25.5">
      <c r="A311" s="579" t="s">
        <v>5257</v>
      </c>
      <c r="B311" s="579" t="s">
        <v>4540</v>
      </c>
      <c r="C311" s="579" t="s">
        <v>5258</v>
      </c>
      <c r="D311" s="579" t="s">
        <v>5259</v>
      </c>
      <c r="E311" s="579" t="s">
        <v>5260</v>
      </c>
    </row>
  </sheetData>
  <mergeCells count="1">
    <mergeCell ref="A1:E1"/>
  </mergeCells>
  <pageMargins left="0.7" right="0.7" top="0.75" bottom="0.75" header="0.51180555555555496" footer="0.51180555555555496"/>
  <pageSetup paperSize="9" firstPageNumber="0" orientation="portrait" horizontalDpi="4294967295" verticalDpi="4294967295"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workbookViewId="0">
      <selection activeCell="A10" sqref="A10"/>
    </sheetView>
  </sheetViews>
  <sheetFormatPr defaultRowHeight="15.75"/>
  <cols>
    <col min="1" max="1025" width="9.75"/>
  </cols>
  <sheetData/>
  <pageMargins left="0.7" right="0.7" top="0.75" bottom="0.75" header="0.51180555555555496" footer="0.51180555555555496"/>
  <pageSetup paperSize="9" firstPageNumber="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50"/>
  <sheetViews>
    <sheetView view="pageBreakPreview" topLeftCell="A10" zoomScaleNormal="100" workbookViewId="0">
      <selection activeCell="C43" sqref="C43"/>
    </sheetView>
  </sheetViews>
  <sheetFormatPr defaultRowHeight="15.75"/>
  <cols>
    <col min="1" max="1" width="17.125"/>
    <col min="2" max="2" width="9.375"/>
    <col min="3" max="3" width="12"/>
    <col min="4" max="4" width="10.125"/>
    <col min="6" max="6" width="10.375"/>
    <col min="7" max="7" width="10.75"/>
    <col min="9" max="1025" width="9.75"/>
  </cols>
  <sheetData>
    <row r="1" spans="1:12" ht="20.25">
      <c r="A1" s="594" t="s">
        <v>51</v>
      </c>
      <c r="B1" s="594"/>
      <c r="C1" s="594"/>
      <c r="D1" s="594"/>
      <c r="E1" s="594"/>
      <c r="F1" s="594"/>
      <c r="G1" s="594"/>
      <c r="H1" s="594"/>
      <c r="I1" s="594"/>
      <c r="J1" s="594"/>
      <c r="K1" s="594"/>
      <c r="L1" s="594"/>
    </row>
    <row r="2" spans="1:12" ht="15.75" customHeight="1">
      <c r="A2" s="595" t="s">
        <v>52</v>
      </c>
      <c r="B2" s="596" t="s">
        <v>53</v>
      </c>
      <c r="C2" s="597" t="s">
        <v>54</v>
      </c>
      <c r="D2" s="597"/>
      <c r="E2" s="597"/>
      <c r="F2" s="597"/>
      <c r="G2" s="597" t="s">
        <v>55</v>
      </c>
      <c r="H2" s="597"/>
      <c r="I2" s="597"/>
      <c r="J2" s="597"/>
      <c r="K2" s="598" t="s">
        <v>56</v>
      </c>
      <c r="L2" s="598"/>
    </row>
    <row r="3" spans="1:12">
      <c r="A3" s="595"/>
      <c r="B3" s="596"/>
      <c r="C3" s="23" t="s">
        <v>57</v>
      </c>
      <c r="D3" s="23" t="s">
        <v>58</v>
      </c>
      <c r="E3" s="23" t="s">
        <v>59</v>
      </c>
      <c r="F3" s="23" t="s">
        <v>58</v>
      </c>
      <c r="G3" s="23" t="s">
        <v>57</v>
      </c>
      <c r="H3" s="23" t="s">
        <v>58</v>
      </c>
      <c r="I3" s="23" t="s">
        <v>59</v>
      </c>
      <c r="J3" s="23" t="s">
        <v>58</v>
      </c>
      <c r="K3" s="23" t="s">
        <v>60</v>
      </c>
      <c r="L3" s="24" t="s">
        <v>58</v>
      </c>
    </row>
    <row r="4" spans="1:12" ht="13.5" customHeight="1">
      <c r="A4" s="25" t="s">
        <v>61</v>
      </c>
      <c r="B4" s="26">
        <v>1</v>
      </c>
      <c r="C4" s="27">
        <v>1320</v>
      </c>
      <c r="D4" s="27">
        <v>496</v>
      </c>
      <c r="E4" s="28">
        <v>84</v>
      </c>
      <c r="F4" s="28">
        <v>32</v>
      </c>
      <c r="G4" s="29">
        <v>0</v>
      </c>
      <c r="H4" s="29">
        <v>0</v>
      </c>
      <c r="I4" s="29">
        <v>0</v>
      </c>
      <c r="J4" s="29">
        <v>0</v>
      </c>
      <c r="K4" s="30">
        <f t="shared" ref="K4:K48" si="0">+C4+E4+G4+I4</f>
        <v>1404</v>
      </c>
      <c r="L4" s="31">
        <f t="shared" ref="L4:L48" si="1">+D4+F4+H4+J4</f>
        <v>528</v>
      </c>
    </row>
    <row r="5" spans="1:12" ht="13.5" customHeight="1">
      <c r="A5" s="32"/>
      <c r="B5" s="33">
        <v>2</v>
      </c>
      <c r="C5" s="34">
        <v>554</v>
      </c>
      <c r="D5" s="34">
        <v>227</v>
      </c>
      <c r="E5" s="34">
        <v>20</v>
      </c>
      <c r="F5" s="34">
        <v>5</v>
      </c>
      <c r="G5" s="35">
        <v>0</v>
      </c>
      <c r="H5" s="35">
        <v>0</v>
      </c>
      <c r="I5" s="35">
        <v>0</v>
      </c>
      <c r="J5" s="35">
        <v>0</v>
      </c>
      <c r="K5" s="36">
        <f t="shared" si="0"/>
        <v>574</v>
      </c>
      <c r="L5" s="37">
        <f t="shared" si="1"/>
        <v>232</v>
      </c>
    </row>
    <row r="6" spans="1:12" ht="14.25" customHeight="1">
      <c r="A6" s="32"/>
      <c r="B6" s="33" t="s">
        <v>62</v>
      </c>
      <c r="C6" s="38">
        <v>0</v>
      </c>
      <c r="D6" s="38">
        <v>0</v>
      </c>
      <c r="E6" s="38">
        <v>0</v>
      </c>
      <c r="F6" s="38">
        <v>0</v>
      </c>
      <c r="G6" s="38">
        <v>0</v>
      </c>
      <c r="H6" s="38">
        <v>0</v>
      </c>
      <c r="I6" s="38">
        <v>0</v>
      </c>
      <c r="J6" s="38">
        <v>0</v>
      </c>
      <c r="K6" s="36">
        <f t="shared" si="0"/>
        <v>0</v>
      </c>
      <c r="L6" s="37">
        <f t="shared" si="1"/>
        <v>0</v>
      </c>
    </row>
    <row r="7" spans="1:12" ht="13.5" customHeight="1">
      <c r="A7" s="32"/>
      <c r="B7" s="33">
        <v>3</v>
      </c>
      <c r="C7" s="35">
        <v>135</v>
      </c>
      <c r="D7" s="35">
        <v>57</v>
      </c>
      <c r="E7" s="39">
        <v>10</v>
      </c>
      <c r="F7" s="35">
        <v>4</v>
      </c>
      <c r="G7" s="35">
        <v>19</v>
      </c>
      <c r="H7" s="35">
        <v>4</v>
      </c>
      <c r="I7" s="35">
        <v>0</v>
      </c>
      <c r="J7" s="35">
        <v>0</v>
      </c>
      <c r="K7" s="36">
        <f t="shared" si="0"/>
        <v>164</v>
      </c>
      <c r="L7" s="37">
        <f t="shared" si="1"/>
        <v>65</v>
      </c>
    </row>
    <row r="8" spans="1:12" ht="13.5" customHeight="1">
      <c r="A8" s="599" t="s">
        <v>63</v>
      </c>
      <c r="B8" s="599"/>
      <c r="C8" s="40">
        <f t="shared" ref="C8:J8" si="2">+SUBTOTAL(9,C4:C7)</f>
        <v>2009</v>
      </c>
      <c r="D8" s="40">
        <f t="shared" si="2"/>
        <v>780</v>
      </c>
      <c r="E8" s="40">
        <f t="shared" si="2"/>
        <v>114</v>
      </c>
      <c r="F8" s="40">
        <f t="shared" si="2"/>
        <v>41</v>
      </c>
      <c r="G8" s="40">
        <f t="shared" si="2"/>
        <v>19</v>
      </c>
      <c r="H8" s="40">
        <f t="shared" si="2"/>
        <v>4</v>
      </c>
      <c r="I8" s="40">
        <f t="shared" si="2"/>
        <v>0</v>
      </c>
      <c r="J8" s="40">
        <f t="shared" si="2"/>
        <v>0</v>
      </c>
      <c r="K8" s="36">
        <f t="shared" si="0"/>
        <v>2142</v>
      </c>
      <c r="L8" s="37">
        <f t="shared" si="1"/>
        <v>825</v>
      </c>
    </row>
    <row r="9" spans="1:12" ht="13.5" customHeight="1">
      <c r="A9" s="41" t="s">
        <v>64</v>
      </c>
      <c r="B9" s="33">
        <v>1</v>
      </c>
      <c r="C9" s="35">
        <v>455</v>
      </c>
      <c r="D9" s="35">
        <v>39</v>
      </c>
      <c r="E9" s="35">
        <v>29</v>
      </c>
      <c r="F9" s="35">
        <v>2</v>
      </c>
      <c r="G9" s="35">
        <v>0</v>
      </c>
      <c r="H9" s="35">
        <v>0</v>
      </c>
      <c r="I9" s="35">
        <v>0</v>
      </c>
      <c r="J9" s="35">
        <v>0</v>
      </c>
      <c r="K9" s="36">
        <f t="shared" si="0"/>
        <v>484</v>
      </c>
      <c r="L9" s="37">
        <f t="shared" si="1"/>
        <v>41</v>
      </c>
    </row>
    <row r="10" spans="1:12" ht="13.5" customHeight="1">
      <c r="A10" s="32"/>
      <c r="B10" s="33">
        <v>2</v>
      </c>
      <c r="C10" s="35">
        <v>272</v>
      </c>
      <c r="D10" s="35">
        <v>33</v>
      </c>
      <c r="E10" s="35">
        <v>32</v>
      </c>
      <c r="F10" s="35">
        <v>1</v>
      </c>
      <c r="G10" s="35">
        <v>0</v>
      </c>
      <c r="H10" s="35">
        <v>0</v>
      </c>
      <c r="I10" s="35">
        <v>0</v>
      </c>
      <c r="J10" s="35">
        <v>0</v>
      </c>
      <c r="K10" s="36">
        <f t="shared" si="0"/>
        <v>304</v>
      </c>
      <c r="L10" s="37">
        <f t="shared" si="1"/>
        <v>34</v>
      </c>
    </row>
    <row r="11" spans="1:12" ht="13.5" customHeight="1">
      <c r="A11" s="32"/>
      <c r="B11" s="33" t="s">
        <v>62</v>
      </c>
      <c r="C11" s="35">
        <v>0</v>
      </c>
      <c r="D11" s="35">
        <v>0</v>
      </c>
      <c r="E11" s="35">
        <v>0</v>
      </c>
      <c r="F11" s="35">
        <v>0</v>
      </c>
      <c r="G11" s="35">
        <v>0</v>
      </c>
      <c r="H11" s="35">
        <v>0</v>
      </c>
      <c r="I11" s="35">
        <v>0</v>
      </c>
      <c r="J11" s="35">
        <v>0</v>
      </c>
      <c r="K11" s="36">
        <f t="shared" si="0"/>
        <v>0</v>
      </c>
      <c r="L11" s="37">
        <f t="shared" si="1"/>
        <v>0</v>
      </c>
    </row>
    <row r="12" spans="1:12" ht="13.5" customHeight="1">
      <c r="A12" s="32"/>
      <c r="B12" s="33">
        <v>3</v>
      </c>
      <c r="C12" s="35">
        <v>31</v>
      </c>
      <c r="D12" s="35">
        <v>4</v>
      </c>
      <c r="E12" s="35">
        <v>1</v>
      </c>
      <c r="F12" s="35">
        <v>0</v>
      </c>
      <c r="G12" s="35">
        <v>21</v>
      </c>
      <c r="H12" s="35">
        <v>1</v>
      </c>
      <c r="I12" s="35">
        <v>9</v>
      </c>
      <c r="J12" s="35">
        <v>4</v>
      </c>
      <c r="K12" s="36">
        <f t="shared" si="0"/>
        <v>62</v>
      </c>
      <c r="L12" s="37">
        <f t="shared" si="1"/>
        <v>9</v>
      </c>
    </row>
    <row r="13" spans="1:12">
      <c r="A13" s="599" t="s">
        <v>65</v>
      </c>
      <c r="B13" s="599"/>
      <c r="C13" s="40">
        <f t="shared" ref="C13:J13" si="3">+SUBTOTAL(9,C9:C12)</f>
        <v>758</v>
      </c>
      <c r="D13" s="40">
        <f t="shared" si="3"/>
        <v>76</v>
      </c>
      <c r="E13" s="40">
        <f t="shared" si="3"/>
        <v>62</v>
      </c>
      <c r="F13" s="40">
        <f t="shared" si="3"/>
        <v>3</v>
      </c>
      <c r="G13" s="40">
        <f t="shared" si="3"/>
        <v>21</v>
      </c>
      <c r="H13" s="40">
        <f t="shared" si="3"/>
        <v>1</v>
      </c>
      <c r="I13" s="40">
        <f t="shared" si="3"/>
        <v>9</v>
      </c>
      <c r="J13" s="40">
        <f t="shared" si="3"/>
        <v>4</v>
      </c>
      <c r="K13" s="36">
        <f t="shared" si="0"/>
        <v>850</v>
      </c>
      <c r="L13" s="37">
        <f t="shared" si="1"/>
        <v>84</v>
      </c>
    </row>
    <row r="14" spans="1:12">
      <c r="A14" s="41" t="s">
        <v>66</v>
      </c>
      <c r="B14" s="33">
        <v>1</v>
      </c>
      <c r="C14" s="35">
        <v>1447</v>
      </c>
      <c r="D14" s="35">
        <v>121</v>
      </c>
      <c r="E14" s="35">
        <v>144</v>
      </c>
      <c r="F14" s="35">
        <v>22</v>
      </c>
      <c r="G14" s="35">
        <v>0</v>
      </c>
      <c r="H14" s="35">
        <v>0</v>
      </c>
      <c r="I14" s="35">
        <v>0</v>
      </c>
      <c r="J14" s="35">
        <v>0</v>
      </c>
      <c r="K14" s="36">
        <f t="shared" si="0"/>
        <v>1591</v>
      </c>
      <c r="L14" s="37">
        <f t="shared" si="1"/>
        <v>143</v>
      </c>
    </row>
    <row r="15" spans="1:12">
      <c r="A15" s="32"/>
      <c r="B15" s="33">
        <v>2</v>
      </c>
      <c r="C15" s="35">
        <v>528</v>
      </c>
      <c r="D15" s="35">
        <v>50</v>
      </c>
      <c r="E15" s="35">
        <v>30</v>
      </c>
      <c r="F15" s="35">
        <v>3</v>
      </c>
      <c r="G15" s="35">
        <v>0</v>
      </c>
      <c r="H15" s="35">
        <v>0</v>
      </c>
      <c r="I15" s="35">
        <v>0</v>
      </c>
      <c r="J15" s="35">
        <v>0</v>
      </c>
      <c r="K15" s="36">
        <f t="shared" si="0"/>
        <v>558</v>
      </c>
      <c r="L15" s="37">
        <f t="shared" si="1"/>
        <v>53</v>
      </c>
    </row>
    <row r="16" spans="1:12">
      <c r="A16" s="32"/>
      <c r="B16" s="33" t="s">
        <v>62</v>
      </c>
      <c r="C16" s="35">
        <v>0</v>
      </c>
      <c r="D16" s="35">
        <v>0</v>
      </c>
      <c r="E16" s="35">
        <v>0</v>
      </c>
      <c r="F16" s="35">
        <v>0</v>
      </c>
      <c r="G16" s="35">
        <v>0</v>
      </c>
      <c r="H16" s="35">
        <v>0</v>
      </c>
      <c r="I16" s="35">
        <v>0</v>
      </c>
      <c r="J16" s="35">
        <v>0</v>
      </c>
      <c r="K16" s="36">
        <f t="shared" si="0"/>
        <v>0</v>
      </c>
      <c r="L16" s="37">
        <f t="shared" si="1"/>
        <v>0</v>
      </c>
    </row>
    <row r="17" spans="1:12">
      <c r="A17" s="32"/>
      <c r="B17" s="33">
        <v>3</v>
      </c>
      <c r="C17" s="35">
        <v>83</v>
      </c>
      <c r="D17" s="35">
        <v>10</v>
      </c>
      <c r="E17" s="35">
        <v>6</v>
      </c>
      <c r="F17" s="35">
        <v>1</v>
      </c>
      <c r="G17" s="35">
        <v>46</v>
      </c>
      <c r="H17" s="35">
        <v>4</v>
      </c>
      <c r="I17" s="35">
        <v>0</v>
      </c>
      <c r="J17" s="35">
        <v>0</v>
      </c>
      <c r="K17" s="36">
        <f t="shared" si="0"/>
        <v>135</v>
      </c>
      <c r="L17" s="37">
        <f t="shared" si="1"/>
        <v>15</v>
      </c>
    </row>
    <row r="18" spans="1:12">
      <c r="A18" s="599" t="s">
        <v>67</v>
      </c>
      <c r="B18" s="599"/>
      <c r="C18" s="40">
        <f t="shared" ref="C18:J18" si="4">+SUBTOTAL(9,C14:C17)</f>
        <v>2058</v>
      </c>
      <c r="D18" s="40">
        <f t="shared" si="4"/>
        <v>181</v>
      </c>
      <c r="E18" s="40">
        <f t="shared" si="4"/>
        <v>180</v>
      </c>
      <c r="F18" s="40">
        <f t="shared" si="4"/>
        <v>26</v>
      </c>
      <c r="G18" s="40">
        <f t="shared" si="4"/>
        <v>46</v>
      </c>
      <c r="H18" s="40">
        <f t="shared" si="4"/>
        <v>4</v>
      </c>
      <c r="I18" s="40">
        <f t="shared" si="4"/>
        <v>0</v>
      </c>
      <c r="J18" s="40">
        <f t="shared" si="4"/>
        <v>0</v>
      </c>
      <c r="K18" s="36">
        <f t="shared" si="0"/>
        <v>2284</v>
      </c>
      <c r="L18" s="37">
        <f t="shared" si="1"/>
        <v>211</v>
      </c>
    </row>
    <row r="19" spans="1:12">
      <c r="A19" s="41" t="s">
        <v>68</v>
      </c>
      <c r="B19" s="33">
        <v>1</v>
      </c>
      <c r="C19" s="35">
        <v>772</v>
      </c>
      <c r="D19" s="35">
        <v>529</v>
      </c>
      <c r="E19" s="35">
        <v>61</v>
      </c>
      <c r="F19" s="35">
        <v>39</v>
      </c>
      <c r="G19" s="35">
        <v>0</v>
      </c>
      <c r="H19" s="35">
        <v>0</v>
      </c>
      <c r="I19" s="35">
        <v>0</v>
      </c>
      <c r="J19" s="35">
        <v>0</v>
      </c>
      <c r="K19" s="36">
        <f t="shared" si="0"/>
        <v>833</v>
      </c>
      <c r="L19" s="37">
        <f t="shared" si="1"/>
        <v>568</v>
      </c>
    </row>
    <row r="20" spans="1:12">
      <c r="A20" s="32"/>
      <c r="B20" s="33">
        <v>2</v>
      </c>
      <c r="C20" s="35">
        <v>449</v>
      </c>
      <c r="D20" s="35">
        <v>330</v>
      </c>
      <c r="E20" s="35">
        <v>20</v>
      </c>
      <c r="F20" s="35">
        <v>12</v>
      </c>
      <c r="G20" s="35">
        <v>0</v>
      </c>
      <c r="H20" s="35">
        <v>0</v>
      </c>
      <c r="I20" s="35">
        <v>0</v>
      </c>
      <c r="J20" s="35">
        <v>0</v>
      </c>
      <c r="K20" s="36">
        <f t="shared" si="0"/>
        <v>469</v>
      </c>
      <c r="L20" s="37">
        <f t="shared" si="1"/>
        <v>342</v>
      </c>
    </row>
    <row r="21" spans="1:12">
      <c r="A21" s="32"/>
      <c r="B21" s="33" t="s">
        <v>62</v>
      </c>
      <c r="C21" s="35">
        <v>0</v>
      </c>
      <c r="D21" s="35">
        <v>0</v>
      </c>
      <c r="E21" s="35">
        <v>0</v>
      </c>
      <c r="F21" s="35">
        <v>0</v>
      </c>
      <c r="G21" s="35">
        <v>0</v>
      </c>
      <c r="H21" s="35">
        <v>0</v>
      </c>
      <c r="I21" s="35">
        <v>0</v>
      </c>
      <c r="J21" s="35">
        <v>0</v>
      </c>
      <c r="K21" s="36">
        <f t="shared" si="0"/>
        <v>0</v>
      </c>
      <c r="L21" s="37">
        <f t="shared" si="1"/>
        <v>0</v>
      </c>
    </row>
    <row r="22" spans="1:12">
      <c r="A22" s="32"/>
      <c r="B22" s="33">
        <v>3</v>
      </c>
      <c r="C22" s="35">
        <v>126</v>
      </c>
      <c r="D22" s="35">
        <v>83</v>
      </c>
      <c r="E22" s="35">
        <v>19</v>
      </c>
      <c r="F22" s="35">
        <v>9</v>
      </c>
      <c r="G22" s="35">
        <v>25</v>
      </c>
      <c r="H22" s="35">
        <v>17</v>
      </c>
      <c r="I22" s="35">
        <v>2</v>
      </c>
      <c r="J22" s="35">
        <v>0</v>
      </c>
      <c r="K22" s="36">
        <f t="shared" si="0"/>
        <v>172</v>
      </c>
      <c r="L22" s="37">
        <f t="shared" si="1"/>
        <v>109</v>
      </c>
    </row>
    <row r="23" spans="1:12">
      <c r="A23" s="599" t="s">
        <v>69</v>
      </c>
      <c r="B23" s="599"/>
      <c r="C23" s="40">
        <f t="shared" ref="C23:J23" si="5">+SUBTOTAL(9,C19:C22)</f>
        <v>1347</v>
      </c>
      <c r="D23" s="40">
        <f t="shared" si="5"/>
        <v>942</v>
      </c>
      <c r="E23" s="40">
        <f t="shared" si="5"/>
        <v>100</v>
      </c>
      <c r="F23" s="40">
        <f t="shared" si="5"/>
        <v>60</v>
      </c>
      <c r="G23" s="40">
        <f t="shared" si="5"/>
        <v>25</v>
      </c>
      <c r="H23" s="40">
        <f t="shared" si="5"/>
        <v>17</v>
      </c>
      <c r="I23" s="40">
        <f t="shared" si="5"/>
        <v>2</v>
      </c>
      <c r="J23" s="40">
        <f t="shared" si="5"/>
        <v>0</v>
      </c>
      <c r="K23" s="36">
        <f t="shared" si="0"/>
        <v>1474</v>
      </c>
      <c r="L23" s="37">
        <f t="shared" si="1"/>
        <v>1019</v>
      </c>
    </row>
    <row r="24" spans="1:12">
      <c r="A24" s="41" t="s">
        <v>70</v>
      </c>
      <c r="B24" s="33">
        <v>1</v>
      </c>
      <c r="C24" s="35">
        <v>549</v>
      </c>
      <c r="D24" s="35">
        <v>368</v>
      </c>
      <c r="E24" s="35">
        <v>19</v>
      </c>
      <c r="F24" s="35">
        <v>11</v>
      </c>
      <c r="G24" s="35">
        <v>0</v>
      </c>
      <c r="H24" s="35">
        <v>0</v>
      </c>
      <c r="I24" s="35">
        <v>0</v>
      </c>
      <c r="J24" s="35">
        <v>0</v>
      </c>
      <c r="K24" s="36">
        <f t="shared" si="0"/>
        <v>568</v>
      </c>
      <c r="L24" s="37">
        <f t="shared" si="1"/>
        <v>379</v>
      </c>
    </row>
    <row r="25" spans="1:12">
      <c r="A25" s="32"/>
      <c r="B25" s="33">
        <v>2</v>
      </c>
      <c r="C25" s="35">
        <v>268</v>
      </c>
      <c r="D25" s="35">
        <v>162</v>
      </c>
      <c r="E25" s="35">
        <v>6</v>
      </c>
      <c r="F25" s="35">
        <v>4</v>
      </c>
      <c r="G25" s="35">
        <v>0</v>
      </c>
      <c r="H25" s="35">
        <v>0</v>
      </c>
      <c r="I25" s="35">
        <v>0</v>
      </c>
      <c r="J25" s="35">
        <v>0</v>
      </c>
      <c r="K25" s="36">
        <f t="shared" si="0"/>
        <v>274</v>
      </c>
      <c r="L25" s="37">
        <f t="shared" si="1"/>
        <v>166</v>
      </c>
    </row>
    <row r="26" spans="1:12">
      <c r="A26" s="32"/>
      <c r="B26" s="33" t="s">
        <v>62</v>
      </c>
      <c r="C26" s="35">
        <v>0</v>
      </c>
      <c r="D26" s="35">
        <v>0</v>
      </c>
      <c r="E26" s="35">
        <v>0</v>
      </c>
      <c r="F26" s="35">
        <v>0</v>
      </c>
      <c r="G26" s="35">
        <v>0</v>
      </c>
      <c r="H26" s="35">
        <v>0</v>
      </c>
      <c r="I26" s="35">
        <v>0</v>
      </c>
      <c r="J26" s="35">
        <v>0</v>
      </c>
      <c r="K26" s="36">
        <f t="shared" si="0"/>
        <v>0</v>
      </c>
      <c r="L26" s="37">
        <f t="shared" si="1"/>
        <v>0</v>
      </c>
    </row>
    <row r="27" spans="1:12">
      <c r="A27" s="32"/>
      <c r="B27" s="33">
        <v>3</v>
      </c>
      <c r="C27" s="35">
        <v>53</v>
      </c>
      <c r="D27" s="35">
        <v>25</v>
      </c>
      <c r="E27" s="35">
        <v>2</v>
      </c>
      <c r="F27" s="35">
        <v>2</v>
      </c>
      <c r="G27" s="35">
        <v>16</v>
      </c>
      <c r="H27" s="35">
        <v>8</v>
      </c>
      <c r="I27" s="35">
        <v>2</v>
      </c>
      <c r="J27" s="35">
        <v>0</v>
      </c>
      <c r="K27" s="36">
        <f t="shared" si="0"/>
        <v>73</v>
      </c>
      <c r="L27" s="37">
        <f t="shared" si="1"/>
        <v>35</v>
      </c>
    </row>
    <row r="28" spans="1:12">
      <c r="A28" s="599" t="s">
        <v>71</v>
      </c>
      <c r="B28" s="599"/>
      <c r="C28" s="40">
        <f t="shared" ref="C28:J28" si="6">+SUBTOTAL(9,C24:C27)</f>
        <v>870</v>
      </c>
      <c r="D28" s="40">
        <f t="shared" si="6"/>
        <v>555</v>
      </c>
      <c r="E28" s="40">
        <f t="shared" si="6"/>
        <v>27</v>
      </c>
      <c r="F28" s="40">
        <f t="shared" si="6"/>
        <v>17</v>
      </c>
      <c r="G28" s="40">
        <f t="shared" si="6"/>
        <v>16</v>
      </c>
      <c r="H28" s="40">
        <f t="shared" si="6"/>
        <v>8</v>
      </c>
      <c r="I28" s="40">
        <f t="shared" si="6"/>
        <v>2</v>
      </c>
      <c r="J28" s="40">
        <f t="shared" si="6"/>
        <v>0</v>
      </c>
      <c r="K28" s="36">
        <f t="shared" si="0"/>
        <v>915</v>
      </c>
      <c r="L28" s="37">
        <f t="shared" si="1"/>
        <v>580</v>
      </c>
    </row>
    <row r="29" spans="1:12">
      <c r="A29" s="41" t="s">
        <v>72</v>
      </c>
      <c r="B29" s="33">
        <v>1</v>
      </c>
      <c r="C29" s="35">
        <v>1075</v>
      </c>
      <c r="D29" s="35">
        <v>220</v>
      </c>
      <c r="E29" s="35">
        <v>10</v>
      </c>
      <c r="F29" s="35">
        <v>1</v>
      </c>
      <c r="G29" s="35">
        <v>0</v>
      </c>
      <c r="H29" s="35">
        <v>0</v>
      </c>
      <c r="I29" s="35">
        <v>0</v>
      </c>
      <c r="J29" s="35">
        <v>0</v>
      </c>
      <c r="K29" s="36">
        <f t="shared" si="0"/>
        <v>1085</v>
      </c>
      <c r="L29" s="37">
        <f t="shared" si="1"/>
        <v>221</v>
      </c>
    </row>
    <row r="30" spans="1:12">
      <c r="A30" s="32"/>
      <c r="B30" s="33">
        <v>2</v>
      </c>
      <c r="C30" s="35">
        <v>686</v>
      </c>
      <c r="D30" s="35">
        <v>209</v>
      </c>
      <c r="E30" s="35">
        <v>11</v>
      </c>
      <c r="F30" s="35">
        <v>4</v>
      </c>
      <c r="G30" s="35">
        <v>0</v>
      </c>
      <c r="H30" s="35">
        <v>0</v>
      </c>
      <c r="I30" s="35">
        <v>0</v>
      </c>
      <c r="J30" s="35">
        <v>0</v>
      </c>
      <c r="K30" s="36">
        <f t="shared" si="0"/>
        <v>697</v>
      </c>
      <c r="L30" s="37">
        <f t="shared" si="1"/>
        <v>213</v>
      </c>
    </row>
    <row r="31" spans="1:12">
      <c r="A31" s="32"/>
      <c r="B31" s="33" t="s">
        <v>62</v>
      </c>
      <c r="C31" s="35">
        <v>0</v>
      </c>
      <c r="D31" s="35">
        <v>0</v>
      </c>
      <c r="E31" s="35">
        <v>0</v>
      </c>
      <c r="F31" s="35">
        <v>0</v>
      </c>
      <c r="G31" s="35">
        <v>0</v>
      </c>
      <c r="H31" s="35">
        <v>0</v>
      </c>
      <c r="I31" s="35">
        <v>0</v>
      </c>
      <c r="J31" s="35">
        <v>0</v>
      </c>
      <c r="K31" s="36">
        <f t="shared" si="0"/>
        <v>0</v>
      </c>
      <c r="L31" s="37">
        <f t="shared" si="1"/>
        <v>0</v>
      </c>
    </row>
    <row r="32" spans="1:12">
      <c r="A32" s="32"/>
      <c r="B32" s="33">
        <v>3</v>
      </c>
      <c r="C32" s="35">
        <v>58</v>
      </c>
      <c r="D32" s="35">
        <v>18</v>
      </c>
      <c r="E32" s="35">
        <v>6</v>
      </c>
      <c r="F32" s="35">
        <v>1</v>
      </c>
      <c r="G32" s="35">
        <v>18</v>
      </c>
      <c r="H32" s="35">
        <v>6</v>
      </c>
      <c r="I32" s="35">
        <v>8</v>
      </c>
      <c r="J32" s="35">
        <v>2</v>
      </c>
      <c r="K32" s="36">
        <f t="shared" si="0"/>
        <v>90</v>
      </c>
      <c r="L32" s="37">
        <f t="shared" si="1"/>
        <v>27</v>
      </c>
    </row>
    <row r="33" spans="1:12">
      <c r="A33" s="600" t="s">
        <v>73</v>
      </c>
      <c r="B33" s="600"/>
      <c r="C33" s="42">
        <f t="shared" ref="C33:J33" si="7">+SUBTOTAL(9,C29:C32)</f>
        <v>1819</v>
      </c>
      <c r="D33" s="42">
        <f t="shared" si="7"/>
        <v>447</v>
      </c>
      <c r="E33" s="42">
        <f t="shared" si="7"/>
        <v>27</v>
      </c>
      <c r="F33" s="42">
        <f t="shared" si="7"/>
        <v>6</v>
      </c>
      <c r="G33" s="42">
        <f t="shared" si="7"/>
        <v>18</v>
      </c>
      <c r="H33" s="42">
        <f t="shared" si="7"/>
        <v>6</v>
      </c>
      <c r="I33" s="42">
        <f t="shared" si="7"/>
        <v>8</v>
      </c>
      <c r="J33" s="42">
        <f t="shared" si="7"/>
        <v>2</v>
      </c>
      <c r="K33" s="43">
        <f t="shared" si="0"/>
        <v>1872</v>
      </c>
      <c r="L33" s="44">
        <f t="shared" si="1"/>
        <v>461</v>
      </c>
    </row>
    <row r="34" spans="1:12">
      <c r="A34" s="41" t="s">
        <v>74</v>
      </c>
      <c r="B34" s="33">
        <v>1</v>
      </c>
      <c r="C34" s="35">
        <v>837</v>
      </c>
      <c r="D34" s="35">
        <v>123</v>
      </c>
      <c r="E34" s="35">
        <v>45</v>
      </c>
      <c r="F34" s="35">
        <v>8</v>
      </c>
      <c r="G34" s="35">
        <v>0</v>
      </c>
      <c r="H34" s="35">
        <v>0</v>
      </c>
      <c r="I34" s="35">
        <v>0</v>
      </c>
      <c r="J34" s="35">
        <v>0</v>
      </c>
      <c r="K34" s="36">
        <f t="shared" si="0"/>
        <v>882</v>
      </c>
      <c r="L34" s="37">
        <f t="shared" si="1"/>
        <v>131</v>
      </c>
    </row>
    <row r="35" spans="1:12">
      <c r="A35" s="32"/>
      <c r="B35" s="33">
        <v>2</v>
      </c>
      <c r="C35" s="35">
        <v>354</v>
      </c>
      <c r="D35" s="35">
        <v>50</v>
      </c>
      <c r="E35" s="35">
        <v>12</v>
      </c>
      <c r="F35" s="35">
        <v>1</v>
      </c>
      <c r="G35" s="35">
        <v>0</v>
      </c>
      <c r="H35" s="35">
        <v>0</v>
      </c>
      <c r="I35" s="35">
        <v>0</v>
      </c>
      <c r="J35" s="35">
        <v>0</v>
      </c>
      <c r="K35" s="36">
        <f t="shared" si="0"/>
        <v>366</v>
      </c>
      <c r="L35" s="37">
        <f t="shared" si="1"/>
        <v>51</v>
      </c>
    </row>
    <row r="36" spans="1:12">
      <c r="A36" s="32"/>
      <c r="B36" s="33" t="s">
        <v>62</v>
      </c>
      <c r="C36" s="35">
        <v>0</v>
      </c>
      <c r="D36" s="35">
        <v>0</v>
      </c>
      <c r="E36" s="35">
        <v>0</v>
      </c>
      <c r="F36" s="35">
        <v>0</v>
      </c>
      <c r="G36" s="35">
        <v>0</v>
      </c>
      <c r="H36" s="35">
        <v>0</v>
      </c>
      <c r="I36" s="35">
        <v>0</v>
      </c>
      <c r="J36" s="35">
        <v>0</v>
      </c>
      <c r="K36" s="36">
        <f t="shared" si="0"/>
        <v>0</v>
      </c>
      <c r="L36" s="37">
        <f t="shared" si="1"/>
        <v>0</v>
      </c>
    </row>
    <row r="37" spans="1:12">
      <c r="A37" s="32"/>
      <c r="B37" s="33">
        <v>3</v>
      </c>
      <c r="C37" s="35">
        <v>41</v>
      </c>
      <c r="D37" s="35">
        <v>5</v>
      </c>
      <c r="E37" s="35">
        <v>2</v>
      </c>
      <c r="F37" s="35">
        <v>1</v>
      </c>
      <c r="G37" s="35">
        <v>6</v>
      </c>
      <c r="H37" s="35">
        <v>0</v>
      </c>
      <c r="I37" s="35">
        <v>1</v>
      </c>
      <c r="J37" s="35">
        <v>0</v>
      </c>
      <c r="K37" s="36">
        <f t="shared" si="0"/>
        <v>50</v>
      </c>
      <c r="L37" s="37">
        <f t="shared" si="1"/>
        <v>6</v>
      </c>
    </row>
    <row r="38" spans="1:12">
      <c r="A38" s="600" t="s">
        <v>75</v>
      </c>
      <c r="B38" s="600"/>
      <c r="C38" s="42">
        <f t="shared" ref="C38:J38" si="8">+SUBTOTAL(9,C34:C37)</f>
        <v>1232</v>
      </c>
      <c r="D38" s="42">
        <f t="shared" si="8"/>
        <v>178</v>
      </c>
      <c r="E38" s="42">
        <f t="shared" si="8"/>
        <v>59</v>
      </c>
      <c r="F38" s="42">
        <f t="shared" si="8"/>
        <v>10</v>
      </c>
      <c r="G38" s="42">
        <f t="shared" si="8"/>
        <v>6</v>
      </c>
      <c r="H38" s="42">
        <f t="shared" si="8"/>
        <v>0</v>
      </c>
      <c r="I38" s="42">
        <f t="shared" si="8"/>
        <v>1</v>
      </c>
      <c r="J38" s="42">
        <f t="shared" si="8"/>
        <v>0</v>
      </c>
      <c r="K38" s="43">
        <f t="shared" si="0"/>
        <v>1298</v>
      </c>
      <c r="L38" s="44">
        <f t="shared" si="1"/>
        <v>188</v>
      </c>
    </row>
    <row r="39" spans="1:12">
      <c r="A39" s="41" t="s">
        <v>76</v>
      </c>
      <c r="B39" s="33">
        <v>1</v>
      </c>
      <c r="C39" s="35">
        <v>76</v>
      </c>
      <c r="D39" s="35">
        <v>36</v>
      </c>
      <c r="E39" s="35">
        <v>1</v>
      </c>
      <c r="F39" s="35">
        <v>0</v>
      </c>
      <c r="G39" s="35">
        <v>0</v>
      </c>
      <c r="H39" s="35">
        <v>0</v>
      </c>
      <c r="I39" s="35">
        <v>0</v>
      </c>
      <c r="J39" s="35">
        <v>0</v>
      </c>
      <c r="K39" s="36">
        <f t="shared" si="0"/>
        <v>77</v>
      </c>
      <c r="L39" s="37">
        <f t="shared" si="1"/>
        <v>36</v>
      </c>
    </row>
    <row r="40" spans="1:12">
      <c r="A40" s="32"/>
      <c r="B40" s="33">
        <v>2</v>
      </c>
      <c r="C40" s="35">
        <v>43</v>
      </c>
      <c r="D40" s="35">
        <v>33</v>
      </c>
      <c r="E40" s="35">
        <v>0</v>
      </c>
      <c r="F40" s="35">
        <v>0</v>
      </c>
      <c r="G40" s="35">
        <v>0</v>
      </c>
      <c r="H40" s="35">
        <v>0</v>
      </c>
      <c r="I40" s="35">
        <v>0</v>
      </c>
      <c r="J40" s="35">
        <v>0</v>
      </c>
      <c r="K40" s="36">
        <f t="shared" si="0"/>
        <v>43</v>
      </c>
      <c r="L40" s="37">
        <f t="shared" si="1"/>
        <v>33</v>
      </c>
    </row>
    <row r="41" spans="1:12">
      <c r="A41" s="32"/>
      <c r="B41" s="33" t="s">
        <v>62</v>
      </c>
      <c r="C41" s="35">
        <v>0</v>
      </c>
      <c r="D41" s="35">
        <v>0</v>
      </c>
      <c r="E41" s="35">
        <v>0</v>
      </c>
      <c r="F41" s="35">
        <v>0</v>
      </c>
      <c r="G41" s="35">
        <v>0</v>
      </c>
      <c r="H41" s="35">
        <v>0</v>
      </c>
      <c r="I41" s="35">
        <v>0</v>
      </c>
      <c r="J41" s="35">
        <v>0</v>
      </c>
      <c r="K41" s="36">
        <f t="shared" si="0"/>
        <v>0</v>
      </c>
      <c r="L41" s="37">
        <f t="shared" si="1"/>
        <v>0</v>
      </c>
    </row>
    <row r="42" spans="1:12">
      <c r="A42" s="32"/>
      <c r="B42" s="33">
        <v>3</v>
      </c>
      <c r="C42" s="35">
        <v>9</v>
      </c>
      <c r="D42" s="35">
        <v>8</v>
      </c>
      <c r="E42" s="35">
        <v>1</v>
      </c>
      <c r="F42" s="35">
        <v>0</v>
      </c>
      <c r="G42" s="35">
        <v>9</v>
      </c>
      <c r="H42" s="35">
        <v>5</v>
      </c>
      <c r="I42" s="35">
        <v>2</v>
      </c>
      <c r="J42" s="35">
        <v>0</v>
      </c>
      <c r="K42" s="36">
        <f t="shared" si="0"/>
        <v>21</v>
      </c>
      <c r="L42" s="37">
        <f t="shared" si="1"/>
        <v>13</v>
      </c>
    </row>
    <row r="43" spans="1:12">
      <c r="A43" s="600" t="s">
        <v>77</v>
      </c>
      <c r="B43" s="600"/>
      <c r="C43" s="42">
        <f t="shared" ref="C43:J43" si="9">+SUBTOTAL(9,C39:C42)</f>
        <v>128</v>
      </c>
      <c r="D43" s="42">
        <f t="shared" si="9"/>
        <v>77</v>
      </c>
      <c r="E43" s="42">
        <f t="shared" si="9"/>
        <v>2</v>
      </c>
      <c r="F43" s="42">
        <f t="shared" si="9"/>
        <v>0</v>
      </c>
      <c r="G43" s="42">
        <f t="shared" si="9"/>
        <v>9</v>
      </c>
      <c r="H43" s="42">
        <f t="shared" si="9"/>
        <v>5</v>
      </c>
      <c r="I43" s="42">
        <f t="shared" si="9"/>
        <v>2</v>
      </c>
      <c r="J43" s="42">
        <f t="shared" si="9"/>
        <v>0</v>
      </c>
      <c r="K43" s="43">
        <f t="shared" si="0"/>
        <v>141</v>
      </c>
      <c r="L43" s="44">
        <f t="shared" si="1"/>
        <v>82</v>
      </c>
    </row>
    <row r="44" spans="1:12" ht="15.6" customHeight="1">
      <c r="A44" s="601" t="s">
        <v>78</v>
      </c>
      <c r="B44" s="45">
        <v>1</v>
      </c>
      <c r="C44" s="46">
        <f t="shared" ref="C44:J44" si="10">+C4+C9+C14+C19+C24+C29+C34+C39</f>
        <v>6531</v>
      </c>
      <c r="D44" s="46">
        <f t="shared" si="10"/>
        <v>1932</v>
      </c>
      <c r="E44" s="47">
        <f t="shared" si="10"/>
        <v>393</v>
      </c>
      <c r="F44" s="47">
        <f t="shared" si="10"/>
        <v>115</v>
      </c>
      <c r="G44" s="47">
        <f t="shared" si="10"/>
        <v>0</v>
      </c>
      <c r="H44" s="47">
        <f t="shared" si="10"/>
        <v>0</v>
      </c>
      <c r="I44" s="47">
        <f t="shared" si="10"/>
        <v>0</v>
      </c>
      <c r="J44" s="47">
        <f t="shared" si="10"/>
        <v>0</v>
      </c>
      <c r="K44" s="46">
        <f t="shared" si="0"/>
        <v>6924</v>
      </c>
      <c r="L44" s="48">
        <f t="shared" si="1"/>
        <v>2047</v>
      </c>
    </row>
    <row r="45" spans="1:12">
      <c r="A45" s="601"/>
      <c r="B45" s="49">
        <v>2</v>
      </c>
      <c r="C45" s="36">
        <f>+C5+C10+C15+C20+C25+C30+C35+C40</f>
        <v>3154</v>
      </c>
      <c r="D45" s="36">
        <f>+D5+D10+D15+D20+D25+D30+D35+D40</f>
        <v>1094</v>
      </c>
      <c r="E45" s="36">
        <f>+E5+E10+E15+E20+E25+E30+E35+E40</f>
        <v>131</v>
      </c>
      <c r="F45" s="36">
        <f>+F5+F10+F15+F20+F25+F30+F35+F40</f>
        <v>30</v>
      </c>
      <c r="G45" s="36">
        <f t="shared" ref="G45:J46" si="11">+G5+G10+G15+G20+G25+G30</f>
        <v>0</v>
      </c>
      <c r="H45" s="36">
        <f t="shared" si="11"/>
        <v>0</v>
      </c>
      <c r="I45" s="36">
        <f t="shared" si="11"/>
        <v>0</v>
      </c>
      <c r="J45" s="36">
        <f t="shared" si="11"/>
        <v>0</v>
      </c>
      <c r="K45" s="36">
        <f t="shared" si="0"/>
        <v>3285</v>
      </c>
      <c r="L45" s="37">
        <f t="shared" si="1"/>
        <v>1124</v>
      </c>
    </row>
    <row r="46" spans="1:12">
      <c r="A46" s="601"/>
      <c r="B46" s="49" t="s">
        <v>62</v>
      </c>
      <c r="C46" s="36">
        <f>+C6+C11+C16+C21+C26+C31</f>
        <v>0</v>
      </c>
      <c r="D46" s="36">
        <f>+D6+D11+D16+D21+D26+D31</f>
        <v>0</v>
      </c>
      <c r="E46" s="36">
        <f>+E6+E11+E16+E21+E26+E31</f>
        <v>0</v>
      </c>
      <c r="F46" s="36">
        <f>+F6+F11+F16+F21+F26+F31</f>
        <v>0</v>
      </c>
      <c r="G46" s="36">
        <f t="shared" si="11"/>
        <v>0</v>
      </c>
      <c r="H46" s="36">
        <f t="shared" si="11"/>
        <v>0</v>
      </c>
      <c r="I46" s="36">
        <f t="shared" si="11"/>
        <v>0</v>
      </c>
      <c r="J46" s="36">
        <f t="shared" si="11"/>
        <v>0</v>
      </c>
      <c r="K46" s="36">
        <f t="shared" si="0"/>
        <v>0</v>
      </c>
      <c r="L46" s="37">
        <f t="shared" si="1"/>
        <v>0</v>
      </c>
    </row>
    <row r="47" spans="1:12">
      <c r="A47" s="601"/>
      <c r="B47" s="50">
        <v>3</v>
      </c>
      <c r="C47" s="51">
        <f t="shared" ref="C47:J47" si="12">+C7+C12+C17+C22+C27+C32+C37+C42</f>
        <v>536</v>
      </c>
      <c r="D47" s="51">
        <f t="shared" si="12"/>
        <v>210</v>
      </c>
      <c r="E47" s="51">
        <f t="shared" si="12"/>
        <v>47</v>
      </c>
      <c r="F47" s="51">
        <f t="shared" si="12"/>
        <v>18</v>
      </c>
      <c r="G47" s="51">
        <f t="shared" si="12"/>
        <v>160</v>
      </c>
      <c r="H47" s="51">
        <f t="shared" si="12"/>
        <v>45</v>
      </c>
      <c r="I47" s="51">
        <f t="shared" si="12"/>
        <v>24</v>
      </c>
      <c r="J47" s="51">
        <f t="shared" si="12"/>
        <v>6</v>
      </c>
      <c r="K47" s="51">
        <f t="shared" si="0"/>
        <v>767</v>
      </c>
      <c r="L47" s="52">
        <f t="shared" si="1"/>
        <v>279</v>
      </c>
    </row>
    <row r="48" spans="1:12">
      <c r="A48" s="602" t="s">
        <v>79</v>
      </c>
      <c r="B48" s="602"/>
      <c r="C48" s="53">
        <f t="shared" ref="C48:J48" si="13">SUM(C44:C47)</f>
        <v>10221</v>
      </c>
      <c r="D48" s="53">
        <f t="shared" si="13"/>
        <v>3236</v>
      </c>
      <c r="E48" s="53">
        <f t="shared" si="13"/>
        <v>571</v>
      </c>
      <c r="F48" s="53">
        <f t="shared" si="13"/>
        <v>163</v>
      </c>
      <c r="G48" s="53">
        <f t="shared" si="13"/>
        <v>160</v>
      </c>
      <c r="H48" s="53">
        <f t="shared" si="13"/>
        <v>45</v>
      </c>
      <c r="I48" s="53">
        <f t="shared" si="13"/>
        <v>24</v>
      </c>
      <c r="J48" s="53">
        <f t="shared" si="13"/>
        <v>6</v>
      </c>
      <c r="K48" s="53">
        <f t="shared" si="0"/>
        <v>10976</v>
      </c>
      <c r="L48" s="54">
        <f t="shared" si="1"/>
        <v>3450</v>
      </c>
    </row>
    <row r="49" spans="1:3">
      <c r="A49" s="55"/>
      <c r="C49" s="11"/>
    </row>
    <row r="50" spans="1:3">
      <c r="A50" t="s">
        <v>80</v>
      </c>
    </row>
  </sheetData>
  <mergeCells count="16">
    <mergeCell ref="A33:B33"/>
    <mergeCell ref="A38:B38"/>
    <mergeCell ref="A43:B43"/>
    <mergeCell ref="A44:A47"/>
    <mergeCell ref="A48:B48"/>
    <mergeCell ref="A8:B8"/>
    <mergeCell ref="A13:B13"/>
    <mergeCell ref="A18:B18"/>
    <mergeCell ref="A23:B23"/>
    <mergeCell ref="A28:B28"/>
    <mergeCell ref="A1:L1"/>
    <mergeCell ref="A2:A3"/>
    <mergeCell ref="B2:B3"/>
    <mergeCell ref="C2:F2"/>
    <mergeCell ref="G2:J2"/>
    <mergeCell ref="K2:L2"/>
  </mergeCells>
  <pageMargins left="0.74791666666666701" right="0.15763888888888899" top="0.98402777777777795" bottom="0.98402777777777795" header="0.51180555555555496" footer="0.51180555555555496"/>
  <pageSetup paperSize="9" firstPageNumber="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4"/>
  <sheetViews>
    <sheetView view="pageBreakPreview" topLeftCell="A10" zoomScaleNormal="100" workbookViewId="0">
      <selection activeCell="E33" sqref="E33"/>
    </sheetView>
  </sheetViews>
  <sheetFormatPr defaultRowHeight="15.75"/>
  <cols>
    <col min="1" max="6" width="12"/>
    <col min="7" max="7" width="13"/>
    <col min="8" max="1025" width="9.75"/>
  </cols>
  <sheetData>
    <row r="1" spans="1:7" ht="20.25">
      <c r="A1" s="594" t="s">
        <v>81</v>
      </c>
      <c r="B1" s="594"/>
      <c r="C1" s="594"/>
      <c r="D1" s="594"/>
      <c r="E1" s="594"/>
      <c r="F1" s="594"/>
      <c r="G1" s="594"/>
    </row>
    <row r="2" spans="1:7">
      <c r="A2" s="603" t="s">
        <v>54</v>
      </c>
      <c r="B2" s="603"/>
      <c r="C2" s="603"/>
      <c r="D2" s="603"/>
      <c r="E2" s="603"/>
      <c r="F2" s="603"/>
      <c r="G2" s="603"/>
    </row>
    <row r="3" spans="1:7">
      <c r="A3" s="56" t="s">
        <v>82</v>
      </c>
      <c r="B3" s="57">
        <v>2019</v>
      </c>
      <c r="C3" s="57">
        <v>2018</v>
      </c>
      <c r="D3" s="57">
        <v>2017</v>
      </c>
      <c r="E3" s="57">
        <v>2016</v>
      </c>
      <c r="F3" s="57">
        <v>2015</v>
      </c>
      <c r="G3" s="57">
        <v>2014</v>
      </c>
    </row>
    <row r="4" spans="1:7">
      <c r="A4" s="26">
        <v>1</v>
      </c>
      <c r="B4" s="58">
        <v>6924</v>
      </c>
      <c r="C4" s="59">
        <v>6918</v>
      </c>
      <c r="D4" s="60">
        <v>7136</v>
      </c>
      <c r="E4" s="60">
        <v>8020</v>
      </c>
      <c r="F4" s="60">
        <v>8977</v>
      </c>
      <c r="G4" s="60">
        <v>9929</v>
      </c>
    </row>
    <row r="5" spans="1:7">
      <c r="A5" s="33">
        <v>2</v>
      </c>
      <c r="B5" s="35">
        <v>3285</v>
      </c>
      <c r="C5" s="59">
        <v>3430</v>
      </c>
      <c r="D5" s="60">
        <v>3815</v>
      </c>
      <c r="E5" s="60">
        <v>4205</v>
      </c>
      <c r="F5" s="60">
        <v>4289</v>
      </c>
      <c r="G5" s="60">
        <v>4239</v>
      </c>
    </row>
    <row r="6" spans="1:7">
      <c r="A6" s="33" t="s">
        <v>62</v>
      </c>
      <c r="B6" s="35">
        <v>0</v>
      </c>
      <c r="C6" s="59">
        <v>0</v>
      </c>
      <c r="D6" s="60">
        <v>0</v>
      </c>
      <c r="E6" s="60">
        <v>0</v>
      </c>
      <c r="F6" s="60">
        <v>0</v>
      </c>
      <c r="G6" s="60">
        <v>0</v>
      </c>
    </row>
    <row r="7" spans="1:7">
      <c r="A7" s="33">
        <v>3</v>
      </c>
      <c r="B7" s="35">
        <v>583</v>
      </c>
      <c r="C7" s="59">
        <v>578</v>
      </c>
      <c r="D7" s="60">
        <v>576</v>
      </c>
      <c r="E7" s="60">
        <v>635</v>
      </c>
      <c r="F7" s="60">
        <v>717</v>
      </c>
      <c r="G7" s="60">
        <v>851</v>
      </c>
    </row>
    <row r="8" spans="1:7">
      <c r="A8" s="49" t="s">
        <v>56</v>
      </c>
      <c r="B8" s="36">
        <f t="shared" ref="B8:G8" si="0">SUM(B4:B7)</f>
        <v>10792</v>
      </c>
      <c r="C8" s="36">
        <f t="shared" si="0"/>
        <v>10926</v>
      </c>
      <c r="D8" s="36">
        <f t="shared" si="0"/>
        <v>11527</v>
      </c>
      <c r="E8" s="36">
        <f t="shared" si="0"/>
        <v>12860</v>
      </c>
      <c r="F8" s="36">
        <f t="shared" si="0"/>
        <v>13983</v>
      </c>
      <c r="G8" s="36">
        <f t="shared" si="0"/>
        <v>15019</v>
      </c>
    </row>
    <row r="9" spans="1:7">
      <c r="A9" s="603" t="s">
        <v>55</v>
      </c>
      <c r="B9" s="603"/>
      <c r="C9" s="603"/>
      <c r="D9" s="603"/>
      <c r="E9" s="603"/>
      <c r="F9" s="603"/>
      <c r="G9" s="603"/>
    </row>
    <row r="10" spans="1:7">
      <c r="A10" s="56" t="s">
        <v>82</v>
      </c>
      <c r="B10" s="57">
        <v>2019</v>
      </c>
      <c r="C10" s="57">
        <v>2018</v>
      </c>
      <c r="D10" s="57">
        <v>2017</v>
      </c>
      <c r="E10" s="57">
        <v>2016</v>
      </c>
      <c r="F10" s="57">
        <v>2015</v>
      </c>
      <c r="G10" s="57">
        <v>2014</v>
      </c>
    </row>
    <row r="11" spans="1:7">
      <c r="A11" s="26">
        <v>1</v>
      </c>
      <c r="B11" s="58">
        <v>0</v>
      </c>
      <c r="C11" s="59">
        <v>0</v>
      </c>
      <c r="D11" s="60">
        <v>0</v>
      </c>
      <c r="E11" s="60">
        <v>0</v>
      </c>
      <c r="F11" s="60">
        <v>0</v>
      </c>
      <c r="G11" s="60">
        <v>7</v>
      </c>
    </row>
    <row r="12" spans="1:7">
      <c r="A12" s="33">
        <v>2</v>
      </c>
      <c r="B12" s="35">
        <v>0</v>
      </c>
      <c r="C12" s="59">
        <v>0</v>
      </c>
      <c r="D12" s="60">
        <v>0</v>
      </c>
      <c r="E12" s="60">
        <v>0</v>
      </c>
      <c r="F12" s="60">
        <v>0</v>
      </c>
      <c r="G12" s="60">
        <v>0</v>
      </c>
    </row>
    <row r="13" spans="1:7">
      <c r="A13" s="33" t="s">
        <v>62</v>
      </c>
      <c r="B13" s="35">
        <v>0</v>
      </c>
      <c r="C13" s="59">
        <v>0</v>
      </c>
      <c r="D13" s="60">
        <v>0</v>
      </c>
      <c r="E13" s="60">
        <v>0</v>
      </c>
      <c r="F13" s="60">
        <v>0</v>
      </c>
      <c r="G13" s="60">
        <v>0</v>
      </c>
    </row>
    <row r="14" spans="1:7">
      <c r="A14" s="33">
        <v>3</v>
      </c>
      <c r="B14" s="35">
        <v>184</v>
      </c>
      <c r="C14" s="59">
        <v>204</v>
      </c>
      <c r="D14" s="60">
        <v>221</v>
      </c>
      <c r="E14" s="60">
        <v>248</v>
      </c>
      <c r="F14" s="60">
        <v>303</v>
      </c>
      <c r="G14" s="60">
        <v>377</v>
      </c>
    </row>
    <row r="15" spans="1:7">
      <c r="A15" s="49" t="s">
        <v>56</v>
      </c>
      <c r="B15" s="36">
        <f t="shared" ref="B15:G15" si="1">SUM(B11:B14)</f>
        <v>184</v>
      </c>
      <c r="C15" s="36">
        <f t="shared" si="1"/>
        <v>204</v>
      </c>
      <c r="D15" s="36">
        <f t="shared" si="1"/>
        <v>221</v>
      </c>
      <c r="E15" s="36">
        <f t="shared" si="1"/>
        <v>248</v>
      </c>
      <c r="F15" s="36">
        <f t="shared" si="1"/>
        <v>303</v>
      </c>
      <c r="G15" s="36">
        <f t="shared" si="1"/>
        <v>384</v>
      </c>
    </row>
    <row r="16" spans="1:7">
      <c r="A16" s="604" t="s">
        <v>83</v>
      </c>
      <c r="B16" s="604"/>
      <c r="C16" s="604"/>
      <c r="D16" s="604"/>
      <c r="E16" s="604"/>
      <c r="F16" s="604"/>
      <c r="G16" s="604"/>
    </row>
    <row r="17" spans="1:7">
      <c r="A17" s="56" t="s">
        <v>84</v>
      </c>
      <c r="B17" s="57">
        <v>2019</v>
      </c>
      <c r="C17" s="57">
        <v>2018</v>
      </c>
      <c r="D17" s="57">
        <v>2017</v>
      </c>
      <c r="E17" s="57">
        <v>2016</v>
      </c>
      <c r="F17" s="57">
        <v>2015</v>
      </c>
      <c r="G17" s="57">
        <v>2014</v>
      </c>
    </row>
    <row r="18" spans="1:7">
      <c r="A18" s="61">
        <v>1</v>
      </c>
      <c r="B18" s="30">
        <f t="shared" ref="B18:G21" si="2">+B11+B4</f>
        <v>6924</v>
      </c>
      <c r="C18" s="30">
        <f t="shared" si="2"/>
        <v>6918</v>
      </c>
      <c r="D18" s="30">
        <f t="shared" si="2"/>
        <v>7136</v>
      </c>
      <c r="E18" s="30">
        <f t="shared" si="2"/>
        <v>8020</v>
      </c>
      <c r="F18" s="30">
        <f t="shared" si="2"/>
        <v>8977</v>
      </c>
      <c r="G18" s="30">
        <f t="shared" si="2"/>
        <v>9936</v>
      </c>
    </row>
    <row r="19" spans="1:7">
      <c r="A19" s="61">
        <v>2</v>
      </c>
      <c r="B19" s="30">
        <f t="shared" si="2"/>
        <v>3285</v>
      </c>
      <c r="C19" s="30">
        <f t="shared" si="2"/>
        <v>3430</v>
      </c>
      <c r="D19" s="30">
        <f t="shared" si="2"/>
        <v>3815</v>
      </c>
      <c r="E19" s="30">
        <f t="shared" si="2"/>
        <v>4205</v>
      </c>
      <c r="F19" s="30">
        <f t="shared" si="2"/>
        <v>4289</v>
      </c>
      <c r="G19" s="30">
        <f t="shared" si="2"/>
        <v>4239</v>
      </c>
    </row>
    <row r="20" spans="1:7">
      <c r="A20" s="49" t="s">
        <v>62</v>
      </c>
      <c r="B20" s="30">
        <f t="shared" si="2"/>
        <v>0</v>
      </c>
      <c r="C20" s="30">
        <f t="shared" si="2"/>
        <v>0</v>
      </c>
      <c r="D20" s="30">
        <f t="shared" si="2"/>
        <v>0</v>
      </c>
      <c r="E20" s="30">
        <f t="shared" si="2"/>
        <v>0</v>
      </c>
      <c r="F20" s="30">
        <f t="shared" si="2"/>
        <v>0</v>
      </c>
      <c r="G20" s="30">
        <f t="shared" si="2"/>
        <v>0</v>
      </c>
    </row>
    <row r="21" spans="1:7">
      <c r="A21" s="49">
        <v>3</v>
      </c>
      <c r="B21" s="30">
        <f t="shared" si="2"/>
        <v>767</v>
      </c>
      <c r="C21" s="30">
        <f t="shared" si="2"/>
        <v>782</v>
      </c>
      <c r="D21" s="30">
        <f t="shared" si="2"/>
        <v>797</v>
      </c>
      <c r="E21" s="30">
        <f t="shared" si="2"/>
        <v>883</v>
      </c>
      <c r="F21" s="30">
        <f t="shared" si="2"/>
        <v>1020</v>
      </c>
      <c r="G21" s="30">
        <f t="shared" si="2"/>
        <v>1228</v>
      </c>
    </row>
    <row r="22" spans="1:7">
      <c r="A22" s="49" t="s">
        <v>56</v>
      </c>
      <c r="B22" s="36">
        <f t="shared" ref="B22:G22" si="3">SUM(B18:B21)</f>
        <v>10976</v>
      </c>
      <c r="C22" s="36">
        <f t="shared" si="3"/>
        <v>11130</v>
      </c>
      <c r="D22" s="36">
        <f t="shared" si="3"/>
        <v>11748</v>
      </c>
      <c r="E22" s="36">
        <f t="shared" si="3"/>
        <v>13108</v>
      </c>
      <c r="F22" s="36">
        <f t="shared" si="3"/>
        <v>14286</v>
      </c>
      <c r="G22" s="36">
        <f t="shared" si="3"/>
        <v>15403</v>
      </c>
    </row>
    <row r="23" spans="1:7">
      <c r="A23" s="11"/>
      <c r="B23" s="11"/>
      <c r="C23" s="11"/>
      <c r="D23" s="11"/>
      <c r="E23" s="11"/>
      <c r="F23" s="11"/>
      <c r="G23" s="11"/>
    </row>
    <row r="24" spans="1:7">
      <c r="A24" t="s">
        <v>80</v>
      </c>
    </row>
  </sheetData>
  <mergeCells count="4">
    <mergeCell ref="A1:G1"/>
    <mergeCell ref="A2:G2"/>
    <mergeCell ref="A9:G9"/>
    <mergeCell ref="A16:G16"/>
  </mergeCells>
  <pageMargins left="0.75" right="0.75" top="1" bottom="1" header="0.51180555555555496" footer="0.51180555555555496"/>
  <pageSetup paperSize="9" firstPageNumber="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51"/>
  <sheetViews>
    <sheetView view="pageBreakPreview" topLeftCell="A13" zoomScaleNormal="100" workbookViewId="0">
      <selection activeCell="T43" sqref="T43"/>
    </sheetView>
  </sheetViews>
  <sheetFormatPr defaultRowHeight="15.75"/>
  <cols>
    <col min="1" max="1" width="20.125"/>
    <col min="2" max="2" width="11.875"/>
    <col min="3" max="3" width="6.25"/>
    <col min="4" max="4" width="5.375"/>
    <col min="5" max="5" width="5.125"/>
    <col min="6" max="6" width="5.375"/>
    <col min="7" max="7" width="5.125"/>
    <col min="8" max="8" width="5.375"/>
    <col min="9" max="9" width="5.125"/>
    <col min="10" max="10" width="5.375"/>
    <col min="11" max="11" width="6.625"/>
    <col min="12" max="12" width="5.375"/>
    <col min="13" max="13" width="5.125"/>
    <col min="14" max="14" width="5.375"/>
    <col min="15" max="15" width="5.125"/>
    <col min="16" max="16" width="5.375"/>
    <col min="17" max="1025" width="10.125"/>
  </cols>
  <sheetData>
    <row r="1" spans="1:13" ht="36" customHeight="1">
      <c r="A1" s="605" t="s">
        <v>85</v>
      </c>
      <c r="B1" s="605"/>
      <c r="C1" s="605"/>
      <c r="D1" s="605"/>
      <c r="E1" s="605"/>
      <c r="F1" s="605"/>
      <c r="G1" s="605"/>
      <c r="H1" s="605"/>
      <c r="I1" s="605"/>
      <c r="J1" s="605"/>
      <c r="K1" s="605"/>
      <c r="L1" s="605"/>
    </row>
    <row r="2" spans="1:13" ht="15.6" customHeight="1">
      <c r="A2" s="606" t="s">
        <v>52</v>
      </c>
      <c r="B2" s="596" t="s">
        <v>86</v>
      </c>
      <c r="C2" s="607" t="s">
        <v>54</v>
      </c>
      <c r="D2" s="607"/>
      <c r="E2" s="607"/>
      <c r="F2" s="607"/>
      <c r="G2" s="607" t="s">
        <v>55</v>
      </c>
      <c r="H2" s="607"/>
      <c r="I2" s="607"/>
      <c r="J2" s="607"/>
      <c r="K2" s="608" t="s">
        <v>56</v>
      </c>
      <c r="L2" s="608"/>
      <c r="M2" s="63"/>
    </row>
    <row r="3" spans="1:13" ht="47.25">
      <c r="A3" s="606"/>
      <c r="B3" s="596"/>
      <c r="C3" s="64" t="s">
        <v>57</v>
      </c>
      <c r="D3" s="65" t="s">
        <v>58</v>
      </c>
      <c r="E3" s="64" t="s">
        <v>59</v>
      </c>
      <c r="F3" s="65" t="s">
        <v>58</v>
      </c>
      <c r="G3" s="64" t="s">
        <v>57</v>
      </c>
      <c r="H3" s="65" t="s">
        <v>58</v>
      </c>
      <c r="I3" s="64" t="s">
        <v>59</v>
      </c>
      <c r="J3" s="65" t="s">
        <v>58</v>
      </c>
      <c r="K3" s="64" t="s">
        <v>60</v>
      </c>
      <c r="L3" s="66" t="s">
        <v>58</v>
      </c>
      <c r="M3" s="63"/>
    </row>
    <row r="4" spans="1:13">
      <c r="A4" s="25" t="s">
        <v>61</v>
      </c>
      <c r="B4" s="26">
        <v>1</v>
      </c>
      <c r="C4" s="67">
        <v>245</v>
      </c>
      <c r="D4" s="68">
        <v>103</v>
      </c>
      <c r="E4" s="67">
        <v>7</v>
      </c>
      <c r="F4" s="68">
        <v>3</v>
      </c>
      <c r="G4" s="67">
        <v>0</v>
      </c>
      <c r="H4" s="68"/>
      <c r="I4" s="67">
        <v>0</v>
      </c>
      <c r="J4" s="68"/>
      <c r="K4" s="69">
        <v>252</v>
      </c>
      <c r="L4" s="31">
        <v>106</v>
      </c>
    </row>
    <row r="5" spans="1:13">
      <c r="A5" s="70"/>
      <c r="B5" s="33">
        <v>2</v>
      </c>
      <c r="C5" s="67">
        <v>339</v>
      </c>
      <c r="D5" s="71">
        <v>134</v>
      </c>
      <c r="E5" s="67">
        <v>6</v>
      </c>
      <c r="F5" s="71">
        <v>2</v>
      </c>
      <c r="G5" s="67">
        <v>0</v>
      </c>
      <c r="H5" s="71"/>
      <c r="I5" s="67">
        <v>0</v>
      </c>
      <c r="J5" s="71"/>
      <c r="K5" s="40">
        <v>345</v>
      </c>
      <c r="L5" s="37">
        <v>136</v>
      </c>
    </row>
    <row r="6" spans="1:13">
      <c r="A6" s="70"/>
      <c r="B6" s="33" t="s">
        <v>62</v>
      </c>
      <c r="C6" s="67">
        <v>0</v>
      </c>
      <c r="D6" s="71"/>
      <c r="E6" s="67">
        <v>0</v>
      </c>
      <c r="F6" s="71"/>
      <c r="G6" s="67">
        <v>0</v>
      </c>
      <c r="H6" s="71"/>
      <c r="I6" s="67">
        <v>0</v>
      </c>
      <c r="J6" s="71"/>
      <c r="K6" s="40">
        <v>0</v>
      </c>
      <c r="L6" s="37">
        <v>0</v>
      </c>
    </row>
    <row r="7" spans="1:13">
      <c r="A7" s="70"/>
      <c r="B7" s="33">
        <v>3</v>
      </c>
      <c r="C7" s="67">
        <v>19</v>
      </c>
      <c r="D7" s="71">
        <v>6</v>
      </c>
      <c r="E7" s="67">
        <v>0</v>
      </c>
      <c r="F7" s="71"/>
      <c r="G7" s="67">
        <v>7</v>
      </c>
      <c r="H7" s="71"/>
      <c r="I7" s="67">
        <v>1</v>
      </c>
      <c r="J7" s="71"/>
      <c r="K7" s="40">
        <v>27</v>
      </c>
      <c r="L7" s="37">
        <v>6</v>
      </c>
    </row>
    <row r="8" spans="1:13">
      <c r="A8" s="599" t="s">
        <v>87</v>
      </c>
      <c r="B8" s="599"/>
      <c r="C8" s="72">
        <v>603</v>
      </c>
      <c r="D8" s="72">
        <v>243</v>
      </c>
      <c r="E8" s="72">
        <v>13</v>
      </c>
      <c r="F8" s="72">
        <v>5</v>
      </c>
      <c r="G8" s="72">
        <v>7</v>
      </c>
      <c r="H8" s="72">
        <v>0</v>
      </c>
      <c r="I8" s="72">
        <v>1</v>
      </c>
      <c r="J8" s="72">
        <v>0</v>
      </c>
      <c r="K8" s="40">
        <v>624</v>
      </c>
      <c r="L8" s="37">
        <v>248</v>
      </c>
    </row>
    <row r="9" spans="1:13">
      <c r="A9" s="41" t="s">
        <v>64</v>
      </c>
      <c r="B9" s="33">
        <v>1</v>
      </c>
      <c r="C9" s="67">
        <v>96</v>
      </c>
      <c r="D9" s="71">
        <v>8</v>
      </c>
      <c r="E9" s="67">
        <v>6</v>
      </c>
      <c r="F9" s="71"/>
      <c r="G9" s="67">
        <v>0</v>
      </c>
      <c r="H9" s="71"/>
      <c r="I9" s="67">
        <v>0</v>
      </c>
      <c r="J9" s="71"/>
      <c r="K9" s="40">
        <v>102</v>
      </c>
      <c r="L9" s="37">
        <v>8</v>
      </c>
    </row>
    <row r="10" spans="1:13">
      <c r="A10" s="70"/>
      <c r="B10" s="33">
        <v>2</v>
      </c>
      <c r="C10" s="67">
        <v>117</v>
      </c>
      <c r="D10" s="71">
        <v>13</v>
      </c>
      <c r="E10" s="67">
        <v>17</v>
      </c>
      <c r="F10" s="71"/>
      <c r="G10" s="67">
        <v>0</v>
      </c>
      <c r="H10" s="71"/>
      <c r="I10" s="67">
        <v>0</v>
      </c>
      <c r="J10" s="71"/>
      <c r="K10" s="40">
        <v>134</v>
      </c>
      <c r="L10" s="37">
        <v>13</v>
      </c>
    </row>
    <row r="11" spans="1:13">
      <c r="A11" s="70"/>
      <c r="B11" s="33" t="s">
        <v>62</v>
      </c>
      <c r="C11" s="67">
        <v>0</v>
      </c>
      <c r="D11" s="71"/>
      <c r="E11" s="67">
        <v>0</v>
      </c>
      <c r="F11" s="71"/>
      <c r="G11" s="67">
        <v>0</v>
      </c>
      <c r="H11" s="71"/>
      <c r="I11" s="67">
        <v>0</v>
      </c>
      <c r="J11" s="71"/>
      <c r="K11" s="40">
        <v>0</v>
      </c>
      <c r="L11" s="37">
        <v>0</v>
      </c>
    </row>
    <row r="12" spans="1:13">
      <c r="A12" s="70"/>
      <c r="B12" s="33">
        <v>3</v>
      </c>
      <c r="C12" s="67">
        <v>9</v>
      </c>
      <c r="D12" s="71">
        <v>2</v>
      </c>
      <c r="E12" s="67">
        <v>1</v>
      </c>
      <c r="F12" s="71"/>
      <c r="G12" s="67">
        <v>4</v>
      </c>
      <c r="H12" s="71">
        <v>1</v>
      </c>
      <c r="I12" s="67">
        <v>2</v>
      </c>
      <c r="J12" s="71"/>
      <c r="K12" s="40">
        <v>16</v>
      </c>
      <c r="L12" s="37">
        <v>3</v>
      </c>
    </row>
    <row r="13" spans="1:13">
      <c r="A13" s="599" t="s">
        <v>88</v>
      </c>
      <c r="B13" s="599"/>
      <c r="C13" s="72">
        <v>222</v>
      </c>
      <c r="D13" s="72">
        <v>23</v>
      </c>
      <c r="E13" s="72">
        <v>24</v>
      </c>
      <c r="F13" s="72">
        <v>0</v>
      </c>
      <c r="G13" s="72">
        <v>4</v>
      </c>
      <c r="H13" s="72">
        <v>1</v>
      </c>
      <c r="I13" s="72">
        <v>2</v>
      </c>
      <c r="J13" s="72">
        <v>0</v>
      </c>
      <c r="K13" s="40">
        <v>252</v>
      </c>
      <c r="L13" s="37">
        <v>24</v>
      </c>
    </row>
    <row r="14" spans="1:13">
      <c r="A14" s="41" t="s">
        <v>66</v>
      </c>
      <c r="B14" s="33">
        <v>1</v>
      </c>
      <c r="C14" s="67">
        <v>247</v>
      </c>
      <c r="D14" s="71">
        <v>30</v>
      </c>
      <c r="E14" s="67">
        <v>10</v>
      </c>
      <c r="F14" s="71"/>
      <c r="G14" s="67">
        <v>0</v>
      </c>
      <c r="H14" s="71"/>
      <c r="I14" s="67">
        <v>0</v>
      </c>
      <c r="J14" s="71"/>
      <c r="K14" s="40">
        <v>257</v>
      </c>
      <c r="L14" s="37">
        <v>30</v>
      </c>
    </row>
    <row r="15" spans="1:13">
      <c r="A15" s="70"/>
      <c r="B15" s="33">
        <v>2</v>
      </c>
      <c r="C15" s="67">
        <v>233</v>
      </c>
      <c r="D15" s="71">
        <v>20</v>
      </c>
      <c r="E15" s="67">
        <v>7</v>
      </c>
      <c r="F15" s="71">
        <v>1</v>
      </c>
      <c r="G15" s="67">
        <v>0</v>
      </c>
      <c r="H15" s="71"/>
      <c r="I15" s="67">
        <v>0</v>
      </c>
      <c r="J15" s="71"/>
      <c r="K15" s="40">
        <v>240</v>
      </c>
      <c r="L15" s="37">
        <v>21</v>
      </c>
    </row>
    <row r="16" spans="1:13">
      <c r="A16" s="70"/>
      <c r="B16" s="33" t="s">
        <v>62</v>
      </c>
      <c r="C16" s="67">
        <v>0</v>
      </c>
      <c r="D16" s="71"/>
      <c r="E16" s="67">
        <v>0</v>
      </c>
      <c r="F16" s="71"/>
      <c r="G16" s="67">
        <v>0</v>
      </c>
      <c r="H16" s="71"/>
      <c r="I16" s="67">
        <v>0</v>
      </c>
      <c r="J16" s="71"/>
      <c r="K16" s="40">
        <v>0</v>
      </c>
      <c r="L16" s="37">
        <v>0</v>
      </c>
    </row>
    <row r="17" spans="1:12">
      <c r="A17" s="70"/>
      <c r="B17" s="33">
        <v>3</v>
      </c>
      <c r="C17" s="67">
        <v>18</v>
      </c>
      <c r="D17" s="71">
        <v>1</v>
      </c>
      <c r="E17" s="67">
        <v>0</v>
      </c>
      <c r="F17" s="71"/>
      <c r="G17" s="67">
        <v>4</v>
      </c>
      <c r="H17" s="71"/>
      <c r="I17" s="67">
        <v>1</v>
      </c>
      <c r="J17" s="71"/>
      <c r="K17" s="40">
        <v>23</v>
      </c>
      <c r="L17" s="37">
        <v>1</v>
      </c>
    </row>
    <row r="18" spans="1:12">
      <c r="A18" s="599" t="s">
        <v>89</v>
      </c>
      <c r="B18" s="599"/>
      <c r="C18" s="72">
        <v>498</v>
      </c>
      <c r="D18" s="72">
        <v>51</v>
      </c>
      <c r="E18" s="72">
        <v>17</v>
      </c>
      <c r="F18" s="72">
        <v>1</v>
      </c>
      <c r="G18" s="72">
        <v>4</v>
      </c>
      <c r="H18" s="72">
        <v>0</v>
      </c>
      <c r="I18" s="72">
        <v>1</v>
      </c>
      <c r="J18" s="72">
        <v>0</v>
      </c>
      <c r="K18" s="40">
        <v>520</v>
      </c>
      <c r="L18" s="37">
        <v>52</v>
      </c>
    </row>
    <row r="19" spans="1:12">
      <c r="A19" s="41" t="s">
        <v>68</v>
      </c>
      <c r="B19" s="33">
        <v>1</v>
      </c>
      <c r="C19" s="67">
        <v>223</v>
      </c>
      <c r="D19" s="71">
        <v>162</v>
      </c>
      <c r="E19" s="67">
        <v>6</v>
      </c>
      <c r="F19" s="71">
        <v>4</v>
      </c>
      <c r="G19" s="67">
        <v>0</v>
      </c>
      <c r="H19" s="71"/>
      <c r="I19" s="67">
        <v>0</v>
      </c>
      <c r="J19" s="71"/>
      <c r="K19" s="40">
        <v>229</v>
      </c>
      <c r="L19" s="37">
        <v>166</v>
      </c>
    </row>
    <row r="20" spans="1:12">
      <c r="A20" s="70"/>
      <c r="B20" s="33">
        <v>2</v>
      </c>
      <c r="C20" s="67">
        <v>201</v>
      </c>
      <c r="D20" s="71">
        <v>144</v>
      </c>
      <c r="E20" s="67">
        <v>3</v>
      </c>
      <c r="F20" s="71">
        <v>2</v>
      </c>
      <c r="G20" s="67">
        <v>0</v>
      </c>
      <c r="H20" s="71"/>
      <c r="I20" s="67">
        <v>0</v>
      </c>
      <c r="J20" s="71"/>
      <c r="K20" s="40">
        <v>204</v>
      </c>
      <c r="L20" s="37">
        <v>146</v>
      </c>
    </row>
    <row r="21" spans="1:12">
      <c r="A21" s="70"/>
      <c r="B21" s="33" t="s">
        <v>62</v>
      </c>
      <c r="C21" s="67">
        <v>0</v>
      </c>
      <c r="D21" s="71"/>
      <c r="E21" s="67">
        <v>0</v>
      </c>
      <c r="F21" s="71"/>
      <c r="G21" s="67">
        <v>0</v>
      </c>
      <c r="H21" s="71"/>
      <c r="I21" s="67">
        <v>0</v>
      </c>
      <c r="J21" s="71"/>
      <c r="K21" s="40">
        <v>0</v>
      </c>
      <c r="L21" s="37">
        <v>0</v>
      </c>
    </row>
    <row r="22" spans="1:12">
      <c r="A22" s="70"/>
      <c r="B22" s="33">
        <v>3</v>
      </c>
      <c r="C22" s="67">
        <v>24</v>
      </c>
      <c r="D22" s="71">
        <v>14</v>
      </c>
      <c r="E22" s="67">
        <v>2</v>
      </c>
      <c r="F22" s="71"/>
      <c r="G22" s="67">
        <v>5</v>
      </c>
      <c r="H22" s="71">
        <v>3</v>
      </c>
      <c r="I22" s="67">
        <v>0</v>
      </c>
      <c r="J22" s="71"/>
      <c r="K22" s="40">
        <v>31</v>
      </c>
      <c r="L22" s="37">
        <v>17</v>
      </c>
    </row>
    <row r="23" spans="1:12">
      <c r="A23" s="599" t="s">
        <v>90</v>
      </c>
      <c r="B23" s="599"/>
      <c r="C23" s="72">
        <v>448</v>
      </c>
      <c r="D23" s="72">
        <v>320</v>
      </c>
      <c r="E23" s="72">
        <v>11</v>
      </c>
      <c r="F23" s="72">
        <v>6</v>
      </c>
      <c r="G23" s="72">
        <v>5</v>
      </c>
      <c r="H23" s="72">
        <v>3</v>
      </c>
      <c r="I23" s="72">
        <v>0</v>
      </c>
      <c r="J23" s="72">
        <v>0</v>
      </c>
      <c r="K23" s="40">
        <v>464</v>
      </c>
      <c r="L23" s="37">
        <v>329</v>
      </c>
    </row>
    <row r="24" spans="1:12">
      <c r="A24" s="41" t="s">
        <v>70</v>
      </c>
      <c r="B24" s="33">
        <v>1</v>
      </c>
      <c r="C24" s="67">
        <v>132</v>
      </c>
      <c r="D24" s="71">
        <v>82</v>
      </c>
      <c r="E24" s="67">
        <v>4</v>
      </c>
      <c r="F24" s="71">
        <v>3</v>
      </c>
      <c r="G24" s="67">
        <v>0</v>
      </c>
      <c r="H24" s="71"/>
      <c r="I24" s="67">
        <v>0</v>
      </c>
      <c r="J24" s="71"/>
      <c r="K24" s="40">
        <v>136</v>
      </c>
      <c r="L24" s="37">
        <v>85</v>
      </c>
    </row>
    <row r="25" spans="1:12">
      <c r="A25" s="70"/>
      <c r="B25" s="33">
        <v>2</v>
      </c>
      <c r="C25" s="67">
        <v>125</v>
      </c>
      <c r="D25" s="71">
        <v>86</v>
      </c>
      <c r="E25" s="67">
        <v>2</v>
      </c>
      <c r="F25" s="71">
        <v>2</v>
      </c>
      <c r="G25" s="67">
        <v>0</v>
      </c>
      <c r="H25" s="71"/>
      <c r="I25" s="67">
        <v>0</v>
      </c>
      <c r="J25" s="71"/>
      <c r="K25" s="40">
        <v>127</v>
      </c>
      <c r="L25" s="37">
        <v>88</v>
      </c>
    </row>
    <row r="26" spans="1:12">
      <c r="A26" s="70"/>
      <c r="B26" s="33" t="s">
        <v>62</v>
      </c>
      <c r="C26" s="67">
        <v>0</v>
      </c>
      <c r="D26" s="71"/>
      <c r="E26" s="67">
        <v>0</v>
      </c>
      <c r="F26" s="71"/>
      <c r="G26" s="67">
        <v>0</v>
      </c>
      <c r="H26" s="71"/>
      <c r="I26" s="67">
        <v>0</v>
      </c>
      <c r="J26" s="71"/>
      <c r="K26" s="40">
        <v>0</v>
      </c>
      <c r="L26" s="37">
        <v>0</v>
      </c>
    </row>
    <row r="27" spans="1:12">
      <c r="A27" s="70"/>
      <c r="B27" s="33">
        <v>3</v>
      </c>
      <c r="C27" s="67">
        <v>7</v>
      </c>
      <c r="D27" s="71">
        <v>4</v>
      </c>
      <c r="E27" s="67">
        <v>1</v>
      </c>
      <c r="F27" s="71"/>
      <c r="G27" s="67">
        <v>4</v>
      </c>
      <c r="H27" s="71">
        <v>2</v>
      </c>
      <c r="I27" s="67">
        <v>0</v>
      </c>
      <c r="J27" s="71"/>
      <c r="K27" s="40">
        <v>12</v>
      </c>
      <c r="L27" s="37">
        <v>6</v>
      </c>
    </row>
    <row r="28" spans="1:12">
      <c r="A28" s="599" t="s">
        <v>91</v>
      </c>
      <c r="B28" s="599"/>
      <c r="C28" s="72">
        <v>264</v>
      </c>
      <c r="D28" s="72">
        <v>172</v>
      </c>
      <c r="E28" s="72">
        <v>7</v>
      </c>
      <c r="F28" s="72">
        <v>5</v>
      </c>
      <c r="G28" s="72">
        <v>4</v>
      </c>
      <c r="H28" s="72">
        <v>2</v>
      </c>
      <c r="I28" s="72">
        <v>0</v>
      </c>
      <c r="J28" s="72">
        <v>0</v>
      </c>
      <c r="K28" s="40">
        <v>275</v>
      </c>
      <c r="L28" s="37">
        <v>179</v>
      </c>
    </row>
    <row r="29" spans="1:12">
      <c r="A29" s="41" t="s">
        <v>92</v>
      </c>
      <c r="B29" s="33">
        <v>1</v>
      </c>
      <c r="C29" s="67">
        <v>248</v>
      </c>
      <c r="D29" s="71">
        <v>59</v>
      </c>
      <c r="E29" s="67">
        <v>1</v>
      </c>
      <c r="F29" s="71">
        <v>1</v>
      </c>
      <c r="G29" s="67">
        <v>0</v>
      </c>
      <c r="H29" s="71"/>
      <c r="I29" s="67">
        <v>0</v>
      </c>
      <c r="J29" s="71"/>
      <c r="K29" s="40">
        <v>249</v>
      </c>
      <c r="L29" s="37">
        <v>60</v>
      </c>
    </row>
    <row r="30" spans="1:12">
      <c r="A30" s="32"/>
      <c r="B30" s="33">
        <v>2</v>
      </c>
      <c r="C30" s="67">
        <v>286</v>
      </c>
      <c r="D30" s="71">
        <v>107</v>
      </c>
      <c r="E30" s="67">
        <v>0</v>
      </c>
      <c r="F30" s="71"/>
      <c r="G30" s="67">
        <v>0</v>
      </c>
      <c r="H30" s="71"/>
      <c r="I30" s="67">
        <v>0</v>
      </c>
      <c r="J30" s="71"/>
      <c r="K30" s="40">
        <v>286</v>
      </c>
      <c r="L30" s="37">
        <v>107</v>
      </c>
    </row>
    <row r="31" spans="1:12">
      <c r="A31" s="32"/>
      <c r="B31" s="33" t="s">
        <v>62</v>
      </c>
      <c r="C31" s="67">
        <v>0</v>
      </c>
      <c r="D31" s="71"/>
      <c r="E31" s="67">
        <v>0</v>
      </c>
      <c r="F31" s="71"/>
      <c r="G31" s="67">
        <v>0</v>
      </c>
      <c r="H31" s="71"/>
      <c r="I31" s="67">
        <v>0</v>
      </c>
      <c r="J31" s="71"/>
      <c r="K31" s="40">
        <v>0</v>
      </c>
      <c r="L31" s="37">
        <v>0</v>
      </c>
    </row>
    <row r="32" spans="1:12">
      <c r="A32" s="32"/>
      <c r="B32" s="33">
        <v>3</v>
      </c>
      <c r="C32" s="67">
        <v>6</v>
      </c>
      <c r="D32" s="71">
        <v>3</v>
      </c>
      <c r="E32" s="67">
        <v>1</v>
      </c>
      <c r="F32" s="71">
        <v>1</v>
      </c>
      <c r="G32" s="67">
        <v>5</v>
      </c>
      <c r="H32" s="71">
        <v>3</v>
      </c>
      <c r="I32" s="67">
        <v>1</v>
      </c>
      <c r="J32" s="71"/>
      <c r="K32" s="40">
        <v>13</v>
      </c>
      <c r="L32" s="37">
        <v>7</v>
      </c>
    </row>
    <row r="33" spans="1:12">
      <c r="A33" s="600" t="s">
        <v>93</v>
      </c>
      <c r="B33" s="600"/>
      <c r="C33" s="72">
        <v>540</v>
      </c>
      <c r="D33" s="72">
        <v>169</v>
      </c>
      <c r="E33" s="72">
        <v>2</v>
      </c>
      <c r="F33" s="72">
        <v>2</v>
      </c>
      <c r="G33" s="72">
        <v>5</v>
      </c>
      <c r="H33" s="72">
        <v>3</v>
      </c>
      <c r="I33" s="72">
        <v>1</v>
      </c>
      <c r="J33" s="72">
        <v>0</v>
      </c>
      <c r="K33" s="42">
        <v>548</v>
      </c>
      <c r="L33" s="44">
        <v>174</v>
      </c>
    </row>
    <row r="34" spans="1:12">
      <c r="A34" s="41" t="s">
        <v>74</v>
      </c>
      <c r="B34" s="33">
        <v>1</v>
      </c>
      <c r="C34" s="67">
        <v>173</v>
      </c>
      <c r="D34" s="71">
        <v>24</v>
      </c>
      <c r="E34" s="67">
        <v>3</v>
      </c>
      <c r="F34" s="71"/>
      <c r="G34" s="67">
        <v>0</v>
      </c>
      <c r="H34" s="71"/>
      <c r="I34" s="67">
        <v>0</v>
      </c>
      <c r="J34" s="71"/>
      <c r="K34" s="40">
        <v>176</v>
      </c>
      <c r="L34" s="37">
        <v>24</v>
      </c>
    </row>
    <row r="35" spans="1:12">
      <c r="A35" s="70"/>
      <c r="B35" s="33">
        <v>2</v>
      </c>
      <c r="C35" s="67">
        <v>152</v>
      </c>
      <c r="D35" s="71">
        <v>11</v>
      </c>
      <c r="E35" s="67">
        <v>1</v>
      </c>
      <c r="F35" s="71"/>
      <c r="G35" s="67">
        <v>0</v>
      </c>
      <c r="H35" s="71"/>
      <c r="I35" s="67">
        <v>0</v>
      </c>
      <c r="J35" s="71"/>
      <c r="K35" s="40">
        <v>153</v>
      </c>
      <c r="L35" s="37">
        <v>11</v>
      </c>
    </row>
    <row r="36" spans="1:12">
      <c r="A36" s="70"/>
      <c r="B36" s="33" t="s">
        <v>62</v>
      </c>
      <c r="C36" s="67">
        <v>0</v>
      </c>
      <c r="D36" s="71"/>
      <c r="E36" s="67">
        <v>0</v>
      </c>
      <c r="F36" s="71"/>
      <c r="G36" s="67">
        <v>0</v>
      </c>
      <c r="H36" s="71"/>
      <c r="I36" s="67">
        <v>0</v>
      </c>
      <c r="J36" s="71"/>
      <c r="K36" s="40">
        <v>0</v>
      </c>
      <c r="L36" s="37">
        <v>0</v>
      </c>
    </row>
    <row r="37" spans="1:12">
      <c r="A37" s="70"/>
      <c r="B37" s="33">
        <v>3</v>
      </c>
      <c r="C37" s="67">
        <v>3</v>
      </c>
      <c r="D37" s="71"/>
      <c r="E37" s="67">
        <v>0</v>
      </c>
      <c r="F37" s="71"/>
      <c r="G37" s="67">
        <v>0</v>
      </c>
      <c r="H37" s="71"/>
      <c r="I37" s="67">
        <v>0</v>
      </c>
      <c r="J37" s="71"/>
      <c r="K37" s="40">
        <v>3</v>
      </c>
      <c r="L37" s="37">
        <v>0</v>
      </c>
    </row>
    <row r="38" spans="1:12">
      <c r="A38" s="599" t="s">
        <v>94</v>
      </c>
      <c r="B38" s="599"/>
      <c r="C38" s="72">
        <v>328</v>
      </c>
      <c r="D38" s="72">
        <v>35</v>
      </c>
      <c r="E38" s="72">
        <v>4</v>
      </c>
      <c r="F38" s="72">
        <v>0</v>
      </c>
      <c r="G38" s="72">
        <v>0</v>
      </c>
      <c r="H38" s="72">
        <v>0</v>
      </c>
      <c r="I38" s="72">
        <v>0</v>
      </c>
      <c r="J38" s="72">
        <v>0</v>
      </c>
      <c r="K38" s="40">
        <v>332</v>
      </c>
      <c r="L38" s="37">
        <v>35</v>
      </c>
    </row>
    <row r="39" spans="1:12">
      <c r="A39" s="41" t="s">
        <v>76</v>
      </c>
      <c r="B39" s="33">
        <v>1</v>
      </c>
      <c r="C39" s="67">
        <v>29</v>
      </c>
      <c r="D39" s="71">
        <v>19</v>
      </c>
      <c r="E39" s="67">
        <v>0</v>
      </c>
      <c r="F39" s="71"/>
      <c r="G39" s="67">
        <v>0</v>
      </c>
      <c r="H39" s="71"/>
      <c r="I39" s="67">
        <v>0</v>
      </c>
      <c r="J39" s="71"/>
      <c r="K39" s="40">
        <v>29</v>
      </c>
      <c r="L39" s="37">
        <v>19</v>
      </c>
    </row>
    <row r="40" spans="1:12">
      <c r="A40" s="32"/>
      <c r="B40" s="33">
        <v>2</v>
      </c>
      <c r="C40" s="67">
        <v>18</v>
      </c>
      <c r="D40" s="71">
        <v>12</v>
      </c>
      <c r="E40" s="67">
        <v>1</v>
      </c>
      <c r="F40" s="71">
        <v>1</v>
      </c>
      <c r="G40" s="67">
        <v>0</v>
      </c>
      <c r="H40" s="71"/>
      <c r="I40" s="67">
        <v>0</v>
      </c>
      <c r="J40" s="71"/>
      <c r="K40" s="40">
        <v>19</v>
      </c>
      <c r="L40" s="37">
        <v>13</v>
      </c>
    </row>
    <row r="41" spans="1:12">
      <c r="A41" s="32"/>
      <c r="B41" s="33" t="s">
        <v>62</v>
      </c>
      <c r="C41" s="67">
        <v>0</v>
      </c>
      <c r="D41" s="71"/>
      <c r="E41" s="67">
        <v>0</v>
      </c>
      <c r="F41" s="71"/>
      <c r="G41" s="67">
        <v>0</v>
      </c>
      <c r="H41" s="71"/>
      <c r="I41" s="67">
        <v>0</v>
      </c>
      <c r="J41" s="71"/>
      <c r="K41" s="40">
        <v>0</v>
      </c>
      <c r="L41" s="37">
        <v>0</v>
      </c>
    </row>
    <row r="42" spans="1:12">
      <c r="A42" s="32"/>
      <c r="B42" s="33">
        <v>3</v>
      </c>
      <c r="C42" s="67">
        <v>6</v>
      </c>
      <c r="D42" s="71">
        <v>1</v>
      </c>
      <c r="E42" s="67">
        <v>0</v>
      </c>
      <c r="F42" s="71"/>
      <c r="G42" s="67">
        <v>8</v>
      </c>
      <c r="H42" s="71">
        <v>4</v>
      </c>
      <c r="I42" s="67">
        <v>0</v>
      </c>
      <c r="J42" s="71"/>
      <c r="K42" s="40">
        <v>14</v>
      </c>
      <c r="L42" s="37">
        <v>5</v>
      </c>
    </row>
    <row r="43" spans="1:12">
      <c r="A43" s="600" t="s">
        <v>95</v>
      </c>
      <c r="B43" s="600"/>
      <c r="C43" s="72">
        <v>53</v>
      </c>
      <c r="D43" s="72">
        <v>32</v>
      </c>
      <c r="E43" s="72">
        <v>1</v>
      </c>
      <c r="F43" s="72">
        <v>1</v>
      </c>
      <c r="G43" s="72">
        <v>8</v>
      </c>
      <c r="H43" s="72">
        <v>4</v>
      </c>
      <c r="I43" s="72">
        <v>0</v>
      </c>
      <c r="J43" s="72">
        <v>0</v>
      </c>
      <c r="K43" s="42">
        <v>62</v>
      </c>
      <c r="L43" s="44">
        <v>37</v>
      </c>
    </row>
    <row r="44" spans="1:12">
      <c r="A44" s="73" t="s">
        <v>96</v>
      </c>
      <c r="B44" s="45">
        <v>1</v>
      </c>
      <c r="C44" s="47">
        <f t="shared" ref="C44:J48" si="0">+C4+C9+C14+C19+C24+C29+C34+C39</f>
        <v>1393</v>
      </c>
      <c r="D44" s="47">
        <f t="shared" si="0"/>
        <v>487</v>
      </c>
      <c r="E44" s="47">
        <f t="shared" si="0"/>
        <v>37</v>
      </c>
      <c r="F44" s="47">
        <f t="shared" si="0"/>
        <v>11</v>
      </c>
      <c r="G44" s="47">
        <f t="shared" si="0"/>
        <v>0</v>
      </c>
      <c r="H44" s="47">
        <f t="shared" si="0"/>
        <v>0</v>
      </c>
      <c r="I44" s="47">
        <f t="shared" si="0"/>
        <v>0</v>
      </c>
      <c r="J44" s="47">
        <f t="shared" si="0"/>
        <v>0</v>
      </c>
      <c r="K44" s="74">
        <f t="shared" ref="K44:L48" si="1">+C44+E44+G44+I44</f>
        <v>1430</v>
      </c>
      <c r="L44" s="48">
        <f t="shared" si="1"/>
        <v>498</v>
      </c>
    </row>
    <row r="45" spans="1:12">
      <c r="A45" s="75"/>
      <c r="B45" s="49">
        <v>2</v>
      </c>
      <c r="C45" s="36">
        <f t="shared" si="0"/>
        <v>1471</v>
      </c>
      <c r="D45" s="36">
        <f t="shared" si="0"/>
        <v>527</v>
      </c>
      <c r="E45" s="36">
        <f t="shared" si="0"/>
        <v>37</v>
      </c>
      <c r="F45" s="36">
        <f t="shared" si="0"/>
        <v>8</v>
      </c>
      <c r="G45" s="36">
        <f t="shared" si="0"/>
        <v>0</v>
      </c>
      <c r="H45" s="36">
        <f t="shared" si="0"/>
        <v>0</v>
      </c>
      <c r="I45" s="36">
        <f t="shared" si="0"/>
        <v>0</v>
      </c>
      <c r="J45" s="36">
        <f t="shared" si="0"/>
        <v>0</v>
      </c>
      <c r="K45" s="40">
        <f t="shared" si="1"/>
        <v>1508</v>
      </c>
      <c r="L45" s="37">
        <f t="shared" si="1"/>
        <v>535</v>
      </c>
    </row>
    <row r="46" spans="1:12">
      <c r="A46" s="75"/>
      <c r="B46" s="49" t="s">
        <v>62</v>
      </c>
      <c r="C46" s="36">
        <f t="shared" si="0"/>
        <v>0</v>
      </c>
      <c r="D46" s="36">
        <f t="shared" si="0"/>
        <v>0</v>
      </c>
      <c r="E46" s="36">
        <f t="shared" si="0"/>
        <v>0</v>
      </c>
      <c r="F46" s="36">
        <f t="shared" si="0"/>
        <v>0</v>
      </c>
      <c r="G46" s="36">
        <f t="shared" si="0"/>
        <v>0</v>
      </c>
      <c r="H46" s="36">
        <f t="shared" si="0"/>
        <v>0</v>
      </c>
      <c r="I46" s="36">
        <f t="shared" si="0"/>
        <v>0</v>
      </c>
      <c r="J46" s="36">
        <f t="shared" si="0"/>
        <v>0</v>
      </c>
      <c r="K46" s="40">
        <f t="shared" si="1"/>
        <v>0</v>
      </c>
      <c r="L46" s="37">
        <f t="shared" si="1"/>
        <v>0</v>
      </c>
    </row>
    <row r="47" spans="1:12">
      <c r="A47" s="76"/>
      <c r="B47" s="77">
        <v>3</v>
      </c>
      <c r="C47" s="43">
        <f t="shared" si="0"/>
        <v>92</v>
      </c>
      <c r="D47" s="43">
        <f t="shared" si="0"/>
        <v>31</v>
      </c>
      <c r="E47" s="43">
        <f t="shared" si="0"/>
        <v>5</v>
      </c>
      <c r="F47" s="43">
        <f t="shared" si="0"/>
        <v>1</v>
      </c>
      <c r="G47" s="43">
        <f t="shared" si="0"/>
        <v>37</v>
      </c>
      <c r="H47" s="43">
        <f t="shared" si="0"/>
        <v>13</v>
      </c>
      <c r="I47" s="43">
        <f t="shared" si="0"/>
        <v>5</v>
      </c>
      <c r="J47" s="43">
        <f t="shared" si="0"/>
        <v>0</v>
      </c>
      <c r="K47" s="42">
        <f t="shared" si="1"/>
        <v>139</v>
      </c>
      <c r="L47" s="44">
        <f t="shared" si="1"/>
        <v>45</v>
      </c>
    </row>
    <row r="48" spans="1:12">
      <c r="A48" s="602" t="s">
        <v>97</v>
      </c>
      <c r="B48" s="602"/>
      <c r="C48" s="53">
        <f t="shared" si="0"/>
        <v>2956</v>
      </c>
      <c r="D48" s="53">
        <f t="shared" si="0"/>
        <v>1045</v>
      </c>
      <c r="E48" s="53">
        <f t="shared" si="0"/>
        <v>79</v>
      </c>
      <c r="F48" s="53">
        <f t="shared" si="0"/>
        <v>20</v>
      </c>
      <c r="G48" s="53">
        <f t="shared" si="0"/>
        <v>37</v>
      </c>
      <c r="H48" s="53">
        <f t="shared" si="0"/>
        <v>13</v>
      </c>
      <c r="I48" s="53">
        <f t="shared" si="0"/>
        <v>5</v>
      </c>
      <c r="J48" s="53">
        <f t="shared" si="0"/>
        <v>0</v>
      </c>
      <c r="K48" s="78">
        <f t="shared" si="1"/>
        <v>3077</v>
      </c>
      <c r="L48" s="54">
        <f t="shared" si="1"/>
        <v>1078</v>
      </c>
    </row>
    <row r="49" spans="1:1">
      <c r="A49" s="79"/>
    </row>
    <row r="50" spans="1:1">
      <c r="A50" t="s">
        <v>80</v>
      </c>
    </row>
    <row r="51" spans="1:1">
      <c r="A51" s="79" t="s">
        <v>98</v>
      </c>
    </row>
  </sheetData>
  <mergeCells count="15">
    <mergeCell ref="A33:B33"/>
    <mergeCell ref="A38:B38"/>
    <mergeCell ref="A43:B43"/>
    <mergeCell ref="A48:B48"/>
    <mergeCell ref="A8:B8"/>
    <mergeCell ref="A13:B13"/>
    <mergeCell ref="A18:B18"/>
    <mergeCell ref="A23:B23"/>
    <mergeCell ref="A28:B28"/>
    <mergeCell ref="A1:L1"/>
    <mergeCell ref="A2:A3"/>
    <mergeCell ref="B2:B3"/>
    <mergeCell ref="C2:F2"/>
    <mergeCell ref="G2:J2"/>
    <mergeCell ref="K2:L2"/>
  </mergeCells>
  <pageMargins left="0.75" right="0.75" top="1" bottom="1" header="0.51180555555555496" footer="0.51180555555555496"/>
  <pageSetup paperSize="9" scale="67" firstPageNumber="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93"/>
  <sheetViews>
    <sheetView view="pageBreakPreview" zoomScaleNormal="100" workbookViewId="0">
      <selection sqref="A1:J1"/>
    </sheetView>
  </sheetViews>
  <sheetFormatPr defaultRowHeight="15.75"/>
  <cols>
    <col min="1" max="1" width="31.5"/>
    <col min="2" max="3" width="12"/>
    <col min="4" max="4" width="10.625"/>
    <col min="5" max="6" width="10.875"/>
    <col min="7" max="10" width="12.625"/>
    <col min="11" max="1025" width="9.75"/>
  </cols>
  <sheetData>
    <row r="1" spans="1:11" ht="46.5" customHeight="1">
      <c r="A1" s="609" t="s">
        <v>99</v>
      </c>
      <c r="B1" s="609"/>
      <c r="C1" s="609"/>
      <c r="D1" s="609"/>
      <c r="E1" s="609"/>
      <c r="F1" s="609"/>
      <c r="G1" s="609"/>
      <c r="H1" s="609"/>
      <c r="I1" s="609"/>
      <c r="J1" s="609"/>
    </row>
    <row r="2" spans="1:11">
      <c r="A2" s="610" t="s">
        <v>54</v>
      </c>
      <c r="B2" s="610"/>
      <c r="C2" s="610"/>
      <c r="D2" s="610"/>
      <c r="E2" s="610"/>
      <c r="F2" s="610"/>
      <c r="G2" s="610"/>
      <c r="H2" s="610"/>
      <c r="I2" s="610"/>
      <c r="J2" s="610"/>
      <c r="K2" s="80"/>
    </row>
    <row r="3" spans="1:11" ht="30">
      <c r="A3" s="62" t="s">
        <v>100</v>
      </c>
      <c r="B3" s="81" t="s">
        <v>101</v>
      </c>
      <c r="C3" s="81" t="s">
        <v>102</v>
      </c>
      <c r="D3" s="82" t="s">
        <v>103</v>
      </c>
      <c r="E3" s="82" t="s">
        <v>104</v>
      </c>
      <c r="F3" s="82" t="s">
        <v>105</v>
      </c>
      <c r="G3" s="81" t="s">
        <v>106</v>
      </c>
      <c r="H3" s="81" t="s">
        <v>107</v>
      </c>
      <c r="I3" s="81" t="s">
        <v>108</v>
      </c>
      <c r="J3" s="83" t="s">
        <v>109</v>
      </c>
    </row>
    <row r="4" spans="1:11">
      <c r="A4" s="84" t="s">
        <v>110</v>
      </c>
      <c r="B4" s="85">
        <v>425</v>
      </c>
      <c r="C4" s="85">
        <v>604.5</v>
      </c>
      <c r="D4" s="85">
        <v>366</v>
      </c>
      <c r="E4" s="85">
        <v>465</v>
      </c>
      <c r="F4" s="85">
        <v>332.5</v>
      </c>
      <c r="G4" s="86">
        <f t="shared" ref="G4:G31" si="0">IFERROR(C4/B4,0)</f>
        <v>1.4223529411764706</v>
      </c>
      <c r="H4" s="86">
        <f t="shared" ref="H4:H31" si="1">IFERROR(E4/D4,0)</f>
        <v>1.2704918032786885</v>
      </c>
      <c r="I4" s="86">
        <f t="shared" ref="I4:I31" si="2">IFERROR(F4/E4,0)</f>
        <v>0.71505376344086025</v>
      </c>
      <c r="J4" s="86">
        <f t="shared" ref="J4:J31" si="3">IFERROR(F4/B4,0)</f>
        <v>0.78235294117647058</v>
      </c>
    </row>
    <row r="5" spans="1:11">
      <c r="A5" s="87" t="s">
        <v>111</v>
      </c>
      <c r="B5" s="88">
        <v>60</v>
      </c>
      <c r="C5" s="88">
        <v>55</v>
      </c>
      <c r="D5" s="88">
        <v>9</v>
      </c>
      <c r="E5" s="88">
        <v>46</v>
      </c>
      <c r="F5" s="88">
        <v>30</v>
      </c>
      <c r="G5" s="89">
        <f t="shared" si="0"/>
        <v>0.91666666666666663</v>
      </c>
      <c r="H5" s="89">
        <f t="shared" si="1"/>
        <v>5.1111111111111107</v>
      </c>
      <c r="I5" s="89">
        <f t="shared" si="2"/>
        <v>0.65217391304347827</v>
      </c>
      <c r="J5" s="89">
        <f t="shared" si="3"/>
        <v>0.5</v>
      </c>
    </row>
    <row r="6" spans="1:11">
      <c r="A6" s="87" t="s">
        <v>112</v>
      </c>
      <c r="B6" s="88">
        <v>140</v>
      </c>
      <c r="C6" s="88">
        <v>196</v>
      </c>
      <c r="D6" s="88">
        <v>2</v>
      </c>
      <c r="E6" s="88">
        <v>194</v>
      </c>
      <c r="F6" s="88">
        <v>98</v>
      </c>
      <c r="G6" s="89">
        <f t="shared" si="0"/>
        <v>1.4</v>
      </c>
      <c r="H6" s="89">
        <f t="shared" si="1"/>
        <v>97</v>
      </c>
      <c r="I6" s="89">
        <f t="shared" si="2"/>
        <v>0.50515463917525771</v>
      </c>
      <c r="J6" s="89">
        <f t="shared" si="3"/>
        <v>0.7</v>
      </c>
    </row>
    <row r="7" spans="1:11">
      <c r="A7" s="87" t="s">
        <v>113</v>
      </c>
      <c r="B7" s="88">
        <v>55</v>
      </c>
      <c r="C7" s="88">
        <v>42</v>
      </c>
      <c r="D7" s="88">
        <v>3</v>
      </c>
      <c r="E7" s="88">
        <v>33</v>
      </c>
      <c r="F7" s="88">
        <v>19</v>
      </c>
      <c r="G7" s="89">
        <f t="shared" si="0"/>
        <v>0.76363636363636367</v>
      </c>
      <c r="H7" s="89">
        <f t="shared" si="1"/>
        <v>11</v>
      </c>
      <c r="I7" s="89">
        <f t="shared" si="2"/>
        <v>0.5757575757575758</v>
      </c>
      <c r="J7" s="89">
        <f t="shared" si="3"/>
        <v>0.34545454545454546</v>
      </c>
    </row>
    <row r="8" spans="1:11">
      <c r="A8" s="87" t="s">
        <v>114</v>
      </c>
      <c r="B8" s="88">
        <v>250</v>
      </c>
      <c r="C8" s="88">
        <v>248</v>
      </c>
      <c r="D8" s="88">
        <v>41</v>
      </c>
      <c r="E8" s="88">
        <v>204</v>
      </c>
      <c r="F8" s="88">
        <v>136</v>
      </c>
      <c r="G8" s="89">
        <f t="shared" si="0"/>
        <v>0.99199999999999999</v>
      </c>
      <c r="H8" s="89">
        <f t="shared" si="1"/>
        <v>4.975609756097561</v>
      </c>
      <c r="I8" s="89">
        <f t="shared" si="2"/>
        <v>0.66666666666666663</v>
      </c>
      <c r="J8" s="89">
        <f t="shared" si="3"/>
        <v>0.54400000000000004</v>
      </c>
    </row>
    <row r="9" spans="1:11">
      <c r="A9" s="87" t="s">
        <v>115</v>
      </c>
      <c r="B9" s="88">
        <v>100</v>
      </c>
      <c r="C9" s="88">
        <v>98</v>
      </c>
      <c r="D9" s="88">
        <v>7</v>
      </c>
      <c r="E9" s="88">
        <v>91</v>
      </c>
      <c r="F9" s="88">
        <v>68</v>
      </c>
      <c r="G9" s="89">
        <f t="shared" si="0"/>
        <v>0.98</v>
      </c>
      <c r="H9" s="89">
        <f t="shared" si="1"/>
        <v>13</v>
      </c>
      <c r="I9" s="89">
        <f t="shared" si="2"/>
        <v>0.74725274725274726</v>
      </c>
      <c r="J9" s="89">
        <f t="shared" si="3"/>
        <v>0.68</v>
      </c>
    </row>
    <row r="10" spans="1:11">
      <c r="A10" s="87" t="s">
        <v>116</v>
      </c>
      <c r="B10" s="88">
        <v>195</v>
      </c>
      <c r="C10" s="88">
        <v>242.5</v>
      </c>
      <c r="D10" s="88">
        <v>3</v>
      </c>
      <c r="E10" s="88">
        <v>239.5</v>
      </c>
      <c r="F10" s="88">
        <v>128.5</v>
      </c>
      <c r="G10" s="89">
        <f t="shared" si="0"/>
        <v>1.2435897435897436</v>
      </c>
      <c r="H10" s="89">
        <f t="shared" si="1"/>
        <v>79.833333333333329</v>
      </c>
      <c r="I10" s="89">
        <f t="shared" si="2"/>
        <v>0.5365344467640919</v>
      </c>
      <c r="J10" s="89">
        <f t="shared" si="3"/>
        <v>0.65897435897435896</v>
      </c>
    </row>
    <row r="11" spans="1:11">
      <c r="A11" s="87" t="s">
        <v>117</v>
      </c>
      <c r="B11" s="88">
        <v>185</v>
      </c>
      <c r="C11" s="88">
        <v>266.5</v>
      </c>
      <c r="D11" s="88">
        <v>1</v>
      </c>
      <c r="E11" s="88">
        <v>265.5</v>
      </c>
      <c r="F11" s="88">
        <v>133.5</v>
      </c>
      <c r="G11" s="89">
        <f t="shared" si="0"/>
        <v>1.4405405405405405</v>
      </c>
      <c r="H11" s="89">
        <f t="shared" si="1"/>
        <v>265.5</v>
      </c>
      <c r="I11" s="89">
        <f t="shared" si="2"/>
        <v>0.50282485875706218</v>
      </c>
      <c r="J11" s="89">
        <f t="shared" si="3"/>
        <v>0.72162162162162158</v>
      </c>
    </row>
    <row r="12" spans="1:11">
      <c r="A12" s="87" t="s">
        <v>118</v>
      </c>
      <c r="B12" s="88">
        <v>1140</v>
      </c>
      <c r="C12" s="88">
        <v>1861.5</v>
      </c>
      <c r="D12" s="88">
        <v>575</v>
      </c>
      <c r="E12" s="88">
        <v>1262</v>
      </c>
      <c r="F12" s="88">
        <v>858</v>
      </c>
      <c r="G12" s="89">
        <f t="shared" si="0"/>
        <v>1.6328947368421052</v>
      </c>
      <c r="H12" s="89">
        <f t="shared" si="1"/>
        <v>2.1947826086956521</v>
      </c>
      <c r="I12" s="89">
        <f t="shared" si="2"/>
        <v>0.67987321711568938</v>
      </c>
      <c r="J12" s="89">
        <f t="shared" si="3"/>
        <v>0.75263157894736843</v>
      </c>
    </row>
    <row r="13" spans="1:11">
      <c r="A13" s="87" t="s">
        <v>119</v>
      </c>
      <c r="B13" s="90">
        <v>460</v>
      </c>
      <c r="C13" s="90">
        <v>590</v>
      </c>
      <c r="D13" s="88">
        <v>70</v>
      </c>
      <c r="E13" s="88">
        <v>516</v>
      </c>
      <c r="F13" s="88">
        <v>350.5</v>
      </c>
      <c r="G13" s="89">
        <f t="shared" si="0"/>
        <v>1.2826086956521738</v>
      </c>
      <c r="H13" s="89">
        <f t="shared" si="1"/>
        <v>7.371428571428571</v>
      </c>
      <c r="I13" s="89">
        <f t="shared" si="2"/>
        <v>0.67926356589147285</v>
      </c>
      <c r="J13" s="89">
        <f t="shared" si="3"/>
        <v>0.76195652173913042</v>
      </c>
    </row>
    <row r="14" spans="1:11">
      <c r="A14" s="87" t="s">
        <v>120</v>
      </c>
      <c r="B14" s="88">
        <v>40</v>
      </c>
      <c r="C14" s="88">
        <v>59</v>
      </c>
      <c r="D14" s="88">
        <v>5</v>
      </c>
      <c r="E14" s="88">
        <v>51</v>
      </c>
      <c r="F14" s="88">
        <v>33</v>
      </c>
      <c r="G14" s="89">
        <f t="shared" si="0"/>
        <v>1.4750000000000001</v>
      </c>
      <c r="H14" s="89">
        <f t="shared" si="1"/>
        <v>10.199999999999999</v>
      </c>
      <c r="I14" s="89">
        <f t="shared" si="2"/>
        <v>0.6470588235294118</v>
      </c>
      <c r="J14" s="89">
        <f t="shared" si="3"/>
        <v>0.82499999999999996</v>
      </c>
    </row>
    <row r="15" spans="1:11">
      <c r="A15" s="87" t="s">
        <v>121</v>
      </c>
      <c r="B15" s="88">
        <v>40</v>
      </c>
      <c r="C15" s="88">
        <v>29</v>
      </c>
      <c r="D15" s="88">
        <v>1</v>
      </c>
      <c r="E15" s="88">
        <v>28</v>
      </c>
      <c r="F15" s="88">
        <v>15</v>
      </c>
      <c r="G15" s="89">
        <f t="shared" si="0"/>
        <v>0.72499999999999998</v>
      </c>
      <c r="H15" s="89">
        <f t="shared" si="1"/>
        <v>28</v>
      </c>
      <c r="I15" s="89">
        <f t="shared" si="2"/>
        <v>0.5357142857142857</v>
      </c>
      <c r="J15" s="89">
        <f t="shared" si="3"/>
        <v>0.375</v>
      </c>
    </row>
    <row r="16" spans="1:11">
      <c r="A16" s="87" t="s">
        <v>122</v>
      </c>
      <c r="B16" s="88">
        <v>120</v>
      </c>
      <c r="C16" s="88">
        <v>162</v>
      </c>
      <c r="D16" s="88">
        <v>6</v>
      </c>
      <c r="E16" s="88">
        <v>156</v>
      </c>
      <c r="F16" s="88">
        <v>79</v>
      </c>
      <c r="G16" s="89">
        <f t="shared" si="0"/>
        <v>1.35</v>
      </c>
      <c r="H16" s="89">
        <f t="shared" si="1"/>
        <v>26</v>
      </c>
      <c r="I16" s="89">
        <f t="shared" si="2"/>
        <v>0.50641025641025639</v>
      </c>
      <c r="J16" s="89">
        <f t="shared" si="3"/>
        <v>0.65833333333333333</v>
      </c>
    </row>
    <row r="17" spans="1:10">
      <c r="A17" s="87" t="s">
        <v>123</v>
      </c>
      <c r="B17" s="88">
        <v>55</v>
      </c>
      <c r="C17" s="88">
        <v>34</v>
      </c>
      <c r="D17" s="88">
        <v>1</v>
      </c>
      <c r="E17" s="88">
        <v>30</v>
      </c>
      <c r="F17" s="88">
        <v>19</v>
      </c>
      <c r="G17" s="89">
        <f t="shared" si="0"/>
        <v>0.61818181818181817</v>
      </c>
      <c r="H17" s="89">
        <f t="shared" si="1"/>
        <v>30</v>
      </c>
      <c r="I17" s="89">
        <f t="shared" si="2"/>
        <v>0.6333333333333333</v>
      </c>
      <c r="J17" s="89">
        <f t="shared" si="3"/>
        <v>0.34545454545454546</v>
      </c>
    </row>
    <row r="18" spans="1:10">
      <c r="A18" s="87" t="s">
        <v>124</v>
      </c>
      <c r="B18" s="88">
        <v>505</v>
      </c>
      <c r="C18" s="88">
        <v>626.5</v>
      </c>
      <c r="D18" s="88">
        <v>60</v>
      </c>
      <c r="E18" s="88">
        <v>557</v>
      </c>
      <c r="F18" s="88">
        <v>426.5</v>
      </c>
      <c r="G18" s="89">
        <f t="shared" si="0"/>
        <v>1.2405940594059406</v>
      </c>
      <c r="H18" s="89">
        <f t="shared" si="1"/>
        <v>9.2833333333333332</v>
      </c>
      <c r="I18" s="89">
        <f t="shared" si="2"/>
        <v>0.7657091561938959</v>
      </c>
      <c r="J18" s="89">
        <f t="shared" si="3"/>
        <v>0.84455445544554453</v>
      </c>
    </row>
    <row r="19" spans="1:10">
      <c r="A19" s="87" t="s">
        <v>125</v>
      </c>
      <c r="B19" s="88">
        <v>965</v>
      </c>
      <c r="C19" s="88">
        <v>883.5</v>
      </c>
      <c r="D19" s="88">
        <v>85</v>
      </c>
      <c r="E19" s="88">
        <v>799</v>
      </c>
      <c r="F19" s="88">
        <v>597.5</v>
      </c>
      <c r="G19" s="89">
        <f t="shared" si="0"/>
        <v>0.91554404145077717</v>
      </c>
      <c r="H19" s="89">
        <f t="shared" si="1"/>
        <v>9.4</v>
      </c>
      <c r="I19" s="89">
        <f t="shared" si="2"/>
        <v>0.74780976220275341</v>
      </c>
      <c r="J19" s="89">
        <f t="shared" si="3"/>
        <v>0.61917098445595853</v>
      </c>
    </row>
    <row r="20" spans="1:10">
      <c r="A20" s="87" t="s">
        <v>126</v>
      </c>
      <c r="B20" s="88">
        <v>30</v>
      </c>
      <c r="C20" s="88">
        <v>104</v>
      </c>
      <c r="D20" s="88">
        <v>99</v>
      </c>
      <c r="E20" s="88">
        <v>45</v>
      </c>
      <c r="F20" s="88">
        <v>36</v>
      </c>
      <c r="G20" s="89">
        <f t="shared" si="0"/>
        <v>3.4666666666666668</v>
      </c>
      <c r="H20" s="89">
        <f t="shared" si="1"/>
        <v>0.45454545454545453</v>
      </c>
      <c r="I20" s="89">
        <f t="shared" si="2"/>
        <v>0.8</v>
      </c>
      <c r="J20" s="89">
        <f t="shared" si="3"/>
        <v>1.2</v>
      </c>
    </row>
    <row r="21" spans="1:10">
      <c r="A21" s="35"/>
      <c r="B21" s="91"/>
      <c r="C21" s="91"/>
      <c r="D21" s="91"/>
      <c r="E21" s="91"/>
      <c r="F21" s="91"/>
      <c r="G21" s="89">
        <f t="shared" si="0"/>
        <v>0</v>
      </c>
      <c r="H21" s="89">
        <f t="shared" si="1"/>
        <v>0</v>
      </c>
      <c r="I21" s="89">
        <f t="shared" si="2"/>
        <v>0</v>
      </c>
      <c r="J21" s="89">
        <f t="shared" si="3"/>
        <v>0</v>
      </c>
    </row>
    <row r="22" spans="1:10">
      <c r="A22" s="35"/>
      <c r="B22" s="91"/>
      <c r="C22" s="91"/>
      <c r="D22" s="91"/>
      <c r="E22" s="91"/>
      <c r="F22" s="91"/>
      <c r="G22" s="89">
        <f t="shared" si="0"/>
        <v>0</v>
      </c>
      <c r="H22" s="89">
        <f t="shared" si="1"/>
        <v>0</v>
      </c>
      <c r="I22" s="89">
        <f t="shared" si="2"/>
        <v>0</v>
      </c>
      <c r="J22" s="89">
        <f t="shared" si="3"/>
        <v>0</v>
      </c>
    </row>
    <row r="23" spans="1:10">
      <c r="A23" s="35"/>
      <c r="B23" s="91"/>
      <c r="C23" s="91"/>
      <c r="D23" s="91"/>
      <c r="E23" s="91"/>
      <c r="F23" s="91"/>
      <c r="G23" s="89">
        <f t="shared" si="0"/>
        <v>0</v>
      </c>
      <c r="H23" s="89">
        <f t="shared" si="1"/>
        <v>0</v>
      </c>
      <c r="I23" s="89">
        <f t="shared" si="2"/>
        <v>0</v>
      </c>
      <c r="J23" s="89">
        <f t="shared" si="3"/>
        <v>0</v>
      </c>
    </row>
    <row r="24" spans="1:10">
      <c r="A24" s="35"/>
      <c r="B24" s="91"/>
      <c r="C24" s="91"/>
      <c r="D24" s="91"/>
      <c r="E24" s="91"/>
      <c r="F24" s="91"/>
      <c r="G24" s="89">
        <f t="shared" si="0"/>
        <v>0</v>
      </c>
      <c r="H24" s="89">
        <f t="shared" si="1"/>
        <v>0</v>
      </c>
      <c r="I24" s="89">
        <f t="shared" si="2"/>
        <v>0</v>
      </c>
      <c r="J24" s="89">
        <f t="shared" si="3"/>
        <v>0</v>
      </c>
    </row>
    <row r="25" spans="1:10">
      <c r="A25" s="35"/>
      <c r="B25" s="91"/>
      <c r="C25" s="91"/>
      <c r="D25" s="91"/>
      <c r="E25" s="91"/>
      <c r="F25" s="91"/>
      <c r="G25" s="89">
        <f t="shared" si="0"/>
        <v>0</v>
      </c>
      <c r="H25" s="89">
        <f t="shared" si="1"/>
        <v>0</v>
      </c>
      <c r="I25" s="89">
        <f t="shared" si="2"/>
        <v>0</v>
      </c>
      <c r="J25" s="89">
        <f t="shared" si="3"/>
        <v>0</v>
      </c>
    </row>
    <row r="26" spans="1:10">
      <c r="A26" s="35"/>
      <c r="B26" s="91"/>
      <c r="C26" s="91"/>
      <c r="D26" s="91"/>
      <c r="E26" s="91"/>
      <c r="F26" s="91"/>
      <c r="G26" s="89">
        <f t="shared" si="0"/>
        <v>0</v>
      </c>
      <c r="H26" s="89">
        <f t="shared" si="1"/>
        <v>0</v>
      </c>
      <c r="I26" s="89">
        <f t="shared" si="2"/>
        <v>0</v>
      </c>
      <c r="J26" s="89">
        <f t="shared" si="3"/>
        <v>0</v>
      </c>
    </row>
    <row r="27" spans="1:10">
      <c r="A27" s="35"/>
      <c r="B27" s="91"/>
      <c r="C27" s="91"/>
      <c r="D27" s="91"/>
      <c r="E27" s="91"/>
      <c r="F27" s="91"/>
      <c r="G27" s="89">
        <f t="shared" si="0"/>
        <v>0</v>
      </c>
      <c r="H27" s="89">
        <f t="shared" si="1"/>
        <v>0</v>
      </c>
      <c r="I27" s="89">
        <f t="shared" si="2"/>
        <v>0</v>
      </c>
      <c r="J27" s="89">
        <f t="shared" si="3"/>
        <v>0</v>
      </c>
    </row>
    <row r="28" spans="1:10">
      <c r="B28" s="91"/>
      <c r="C28" s="91"/>
      <c r="D28" s="91"/>
      <c r="E28" s="91"/>
      <c r="F28" s="91"/>
      <c r="G28" s="89">
        <f t="shared" si="0"/>
        <v>0</v>
      </c>
      <c r="H28" s="89">
        <f t="shared" si="1"/>
        <v>0</v>
      </c>
      <c r="I28" s="89">
        <f t="shared" si="2"/>
        <v>0</v>
      </c>
      <c r="J28" s="89">
        <f t="shared" si="3"/>
        <v>0</v>
      </c>
    </row>
    <row r="29" spans="1:10">
      <c r="A29" s="92"/>
      <c r="B29" s="91"/>
      <c r="C29" s="91"/>
      <c r="D29" s="91"/>
      <c r="E29" s="91"/>
      <c r="F29" s="91"/>
      <c r="G29" s="89">
        <f t="shared" si="0"/>
        <v>0</v>
      </c>
      <c r="H29" s="89">
        <f t="shared" si="1"/>
        <v>0</v>
      </c>
      <c r="I29" s="89">
        <f t="shared" si="2"/>
        <v>0</v>
      </c>
      <c r="J29" s="89">
        <f t="shared" si="3"/>
        <v>0</v>
      </c>
    </row>
    <row r="30" spans="1:10">
      <c r="B30" s="93"/>
      <c r="C30" s="93"/>
      <c r="D30" s="93"/>
      <c r="E30" s="93"/>
      <c r="F30" s="93"/>
      <c r="G30" s="89">
        <f t="shared" si="0"/>
        <v>0</v>
      </c>
      <c r="H30" s="89">
        <f t="shared" si="1"/>
        <v>0</v>
      </c>
      <c r="I30" s="89">
        <f t="shared" si="2"/>
        <v>0</v>
      </c>
      <c r="J30" s="89">
        <f t="shared" si="3"/>
        <v>0</v>
      </c>
    </row>
    <row r="31" spans="1:10">
      <c r="A31" s="94" t="s">
        <v>56</v>
      </c>
      <c r="B31" s="95">
        <f>+SUM(B4:B30)</f>
        <v>4765</v>
      </c>
      <c r="C31" s="95">
        <f>+SUM(C4:C30)</f>
        <v>6102</v>
      </c>
      <c r="D31" s="95">
        <f>+SUM(D4:D30)</f>
        <v>1334</v>
      </c>
      <c r="E31" s="95">
        <f>+SUM(E4:E30)</f>
        <v>4982</v>
      </c>
      <c r="F31" s="95">
        <f>+SUM(F4:F30)</f>
        <v>3360</v>
      </c>
      <c r="G31" s="89">
        <f t="shared" si="0"/>
        <v>1.2805876180482687</v>
      </c>
      <c r="H31" s="89">
        <f t="shared" si="1"/>
        <v>3.7346326836581709</v>
      </c>
      <c r="I31" s="89">
        <f t="shared" si="2"/>
        <v>0.67442794058611</v>
      </c>
      <c r="J31" s="89">
        <f t="shared" si="3"/>
        <v>0.70514165792235051</v>
      </c>
    </row>
    <row r="32" spans="1:10">
      <c r="A32" s="96"/>
      <c r="B32" s="97"/>
      <c r="C32" s="97"/>
      <c r="D32" s="97"/>
      <c r="E32" s="97"/>
      <c r="F32" s="97"/>
      <c r="G32" s="97"/>
      <c r="H32" s="97"/>
      <c r="J32" s="97"/>
    </row>
    <row r="33" spans="1:10">
      <c r="A33" s="611" t="s">
        <v>55</v>
      </c>
      <c r="B33" s="611"/>
      <c r="C33" s="611"/>
      <c r="D33" s="611"/>
      <c r="E33" s="611"/>
      <c r="F33" s="611"/>
      <c r="G33" s="611"/>
      <c r="H33" s="611"/>
      <c r="I33" s="611"/>
      <c r="J33" s="611"/>
    </row>
    <row r="34" spans="1:10" ht="31.5">
      <c r="A34" s="62" t="s">
        <v>100</v>
      </c>
      <c r="B34" s="22" t="s">
        <v>101</v>
      </c>
      <c r="C34" s="22" t="s">
        <v>102</v>
      </c>
      <c r="D34" s="98" t="s">
        <v>103</v>
      </c>
      <c r="E34" s="98" t="s">
        <v>104</v>
      </c>
      <c r="F34" s="98" t="s">
        <v>105</v>
      </c>
      <c r="G34" s="22" t="s">
        <v>106</v>
      </c>
      <c r="H34" s="22" t="s">
        <v>107</v>
      </c>
      <c r="I34" s="22" t="s">
        <v>108</v>
      </c>
      <c r="J34" s="99" t="s">
        <v>109</v>
      </c>
    </row>
    <row r="35" spans="1:10">
      <c r="A35" s="100"/>
      <c r="B35" s="58"/>
      <c r="C35" s="58"/>
      <c r="D35" s="58"/>
      <c r="E35" s="58"/>
      <c r="F35" s="58"/>
      <c r="G35" s="86">
        <f t="shared" ref="G35:G62" si="4">IFERROR(C35/B35,0)</f>
        <v>0</v>
      </c>
      <c r="H35" s="86">
        <f t="shared" ref="H35:H62" si="5">IFERROR(E35/D35,0)</f>
        <v>0</v>
      </c>
      <c r="I35" s="86">
        <f t="shared" ref="I35:I62" si="6">IFERROR(F35/E35,0)</f>
        <v>0</v>
      </c>
      <c r="J35" s="86">
        <f t="shared" ref="J35:J62" si="7">IFERROR(F35/B35,0)</f>
        <v>0</v>
      </c>
    </row>
    <row r="36" spans="1:10">
      <c r="A36" s="101"/>
      <c r="B36" s="35"/>
      <c r="C36" s="35"/>
      <c r="D36" s="35"/>
      <c r="E36" s="35"/>
      <c r="F36" s="35"/>
      <c r="G36" s="89">
        <f t="shared" si="4"/>
        <v>0</v>
      </c>
      <c r="H36" s="89">
        <f t="shared" si="5"/>
        <v>0</v>
      </c>
      <c r="I36" s="89">
        <f t="shared" si="6"/>
        <v>0</v>
      </c>
      <c r="J36" s="89">
        <f t="shared" si="7"/>
        <v>0</v>
      </c>
    </row>
    <row r="37" spans="1:10">
      <c r="A37" s="101"/>
      <c r="B37" s="35"/>
      <c r="C37" s="35"/>
      <c r="D37" s="35"/>
      <c r="E37" s="35"/>
      <c r="F37" s="35"/>
      <c r="G37" s="89">
        <f t="shared" si="4"/>
        <v>0</v>
      </c>
      <c r="H37" s="89">
        <f t="shared" si="5"/>
        <v>0</v>
      </c>
      <c r="I37" s="89">
        <f t="shared" si="6"/>
        <v>0</v>
      </c>
      <c r="J37" s="89">
        <f t="shared" si="7"/>
        <v>0</v>
      </c>
    </row>
    <row r="38" spans="1:10">
      <c r="A38" s="101"/>
      <c r="B38" s="35"/>
      <c r="C38" s="35"/>
      <c r="D38" s="35"/>
      <c r="E38" s="35"/>
      <c r="F38" s="35"/>
      <c r="G38" s="89">
        <f t="shared" si="4"/>
        <v>0</v>
      </c>
      <c r="H38" s="89">
        <f t="shared" si="5"/>
        <v>0</v>
      </c>
      <c r="I38" s="89">
        <f t="shared" si="6"/>
        <v>0</v>
      </c>
      <c r="J38" s="89">
        <f t="shared" si="7"/>
        <v>0</v>
      </c>
    </row>
    <row r="39" spans="1:10">
      <c r="A39" s="101"/>
      <c r="B39" s="35"/>
      <c r="C39" s="35"/>
      <c r="D39" s="35"/>
      <c r="E39" s="35"/>
      <c r="F39" s="35"/>
      <c r="G39" s="89">
        <f t="shared" si="4"/>
        <v>0</v>
      </c>
      <c r="H39" s="89">
        <f t="shared" si="5"/>
        <v>0</v>
      </c>
      <c r="I39" s="89">
        <f t="shared" si="6"/>
        <v>0</v>
      </c>
      <c r="J39" s="89">
        <f t="shared" si="7"/>
        <v>0</v>
      </c>
    </row>
    <row r="40" spans="1:10" ht="19.5" customHeight="1">
      <c r="A40" s="101"/>
      <c r="B40" s="35"/>
      <c r="C40" s="35"/>
      <c r="D40" s="35"/>
      <c r="E40" s="35"/>
      <c r="F40" s="35"/>
      <c r="G40" s="89">
        <f t="shared" si="4"/>
        <v>0</v>
      </c>
      <c r="H40" s="89">
        <f t="shared" si="5"/>
        <v>0</v>
      </c>
      <c r="I40" s="89">
        <f t="shared" si="6"/>
        <v>0</v>
      </c>
      <c r="J40" s="89">
        <f t="shared" si="7"/>
        <v>0</v>
      </c>
    </row>
    <row r="41" spans="1:10" ht="18" customHeight="1">
      <c r="A41" s="101"/>
      <c r="B41" s="35"/>
      <c r="C41" s="35"/>
      <c r="D41" s="35"/>
      <c r="E41" s="35"/>
      <c r="F41" s="35"/>
      <c r="G41" s="89">
        <f t="shared" si="4"/>
        <v>0</v>
      </c>
      <c r="H41" s="89">
        <f t="shared" si="5"/>
        <v>0</v>
      </c>
      <c r="I41" s="89">
        <f t="shared" si="6"/>
        <v>0</v>
      </c>
      <c r="J41" s="89">
        <f t="shared" si="7"/>
        <v>0</v>
      </c>
    </row>
    <row r="42" spans="1:10" ht="17.25" customHeight="1">
      <c r="A42" s="101"/>
      <c r="B42" s="35"/>
      <c r="C42" s="35"/>
      <c r="D42" s="35"/>
      <c r="E42" s="35"/>
      <c r="F42" s="35"/>
      <c r="G42" s="89">
        <f t="shared" si="4"/>
        <v>0</v>
      </c>
      <c r="H42" s="89">
        <f t="shared" si="5"/>
        <v>0</v>
      </c>
      <c r="I42" s="89">
        <f t="shared" si="6"/>
        <v>0</v>
      </c>
      <c r="J42" s="89">
        <f t="shared" si="7"/>
        <v>0</v>
      </c>
    </row>
    <row r="43" spans="1:10" ht="17.25" customHeight="1">
      <c r="A43" s="101"/>
      <c r="B43" s="33"/>
      <c r="C43" s="33"/>
      <c r="D43" s="33"/>
      <c r="E43" s="33"/>
      <c r="F43" s="33"/>
      <c r="G43" s="89">
        <f t="shared" si="4"/>
        <v>0</v>
      </c>
      <c r="H43" s="89">
        <f t="shared" si="5"/>
        <v>0</v>
      </c>
      <c r="I43" s="89">
        <f t="shared" si="6"/>
        <v>0</v>
      </c>
      <c r="J43" s="89">
        <f t="shared" si="7"/>
        <v>0</v>
      </c>
    </row>
    <row r="44" spans="1:10">
      <c r="A44" s="101"/>
      <c r="B44" s="102"/>
      <c r="C44" s="102"/>
      <c r="D44" s="33"/>
      <c r="E44" s="33"/>
      <c r="F44" s="33"/>
      <c r="G44" s="89">
        <f t="shared" si="4"/>
        <v>0</v>
      </c>
      <c r="H44" s="89">
        <f t="shared" si="5"/>
        <v>0</v>
      </c>
      <c r="I44" s="89">
        <f t="shared" si="6"/>
        <v>0</v>
      </c>
      <c r="J44" s="89">
        <f t="shared" si="7"/>
        <v>0</v>
      </c>
    </row>
    <row r="45" spans="1:10">
      <c r="A45" s="101"/>
      <c r="B45" s="35"/>
      <c r="C45" s="35"/>
      <c r="D45" s="35"/>
      <c r="E45" s="35"/>
      <c r="F45" s="35"/>
      <c r="G45" s="89">
        <f t="shared" si="4"/>
        <v>0</v>
      </c>
      <c r="H45" s="89">
        <f t="shared" si="5"/>
        <v>0</v>
      </c>
      <c r="I45" s="89">
        <f t="shared" si="6"/>
        <v>0</v>
      </c>
      <c r="J45" s="89">
        <f t="shared" si="7"/>
        <v>0</v>
      </c>
    </row>
    <row r="46" spans="1:10">
      <c r="A46" s="101"/>
      <c r="B46" s="35"/>
      <c r="C46" s="35"/>
      <c r="D46" s="35"/>
      <c r="E46" s="35"/>
      <c r="F46" s="35"/>
      <c r="G46" s="89">
        <f t="shared" si="4"/>
        <v>0</v>
      </c>
      <c r="H46" s="89">
        <f t="shared" si="5"/>
        <v>0</v>
      </c>
      <c r="I46" s="89">
        <f t="shared" si="6"/>
        <v>0</v>
      </c>
      <c r="J46" s="89">
        <f t="shared" si="7"/>
        <v>0</v>
      </c>
    </row>
    <row r="47" spans="1:10">
      <c r="A47" s="101"/>
      <c r="B47" s="35"/>
      <c r="C47" s="35"/>
      <c r="D47" s="35"/>
      <c r="E47" s="35"/>
      <c r="F47" s="35"/>
      <c r="G47" s="89">
        <f t="shared" si="4"/>
        <v>0</v>
      </c>
      <c r="H47" s="89">
        <f t="shared" si="5"/>
        <v>0</v>
      </c>
      <c r="I47" s="89">
        <f t="shared" si="6"/>
        <v>0</v>
      </c>
      <c r="J47" s="89">
        <f t="shared" si="7"/>
        <v>0</v>
      </c>
    </row>
    <row r="48" spans="1:10">
      <c r="A48" s="101"/>
      <c r="B48" s="35"/>
      <c r="C48" s="35"/>
      <c r="D48" s="35"/>
      <c r="E48" s="35"/>
      <c r="F48" s="35"/>
      <c r="G48" s="89">
        <f t="shared" si="4"/>
        <v>0</v>
      </c>
      <c r="H48" s="89">
        <f t="shared" si="5"/>
        <v>0</v>
      </c>
      <c r="I48" s="89">
        <f t="shared" si="6"/>
        <v>0</v>
      </c>
      <c r="J48" s="89">
        <f t="shared" si="7"/>
        <v>0</v>
      </c>
    </row>
    <row r="49" spans="1:10" ht="18.75" customHeight="1">
      <c r="A49" s="101"/>
      <c r="B49" s="35"/>
      <c r="C49" s="35"/>
      <c r="D49" s="35"/>
      <c r="E49" s="35"/>
      <c r="F49" s="35"/>
      <c r="G49" s="89">
        <f t="shared" si="4"/>
        <v>0</v>
      </c>
      <c r="H49" s="89">
        <f t="shared" si="5"/>
        <v>0</v>
      </c>
      <c r="I49" s="89">
        <f t="shared" si="6"/>
        <v>0</v>
      </c>
      <c r="J49" s="89">
        <f t="shared" si="7"/>
        <v>0</v>
      </c>
    </row>
    <row r="50" spans="1:10" ht="17.25" customHeight="1">
      <c r="A50" s="101"/>
      <c r="B50" s="35"/>
      <c r="C50" s="35"/>
      <c r="D50" s="35"/>
      <c r="E50" s="35"/>
      <c r="F50" s="35"/>
      <c r="G50" s="89">
        <f t="shared" si="4"/>
        <v>0</v>
      </c>
      <c r="H50" s="89">
        <f t="shared" si="5"/>
        <v>0</v>
      </c>
      <c r="I50" s="89">
        <f t="shared" si="6"/>
        <v>0</v>
      </c>
      <c r="J50" s="89">
        <f t="shared" si="7"/>
        <v>0</v>
      </c>
    </row>
    <row r="51" spans="1:10" ht="18" customHeight="1">
      <c r="A51" s="101"/>
      <c r="B51" s="35"/>
      <c r="C51" s="35"/>
      <c r="D51" s="35"/>
      <c r="E51" s="35"/>
      <c r="F51" s="35"/>
      <c r="G51" s="89">
        <f t="shared" si="4"/>
        <v>0</v>
      </c>
      <c r="H51" s="89">
        <f t="shared" si="5"/>
        <v>0</v>
      </c>
      <c r="I51" s="89">
        <f t="shared" si="6"/>
        <v>0</v>
      </c>
      <c r="J51" s="89">
        <f t="shared" si="7"/>
        <v>0</v>
      </c>
    </row>
    <row r="52" spans="1:10" ht="16.5" customHeight="1">
      <c r="A52" s="101"/>
      <c r="B52" s="35"/>
      <c r="C52" s="35"/>
      <c r="D52" s="35"/>
      <c r="E52" s="35"/>
      <c r="F52" s="35"/>
      <c r="G52" s="89">
        <f t="shared" si="4"/>
        <v>0</v>
      </c>
      <c r="H52" s="89">
        <f t="shared" si="5"/>
        <v>0</v>
      </c>
      <c r="I52" s="89">
        <f t="shared" si="6"/>
        <v>0</v>
      </c>
      <c r="J52" s="89">
        <f t="shared" si="7"/>
        <v>0</v>
      </c>
    </row>
    <row r="53" spans="1:10">
      <c r="A53" s="101"/>
      <c r="B53" s="35"/>
      <c r="C53" s="35"/>
      <c r="D53" s="35"/>
      <c r="E53" s="35"/>
      <c r="F53" s="35"/>
      <c r="G53" s="89">
        <f t="shared" si="4"/>
        <v>0</v>
      </c>
      <c r="H53" s="89">
        <f t="shared" si="5"/>
        <v>0</v>
      </c>
      <c r="I53" s="89">
        <f t="shared" si="6"/>
        <v>0</v>
      </c>
      <c r="J53" s="89">
        <f t="shared" si="7"/>
        <v>0</v>
      </c>
    </row>
    <row r="54" spans="1:10" ht="19.5" customHeight="1">
      <c r="A54" s="101"/>
      <c r="B54" s="35"/>
      <c r="C54" s="35"/>
      <c r="D54" s="35"/>
      <c r="E54" s="35"/>
      <c r="F54" s="35"/>
      <c r="G54" s="89">
        <f t="shared" si="4"/>
        <v>0</v>
      </c>
      <c r="H54" s="89">
        <f t="shared" si="5"/>
        <v>0</v>
      </c>
      <c r="I54" s="89">
        <f t="shared" si="6"/>
        <v>0</v>
      </c>
      <c r="J54" s="89">
        <f t="shared" si="7"/>
        <v>0</v>
      </c>
    </row>
    <row r="55" spans="1:10" ht="18.75" customHeight="1">
      <c r="A55" s="101"/>
      <c r="B55" s="35"/>
      <c r="C55" s="35"/>
      <c r="D55" s="35"/>
      <c r="E55" s="35"/>
      <c r="F55" s="35"/>
      <c r="G55" s="89">
        <f t="shared" si="4"/>
        <v>0</v>
      </c>
      <c r="H55" s="89">
        <f t="shared" si="5"/>
        <v>0</v>
      </c>
      <c r="I55" s="89">
        <f t="shared" si="6"/>
        <v>0</v>
      </c>
      <c r="J55" s="89">
        <f t="shared" si="7"/>
        <v>0</v>
      </c>
    </row>
    <row r="56" spans="1:10" ht="17.25" customHeight="1">
      <c r="A56" s="101"/>
      <c r="B56" s="35"/>
      <c r="C56" s="35"/>
      <c r="D56" s="35"/>
      <c r="E56" s="35"/>
      <c r="F56" s="35"/>
      <c r="G56" s="89">
        <f t="shared" si="4"/>
        <v>0</v>
      </c>
      <c r="H56" s="89">
        <f t="shared" si="5"/>
        <v>0</v>
      </c>
      <c r="I56" s="89">
        <f t="shared" si="6"/>
        <v>0</v>
      </c>
      <c r="J56" s="89">
        <f t="shared" si="7"/>
        <v>0</v>
      </c>
    </row>
    <row r="57" spans="1:10" ht="16.5" customHeight="1">
      <c r="A57" s="101"/>
      <c r="B57" s="35"/>
      <c r="C57" s="35"/>
      <c r="D57" s="35"/>
      <c r="E57" s="35"/>
      <c r="F57" s="35"/>
      <c r="G57" s="89">
        <f t="shared" si="4"/>
        <v>0</v>
      </c>
      <c r="H57" s="89">
        <f t="shared" si="5"/>
        <v>0</v>
      </c>
      <c r="I57" s="89">
        <f t="shared" si="6"/>
        <v>0</v>
      </c>
      <c r="J57" s="89">
        <f t="shared" si="7"/>
        <v>0</v>
      </c>
    </row>
    <row r="58" spans="1:10" ht="17.25" customHeight="1">
      <c r="A58" s="101"/>
      <c r="B58" s="35"/>
      <c r="C58" s="35"/>
      <c r="D58" s="35"/>
      <c r="E58" s="35"/>
      <c r="F58" s="35"/>
      <c r="G58" s="89">
        <f t="shared" si="4"/>
        <v>0</v>
      </c>
      <c r="H58" s="89">
        <f t="shared" si="5"/>
        <v>0</v>
      </c>
      <c r="I58" s="89">
        <f t="shared" si="6"/>
        <v>0</v>
      </c>
      <c r="J58" s="89">
        <f t="shared" si="7"/>
        <v>0</v>
      </c>
    </row>
    <row r="59" spans="1:10">
      <c r="A59" s="101"/>
      <c r="B59" s="35"/>
      <c r="C59" s="35"/>
      <c r="D59" s="35"/>
      <c r="E59" s="35"/>
      <c r="F59" s="35"/>
      <c r="G59" s="89">
        <f t="shared" si="4"/>
        <v>0</v>
      </c>
      <c r="H59" s="89">
        <f t="shared" si="5"/>
        <v>0</v>
      </c>
      <c r="I59" s="89">
        <f t="shared" si="6"/>
        <v>0</v>
      </c>
      <c r="J59" s="89">
        <f t="shared" si="7"/>
        <v>0</v>
      </c>
    </row>
    <row r="60" spans="1:10">
      <c r="A60" s="101"/>
      <c r="B60" s="35"/>
      <c r="C60" s="35"/>
      <c r="D60" s="35"/>
      <c r="E60" s="35"/>
      <c r="F60" s="35"/>
      <c r="G60" s="89">
        <f t="shared" si="4"/>
        <v>0</v>
      </c>
      <c r="H60" s="89">
        <f t="shared" si="5"/>
        <v>0</v>
      </c>
      <c r="I60" s="89">
        <f t="shared" si="6"/>
        <v>0</v>
      </c>
      <c r="J60" s="89">
        <f t="shared" si="7"/>
        <v>0</v>
      </c>
    </row>
    <row r="61" spans="1:10">
      <c r="A61" s="102"/>
      <c r="B61" s="33"/>
      <c r="C61" s="33"/>
      <c r="D61" s="33"/>
      <c r="E61" s="33"/>
      <c r="F61" s="33"/>
      <c r="G61" s="89">
        <f t="shared" si="4"/>
        <v>0</v>
      </c>
      <c r="H61" s="89">
        <f t="shared" si="5"/>
        <v>0</v>
      </c>
      <c r="I61" s="89">
        <f t="shared" si="6"/>
        <v>0</v>
      </c>
      <c r="J61" s="89">
        <f t="shared" si="7"/>
        <v>0</v>
      </c>
    </row>
    <row r="62" spans="1:10" ht="17.25" customHeight="1">
      <c r="A62" s="94" t="s">
        <v>56</v>
      </c>
      <c r="B62" s="95">
        <f>+SUM(B35:B61)</f>
        <v>0</v>
      </c>
      <c r="C62" s="95">
        <f>+SUM(C35:C61)</f>
        <v>0</v>
      </c>
      <c r="D62" s="95">
        <f>+SUM(D35:D61)</f>
        <v>0</v>
      </c>
      <c r="E62" s="95">
        <f>+SUM(E35:E61)</f>
        <v>0</v>
      </c>
      <c r="F62" s="95">
        <f>+SUM(F35:F61)</f>
        <v>0</v>
      </c>
      <c r="G62" s="89">
        <f t="shared" si="4"/>
        <v>0</v>
      </c>
      <c r="H62" s="89">
        <f t="shared" si="5"/>
        <v>0</v>
      </c>
      <c r="I62" s="89">
        <f t="shared" si="6"/>
        <v>0</v>
      </c>
      <c r="J62" s="89">
        <f t="shared" si="7"/>
        <v>0</v>
      </c>
    </row>
    <row r="64" spans="1:10">
      <c r="A64" s="103" t="s">
        <v>127</v>
      </c>
      <c r="B64" s="104"/>
      <c r="C64" s="104"/>
      <c r="D64" s="104"/>
      <c r="E64" s="104"/>
    </row>
    <row r="65" spans="1:9" ht="63">
      <c r="A65" s="105" t="s">
        <v>100</v>
      </c>
      <c r="B65" s="106" t="s">
        <v>102</v>
      </c>
      <c r="C65" s="57" t="s">
        <v>103</v>
      </c>
      <c r="D65" s="57" t="s">
        <v>104</v>
      </c>
      <c r="E65" s="57" t="s">
        <v>105</v>
      </c>
      <c r="F65" s="106" t="s">
        <v>128</v>
      </c>
      <c r="G65" s="106" t="s">
        <v>129</v>
      </c>
      <c r="H65" s="106" t="s">
        <v>130</v>
      </c>
      <c r="I65" s="107" t="s">
        <v>131</v>
      </c>
    </row>
    <row r="66" spans="1:9">
      <c r="A66" s="84" t="s">
        <v>110</v>
      </c>
      <c r="B66" s="58">
        <v>32</v>
      </c>
      <c r="C66" s="58">
        <v>15</v>
      </c>
      <c r="D66" s="58">
        <v>26</v>
      </c>
      <c r="E66" s="58">
        <v>19</v>
      </c>
      <c r="F66" s="108">
        <f t="shared" ref="F66:F93" si="8">+IFERROR(B66/(C4+C35),0)*100</f>
        <v>5.2936311000827132</v>
      </c>
      <c r="G66" s="108">
        <f t="shared" ref="G66:G93" si="9">+IFERROR(C66/(D4+D35),0)*100</f>
        <v>4.0983606557377046</v>
      </c>
      <c r="H66" s="108">
        <f t="shared" ref="H66:H93" si="10">+IFERROR(D66/(E4+E35),0)*100</f>
        <v>5.591397849462366</v>
      </c>
      <c r="I66" s="108">
        <f t="shared" ref="I66:I93" si="11">+IFERROR(E66/(F4+F35),0)*100</f>
        <v>5.7142857142857144</v>
      </c>
    </row>
    <row r="67" spans="1:9">
      <c r="A67" s="87" t="s">
        <v>111</v>
      </c>
      <c r="B67" s="35">
        <v>0</v>
      </c>
      <c r="C67" s="35">
        <v>0</v>
      </c>
      <c r="D67" s="35">
        <v>0</v>
      </c>
      <c r="E67" s="35">
        <v>0</v>
      </c>
      <c r="F67" s="109">
        <f t="shared" si="8"/>
        <v>0</v>
      </c>
      <c r="G67" s="109">
        <f t="shared" si="9"/>
        <v>0</v>
      </c>
      <c r="H67" s="109">
        <f t="shared" si="10"/>
        <v>0</v>
      </c>
      <c r="I67" s="109">
        <f t="shared" si="11"/>
        <v>0</v>
      </c>
    </row>
    <row r="68" spans="1:9">
      <c r="A68" s="87" t="s">
        <v>112</v>
      </c>
      <c r="B68" s="35">
        <v>21</v>
      </c>
      <c r="C68" s="35">
        <v>1</v>
      </c>
      <c r="D68" s="35">
        <v>20</v>
      </c>
      <c r="E68" s="35">
        <v>11</v>
      </c>
      <c r="F68" s="109">
        <f t="shared" si="8"/>
        <v>10.714285714285714</v>
      </c>
      <c r="G68" s="109">
        <f t="shared" si="9"/>
        <v>50</v>
      </c>
      <c r="H68" s="109">
        <f t="shared" si="10"/>
        <v>10.309278350515463</v>
      </c>
      <c r="I68" s="109">
        <f t="shared" si="11"/>
        <v>11.224489795918368</v>
      </c>
    </row>
    <row r="69" spans="1:9">
      <c r="A69" s="87" t="s">
        <v>113</v>
      </c>
      <c r="B69" s="35">
        <v>10</v>
      </c>
      <c r="C69" s="35">
        <v>2</v>
      </c>
      <c r="D69" s="35">
        <v>4</v>
      </c>
      <c r="E69" s="35">
        <v>0</v>
      </c>
      <c r="F69" s="109">
        <f t="shared" si="8"/>
        <v>23.809523809523807</v>
      </c>
      <c r="G69" s="109">
        <f t="shared" si="9"/>
        <v>66.666666666666657</v>
      </c>
      <c r="H69" s="109">
        <f t="shared" si="10"/>
        <v>12.121212121212121</v>
      </c>
      <c r="I69" s="109">
        <f t="shared" si="11"/>
        <v>0</v>
      </c>
    </row>
    <row r="70" spans="1:9">
      <c r="A70" s="87" t="s">
        <v>114</v>
      </c>
      <c r="B70" s="35">
        <v>11</v>
      </c>
      <c r="C70" s="35">
        <v>4</v>
      </c>
      <c r="D70" s="35">
        <v>6</v>
      </c>
      <c r="E70" s="35">
        <v>5</v>
      </c>
      <c r="F70" s="109">
        <f t="shared" si="8"/>
        <v>4.435483870967742</v>
      </c>
      <c r="G70" s="109">
        <f t="shared" si="9"/>
        <v>9.7560975609756095</v>
      </c>
      <c r="H70" s="109">
        <f t="shared" si="10"/>
        <v>2.9411764705882351</v>
      </c>
      <c r="I70" s="109">
        <f t="shared" si="11"/>
        <v>3.6764705882352944</v>
      </c>
    </row>
    <row r="71" spans="1:9">
      <c r="A71" s="87" t="s">
        <v>115</v>
      </c>
      <c r="B71" s="35">
        <v>5</v>
      </c>
      <c r="C71" s="35">
        <v>1</v>
      </c>
      <c r="D71" s="35">
        <v>4</v>
      </c>
      <c r="E71" s="35">
        <v>3</v>
      </c>
      <c r="F71" s="109">
        <f t="shared" si="8"/>
        <v>5.1020408163265305</v>
      </c>
      <c r="G71" s="109">
        <f t="shared" si="9"/>
        <v>14.285714285714285</v>
      </c>
      <c r="H71" s="109">
        <f t="shared" si="10"/>
        <v>4.395604395604396</v>
      </c>
      <c r="I71" s="109">
        <f t="shared" si="11"/>
        <v>4.4117647058823533</v>
      </c>
    </row>
    <row r="72" spans="1:9">
      <c r="A72" s="87" t="s">
        <v>116</v>
      </c>
      <c r="B72" s="35">
        <v>21</v>
      </c>
      <c r="C72" s="35">
        <v>1.5</v>
      </c>
      <c r="D72" s="35">
        <v>19.5</v>
      </c>
      <c r="E72" s="35">
        <v>14</v>
      </c>
      <c r="F72" s="109">
        <f t="shared" si="8"/>
        <v>8.6597938144329891</v>
      </c>
      <c r="G72" s="109">
        <f t="shared" si="9"/>
        <v>50</v>
      </c>
      <c r="H72" s="109">
        <f t="shared" si="10"/>
        <v>8.1419624217119004</v>
      </c>
      <c r="I72" s="109">
        <f t="shared" si="11"/>
        <v>10.894941634241246</v>
      </c>
    </row>
    <row r="73" spans="1:9">
      <c r="A73" s="87" t="s">
        <v>117</v>
      </c>
      <c r="B73" s="35">
        <v>18</v>
      </c>
      <c r="C73" s="35">
        <v>0.5</v>
      </c>
      <c r="D73" s="35">
        <v>17.5</v>
      </c>
      <c r="E73" s="35">
        <v>10</v>
      </c>
      <c r="F73" s="109">
        <f t="shared" si="8"/>
        <v>6.7542213883677302</v>
      </c>
      <c r="G73" s="109">
        <f t="shared" si="9"/>
        <v>50</v>
      </c>
      <c r="H73" s="109">
        <f t="shared" si="10"/>
        <v>6.5913370998116756</v>
      </c>
      <c r="I73" s="109">
        <f t="shared" si="11"/>
        <v>7.4906367041198507</v>
      </c>
    </row>
    <row r="74" spans="1:9">
      <c r="A74" s="87" t="s">
        <v>118</v>
      </c>
      <c r="B74" s="35">
        <v>156</v>
      </c>
      <c r="C74" s="35">
        <v>46</v>
      </c>
      <c r="D74" s="35">
        <v>99.5</v>
      </c>
      <c r="E74" s="35">
        <v>75</v>
      </c>
      <c r="F74" s="109">
        <f t="shared" si="8"/>
        <v>8.3803384367445606</v>
      </c>
      <c r="G74" s="109">
        <f t="shared" si="9"/>
        <v>8</v>
      </c>
      <c r="H74" s="109">
        <f t="shared" si="10"/>
        <v>7.8843106180665607</v>
      </c>
      <c r="I74" s="109">
        <f t="shared" si="11"/>
        <v>8.7412587412587417</v>
      </c>
    </row>
    <row r="75" spans="1:9">
      <c r="A75" s="87" t="s">
        <v>119</v>
      </c>
      <c r="B75" s="35">
        <v>49</v>
      </c>
      <c r="C75" s="35">
        <v>9.5</v>
      </c>
      <c r="D75" s="35">
        <v>37</v>
      </c>
      <c r="E75" s="35">
        <v>26.5</v>
      </c>
      <c r="F75" s="109">
        <f t="shared" si="8"/>
        <v>8.3050847457627111</v>
      </c>
      <c r="G75" s="109">
        <f t="shared" si="9"/>
        <v>13.571428571428571</v>
      </c>
      <c r="H75" s="109">
        <f t="shared" si="10"/>
        <v>7.170542635658915</v>
      </c>
      <c r="I75" s="109">
        <f t="shared" si="11"/>
        <v>7.5606276747503571</v>
      </c>
    </row>
    <row r="76" spans="1:9">
      <c r="A76" s="87" t="s">
        <v>120</v>
      </c>
      <c r="B76" s="35">
        <v>6</v>
      </c>
      <c r="C76" s="35">
        <v>0</v>
      </c>
      <c r="D76" s="35">
        <v>5</v>
      </c>
      <c r="E76" s="35">
        <v>5</v>
      </c>
      <c r="F76" s="109">
        <f t="shared" si="8"/>
        <v>10.16949152542373</v>
      </c>
      <c r="G76" s="109">
        <f t="shared" si="9"/>
        <v>0</v>
      </c>
      <c r="H76" s="109">
        <f t="shared" si="10"/>
        <v>9.8039215686274517</v>
      </c>
      <c r="I76" s="109">
        <f t="shared" si="11"/>
        <v>15.151515151515152</v>
      </c>
    </row>
    <row r="77" spans="1:9">
      <c r="A77" s="87" t="s">
        <v>121</v>
      </c>
      <c r="B77" s="35">
        <v>5</v>
      </c>
      <c r="C77" s="35">
        <v>0</v>
      </c>
      <c r="D77" s="35">
        <v>5</v>
      </c>
      <c r="E77" s="35">
        <v>1</v>
      </c>
      <c r="F77" s="109">
        <f t="shared" si="8"/>
        <v>17.241379310344829</v>
      </c>
      <c r="G77" s="109">
        <f t="shared" si="9"/>
        <v>0</v>
      </c>
      <c r="H77" s="109">
        <f t="shared" si="10"/>
        <v>17.857142857142858</v>
      </c>
      <c r="I77" s="109">
        <f t="shared" si="11"/>
        <v>6.666666666666667</v>
      </c>
    </row>
    <row r="78" spans="1:9">
      <c r="A78" s="87" t="s">
        <v>122</v>
      </c>
      <c r="B78" s="35">
        <v>12</v>
      </c>
      <c r="C78" s="35">
        <v>1</v>
      </c>
      <c r="D78" s="35">
        <v>11</v>
      </c>
      <c r="E78" s="35">
        <v>9</v>
      </c>
      <c r="F78" s="109">
        <f t="shared" si="8"/>
        <v>7.4074074074074066</v>
      </c>
      <c r="G78" s="109">
        <f t="shared" si="9"/>
        <v>16.666666666666664</v>
      </c>
      <c r="H78" s="109">
        <f t="shared" si="10"/>
        <v>7.0512820512820511</v>
      </c>
      <c r="I78" s="109">
        <f t="shared" si="11"/>
        <v>11.39240506329114</v>
      </c>
    </row>
    <row r="79" spans="1:9">
      <c r="A79" s="87" t="s">
        <v>123</v>
      </c>
      <c r="B79" s="35">
        <v>4</v>
      </c>
      <c r="C79" s="35">
        <v>0</v>
      </c>
      <c r="D79" s="35">
        <v>1</v>
      </c>
      <c r="E79" s="35">
        <v>1</v>
      </c>
      <c r="F79" s="109">
        <f t="shared" si="8"/>
        <v>11.76470588235294</v>
      </c>
      <c r="G79" s="109">
        <f t="shared" si="9"/>
        <v>0</v>
      </c>
      <c r="H79" s="109">
        <f t="shared" si="10"/>
        <v>3.3333333333333335</v>
      </c>
      <c r="I79" s="109">
        <f t="shared" si="11"/>
        <v>5.2631578947368416</v>
      </c>
    </row>
    <row r="80" spans="1:9">
      <c r="A80" s="87" t="s">
        <v>124</v>
      </c>
      <c r="B80" s="35">
        <v>78</v>
      </c>
      <c r="C80" s="35">
        <v>15</v>
      </c>
      <c r="D80" s="35">
        <v>58</v>
      </c>
      <c r="E80" s="35">
        <v>40</v>
      </c>
      <c r="F80" s="109">
        <f t="shared" si="8"/>
        <v>12.450119712689546</v>
      </c>
      <c r="G80" s="109">
        <f t="shared" si="9"/>
        <v>25</v>
      </c>
      <c r="H80" s="109">
        <f t="shared" si="10"/>
        <v>10.412926391382406</v>
      </c>
      <c r="I80" s="109">
        <f t="shared" si="11"/>
        <v>9.378663540445487</v>
      </c>
    </row>
    <row r="81" spans="1:9">
      <c r="A81" s="87" t="s">
        <v>125</v>
      </c>
      <c r="B81" s="35">
        <v>30</v>
      </c>
      <c r="C81" s="35">
        <v>10.5</v>
      </c>
      <c r="D81" s="35">
        <v>19.5</v>
      </c>
      <c r="E81" s="35">
        <v>16.5</v>
      </c>
      <c r="F81" s="109">
        <f t="shared" si="8"/>
        <v>3.3955857385398982</v>
      </c>
      <c r="G81" s="109">
        <f t="shared" si="9"/>
        <v>12.352941176470589</v>
      </c>
      <c r="H81" s="109">
        <f t="shared" si="10"/>
        <v>2.4405506883604504</v>
      </c>
      <c r="I81" s="109">
        <f t="shared" si="11"/>
        <v>2.7615062761506279</v>
      </c>
    </row>
    <row r="82" spans="1:9">
      <c r="A82" s="87" t="s">
        <v>126</v>
      </c>
      <c r="B82" s="35">
        <v>1</v>
      </c>
      <c r="C82" s="35">
        <v>1</v>
      </c>
      <c r="D82" s="35">
        <v>1</v>
      </c>
      <c r="E82" s="35">
        <v>1</v>
      </c>
      <c r="F82" s="109">
        <f t="shared" si="8"/>
        <v>0.96153846153846156</v>
      </c>
      <c r="G82" s="109">
        <f t="shared" si="9"/>
        <v>1.0101010101010102</v>
      </c>
      <c r="H82" s="109">
        <f t="shared" si="10"/>
        <v>2.2222222222222223</v>
      </c>
      <c r="I82" s="109">
        <f t="shared" si="11"/>
        <v>2.7777777777777777</v>
      </c>
    </row>
    <row r="83" spans="1:9">
      <c r="A83" s="35"/>
      <c r="B83" s="35"/>
      <c r="C83" s="35"/>
      <c r="D83" s="35"/>
      <c r="E83" s="35"/>
      <c r="F83" s="109">
        <f t="shared" si="8"/>
        <v>0</v>
      </c>
      <c r="G83" s="109">
        <f t="shared" si="9"/>
        <v>0</v>
      </c>
      <c r="H83" s="109">
        <f t="shared" si="10"/>
        <v>0</v>
      </c>
      <c r="I83" s="109">
        <f t="shared" si="11"/>
        <v>0</v>
      </c>
    </row>
    <row r="84" spans="1:9">
      <c r="A84" s="35"/>
      <c r="B84" s="35"/>
      <c r="C84" s="35"/>
      <c r="D84" s="35"/>
      <c r="E84" s="35"/>
      <c r="F84" s="109">
        <f t="shared" si="8"/>
        <v>0</v>
      </c>
      <c r="G84" s="109">
        <f t="shared" si="9"/>
        <v>0</v>
      </c>
      <c r="H84" s="109">
        <f t="shared" si="10"/>
        <v>0</v>
      </c>
      <c r="I84" s="109">
        <f t="shared" si="11"/>
        <v>0</v>
      </c>
    </row>
    <row r="85" spans="1:9">
      <c r="A85" s="35"/>
      <c r="B85" s="35"/>
      <c r="C85" s="35"/>
      <c r="D85" s="35"/>
      <c r="E85" s="35"/>
      <c r="F85" s="109">
        <f t="shared" si="8"/>
        <v>0</v>
      </c>
      <c r="G85" s="109">
        <f t="shared" si="9"/>
        <v>0</v>
      </c>
      <c r="H85" s="109">
        <f t="shared" si="10"/>
        <v>0</v>
      </c>
      <c r="I85" s="109">
        <f t="shared" si="11"/>
        <v>0</v>
      </c>
    </row>
    <row r="86" spans="1:9">
      <c r="A86" s="35"/>
      <c r="B86" s="35"/>
      <c r="C86" s="35"/>
      <c r="D86" s="35"/>
      <c r="E86" s="35"/>
      <c r="F86" s="109">
        <f t="shared" si="8"/>
        <v>0</v>
      </c>
      <c r="G86" s="109">
        <f t="shared" si="9"/>
        <v>0</v>
      </c>
      <c r="H86" s="109">
        <f t="shared" si="10"/>
        <v>0</v>
      </c>
      <c r="I86" s="109">
        <f t="shared" si="11"/>
        <v>0</v>
      </c>
    </row>
    <row r="87" spans="1:9">
      <c r="A87" s="35"/>
      <c r="B87" s="35"/>
      <c r="C87" s="35"/>
      <c r="D87" s="35"/>
      <c r="E87" s="35"/>
      <c r="F87" s="109">
        <f t="shared" si="8"/>
        <v>0</v>
      </c>
      <c r="G87" s="109">
        <f t="shared" si="9"/>
        <v>0</v>
      </c>
      <c r="H87" s="109">
        <f t="shared" si="10"/>
        <v>0</v>
      </c>
      <c r="I87" s="109">
        <f t="shared" si="11"/>
        <v>0</v>
      </c>
    </row>
    <row r="88" spans="1:9">
      <c r="A88" s="35"/>
      <c r="B88" s="35"/>
      <c r="C88" s="35"/>
      <c r="D88" s="35"/>
      <c r="E88" s="35"/>
      <c r="F88" s="109">
        <f t="shared" si="8"/>
        <v>0</v>
      </c>
      <c r="G88" s="109">
        <f t="shared" si="9"/>
        <v>0</v>
      </c>
      <c r="H88" s="109">
        <f t="shared" si="10"/>
        <v>0</v>
      </c>
      <c r="I88" s="109">
        <f t="shared" si="11"/>
        <v>0</v>
      </c>
    </row>
    <row r="89" spans="1:9">
      <c r="A89" s="35"/>
      <c r="B89" s="35"/>
      <c r="C89" s="35"/>
      <c r="D89" s="35"/>
      <c r="E89" s="35"/>
      <c r="F89" s="109">
        <f t="shared" si="8"/>
        <v>0</v>
      </c>
      <c r="G89" s="109">
        <f t="shared" si="9"/>
        <v>0</v>
      </c>
      <c r="H89" s="109">
        <f t="shared" si="10"/>
        <v>0</v>
      </c>
      <c r="I89" s="109">
        <f t="shared" si="11"/>
        <v>0</v>
      </c>
    </row>
    <row r="90" spans="1:9">
      <c r="B90" s="35"/>
      <c r="C90" s="35"/>
      <c r="D90" s="35"/>
      <c r="E90" s="35"/>
      <c r="F90" s="109">
        <f t="shared" si="8"/>
        <v>0</v>
      </c>
      <c r="G90" s="109">
        <f t="shared" si="9"/>
        <v>0</v>
      </c>
      <c r="H90" s="109">
        <f t="shared" si="10"/>
        <v>0</v>
      </c>
      <c r="I90" s="109">
        <f t="shared" si="11"/>
        <v>0</v>
      </c>
    </row>
    <row r="91" spans="1:9">
      <c r="A91" s="92"/>
      <c r="B91" s="35"/>
      <c r="C91" s="35"/>
      <c r="D91" s="35"/>
      <c r="E91" s="35"/>
      <c r="F91" s="109">
        <f t="shared" si="8"/>
        <v>0</v>
      </c>
      <c r="G91" s="109">
        <f t="shared" si="9"/>
        <v>0</v>
      </c>
      <c r="H91" s="109">
        <f t="shared" si="10"/>
        <v>0</v>
      </c>
      <c r="I91" s="109">
        <f t="shared" si="11"/>
        <v>0</v>
      </c>
    </row>
    <row r="92" spans="1:9">
      <c r="B92" s="35"/>
      <c r="C92" s="35"/>
      <c r="D92" s="35"/>
      <c r="E92" s="35"/>
      <c r="F92" s="109">
        <f t="shared" si="8"/>
        <v>0</v>
      </c>
      <c r="G92" s="109">
        <f t="shared" si="9"/>
        <v>0</v>
      </c>
      <c r="H92" s="109">
        <f t="shared" si="10"/>
        <v>0</v>
      </c>
      <c r="I92" s="109">
        <f t="shared" si="11"/>
        <v>0</v>
      </c>
    </row>
    <row r="93" spans="1:9">
      <c r="A93" s="94" t="s">
        <v>56</v>
      </c>
      <c r="B93" s="95">
        <f>+SUM(B66:B92)</f>
        <v>459</v>
      </c>
      <c r="C93" s="95">
        <f>+SUM(C66:C92)</f>
        <v>108</v>
      </c>
      <c r="D93" s="95">
        <f>+SUM(D66:D92)</f>
        <v>334</v>
      </c>
      <c r="E93" s="95">
        <f>+SUM(E66:E92)</f>
        <v>237</v>
      </c>
      <c r="F93" s="109">
        <f t="shared" si="8"/>
        <v>7.5221238938053103</v>
      </c>
      <c r="G93" s="109">
        <f t="shared" si="9"/>
        <v>8.095952023988005</v>
      </c>
      <c r="H93" s="109">
        <f t="shared" si="10"/>
        <v>6.7041348855881173</v>
      </c>
      <c r="I93" s="109">
        <f t="shared" si="11"/>
        <v>7.0535714285714288</v>
      </c>
    </row>
  </sheetData>
  <mergeCells count="3">
    <mergeCell ref="A1:J1"/>
    <mergeCell ref="A2:J2"/>
    <mergeCell ref="A33:J33"/>
  </mergeCells>
  <pageMargins left="0.75" right="0.75" top="0.17013888888888901" bottom="0.17013888888888901" header="0.51180555555555496" footer="0.51180555555555496"/>
  <pageSetup paperSize="9" firstPageNumber="0" orientation="portrait" horizontalDpi="4294967295" verticalDpi="4294967295" r:id="rId1"/>
  <rowBreaks count="1" manualBreakCount="1">
    <brk id="3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24"/>
  <sheetViews>
    <sheetView view="pageBreakPreview" topLeftCell="A4" zoomScaleNormal="100" workbookViewId="0">
      <selection sqref="A1:J1"/>
    </sheetView>
  </sheetViews>
  <sheetFormatPr defaultRowHeight="15.75"/>
  <cols>
    <col min="1" max="1" width="27.5"/>
    <col min="2" max="10" width="12"/>
    <col min="11" max="1025" width="9.75"/>
  </cols>
  <sheetData>
    <row r="1" spans="1:10" ht="20.25">
      <c r="A1" s="594" t="s">
        <v>132</v>
      </c>
      <c r="B1" s="594"/>
      <c r="C1" s="594"/>
      <c r="D1" s="594"/>
      <c r="E1" s="594"/>
      <c r="F1" s="594"/>
      <c r="G1" s="594"/>
      <c r="H1" s="594"/>
      <c r="I1" s="594"/>
      <c r="J1" s="594"/>
    </row>
    <row r="2" spans="1:10">
      <c r="A2" s="611" t="s">
        <v>54</v>
      </c>
      <c r="B2" s="611"/>
      <c r="C2" s="611"/>
      <c r="D2" s="611"/>
      <c r="E2" s="611"/>
      <c r="F2" s="611"/>
      <c r="G2" s="611"/>
      <c r="H2" s="611"/>
      <c r="I2" s="611"/>
      <c r="J2" s="611"/>
    </row>
    <row r="3" spans="1:10" ht="31.5">
      <c r="A3" s="62" t="s">
        <v>100</v>
      </c>
      <c r="B3" s="22" t="s">
        <v>101</v>
      </c>
      <c r="C3" s="22" t="s">
        <v>102</v>
      </c>
      <c r="D3" s="98" t="s">
        <v>103</v>
      </c>
      <c r="E3" s="98" t="s">
        <v>104</v>
      </c>
      <c r="F3" s="98" t="s">
        <v>105</v>
      </c>
      <c r="G3" s="22" t="s">
        <v>106</v>
      </c>
      <c r="H3" s="22" t="s">
        <v>107</v>
      </c>
      <c r="I3" s="22" t="s">
        <v>108</v>
      </c>
      <c r="J3" s="99" t="s">
        <v>109</v>
      </c>
    </row>
    <row r="4" spans="1:10">
      <c r="A4" s="84" t="s">
        <v>110</v>
      </c>
      <c r="B4" s="110">
        <v>165</v>
      </c>
      <c r="C4" s="111">
        <v>157.5</v>
      </c>
      <c r="D4" s="111">
        <v>71</v>
      </c>
      <c r="E4" s="111">
        <v>133</v>
      </c>
      <c r="F4" s="111">
        <v>121.5</v>
      </c>
      <c r="G4" s="86">
        <f t="shared" ref="G4:G31" si="0">IFERROR(C4/B4,0)</f>
        <v>0.95454545454545459</v>
      </c>
      <c r="H4" s="86">
        <f t="shared" ref="H4:H31" si="1">IFERROR(E4/D4,0)</f>
        <v>1.8732394366197183</v>
      </c>
      <c r="I4" s="86">
        <f t="shared" ref="I4:I31" si="2">IFERROR(F4/E4,0)</f>
        <v>0.9135338345864662</v>
      </c>
      <c r="J4" s="86">
        <f t="shared" ref="J4:J31" si="3">IFERROR(F4/B4,0)</f>
        <v>0.73636363636363633</v>
      </c>
    </row>
    <row r="5" spans="1:10">
      <c r="A5" s="87" t="s">
        <v>111</v>
      </c>
      <c r="B5" s="112">
        <v>35</v>
      </c>
      <c r="C5" s="113">
        <v>28</v>
      </c>
      <c r="D5" s="113">
        <v>3</v>
      </c>
      <c r="E5" s="113">
        <v>25</v>
      </c>
      <c r="F5" s="113">
        <v>23</v>
      </c>
      <c r="G5" s="89">
        <f t="shared" si="0"/>
        <v>0.8</v>
      </c>
      <c r="H5" s="89">
        <f t="shared" si="1"/>
        <v>8.3333333333333339</v>
      </c>
      <c r="I5" s="89">
        <f t="shared" si="2"/>
        <v>0.92</v>
      </c>
      <c r="J5" s="89">
        <f t="shared" si="3"/>
        <v>0.65714285714285714</v>
      </c>
    </row>
    <row r="6" spans="1:10">
      <c r="A6" s="87" t="s">
        <v>112</v>
      </c>
      <c r="B6" s="112">
        <v>52.5</v>
      </c>
      <c r="C6" s="113">
        <v>62.5</v>
      </c>
      <c r="D6" s="113">
        <v>1</v>
      </c>
      <c r="E6" s="113">
        <v>61.5</v>
      </c>
      <c r="F6" s="113">
        <v>35.5</v>
      </c>
      <c r="G6" s="89">
        <f t="shared" si="0"/>
        <v>1.1904761904761905</v>
      </c>
      <c r="H6" s="89">
        <f t="shared" si="1"/>
        <v>61.5</v>
      </c>
      <c r="I6" s="89">
        <f t="shared" si="2"/>
        <v>0.57723577235772361</v>
      </c>
      <c r="J6" s="89">
        <f t="shared" si="3"/>
        <v>0.67619047619047623</v>
      </c>
    </row>
    <row r="7" spans="1:10">
      <c r="A7" s="87" t="s">
        <v>113</v>
      </c>
      <c r="B7" s="112">
        <v>0</v>
      </c>
      <c r="C7" s="113">
        <v>0</v>
      </c>
      <c r="D7" s="113">
        <v>0</v>
      </c>
      <c r="E7" s="113">
        <v>0</v>
      </c>
      <c r="F7" s="113">
        <v>0</v>
      </c>
      <c r="G7" s="89">
        <f t="shared" si="0"/>
        <v>0</v>
      </c>
      <c r="H7" s="89">
        <f t="shared" si="1"/>
        <v>0</v>
      </c>
      <c r="I7" s="89">
        <f t="shared" si="2"/>
        <v>0</v>
      </c>
      <c r="J7" s="89">
        <f t="shared" si="3"/>
        <v>0</v>
      </c>
    </row>
    <row r="8" spans="1:10">
      <c r="A8" s="87" t="s">
        <v>114</v>
      </c>
      <c r="B8" s="112">
        <v>115</v>
      </c>
      <c r="C8" s="113">
        <v>65</v>
      </c>
      <c r="D8" s="113">
        <v>16</v>
      </c>
      <c r="E8" s="113">
        <v>53</v>
      </c>
      <c r="F8" s="113">
        <v>50</v>
      </c>
      <c r="G8" s="89">
        <f t="shared" si="0"/>
        <v>0.56521739130434778</v>
      </c>
      <c r="H8" s="89">
        <f t="shared" si="1"/>
        <v>3.3125</v>
      </c>
      <c r="I8" s="89">
        <f t="shared" si="2"/>
        <v>0.94339622641509435</v>
      </c>
      <c r="J8" s="89">
        <f t="shared" si="3"/>
        <v>0.43478260869565216</v>
      </c>
    </row>
    <row r="9" spans="1:10">
      <c r="A9" s="87" t="s">
        <v>115</v>
      </c>
      <c r="B9" s="112">
        <v>60</v>
      </c>
      <c r="C9" s="113">
        <v>26</v>
      </c>
      <c r="D9" s="113">
        <v>1</v>
      </c>
      <c r="E9" s="113">
        <v>24</v>
      </c>
      <c r="F9" s="113">
        <v>24</v>
      </c>
      <c r="G9" s="89">
        <f t="shared" si="0"/>
        <v>0.43333333333333335</v>
      </c>
      <c r="H9" s="89">
        <f t="shared" si="1"/>
        <v>24</v>
      </c>
      <c r="I9" s="89">
        <f t="shared" si="2"/>
        <v>1</v>
      </c>
      <c r="J9" s="89">
        <f t="shared" si="3"/>
        <v>0.4</v>
      </c>
    </row>
    <row r="10" spans="1:10">
      <c r="A10" s="87" t="s">
        <v>116</v>
      </c>
      <c r="B10" s="112">
        <v>263</v>
      </c>
      <c r="C10" s="113">
        <v>143</v>
      </c>
      <c r="D10" s="113">
        <v>3</v>
      </c>
      <c r="E10" s="113">
        <v>139</v>
      </c>
      <c r="F10" s="113">
        <v>99</v>
      </c>
      <c r="G10" s="89">
        <f t="shared" si="0"/>
        <v>0.54372623574144485</v>
      </c>
      <c r="H10" s="89">
        <f t="shared" si="1"/>
        <v>46.333333333333336</v>
      </c>
      <c r="I10" s="89">
        <f t="shared" si="2"/>
        <v>0.71223021582733814</v>
      </c>
      <c r="J10" s="89">
        <f t="shared" si="3"/>
        <v>0.37642585551330798</v>
      </c>
    </row>
    <row r="11" spans="1:10">
      <c r="A11" s="87" t="s">
        <v>117</v>
      </c>
      <c r="B11" s="112">
        <v>97.5</v>
      </c>
      <c r="C11" s="113">
        <v>66.5</v>
      </c>
      <c r="D11" s="113">
        <v>0</v>
      </c>
      <c r="E11" s="113">
        <v>66.5</v>
      </c>
      <c r="F11" s="113">
        <v>52.5</v>
      </c>
      <c r="G11" s="89">
        <f t="shared" si="0"/>
        <v>0.68205128205128207</v>
      </c>
      <c r="H11" s="89">
        <f t="shared" si="1"/>
        <v>0</v>
      </c>
      <c r="I11" s="89">
        <f t="shared" si="2"/>
        <v>0.78947368421052633</v>
      </c>
      <c r="J11" s="89">
        <f t="shared" si="3"/>
        <v>0.53846153846153844</v>
      </c>
    </row>
    <row r="12" spans="1:10">
      <c r="A12" s="87" t="s">
        <v>118</v>
      </c>
      <c r="B12" s="112">
        <v>315</v>
      </c>
      <c r="C12" s="113">
        <v>407</v>
      </c>
      <c r="D12" s="113">
        <v>105</v>
      </c>
      <c r="E12" s="113">
        <v>303</v>
      </c>
      <c r="F12" s="113">
        <v>287</v>
      </c>
      <c r="G12" s="89">
        <f t="shared" si="0"/>
        <v>1.2920634920634921</v>
      </c>
      <c r="H12" s="89">
        <f t="shared" si="1"/>
        <v>2.8857142857142857</v>
      </c>
      <c r="I12" s="89">
        <f t="shared" si="2"/>
        <v>0.94719471947194722</v>
      </c>
      <c r="J12" s="89">
        <f t="shared" si="3"/>
        <v>0.91111111111111109</v>
      </c>
    </row>
    <row r="13" spans="1:10">
      <c r="A13" s="87" t="s">
        <v>119</v>
      </c>
      <c r="B13" s="114">
        <v>296</v>
      </c>
      <c r="C13" s="115">
        <v>258</v>
      </c>
      <c r="D13" s="113">
        <v>46.5</v>
      </c>
      <c r="E13" s="113">
        <v>222.5</v>
      </c>
      <c r="F13" s="113">
        <v>207.5</v>
      </c>
      <c r="G13" s="89">
        <f t="shared" si="0"/>
        <v>0.8716216216216216</v>
      </c>
      <c r="H13" s="89">
        <f t="shared" si="1"/>
        <v>4.78494623655914</v>
      </c>
      <c r="I13" s="89">
        <f t="shared" si="2"/>
        <v>0.93258426966292129</v>
      </c>
      <c r="J13" s="89">
        <f t="shared" si="3"/>
        <v>0.70101351351351349</v>
      </c>
    </row>
    <row r="14" spans="1:10">
      <c r="A14" s="87" t="s">
        <v>120</v>
      </c>
      <c r="B14" s="112">
        <v>20</v>
      </c>
      <c r="C14" s="113">
        <v>21</v>
      </c>
      <c r="D14" s="113">
        <v>1</v>
      </c>
      <c r="E14" s="113">
        <v>19</v>
      </c>
      <c r="F14" s="113">
        <v>17</v>
      </c>
      <c r="G14" s="89">
        <f t="shared" si="0"/>
        <v>1.05</v>
      </c>
      <c r="H14" s="89">
        <f t="shared" si="1"/>
        <v>19</v>
      </c>
      <c r="I14" s="89">
        <f t="shared" si="2"/>
        <v>0.89473684210526316</v>
      </c>
      <c r="J14" s="89">
        <f t="shared" si="3"/>
        <v>0.85</v>
      </c>
    </row>
    <row r="15" spans="1:10">
      <c r="A15" s="87" t="s">
        <v>121</v>
      </c>
      <c r="B15" s="112">
        <v>40</v>
      </c>
      <c r="C15" s="113">
        <v>5</v>
      </c>
      <c r="D15" s="113">
        <v>0</v>
      </c>
      <c r="E15" s="113">
        <v>4</v>
      </c>
      <c r="F15" s="113">
        <v>4</v>
      </c>
      <c r="G15" s="89">
        <f t="shared" si="0"/>
        <v>0.125</v>
      </c>
      <c r="H15" s="89">
        <f t="shared" si="1"/>
        <v>0</v>
      </c>
      <c r="I15" s="89">
        <f t="shared" si="2"/>
        <v>1</v>
      </c>
      <c r="J15" s="89">
        <f t="shared" si="3"/>
        <v>0.1</v>
      </c>
    </row>
    <row r="16" spans="1:10">
      <c r="A16" s="87" t="s">
        <v>122</v>
      </c>
      <c r="B16" s="112">
        <v>40</v>
      </c>
      <c r="C16" s="113">
        <v>62</v>
      </c>
      <c r="D16" s="113">
        <v>11</v>
      </c>
      <c r="E16" s="113">
        <v>51</v>
      </c>
      <c r="F16" s="113">
        <v>37</v>
      </c>
      <c r="G16" s="89">
        <f t="shared" si="0"/>
        <v>1.55</v>
      </c>
      <c r="H16" s="89">
        <f t="shared" si="1"/>
        <v>4.6363636363636367</v>
      </c>
      <c r="I16" s="89">
        <f t="shared" si="2"/>
        <v>0.72549019607843135</v>
      </c>
      <c r="J16" s="89">
        <f t="shared" si="3"/>
        <v>0.92500000000000004</v>
      </c>
    </row>
    <row r="17" spans="1:11">
      <c r="A17" s="87" t="s">
        <v>123</v>
      </c>
      <c r="B17" s="112">
        <v>55</v>
      </c>
      <c r="C17" s="113">
        <v>19</v>
      </c>
      <c r="D17" s="113">
        <v>4</v>
      </c>
      <c r="E17" s="113">
        <v>19</v>
      </c>
      <c r="F17" s="113">
        <v>19</v>
      </c>
      <c r="G17" s="89">
        <f t="shared" si="0"/>
        <v>0.34545454545454546</v>
      </c>
      <c r="H17" s="89">
        <f t="shared" si="1"/>
        <v>4.75</v>
      </c>
      <c r="I17" s="89">
        <f t="shared" si="2"/>
        <v>1</v>
      </c>
      <c r="J17" s="89">
        <f t="shared" si="3"/>
        <v>0.34545454545454546</v>
      </c>
    </row>
    <row r="18" spans="1:11">
      <c r="A18" s="87" t="s">
        <v>124</v>
      </c>
      <c r="B18" s="112">
        <v>340</v>
      </c>
      <c r="C18" s="113">
        <v>281.5</v>
      </c>
      <c r="D18" s="113">
        <v>31</v>
      </c>
      <c r="E18" s="113">
        <v>262</v>
      </c>
      <c r="F18" s="113">
        <v>228.5</v>
      </c>
      <c r="G18" s="89">
        <f t="shared" si="0"/>
        <v>0.82794117647058818</v>
      </c>
      <c r="H18" s="89">
        <f t="shared" si="1"/>
        <v>8.4516129032258061</v>
      </c>
      <c r="I18" s="89">
        <f t="shared" si="2"/>
        <v>0.87213740458015265</v>
      </c>
      <c r="J18" s="89">
        <f t="shared" si="3"/>
        <v>0.67205882352941182</v>
      </c>
    </row>
    <row r="19" spans="1:11">
      <c r="A19" s="87" t="s">
        <v>125</v>
      </c>
      <c r="B19" s="112">
        <v>640</v>
      </c>
      <c r="C19" s="113">
        <v>439</v>
      </c>
      <c r="D19" s="113">
        <v>27.5</v>
      </c>
      <c r="E19" s="113">
        <v>407.5</v>
      </c>
      <c r="F19" s="113">
        <v>380.5</v>
      </c>
      <c r="G19" s="89">
        <f t="shared" si="0"/>
        <v>0.68593749999999998</v>
      </c>
      <c r="H19" s="89">
        <f t="shared" si="1"/>
        <v>14.818181818181818</v>
      </c>
      <c r="I19" s="89">
        <f t="shared" si="2"/>
        <v>0.93374233128834361</v>
      </c>
      <c r="J19" s="89">
        <f t="shared" si="3"/>
        <v>0.59453124999999996</v>
      </c>
    </row>
    <row r="20" spans="1:11">
      <c r="A20" s="87" t="s">
        <v>126</v>
      </c>
      <c r="B20" s="112">
        <v>25</v>
      </c>
      <c r="C20" s="113">
        <v>35</v>
      </c>
      <c r="D20" s="113">
        <v>15</v>
      </c>
      <c r="E20" s="113">
        <v>24</v>
      </c>
      <c r="F20" s="113">
        <v>23</v>
      </c>
      <c r="G20" s="89">
        <f t="shared" si="0"/>
        <v>1.4</v>
      </c>
      <c r="H20" s="89">
        <f t="shared" si="1"/>
        <v>1.6</v>
      </c>
      <c r="I20" s="89">
        <f t="shared" si="2"/>
        <v>0.95833333333333337</v>
      </c>
      <c r="J20" s="89">
        <f t="shared" si="3"/>
        <v>0.92</v>
      </c>
    </row>
    <row r="21" spans="1:11">
      <c r="A21" s="101"/>
      <c r="B21" s="35"/>
      <c r="C21" s="112"/>
      <c r="D21" s="35"/>
      <c r="E21" s="35"/>
      <c r="F21" s="35"/>
      <c r="G21" s="89">
        <f t="shared" si="0"/>
        <v>0</v>
      </c>
      <c r="H21" s="89">
        <f t="shared" si="1"/>
        <v>0</v>
      </c>
      <c r="I21" s="89">
        <f t="shared" si="2"/>
        <v>0</v>
      </c>
      <c r="J21" s="89">
        <f t="shared" si="3"/>
        <v>0</v>
      </c>
    </row>
    <row r="22" spans="1:11">
      <c r="A22" s="101"/>
      <c r="B22" s="35"/>
      <c r="C22" s="112"/>
      <c r="D22" s="35"/>
      <c r="E22" s="35"/>
      <c r="F22" s="35"/>
      <c r="G22" s="89">
        <f t="shared" si="0"/>
        <v>0</v>
      </c>
      <c r="H22" s="89">
        <f t="shared" si="1"/>
        <v>0</v>
      </c>
      <c r="I22" s="89">
        <f t="shared" si="2"/>
        <v>0</v>
      </c>
      <c r="J22" s="89">
        <f t="shared" si="3"/>
        <v>0</v>
      </c>
      <c r="K22" s="11"/>
    </row>
    <row r="23" spans="1:11">
      <c r="A23" s="101"/>
      <c r="B23" s="35"/>
      <c r="C23" s="112"/>
      <c r="D23" s="35"/>
      <c r="E23" s="35"/>
      <c r="F23" s="35"/>
      <c r="G23" s="89">
        <f t="shared" si="0"/>
        <v>0</v>
      </c>
      <c r="H23" s="89">
        <f t="shared" si="1"/>
        <v>0</v>
      </c>
      <c r="I23" s="89">
        <f t="shared" si="2"/>
        <v>0</v>
      </c>
      <c r="J23" s="89">
        <f t="shared" si="3"/>
        <v>0</v>
      </c>
      <c r="K23" s="11"/>
    </row>
    <row r="24" spans="1:11">
      <c r="A24" s="101"/>
      <c r="B24" s="35"/>
      <c r="C24" s="112"/>
      <c r="D24" s="35"/>
      <c r="E24" s="35"/>
      <c r="F24" s="35"/>
      <c r="G24" s="89">
        <f t="shared" si="0"/>
        <v>0</v>
      </c>
      <c r="H24" s="89">
        <f t="shared" si="1"/>
        <v>0</v>
      </c>
      <c r="I24" s="89">
        <f t="shared" si="2"/>
        <v>0</v>
      </c>
      <c r="J24" s="89">
        <f t="shared" si="3"/>
        <v>0</v>
      </c>
      <c r="K24" s="11"/>
    </row>
    <row r="25" spans="1:11">
      <c r="A25" s="101"/>
      <c r="B25" s="35"/>
      <c r="C25" s="112"/>
      <c r="D25" s="35"/>
      <c r="E25" s="35"/>
      <c r="F25" s="35"/>
      <c r="G25" s="89">
        <f t="shared" si="0"/>
        <v>0</v>
      </c>
      <c r="H25" s="89">
        <f t="shared" si="1"/>
        <v>0</v>
      </c>
      <c r="I25" s="89">
        <f t="shared" si="2"/>
        <v>0</v>
      </c>
      <c r="J25" s="89">
        <f t="shared" si="3"/>
        <v>0</v>
      </c>
      <c r="K25" s="11"/>
    </row>
    <row r="26" spans="1:11">
      <c r="A26" s="101"/>
      <c r="B26" s="35"/>
      <c r="C26" s="112"/>
      <c r="D26" s="35"/>
      <c r="E26" s="35"/>
      <c r="F26" s="35"/>
      <c r="G26" s="89">
        <f t="shared" si="0"/>
        <v>0</v>
      </c>
      <c r="H26" s="89">
        <f t="shared" si="1"/>
        <v>0</v>
      </c>
      <c r="I26" s="89">
        <f t="shared" si="2"/>
        <v>0</v>
      </c>
      <c r="J26" s="89">
        <f t="shared" si="3"/>
        <v>0</v>
      </c>
      <c r="K26" s="11"/>
    </row>
    <row r="27" spans="1:11">
      <c r="A27" s="101"/>
      <c r="B27" s="35"/>
      <c r="C27" s="112"/>
      <c r="D27" s="35"/>
      <c r="E27" s="35"/>
      <c r="F27" s="35"/>
      <c r="G27" s="89">
        <f t="shared" si="0"/>
        <v>0</v>
      </c>
      <c r="H27" s="89">
        <f t="shared" si="1"/>
        <v>0</v>
      </c>
      <c r="I27" s="89">
        <f t="shared" si="2"/>
        <v>0</v>
      </c>
      <c r="J27" s="89">
        <f t="shared" si="3"/>
        <v>0</v>
      </c>
      <c r="K27" s="11"/>
    </row>
    <row r="28" spans="1:11">
      <c r="A28" s="101"/>
      <c r="B28" s="35"/>
      <c r="C28" s="112"/>
      <c r="D28" s="35"/>
      <c r="E28" s="35"/>
      <c r="F28" s="35"/>
      <c r="G28" s="89">
        <f t="shared" si="0"/>
        <v>0</v>
      </c>
      <c r="H28" s="89">
        <f t="shared" si="1"/>
        <v>0</v>
      </c>
      <c r="I28" s="89">
        <f t="shared" si="2"/>
        <v>0</v>
      </c>
      <c r="J28" s="89">
        <f t="shared" si="3"/>
        <v>0</v>
      </c>
      <c r="K28" s="11"/>
    </row>
    <row r="29" spans="1:11">
      <c r="A29" s="101"/>
      <c r="B29" s="35"/>
      <c r="C29" s="112"/>
      <c r="D29" s="35"/>
      <c r="E29" s="35"/>
      <c r="F29" s="35"/>
      <c r="G29" s="89">
        <f t="shared" si="0"/>
        <v>0</v>
      </c>
      <c r="H29" s="89">
        <f t="shared" si="1"/>
        <v>0</v>
      </c>
      <c r="I29" s="89">
        <f t="shared" si="2"/>
        <v>0</v>
      </c>
      <c r="J29" s="89">
        <f t="shared" si="3"/>
        <v>0</v>
      </c>
      <c r="K29" s="11"/>
    </row>
    <row r="30" spans="1:11">
      <c r="A30" s="102"/>
      <c r="B30" s="33"/>
      <c r="C30" s="112"/>
      <c r="D30" s="33"/>
      <c r="E30" s="33"/>
      <c r="F30" s="33"/>
      <c r="G30" s="89">
        <f t="shared" si="0"/>
        <v>0</v>
      </c>
      <c r="H30" s="89">
        <f t="shared" si="1"/>
        <v>0</v>
      </c>
      <c r="I30" s="89">
        <f t="shared" si="2"/>
        <v>0</v>
      </c>
      <c r="J30" s="89">
        <f t="shared" si="3"/>
        <v>0</v>
      </c>
    </row>
    <row r="31" spans="1:11">
      <c r="A31" s="94" t="s">
        <v>56</v>
      </c>
      <c r="B31" s="36">
        <f>SUM(B4:B30)</f>
        <v>2559</v>
      </c>
      <c r="C31" s="36">
        <f>SUM(C4:C30)</f>
        <v>2076</v>
      </c>
      <c r="D31" s="36">
        <f>SUM(D4:D30)</f>
        <v>336</v>
      </c>
      <c r="E31" s="36">
        <f>SUM(E4:E30)</f>
        <v>1814</v>
      </c>
      <c r="F31" s="36">
        <f>SUM(F4:F30)</f>
        <v>1609</v>
      </c>
      <c r="G31" s="89">
        <f t="shared" si="0"/>
        <v>0.81125439624853457</v>
      </c>
      <c r="H31" s="89">
        <f t="shared" si="1"/>
        <v>5.3988095238095237</v>
      </c>
      <c r="I31" s="89">
        <f t="shared" si="2"/>
        <v>0.88699007717750822</v>
      </c>
      <c r="J31" s="89">
        <f t="shared" si="3"/>
        <v>0.62876123485736612</v>
      </c>
    </row>
    <row r="32" spans="1:11">
      <c r="A32" s="116"/>
      <c r="B32" s="11"/>
      <c r="C32" s="11"/>
      <c r="D32" s="11"/>
      <c r="E32" s="11"/>
      <c r="F32" s="11"/>
      <c r="G32" s="11"/>
      <c r="H32" s="11"/>
      <c r="J32" s="11"/>
    </row>
    <row r="33" spans="1:10">
      <c r="A33" s="611" t="s">
        <v>55</v>
      </c>
      <c r="B33" s="611"/>
      <c r="C33" s="611"/>
      <c r="D33" s="611"/>
      <c r="E33" s="611"/>
      <c r="F33" s="611"/>
      <c r="G33" s="611"/>
      <c r="H33" s="611"/>
      <c r="I33" s="611"/>
      <c r="J33" s="611"/>
    </row>
    <row r="34" spans="1:10" ht="31.5">
      <c r="A34" s="62" t="s">
        <v>100</v>
      </c>
      <c r="B34" s="22" t="s">
        <v>101</v>
      </c>
      <c r="C34" s="22" t="s">
        <v>102</v>
      </c>
      <c r="D34" s="98" t="s">
        <v>103</v>
      </c>
      <c r="E34" s="98" t="s">
        <v>104</v>
      </c>
      <c r="F34" s="98" t="s">
        <v>105</v>
      </c>
      <c r="G34" s="22" t="s">
        <v>106</v>
      </c>
      <c r="H34" s="22" t="s">
        <v>107</v>
      </c>
      <c r="I34" s="22" t="s">
        <v>108</v>
      </c>
      <c r="J34" s="99" t="s">
        <v>109</v>
      </c>
    </row>
    <row r="35" spans="1:10">
      <c r="A35" s="100"/>
      <c r="B35" s="58"/>
      <c r="C35" s="58"/>
      <c r="D35" s="58"/>
      <c r="E35" s="58"/>
      <c r="F35" s="58"/>
      <c r="G35" s="86">
        <f t="shared" ref="G35:G62" si="4">IFERROR(C35/B35,0)</f>
        <v>0</v>
      </c>
      <c r="H35" s="86">
        <f t="shared" ref="H35:H62" si="5">IFERROR(E35/D35,0)</f>
        <v>0</v>
      </c>
      <c r="I35" s="86">
        <f t="shared" ref="I35:I62" si="6">IFERROR(F35/E35,0)</f>
        <v>0</v>
      </c>
      <c r="J35" s="86">
        <f t="shared" ref="J35:J62" si="7">IFERROR(F35/B35,0)</f>
        <v>0</v>
      </c>
    </row>
    <row r="36" spans="1:10">
      <c r="A36" s="101"/>
      <c r="B36" s="35"/>
      <c r="C36" s="35"/>
      <c r="D36" s="35"/>
      <c r="E36" s="35"/>
      <c r="F36" s="35"/>
      <c r="G36" s="89">
        <f t="shared" si="4"/>
        <v>0</v>
      </c>
      <c r="H36" s="89">
        <f t="shared" si="5"/>
        <v>0</v>
      </c>
      <c r="I36" s="89">
        <f t="shared" si="6"/>
        <v>0</v>
      </c>
      <c r="J36" s="89">
        <f t="shared" si="7"/>
        <v>0</v>
      </c>
    </row>
    <row r="37" spans="1:10">
      <c r="A37" s="101"/>
      <c r="B37" s="35"/>
      <c r="C37" s="35"/>
      <c r="D37" s="35"/>
      <c r="E37" s="35"/>
      <c r="F37" s="35"/>
      <c r="G37" s="89">
        <f t="shared" si="4"/>
        <v>0</v>
      </c>
      <c r="H37" s="89">
        <f t="shared" si="5"/>
        <v>0</v>
      </c>
      <c r="I37" s="89">
        <f t="shared" si="6"/>
        <v>0</v>
      </c>
      <c r="J37" s="89">
        <f t="shared" si="7"/>
        <v>0</v>
      </c>
    </row>
    <row r="38" spans="1:10">
      <c r="A38" s="101"/>
      <c r="B38" s="35"/>
      <c r="C38" s="35"/>
      <c r="D38" s="35"/>
      <c r="E38" s="35"/>
      <c r="F38" s="35"/>
      <c r="G38" s="89">
        <f t="shared" si="4"/>
        <v>0</v>
      </c>
      <c r="H38" s="89">
        <f t="shared" si="5"/>
        <v>0</v>
      </c>
      <c r="I38" s="89">
        <f t="shared" si="6"/>
        <v>0</v>
      </c>
      <c r="J38" s="89">
        <f t="shared" si="7"/>
        <v>0</v>
      </c>
    </row>
    <row r="39" spans="1:10">
      <c r="A39" s="101"/>
      <c r="B39" s="35"/>
      <c r="C39" s="35"/>
      <c r="D39" s="35"/>
      <c r="E39" s="35"/>
      <c r="F39" s="35"/>
      <c r="G39" s="89">
        <f t="shared" si="4"/>
        <v>0</v>
      </c>
      <c r="H39" s="89">
        <f t="shared" si="5"/>
        <v>0</v>
      </c>
      <c r="I39" s="89">
        <f t="shared" si="6"/>
        <v>0</v>
      </c>
      <c r="J39" s="89">
        <f t="shared" si="7"/>
        <v>0</v>
      </c>
    </row>
    <row r="40" spans="1:10">
      <c r="A40" s="101"/>
      <c r="B40" s="35"/>
      <c r="C40" s="35"/>
      <c r="D40" s="35"/>
      <c r="E40" s="35"/>
      <c r="F40" s="35"/>
      <c r="G40" s="89">
        <f t="shared" si="4"/>
        <v>0</v>
      </c>
      <c r="H40" s="89">
        <f t="shared" si="5"/>
        <v>0</v>
      </c>
      <c r="I40" s="89">
        <f t="shared" si="6"/>
        <v>0</v>
      </c>
      <c r="J40" s="89">
        <f t="shared" si="7"/>
        <v>0</v>
      </c>
    </row>
    <row r="41" spans="1:10">
      <c r="A41" s="101"/>
      <c r="B41" s="35"/>
      <c r="C41" s="35"/>
      <c r="D41" s="35"/>
      <c r="E41" s="35"/>
      <c r="F41" s="35"/>
      <c r="G41" s="89">
        <f t="shared" si="4"/>
        <v>0</v>
      </c>
      <c r="H41" s="89">
        <f t="shared" si="5"/>
        <v>0</v>
      </c>
      <c r="I41" s="89">
        <f t="shared" si="6"/>
        <v>0</v>
      </c>
      <c r="J41" s="89">
        <f t="shared" si="7"/>
        <v>0</v>
      </c>
    </row>
    <row r="42" spans="1:10">
      <c r="A42" s="101"/>
      <c r="B42" s="35"/>
      <c r="C42" s="35"/>
      <c r="D42" s="35"/>
      <c r="E42" s="35"/>
      <c r="F42" s="35"/>
      <c r="G42" s="89">
        <f t="shared" si="4"/>
        <v>0</v>
      </c>
      <c r="H42" s="89">
        <f t="shared" si="5"/>
        <v>0</v>
      </c>
      <c r="I42" s="89">
        <f t="shared" si="6"/>
        <v>0</v>
      </c>
      <c r="J42" s="89">
        <f t="shared" si="7"/>
        <v>0</v>
      </c>
    </row>
    <row r="43" spans="1:10">
      <c r="A43" s="101"/>
      <c r="B43" s="33"/>
      <c r="C43" s="33"/>
      <c r="D43" s="33"/>
      <c r="E43" s="33"/>
      <c r="F43" s="33"/>
      <c r="G43" s="89">
        <f t="shared" si="4"/>
        <v>0</v>
      </c>
      <c r="H43" s="89">
        <f t="shared" si="5"/>
        <v>0</v>
      </c>
      <c r="I43" s="89">
        <f t="shared" si="6"/>
        <v>0</v>
      </c>
      <c r="J43" s="89">
        <f t="shared" si="7"/>
        <v>0</v>
      </c>
    </row>
    <row r="44" spans="1:10">
      <c r="A44" s="101"/>
      <c r="B44" s="102"/>
      <c r="C44" s="102"/>
      <c r="D44" s="33"/>
      <c r="E44" s="33"/>
      <c r="F44" s="33"/>
      <c r="G44" s="89">
        <f t="shared" si="4"/>
        <v>0</v>
      </c>
      <c r="H44" s="89">
        <f t="shared" si="5"/>
        <v>0</v>
      </c>
      <c r="I44" s="89">
        <f t="shared" si="6"/>
        <v>0</v>
      </c>
      <c r="J44" s="89">
        <f t="shared" si="7"/>
        <v>0</v>
      </c>
    </row>
    <row r="45" spans="1:10">
      <c r="A45" s="101"/>
      <c r="B45" s="35"/>
      <c r="C45" s="35"/>
      <c r="D45" s="35"/>
      <c r="E45" s="35"/>
      <c r="F45" s="35"/>
      <c r="G45" s="89">
        <f t="shared" si="4"/>
        <v>0</v>
      </c>
      <c r="H45" s="89">
        <f t="shared" si="5"/>
        <v>0</v>
      </c>
      <c r="I45" s="89">
        <f t="shared" si="6"/>
        <v>0</v>
      </c>
      <c r="J45" s="89">
        <f t="shared" si="7"/>
        <v>0</v>
      </c>
    </row>
    <row r="46" spans="1:10">
      <c r="A46" s="101"/>
      <c r="B46" s="35"/>
      <c r="C46" s="35"/>
      <c r="D46" s="35"/>
      <c r="E46" s="35"/>
      <c r="F46" s="35"/>
      <c r="G46" s="89">
        <f t="shared" si="4"/>
        <v>0</v>
      </c>
      <c r="H46" s="89">
        <f t="shared" si="5"/>
        <v>0</v>
      </c>
      <c r="I46" s="89">
        <f t="shared" si="6"/>
        <v>0</v>
      </c>
      <c r="J46" s="89">
        <f t="shared" si="7"/>
        <v>0</v>
      </c>
    </row>
    <row r="47" spans="1:10">
      <c r="A47" s="101"/>
      <c r="B47" s="35"/>
      <c r="C47" s="35"/>
      <c r="D47" s="35"/>
      <c r="E47" s="35"/>
      <c r="F47" s="35"/>
      <c r="G47" s="89">
        <f t="shared" si="4"/>
        <v>0</v>
      </c>
      <c r="H47" s="89">
        <f t="shared" si="5"/>
        <v>0</v>
      </c>
      <c r="I47" s="89">
        <f t="shared" si="6"/>
        <v>0</v>
      </c>
      <c r="J47" s="89">
        <f t="shared" si="7"/>
        <v>0</v>
      </c>
    </row>
    <row r="48" spans="1:10">
      <c r="A48" s="101"/>
      <c r="B48" s="35"/>
      <c r="C48" s="35"/>
      <c r="D48" s="35"/>
      <c r="E48" s="35"/>
      <c r="F48" s="35"/>
      <c r="G48" s="89">
        <f t="shared" si="4"/>
        <v>0</v>
      </c>
      <c r="H48" s="89">
        <f t="shared" si="5"/>
        <v>0</v>
      </c>
      <c r="I48" s="89">
        <f t="shared" si="6"/>
        <v>0</v>
      </c>
      <c r="J48" s="89">
        <f t="shared" si="7"/>
        <v>0</v>
      </c>
    </row>
    <row r="49" spans="1:10">
      <c r="A49" s="101"/>
      <c r="B49" s="35"/>
      <c r="C49" s="35"/>
      <c r="D49" s="35"/>
      <c r="E49" s="35"/>
      <c r="F49" s="35"/>
      <c r="G49" s="89">
        <f t="shared" si="4"/>
        <v>0</v>
      </c>
      <c r="H49" s="89">
        <f t="shared" si="5"/>
        <v>0</v>
      </c>
      <c r="I49" s="89">
        <f t="shared" si="6"/>
        <v>0</v>
      </c>
      <c r="J49" s="89">
        <f t="shared" si="7"/>
        <v>0</v>
      </c>
    </row>
    <row r="50" spans="1:10">
      <c r="A50" s="101"/>
      <c r="B50" s="35"/>
      <c r="C50" s="35"/>
      <c r="D50" s="35"/>
      <c r="E50" s="35"/>
      <c r="F50" s="35"/>
      <c r="G50" s="89">
        <f t="shared" si="4"/>
        <v>0</v>
      </c>
      <c r="H50" s="89">
        <f t="shared" si="5"/>
        <v>0</v>
      </c>
      <c r="I50" s="89">
        <f t="shared" si="6"/>
        <v>0</v>
      </c>
      <c r="J50" s="89">
        <f t="shared" si="7"/>
        <v>0</v>
      </c>
    </row>
    <row r="51" spans="1:10">
      <c r="A51" s="101"/>
      <c r="B51" s="35"/>
      <c r="C51" s="35"/>
      <c r="D51" s="35"/>
      <c r="E51" s="35"/>
      <c r="F51" s="35"/>
      <c r="G51" s="89">
        <f t="shared" si="4"/>
        <v>0</v>
      </c>
      <c r="H51" s="89">
        <f t="shared" si="5"/>
        <v>0</v>
      </c>
      <c r="I51" s="89">
        <f t="shared" si="6"/>
        <v>0</v>
      </c>
      <c r="J51" s="89">
        <f t="shared" si="7"/>
        <v>0</v>
      </c>
    </row>
    <row r="52" spans="1:10">
      <c r="A52" s="101"/>
      <c r="B52" s="35"/>
      <c r="C52" s="35"/>
      <c r="D52" s="35"/>
      <c r="E52" s="35"/>
      <c r="F52" s="35"/>
      <c r="G52" s="89">
        <f t="shared" si="4"/>
        <v>0</v>
      </c>
      <c r="H52" s="89">
        <f t="shared" si="5"/>
        <v>0</v>
      </c>
      <c r="I52" s="89">
        <f t="shared" si="6"/>
        <v>0</v>
      </c>
      <c r="J52" s="89">
        <f t="shared" si="7"/>
        <v>0</v>
      </c>
    </row>
    <row r="53" spans="1:10">
      <c r="A53" s="101"/>
      <c r="B53" s="35"/>
      <c r="C53" s="35"/>
      <c r="D53" s="35"/>
      <c r="E53" s="35"/>
      <c r="F53" s="35"/>
      <c r="G53" s="89">
        <f t="shared" si="4"/>
        <v>0</v>
      </c>
      <c r="H53" s="89">
        <f t="shared" si="5"/>
        <v>0</v>
      </c>
      <c r="I53" s="89">
        <f t="shared" si="6"/>
        <v>0</v>
      </c>
      <c r="J53" s="89">
        <f t="shared" si="7"/>
        <v>0</v>
      </c>
    </row>
    <row r="54" spans="1:10">
      <c r="A54" s="101"/>
      <c r="B54" s="35"/>
      <c r="C54" s="35"/>
      <c r="D54" s="35"/>
      <c r="E54" s="35"/>
      <c r="F54" s="35"/>
      <c r="G54" s="89">
        <f t="shared" si="4"/>
        <v>0</v>
      </c>
      <c r="H54" s="89">
        <f t="shared" si="5"/>
        <v>0</v>
      </c>
      <c r="I54" s="89">
        <f t="shared" si="6"/>
        <v>0</v>
      </c>
      <c r="J54" s="89">
        <f t="shared" si="7"/>
        <v>0</v>
      </c>
    </row>
    <row r="55" spans="1:10">
      <c r="A55" s="101"/>
      <c r="B55" s="35"/>
      <c r="C55" s="35"/>
      <c r="D55" s="35"/>
      <c r="E55" s="35"/>
      <c r="F55" s="35"/>
      <c r="G55" s="89">
        <f t="shared" si="4"/>
        <v>0</v>
      </c>
      <c r="H55" s="89">
        <f t="shared" si="5"/>
        <v>0</v>
      </c>
      <c r="I55" s="89">
        <f t="shared" si="6"/>
        <v>0</v>
      </c>
      <c r="J55" s="89">
        <f t="shared" si="7"/>
        <v>0</v>
      </c>
    </row>
    <row r="56" spans="1:10">
      <c r="A56" s="101"/>
      <c r="B56" s="35"/>
      <c r="C56" s="35"/>
      <c r="D56" s="35"/>
      <c r="E56" s="35"/>
      <c r="F56" s="35"/>
      <c r="G56" s="89">
        <f t="shared" si="4"/>
        <v>0</v>
      </c>
      <c r="H56" s="89">
        <f t="shared" si="5"/>
        <v>0</v>
      </c>
      <c r="I56" s="89">
        <f t="shared" si="6"/>
        <v>0</v>
      </c>
      <c r="J56" s="89">
        <f t="shared" si="7"/>
        <v>0</v>
      </c>
    </row>
    <row r="57" spans="1:10">
      <c r="A57" s="101"/>
      <c r="B57" s="35"/>
      <c r="C57" s="35"/>
      <c r="D57" s="35"/>
      <c r="E57" s="35"/>
      <c r="F57" s="35"/>
      <c r="G57" s="89">
        <f t="shared" si="4"/>
        <v>0</v>
      </c>
      <c r="H57" s="89">
        <f t="shared" si="5"/>
        <v>0</v>
      </c>
      <c r="I57" s="89">
        <f t="shared" si="6"/>
        <v>0</v>
      </c>
      <c r="J57" s="89">
        <f t="shared" si="7"/>
        <v>0</v>
      </c>
    </row>
    <row r="58" spans="1:10">
      <c r="A58" s="101"/>
      <c r="B58" s="35"/>
      <c r="C58" s="35"/>
      <c r="D58" s="35"/>
      <c r="E58" s="35"/>
      <c r="F58" s="35"/>
      <c r="G58" s="89">
        <f t="shared" si="4"/>
        <v>0</v>
      </c>
      <c r="H58" s="89">
        <f t="shared" si="5"/>
        <v>0</v>
      </c>
      <c r="I58" s="89">
        <f t="shared" si="6"/>
        <v>0</v>
      </c>
      <c r="J58" s="89">
        <f t="shared" si="7"/>
        <v>0</v>
      </c>
    </row>
    <row r="59" spans="1:10">
      <c r="A59" s="101"/>
      <c r="B59" s="35"/>
      <c r="C59" s="35"/>
      <c r="D59" s="35"/>
      <c r="E59" s="35"/>
      <c r="F59" s="35"/>
      <c r="G59" s="89">
        <f t="shared" si="4"/>
        <v>0</v>
      </c>
      <c r="H59" s="89">
        <f t="shared" si="5"/>
        <v>0</v>
      </c>
      <c r="I59" s="89">
        <f t="shared" si="6"/>
        <v>0</v>
      </c>
      <c r="J59" s="89">
        <f t="shared" si="7"/>
        <v>0</v>
      </c>
    </row>
    <row r="60" spans="1:10">
      <c r="A60" s="101"/>
      <c r="B60" s="35"/>
      <c r="C60" s="35"/>
      <c r="D60" s="35"/>
      <c r="E60" s="35"/>
      <c r="F60" s="35"/>
      <c r="G60" s="89">
        <f t="shared" si="4"/>
        <v>0</v>
      </c>
      <c r="H60" s="89">
        <f t="shared" si="5"/>
        <v>0</v>
      </c>
      <c r="I60" s="89">
        <f t="shared" si="6"/>
        <v>0</v>
      </c>
      <c r="J60" s="89">
        <f t="shared" si="7"/>
        <v>0</v>
      </c>
    </row>
    <row r="61" spans="1:10">
      <c r="A61" s="102"/>
      <c r="B61" s="33"/>
      <c r="C61" s="33"/>
      <c r="D61" s="33"/>
      <c r="E61" s="33"/>
      <c r="F61" s="33"/>
      <c r="G61" s="89">
        <f t="shared" si="4"/>
        <v>0</v>
      </c>
      <c r="H61" s="89">
        <f t="shared" si="5"/>
        <v>0</v>
      </c>
      <c r="I61" s="89">
        <f t="shared" si="6"/>
        <v>0</v>
      </c>
      <c r="J61" s="89">
        <f t="shared" si="7"/>
        <v>0</v>
      </c>
    </row>
    <row r="62" spans="1:10">
      <c r="A62" s="94" t="s">
        <v>56</v>
      </c>
      <c r="B62" s="36">
        <f>SUM(B35:B61)</f>
        <v>0</v>
      </c>
      <c r="C62" s="36">
        <f>SUM(C35:C61)</f>
        <v>0</v>
      </c>
      <c r="D62" s="36">
        <f>SUM(D35:D61)</f>
        <v>0</v>
      </c>
      <c r="E62" s="36">
        <f>SUM(E35:E61)</f>
        <v>0</v>
      </c>
      <c r="F62" s="36">
        <f>SUM(F35:F61)</f>
        <v>0</v>
      </c>
      <c r="G62" s="89">
        <f t="shared" si="4"/>
        <v>0</v>
      </c>
      <c r="H62" s="89">
        <f t="shared" si="5"/>
        <v>0</v>
      </c>
      <c r="I62" s="89">
        <f t="shared" si="6"/>
        <v>0</v>
      </c>
      <c r="J62" s="89">
        <f t="shared" si="7"/>
        <v>0</v>
      </c>
    </row>
    <row r="63" spans="1:10">
      <c r="J63" s="11"/>
    </row>
    <row r="64" spans="1:10">
      <c r="A64" s="612" t="s">
        <v>133</v>
      </c>
      <c r="B64" s="612"/>
      <c r="C64" s="612"/>
      <c r="D64" s="612"/>
      <c r="E64" s="612"/>
    </row>
    <row r="65" spans="1:9" ht="47.25">
      <c r="A65" s="105" t="s">
        <v>100</v>
      </c>
      <c r="B65" s="106" t="s">
        <v>102</v>
      </c>
      <c r="C65" s="57" t="s">
        <v>103</v>
      </c>
      <c r="D65" s="57" t="s">
        <v>104</v>
      </c>
      <c r="E65" s="57" t="s">
        <v>105</v>
      </c>
      <c r="F65" s="106" t="s">
        <v>128</v>
      </c>
      <c r="G65" s="106" t="s">
        <v>129</v>
      </c>
      <c r="H65" s="106" t="s">
        <v>130</v>
      </c>
      <c r="I65" s="107" t="s">
        <v>131</v>
      </c>
    </row>
    <row r="66" spans="1:9">
      <c r="A66" s="84" t="s">
        <v>110</v>
      </c>
      <c r="B66" s="110">
        <v>144.5</v>
      </c>
      <c r="C66" s="110">
        <v>59</v>
      </c>
      <c r="D66" s="110">
        <v>126</v>
      </c>
      <c r="E66" s="110">
        <v>118.5</v>
      </c>
      <c r="F66" s="108">
        <f t="shared" ref="F66:F93" si="8">+IFERROR(B66/(C4+C35),0)*100</f>
        <v>91.746031746031747</v>
      </c>
      <c r="G66" s="108">
        <f t="shared" ref="G66:G93" si="9">+IFERROR(C66/(D4+D35),0)*100</f>
        <v>83.098591549295776</v>
      </c>
      <c r="H66" s="108">
        <f t="shared" ref="H66:H93" si="10">+IFERROR(D66/(E4+E35),0)*100</f>
        <v>94.73684210526315</v>
      </c>
      <c r="I66" s="108">
        <f t="shared" ref="I66:I93" si="11">+IFERROR(E66/(F4+F35),0)*100</f>
        <v>97.53086419753086</v>
      </c>
    </row>
    <row r="67" spans="1:9">
      <c r="A67" s="87" t="s">
        <v>111</v>
      </c>
      <c r="B67" s="112">
        <v>19</v>
      </c>
      <c r="C67" s="112">
        <v>3</v>
      </c>
      <c r="D67" s="112">
        <v>16</v>
      </c>
      <c r="E67" s="112">
        <v>16</v>
      </c>
      <c r="F67" s="109">
        <f t="shared" si="8"/>
        <v>67.857142857142861</v>
      </c>
      <c r="G67" s="109">
        <f t="shared" si="9"/>
        <v>100</v>
      </c>
      <c r="H67" s="109">
        <f t="shared" si="10"/>
        <v>64</v>
      </c>
      <c r="I67" s="109">
        <f t="shared" si="11"/>
        <v>69.565217391304344</v>
      </c>
    </row>
    <row r="68" spans="1:9">
      <c r="A68" s="87" t="s">
        <v>112</v>
      </c>
      <c r="B68" s="112">
        <v>49</v>
      </c>
      <c r="C68" s="112">
        <v>1</v>
      </c>
      <c r="D68" s="112">
        <v>48</v>
      </c>
      <c r="E68" s="112">
        <v>30.5</v>
      </c>
      <c r="F68" s="109">
        <f t="shared" si="8"/>
        <v>78.400000000000006</v>
      </c>
      <c r="G68" s="109">
        <f t="shared" si="9"/>
        <v>100</v>
      </c>
      <c r="H68" s="109">
        <f t="shared" si="10"/>
        <v>78.048780487804876</v>
      </c>
      <c r="I68" s="109">
        <f t="shared" si="11"/>
        <v>85.91549295774648</v>
      </c>
    </row>
    <row r="69" spans="1:9">
      <c r="A69" s="87" t="s">
        <v>113</v>
      </c>
      <c r="B69" s="112">
        <v>0</v>
      </c>
      <c r="C69" s="112">
        <v>0</v>
      </c>
      <c r="D69" s="112">
        <v>0</v>
      </c>
      <c r="E69" s="112">
        <v>0</v>
      </c>
      <c r="F69" s="109">
        <f t="shared" si="8"/>
        <v>0</v>
      </c>
      <c r="G69" s="109">
        <f t="shared" si="9"/>
        <v>0</v>
      </c>
      <c r="H69" s="109">
        <f t="shared" si="10"/>
        <v>0</v>
      </c>
      <c r="I69" s="109">
        <f t="shared" si="11"/>
        <v>0</v>
      </c>
    </row>
    <row r="70" spans="1:9">
      <c r="A70" s="87" t="s">
        <v>114</v>
      </c>
      <c r="B70" s="112">
        <v>54</v>
      </c>
      <c r="C70" s="112">
        <v>8</v>
      </c>
      <c r="D70" s="112">
        <v>45</v>
      </c>
      <c r="E70" s="112">
        <v>43</v>
      </c>
      <c r="F70" s="109">
        <f t="shared" si="8"/>
        <v>83.07692307692308</v>
      </c>
      <c r="G70" s="109">
        <f t="shared" si="9"/>
        <v>50</v>
      </c>
      <c r="H70" s="109">
        <f t="shared" si="10"/>
        <v>84.905660377358487</v>
      </c>
      <c r="I70" s="109">
        <f t="shared" si="11"/>
        <v>86</v>
      </c>
    </row>
    <row r="71" spans="1:9">
      <c r="A71" s="87" t="s">
        <v>115</v>
      </c>
      <c r="B71" s="112">
        <v>19</v>
      </c>
      <c r="C71" s="112">
        <v>1</v>
      </c>
      <c r="D71" s="112">
        <v>18</v>
      </c>
      <c r="E71" s="112">
        <v>18</v>
      </c>
      <c r="F71" s="109">
        <f t="shared" si="8"/>
        <v>73.076923076923066</v>
      </c>
      <c r="G71" s="109">
        <f t="shared" si="9"/>
        <v>100</v>
      </c>
      <c r="H71" s="109">
        <f t="shared" si="10"/>
        <v>75</v>
      </c>
      <c r="I71" s="109">
        <f t="shared" si="11"/>
        <v>75</v>
      </c>
    </row>
    <row r="72" spans="1:9">
      <c r="A72" s="87" t="s">
        <v>116</v>
      </c>
      <c r="B72" s="112">
        <v>127</v>
      </c>
      <c r="C72" s="112">
        <v>3</v>
      </c>
      <c r="D72" s="112">
        <v>124</v>
      </c>
      <c r="E72" s="112">
        <v>90</v>
      </c>
      <c r="F72" s="109">
        <f t="shared" si="8"/>
        <v>88.811188811188813</v>
      </c>
      <c r="G72" s="109">
        <f t="shared" si="9"/>
        <v>100</v>
      </c>
      <c r="H72" s="109">
        <f t="shared" si="10"/>
        <v>89.208633093525179</v>
      </c>
      <c r="I72" s="109">
        <f t="shared" si="11"/>
        <v>90.909090909090907</v>
      </c>
    </row>
    <row r="73" spans="1:9">
      <c r="A73" s="87" t="s">
        <v>117</v>
      </c>
      <c r="B73" s="112">
        <v>51</v>
      </c>
      <c r="C73" s="112">
        <v>0</v>
      </c>
      <c r="D73" s="112">
        <v>51</v>
      </c>
      <c r="E73" s="112">
        <v>43.5</v>
      </c>
      <c r="F73" s="109">
        <f t="shared" si="8"/>
        <v>76.691729323308266</v>
      </c>
      <c r="G73" s="109">
        <f t="shared" si="9"/>
        <v>0</v>
      </c>
      <c r="H73" s="109">
        <f t="shared" si="10"/>
        <v>76.691729323308266</v>
      </c>
      <c r="I73" s="109">
        <f t="shared" si="11"/>
        <v>82.857142857142861</v>
      </c>
    </row>
    <row r="74" spans="1:9">
      <c r="A74" s="87" t="s">
        <v>118</v>
      </c>
      <c r="B74" s="112">
        <v>358</v>
      </c>
      <c r="C74" s="112">
        <v>71</v>
      </c>
      <c r="D74" s="112">
        <v>284</v>
      </c>
      <c r="E74" s="112">
        <v>271</v>
      </c>
      <c r="F74" s="109">
        <f t="shared" si="8"/>
        <v>87.960687960687949</v>
      </c>
      <c r="G74" s="109">
        <f t="shared" si="9"/>
        <v>67.61904761904762</v>
      </c>
      <c r="H74" s="109">
        <f t="shared" si="10"/>
        <v>93.729372937293732</v>
      </c>
      <c r="I74" s="109">
        <f t="shared" si="11"/>
        <v>94.42508710801394</v>
      </c>
    </row>
    <row r="75" spans="1:9">
      <c r="A75" s="87" t="s">
        <v>119</v>
      </c>
      <c r="B75" s="112">
        <v>231.5</v>
      </c>
      <c r="C75" s="112">
        <v>36</v>
      </c>
      <c r="D75" s="112">
        <v>206.5</v>
      </c>
      <c r="E75" s="112">
        <v>193.5</v>
      </c>
      <c r="F75" s="109">
        <f t="shared" si="8"/>
        <v>89.728682170542641</v>
      </c>
      <c r="G75" s="109">
        <f t="shared" si="9"/>
        <v>77.41935483870968</v>
      </c>
      <c r="H75" s="109">
        <f t="shared" si="10"/>
        <v>92.80898876404494</v>
      </c>
      <c r="I75" s="109">
        <f t="shared" si="11"/>
        <v>93.253012048192772</v>
      </c>
    </row>
    <row r="76" spans="1:9">
      <c r="A76" s="87" t="s">
        <v>120</v>
      </c>
      <c r="B76" s="112">
        <v>20</v>
      </c>
      <c r="C76" s="112">
        <v>1</v>
      </c>
      <c r="D76" s="112">
        <v>18</v>
      </c>
      <c r="E76" s="112">
        <v>16</v>
      </c>
      <c r="F76" s="109">
        <f t="shared" si="8"/>
        <v>95.238095238095227</v>
      </c>
      <c r="G76" s="109">
        <f t="shared" si="9"/>
        <v>100</v>
      </c>
      <c r="H76" s="109">
        <f t="shared" si="10"/>
        <v>94.73684210526315</v>
      </c>
      <c r="I76" s="109">
        <f t="shared" si="11"/>
        <v>94.117647058823522</v>
      </c>
    </row>
    <row r="77" spans="1:9">
      <c r="A77" s="87" t="s">
        <v>121</v>
      </c>
      <c r="B77" s="112">
        <v>2</v>
      </c>
      <c r="C77" s="112">
        <v>0</v>
      </c>
      <c r="D77" s="112">
        <v>1</v>
      </c>
      <c r="E77" s="112">
        <v>1</v>
      </c>
      <c r="F77" s="109">
        <f t="shared" si="8"/>
        <v>40</v>
      </c>
      <c r="G77" s="109">
        <f t="shared" si="9"/>
        <v>0</v>
      </c>
      <c r="H77" s="109">
        <f t="shared" si="10"/>
        <v>25</v>
      </c>
      <c r="I77" s="109">
        <f t="shared" si="11"/>
        <v>25</v>
      </c>
    </row>
    <row r="78" spans="1:9">
      <c r="A78" s="87" t="s">
        <v>122</v>
      </c>
      <c r="B78" s="112">
        <v>44</v>
      </c>
      <c r="C78" s="112">
        <v>8</v>
      </c>
      <c r="D78" s="112">
        <v>36</v>
      </c>
      <c r="E78" s="112">
        <v>28</v>
      </c>
      <c r="F78" s="109">
        <f t="shared" si="8"/>
        <v>70.967741935483872</v>
      </c>
      <c r="G78" s="109">
        <f t="shared" si="9"/>
        <v>72.727272727272734</v>
      </c>
      <c r="H78" s="109">
        <f t="shared" si="10"/>
        <v>70.588235294117652</v>
      </c>
      <c r="I78" s="109">
        <f t="shared" si="11"/>
        <v>75.675675675675677</v>
      </c>
    </row>
    <row r="79" spans="1:9">
      <c r="A79" s="87" t="s">
        <v>123</v>
      </c>
      <c r="B79" s="112">
        <v>17</v>
      </c>
      <c r="C79" s="112">
        <v>3</v>
      </c>
      <c r="D79" s="112">
        <v>17</v>
      </c>
      <c r="E79" s="112">
        <v>17</v>
      </c>
      <c r="F79" s="109">
        <f t="shared" si="8"/>
        <v>89.473684210526315</v>
      </c>
      <c r="G79" s="109">
        <f t="shared" si="9"/>
        <v>75</v>
      </c>
      <c r="H79" s="109">
        <f t="shared" si="10"/>
        <v>89.473684210526315</v>
      </c>
      <c r="I79" s="109">
        <f t="shared" si="11"/>
        <v>89.473684210526315</v>
      </c>
    </row>
    <row r="80" spans="1:9">
      <c r="A80" s="87" t="s">
        <v>124</v>
      </c>
      <c r="B80" s="112">
        <v>252.5</v>
      </c>
      <c r="C80" s="112">
        <v>23</v>
      </c>
      <c r="D80" s="112">
        <v>245</v>
      </c>
      <c r="E80" s="112">
        <v>220.5</v>
      </c>
      <c r="F80" s="109">
        <f t="shared" si="8"/>
        <v>89.698046181172288</v>
      </c>
      <c r="G80" s="109">
        <f t="shared" si="9"/>
        <v>74.193548387096769</v>
      </c>
      <c r="H80" s="109">
        <f t="shared" si="10"/>
        <v>93.511450381679381</v>
      </c>
      <c r="I80" s="109">
        <f t="shared" si="11"/>
        <v>96.498905908096276</v>
      </c>
    </row>
    <row r="81" spans="1:9">
      <c r="A81" s="87" t="s">
        <v>125</v>
      </c>
      <c r="B81" s="112">
        <v>348.5</v>
      </c>
      <c r="C81" s="112">
        <v>13</v>
      </c>
      <c r="D81" s="112">
        <v>333.5</v>
      </c>
      <c r="E81" s="112">
        <v>318.5</v>
      </c>
      <c r="F81" s="109">
        <f t="shared" si="8"/>
        <v>79.384965831435082</v>
      </c>
      <c r="G81" s="109">
        <f t="shared" si="9"/>
        <v>47.272727272727273</v>
      </c>
      <c r="H81" s="109">
        <f t="shared" si="10"/>
        <v>81.840490797546011</v>
      </c>
      <c r="I81" s="109">
        <f t="shared" si="11"/>
        <v>83.705650459921159</v>
      </c>
    </row>
    <row r="82" spans="1:9">
      <c r="A82" s="87" t="s">
        <v>126</v>
      </c>
      <c r="B82" s="112">
        <v>27</v>
      </c>
      <c r="C82" s="112">
        <v>10</v>
      </c>
      <c r="D82" s="112">
        <v>20</v>
      </c>
      <c r="E82" s="112">
        <v>19</v>
      </c>
      <c r="F82" s="109">
        <f t="shared" si="8"/>
        <v>77.142857142857153</v>
      </c>
      <c r="G82" s="109">
        <f t="shared" si="9"/>
        <v>66.666666666666657</v>
      </c>
      <c r="H82" s="109">
        <f t="shared" si="10"/>
        <v>83.333333333333343</v>
      </c>
      <c r="I82" s="109">
        <f t="shared" si="11"/>
        <v>82.608695652173907</v>
      </c>
    </row>
    <row r="83" spans="1:9">
      <c r="A83" s="101"/>
      <c r="B83" s="35"/>
      <c r="C83" s="35"/>
      <c r="D83" s="35"/>
      <c r="E83" s="35"/>
      <c r="F83" s="109">
        <f t="shared" si="8"/>
        <v>0</v>
      </c>
      <c r="G83" s="109">
        <f t="shared" si="9"/>
        <v>0</v>
      </c>
      <c r="H83" s="109">
        <f t="shared" si="10"/>
        <v>0</v>
      </c>
      <c r="I83" s="109">
        <f t="shared" si="11"/>
        <v>0</v>
      </c>
    </row>
    <row r="84" spans="1:9">
      <c r="A84" s="101"/>
      <c r="B84" s="35"/>
      <c r="C84" s="35"/>
      <c r="D84" s="35"/>
      <c r="E84" s="35"/>
      <c r="F84" s="109">
        <f t="shared" si="8"/>
        <v>0</v>
      </c>
      <c r="G84" s="109">
        <f t="shared" si="9"/>
        <v>0</v>
      </c>
      <c r="H84" s="109">
        <f t="shared" si="10"/>
        <v>0</v>
      </c>
      <c r="I84" s="109">
        <f t="shared" si="11"/>
        <v>0</v>
      </c>
    </row>
    <row r="85" spans="1:9">
      <c r="A85" s="101"/>
      <c r="B85" s="35"/>
      <c r="C85" s="35"/>
      <c r="D85" s="35"/>
      <c r="E85" s="35"/>
      <c r="F85" s="109">
        <f t="shared" si="8"/>
        <v>0</v>
      </c>
      <c r="G85" s="109">
        <f t="shared" si="9"/>
        <v>0</v>
      </c>
      <c r="H85" s="109">
        <f t="shared" si="10"/>
        <v>0</v>
      </c>
      <c r="I85" s="109">
        <f t="shared" si="11"/>
        <v>0</v>
      </c>
    </row>
    <row r="86" spans="1:9">
      <c r="A86" s="101"/>
      <c r="B86" s="35"/>
      <c r="C86" s="35"/>
      <c r="D86" s="35"/>
      <c r="E86" s="35"/>
      <c r="F86" s="109">
        <f t="shared" si="8"/>
        <v>0</v>
      </c>
      <c r="G86" s="109">
        <f t="shared" si="9"/>
        <v>0</v>
      </c>
      <c r="H86" s="109">
        <f t="shared" si="10"/>
        <v>0</v>
      </c>
      <c r="I86" s="109">
        <f t="shared" si="11"/>
        <v>0</v>
      </c>
    </row>
    <row r="87" spans="1:9">
      <c r="A87" s="101"/>
      <c r="B87" s="35"/>
      <c r="C87" s="35"/>
      <c r="D87" s="35"/>
      <c r="E87" s="35"/>
      <c r="F87" s="109">
        <f t="shared" si="8"/>
        <v>0</v>
      </c>
      <c r="G87" s="109">
        <f t="shared" si="9"/>
        <v>0</v>
      </c>
      <c r="H87" s="109">
        <f t="shared" si="10"/>
        <v>0</v>
      </c>
      <c r="I87" s="109">
        <f t="shared" si="11"/>
        <v>0</v>
      </c>
    </row>
    <row r="88" spans="1:9">
      <c r="A88" s="101"/>
      <c r="B88" s="35"/>
      <c r="C88" s="35"/>
      <c r="D88" s="35"/>
      <c r="E88" s="35"/>
      <c r="F88" s="109">
        <f t="shared" si="8"/>
        <v>0</v>
      </c>
      <c r="G88" s="109">
        <f t="shared" si="9"/>
        <v>0</v>
      </c>
      <c r="H88" s="109">
        <f t="shared" si="10"/>
        <v>0</v>
      </c>
      <c r="I88" s="109">
        <f t="shared" si="11"/>
        <v>0</v>
      </c>
    </row>
    <row r="89" spans="1:9">
      <c r="A89" s="101"/>
      <c r="B89" s="35"/>
      <c r="C89" s="35"/>
      <c r="D89" s="35"/>
      <c r="E89" s="35"/>
      <c r="F89" s="109">
        <f t="shared" si="8"/>
        <v>0</v>
      </c>
      <c r="G89" s="109">
        <f t="shared" si="9"/>
        <v>0</v>
      </c>
      <c r="H89" s="109">
        <f t="shared" si="10"/>
        <v>0</v>
      </c>
      <c r="I89" s="109">
        <f t="shared" si="11"/>
        <v>0</v>
      </c>
    </row>
    <row r="90" spans="1:9">
      <c r="A90" s="101"/>
      <c r="B90" s="35"/>
      <c r="C90" s="35"/>
      <c r="D90" s="35"/>
      <c r="E90" s="35"/>
      <c r="F90" s="109">
        <f t="shared" si="8"/>
        <v>0</v>
      </c>
      <c r="G90" s="109">
        <f t="shared" si="9"/>
        <v>0</v>
      </c>
      <c r="H90" s="109">
        <f t="shared" si="10"/>
        <v>0</v>
      </c>
      <c r="I90" s="109">
        <f t="shared" si="11"/>
        <v>0</v>
      </c>
    </row>
    <row r="91" spans="1:9">
      <c r="A91" s="101"/>
      <c r="B91" s="35"/>
      <c r="C91" s="35"/>
      <c r="D91" s="35"/>
      <c r="E91" s="35"/>
      <c r="F91" s="109">
        <f t="shared" si="8"/>
        <v>0</v>
      </c>
      <c r="G91" s="109">
        <f t="shared" si="9"/>
        <v>0</v>
      </c>
      <c r="H91" s="109">
        <f t="shared" si="10"/>
        <v>0</v>
      </c>
      <c r="I91" s="109">
        <f t="shared" si="11"/>
        <v>0</v>
      </c>
    </row>
    <row r="92" spans="1:9">
      <c r="A92" s="102"/>
      <c r="B92" s="35"/>
      <c r="C92" s="35"/>
      <c r="D92" s="35"/>
      <c r="E92" s="35"/>
      <c r="F92" s="109">
        <f t="shared" si="8"/>
        <v>0</v>
      </c>
      <c r="G92" s="109">
        <f t="shared" si="9"/>
        <v>0</v>
      </c>
      <c r="H92" s="109">
        <f t="shared" si="10"/>
        <v>0</v>
      </c>
      <c r="I92" s="109">
        <f t="shared" si="11"/>
        <v>0</v>
      </c>
    </row>
    <row r="93" spans="1:9">
      <c r="A93" s="94" t="s">
        <v>56</v>
      </c>
      <c r="B93" s="36">
        <f>SUM(B66:B92)</f>
        <v>1764</v>
      </c>
      <c r="C93" s="36">
        <f>SUM(C66:C92)</f>
        <v>240</v>
      </c>
      <c r="D93" s="36">
        <f>SUM(D66:D92)</f>
        <v>1589</v>
      </c>
      <c r="E93" s="36">
        <f>SUM(E66:E92)</f>
        <v>1444</v>
      </c>
      <c r="F93" s="109">
        <f t="shared" si="8"/>
        <v>84.971098265895947</v>
      </c>
      <c r="G93" s="109">
        <f t="shared" si="9"/>
        <v>71.428571428571431</v>
      </c>
      <c r="H93" s="109">
        <f t="shared" si="10"/>
        <v>87.596471885336271</v>
      </c>
      <c r="I93" s="109">
        <f t="shared" si="11"/>
        <v>89.745183343691735</v>
      </c>
    </row>
    <row r="94" spans="1:9">
      <c r="A94" s="117"/>
      <c r="B94" s="11"/>
      <c r="C94" s="11"/>
      <c r="E94" s="11"/>
      <c r="I94" s="11"/>
    </row>
    <row r="95" spans="1:9">
      <c r="A95" s="103" t="s">
        <v>134</v>
      </c>
      <c r="B95" s="104"/>
      <c r="C95" s="104"/>
      <c r="D95" s="104"/>
      <c r="E95" s="104"/>
    </row>
    <row r="96" spans="1:9" ht="47.25">
      <c r="A96" s="105" t="s">
        <v>100</v>
      </c>
      <c r="B96" s="106" t="s">
        <v>102</v>
      </c>
      <c r="C96" s="57" t="s">
        <v>103</v>
      </c>
      <c r="D96" s="57" t="s">
        <v>104</v>
      </c>
      <c r="E96" s="57" t="s">
        <v>105</v>
      </c>
      <c r="F96" s="106" t="s">
        <v>128</v>
      </c>
      <c r="G96" s="106" t="s">
        <v>129</v>
      </c>
      <c r="H96" s="106" t="s">
        <v>130</v>
      </c>
      <c r="I96" s="107" t="s">
        <v>131</v>
      </c>
    </row>
    <row r="97" spans="1:9">
      <c r="A97" s="84" t="s">
        <v>110</v>
      </c>
      <c r="B97" s="58">
        <v>4</v>
      </c>
      <c r="C97" s="58">
        <v>4</v>
      </c>
      <c r="D97" s="58">
        <v>2</v>
      </c>
      <c r="E97" s="58">
        <v>2</v>
      </c>
      <c r="F97" s="108">
        <f t="shared" ref="F97:F124" si="12">+IFERROR(B97/(C4+C35),0)*100</f>
        <v>2.5396825396825395</v>
      </c>
      <c r="G97" s="108">
        <f t="shared" ref="G97:G124" si="13">+IFERROR(C97/(D4+D35),0)*100</f>
        <v>5.6338028169014089</v>
      </c>
      <c r="H97" s="108">
        <f t="shared" ref="H97:H124" si="14">+IFERROR(D97/(E4+E35),0)*100</f>
        <v>1.5037593984962405</v>
      </c>
      <c r="I97" s="108">
        <f t="shared" ref="I97:I124" si="15">+IFERROR(E97/(F4+F35),0)*100</f>
        <v>1.6460905349794239</v>
      </c>
    </row>
    <row r="98" spans="1:9">
      <c r="A98" s="87" t="s">
        <v>111</v>
      </c>
      <c r="B98" s="35">
        <v>0</v>
      </c>
      <c r="C98" s="35">
        <v>0</v>
      </c>
      <c r="D98" s="35">
        <v>0</v>
      </c>
      <c r="E98" s="35">
        <v>0</v>
      </c>
      <c r="F98" s="109">
        <f t="shared" si="12"/>
        <v>0</v>
      </c>
      <c r="G98" s="109">
        <f t="shared" si="13"/>
        <v>0</v>
      </c>
      <c r="H98" s="109">
        <f t="shared" si="14"/>
        <v>0</v>
      </c>
      <c r="I98" s="109">
        <f t="shared" si="15"/>
        <v>0</v>
      </c>
    </row>
    <row r="99" spans="1:9">
      <c r="A99" s="87" t="s">
        <v>112</v>
      </c>
      <c r="B99" s="35">
        <v>3.5</v>
      </c>
      <c r="C99" s="35">
        <v>0</v>
      </c>
      <c r="D99" s="35">
        <v>3.5</v>
      </c>
      <c r="E99" s="35">
        <v>0.5</v>
      </c>
      <c r="F99" s="109">
        <f t="shared" si="12"/>
        <v>5.6000000000000005</v>
      </c>
      <c r="G99" s="109">
        <f t="shared" si="13"/>
        <v>0</v>
      </c>
      <c r="H99" s="109">
        <f t="shared" si="14"/>
        <v>5.6910569105691051</v>
      </c>
      <c r="I99" s="109">
        <f t="shared" si="15"/>
        <v>1.4084507042253522</v>
      </c>
    </row>
    <row r="100" spans="1:9">
      <c r="A100" s="87" t="s">
        <v>113</v>
      </c>
      <c r="B100" s="35">
        <v>0</v>
      </c>
      <c r="C100" s="35">
        <v>0</v>
      </c>
      <c r="D100" s="35">
        <v>0</v>
      </c>
      <c r="E100" s="35">
        <v>0</v>
      </c>
      <c r="F100" s="109">
        <f t="shared" si="12"/>
        <v>0</v>
      </c>
      <c r="G100" s="109">
        <f t="shared" si="13"/>
        <v>0</v>
      </c>
      <c r="H100" s="109">
        <f t="shared" si="14"/>
        <v>0</v>
      </c>
      <c r="I100" s="109">
        <f t="shared" si="15"/>
        <v>0</v>
      </c>
    </row>
    <row r="101" spans="1:9">
      <c r="A101" s="87" t="s">
        <v>114</v>
      </c>
      <c r="B101" s="35">
        <v>7</v>
      </c>
      <c r="C101" s="35">
        <v>5</v>
      </c>
      <c r="D101" s="35">
        <v>5</v>
      </c>
      <c r="E101" s="35">
        <v>4</v>
      </c>
      <c r="F101" s="109">
        <f t="shared" si="12"/>
        <v>10.76923076923077</v>
      </c>
      <c r="G101" s="109">
        <f t="shared" si="13"/>
        <v>31.25</v>
      </c>
      <c r="H101" s="109">
        <f t="shared" si="14"/>
        <v>9.433962264150944</v>
      </c>
      <c r="I101" s="109">
        <f t="shared" si="15"/>
        <v>8</v>
      </c>
    </row>
    <row r="102" spans="1:9">
      <c r="A102" s="87" t="s">
        <v>115</v>
      </c>
      <c r="B102" s="35">
        <v>3</v>
      </c>
      <c r="C102" s="35">
        <v>0</v>
      </c>
      <c r="D102" s="35">
        <v>2</v>
      </c>
      <c r="E102" s="35">
        <v>2</v>
      </c>
      <c r="F102" s="109">
        <f t="shared" si="12"/>
        <v>11.538461538461538</v>
      </c>
      <c r="G102" s="109">
        <f t="shared" si="13"/>
        <v>0</v>
      </c>
      <c r="H102" s="109">
        <f t="shared" si="14"/>
        <v>8.3333333333333321</v>
      </c>
      <c r="I102" s="109">
        <f t="shared" si="15"/>
        <v>8.3333333333333321</v>
      </c>
    </row>
    <row r="103" spans="1:9">
      <c r="A103" s="87" t="s">
        <v>116</v>
      </c>
      <c r="B103" s="35">
        <v>9</v>
      </c>
      <c r="C103" s="35">
        <v>0</v>
      </c>
      <c r="D103" s="35">
        <v>8</v>
      </c>
      <c r="E103" s="35">
        <v>6</v>
      </c>
      <c r="F103" s="109">
        <f t="shared" si="12"/>
        <v>6.2937062937062942</v>
      </c>
      <c r="G103" s="109">
        <f t="shared" si="13"/>
        <v>0</v>
      </c>
      <c r="H103" s="109">
        <f t="shared" si="14"/>
        <v>5.755395683453238</v>
      </c>
      <c r="I103" s="109">
        <f t="shared" si="15"/>
        <v>6.0606060606060606</v>
      </c>
    </row>
    <row r="104" spans="1:9">
      <c r="A104" s="87" t="s">
        <v>117</v>
      </c>
      <c r="B104" s="35">
        <v>4.5</v>
      </c>
      <c r="C104" s="35">
        <v>0</v>
      </c>
      <c r="D104" s="35">
        <v>4.5</v>
      </c>
      <c r="E104" s="35">
        <v>2.5</v>
      </c>
      <c r="F104" s="109">
        <f t="shared" si="12"/>
        <v>6.7669172932330826</v>
      </c>
      <c r="G104" s="109">
        <f t="shared" si="13"/>
        <v>0</v>
      </c>
      <c r="H104" s="109">
        <f t="shared" si="14"/>
        <v>6.7669172932330826</v>
      </c>
      <c r="I104" s="109">
        <f t="shared" si="15"/>
        <v>4.7619047619047619</v>
      </c>
    </row>
    <row r="105" spans="1:9">
      <c r="A105" s="87" t="s">
        <v>118</v>
      </c>
      <c r="B105" s="35">
        <v>25</v>
      </c>
      <c r="C105" s="35">
        <v>15</v>
      </c>
      <c r="D105" s="35">
        <v>6</v>
      </c>
      <c r="E105" s="35">
        <v>5</v>
      </c>
      <c r="F105" s="109">
        <f t="shared" si="12"/>
        <v>6.1425061425061429</v>
      </c>
      <c r="G105" s="109">
        <f t="shared" si="13"/>
        <v>14.285714285714285</v>
      </c>
      <c r="H105" s="109">
        <f t="shared" si="14"/>
        <v>1.9801980198019802</v>
      </c>
      <c r="I105" s="109">
        <f t="shared" si="15"/>
        <v>1.7421602787456445</v>
      </c>
    </row>
    <row r="106" spans="1:9">
      <c r="A106" s="87" t="s">
        <v>119</v>
      </c>
      <c r="B106" s="35">
        <v>10.5</v>
      </c>
      <c r="C106" s="35">
        <v>3.5</v>
      </c>
      <c r="D106" s="35">
        <v>5</v>
      </c>
      <c r="E106" s="35">
        <v>4</v>
      </c>
      <c r="F106" s="109">
        <f t="shared" si="12"/>
        <v>4.0697674418604652</v>
      </c>
      <c r="G106" s="109">
        <f t="shared" si="13"/>
        <v>7.5268817204301079</v>
      </c>
      <c r="H106" s="109">
        <f t="shared" si="14"/>
        <v>2.2471910112359552</v>
      </c>
      <c r="I106" s="109">
        <f t="shared" si="15"/>
        <v>1.9277108433734942</v>
      </c>
    </row>
    <row r="107" spans="1:9">
      <c r="A107" s="87" t="s">
        <v>120</v>
      </c>
      <c r="B107" s="35">
        <v>1</v>
      </c>
      <c r="C107" s="35">
        <v>0</v>
      </c>
      <c r="D107" s="35">
        <v>1</v>
      </c>
      <c r="E107" s="35">
        <v>1</v>
      </c>
      <c r="F107" s="109">
        <f t="shared" si="12"/>
        <v>4.7619047619047619</v>
      </c>
      <c r="G107" s="109">
        <f t="shared" si="13"/>
        <v>0</v>
      </c>
      <c r="H107" s="109">
        <f t="shared" si="14"/>
        <v>5.2631578947368416</v>
      </c>
      <c r="I107" s="109">
        <f t="shared" si="15"/>
        <v>5.8823529411764701</v>
      </c>
    </row>
    <row r="108" spans="1:9">
      <c r="A108" s="87" t="s">
        <v>121</v>
      </c>
      <c r="B108" s="35">
        <v>2</v>
      </c>
      <c r="C108" s="35">
        <v>0</v>
      </c>
      <c r="D108" s="35">
        <v>2</v>
      </c>
      <c r="E108" s="35">
        <v>2</v>
      </c>
      <c r="F108" s="109">
        <f t="shared" si="12"/>
        <v>40</v>
      </c>
      <c r="G108" s="109">
        <f t="shared" si="13"/>
        <v>0</v>
      </c>
      <c r="H108" s="109">
        <f t="shared" si="14"/>
        <v>50</v>
      </c>
      <c r="I108" s="109">
        <f t="shared" si="15"/>
        <v>50</v>
      </c>
    </row>
    <row r="109" spans="1:9">
      <c r="A109" s="87" t="s">
        <v>122</v>
      </c>
      <c r="B109" s="35">
        <v>4</v>
      </c>
      <c r="C109" s="35">
        <v>2</v>
      </c>
      <c r="D109" s="35">
        <v>2</v>
      </c>
      <c r="E109" s="35">
        <v>1</v>
      </c>
      <c r="F109" s="109">
        <f t="shared" si="12"/>
        <v>6.4516129032258061</v>
      </c>
      <c r="G109" s="109">
        <f t="shared" si="13"/>
        <v>18.181818181818183</v>
      </c>
      <c r="H109" s="109">
        <f t="shared" si="14"/>
        <v>3.9215686274509802</v>
      </c>
      <c r="I109" s="109">
        <f t="shared" si="15"/>
        <v>2.7027027027027026</v>
      </c>
    </row>
    <row r="110" spans="1:9">
      <c r="A110" s="87" t="s">
        <v>123</v>
      </c>
      <c r="B110" s="35">
        <v>0</v>
      </c>
      <c r="C110" s="35">
        <v>0</v>
      </c>
      <c r="D110" s="35">
        <v>0</v>
      </c>
      <c r="E110" s="35">
        <v>0</v>
      </c>
      <c r="F110" s="109">
        <f t="shared" si="12"/>
        <v>0</v>
      </c>
      <c r="G110" s="109">
        <f t="shared" si="13"/>
        <v>0</v>
      </c>
      <c r="H110" s="109">
        <f t="shared" si="14"/>
        <v>0</v>
      </c>
      <c r="I110" s="109">
        <f t="shared" si="15"/>
        <v>0</v>
      </c>
    </row>
    <row r="111" spans="1:9">
      <c r="A111" s="87" t="s">
        <v>124</v>
      </c>
      <c r="B111" s="35">
        <v>20</v>
      </c>
      <c r="C111" s="35">
        <v>7</v>
      </c>
      <c r="D111" s="35">
        <v>9</v>
      </c>
      <c r="E111" s="35">
        <v>5</v>
      </c>
      <c r="F111" s="109">
        <f t="shared" si="12"/>
        <v>7.104795737122557</v>
      </c>
      <c r="G111" s="109">
        <f t="shared" si="13"/>
        <v>22.58064516129032</v>
      </c>
      <c r="H111" s="109">
        <f t="shared" si="14"/>
        <v>3.4351145038167941</v>
      </c>
      <c r="I111" s="109">
        <f t="shared" si="15"/>
        <v>2.1881838074398248</v>
      </c>
    </row>
    <row r="112" spans="1:9">
      <c r="A112" s="87" t="s">
        <v>125</v>
      </c>
      <c r="B112" s="35">
        <v>30.5</v>
      </c>
      <c r="C112" s="35">
        <v>7.5</v>
      </c>
      <c r="D112" s="35">
        <v>22</v>
      </c>
      <c r="E112" s="35">
        <v>20</v>
      </c>
      <c r="F112" s="109">
        <f t="shared" si="12"/>
        <v>6.9476082004555808</v>
      </c>
      <c r="G112" s="109">
        <f t="shared" si="13"/>
        <v>27.27272727272727</v>
      </c>
      <c r="H112" s="109">
        <f t="shared" si="14"/>
        <v>5.3987730061349692</v>
      </c>
      <c r="I112" s="109">
        <f t="shared" si="15"/>
        <v>5.2562417871222076</v>
      </c>
    </row>
    <row r="113" spans="1:9">
      <c r="A113" s="87" t="s">
        <v>126</v>
      </c>
      <c r="B113" s="35">
        <v>2</v>
      </c>
      <c r="C113" s="35">
        <v>2</v>
      </c>
      <c r="D113" s="35">
        <v>1</v>
      </c>
      <c r="E113" s="35">
        <v>1</v>
      </c>
      <c r="F113" s="109">
        <f t="shared" si="12"/>
        <v>5.7142857142857144</v>
      </c>
      <c r="G113" s="109">
        <f t="shared" si="13"/>
        <v>13.333333333333334</v>
      </c>
      <c r="H113" s="109">
        <f t="shared" si="14"/>
        <v>4.1666666666666661</v>
      </c>
      <c r="I113" s="109">
        <f t="shared" si="15"/>
        <v>4.3478260869565215</v>
      </c>
    </row>
    <row r="114" spans="1:9">
      <c r="A114" s="101"/>
      <c r="B114" s="35"/>
      <c r="C114" s="35"/>
      <c r="D114" s="35"/>
      <c r="E114" s="35"/>
      <c r="F114" s="109">
        <f t="shared" si="12"/>
        <v>0</v>
      </c>
      <c r="G114" s="109">
        <f t="shared" si="13"/>
        <v>0</v>
      </c>
      <c r="H114" s="109">
        <f t="shared" si="14"/>
        <v>0</v>
      </c>
      <c r="I114" s="109">
        <f t="shared" si="15"/>
        <v>0</v>
      </c>
    </row>
    <row r="115" spans="1:9">
      <c r="A115" s="101"/>
      <c r="B115" s="35"/>
      <c r="C115" s="35"/>
      <c r="D115" s="35"/>
      <c r="E115" s="35"/>
      <c r="F115" s="109">
        <f t="shared" si="12"/>
        <v>0</v>
      </c>
      <c r="G115" s="109">
        <f t="shared" si="13"/>
        <v>0</v>
      </c>
      <c r="H115" s="109">
        <f t="shared" si="14"/>
        <v>0</v>
      </c>
      <c r="I115" s="109">
        <f t="shared" si="15"/>
        <v>0</v>
      </c>
    </row>
    <row r="116" spans="1:9">
      <c r="A116" s="101"/>
      <c r="B116" s="35"/>
      <c r="C116" s="35"/>
      <c r="D116" s="35"/>
      <c r="E116" s="35"/>
      <c r="F116" s="109">
        <f t="shared" si="12"/>
        <v>0</v>
      </c>
      <c r="G116" s="109">
        <f t="shared" si="13"/>
        <v>0</v>
      </c>
      <c r="H116" s="109">
        <f t="shared" si="14"/>
        <v>0</v>
      </c>
      <c r="I116" s="109">
        <f t="shared" si="15"/>
        <v>0</v>
      </c>
    </row>
    <row r="117" spans="1:9">
      <c r="A117" s="101"/>
      <c r="B117" s="35"/>
      <c r="C117" s="35"/>
      <c r="D117" s="35"/>
      <c r="E117" s="35"/>
      <c r="F117" s="109">
        <f t="shared" si="12"/>
        <v>0</v>
      </c>
      <c r="G117" s="109">
        <f t="shared" si="13"/>
        <v>0</v>
      </c>
      <c r="H117" s="109">
        <f t="shared" si="14"/>
        <v>0</v>
      </c>
      <c r="I117" s="109">
        <f t="shared" si="15"/>
        <v>0</v>
      </c>
    </row>
    <row r="118" spans="1:9">
      <c r="A118" s="101"/>
      <c r="B118" s="35"/>
      <c r="C118" s="35"/>
      <c r="D118" s="35"/>
      <c r="E118" s="35"/>
      <c r="F118" s="109">
        <f t="shared" si="12"/>
        <v>0</v>
      </c>
      <c r="G118" s="109">
        <f t="shared" si="13"/>
        <v>0</v>
      </c>
      <c r="H118" s="109">
        <f t="shared" si="14"/>
        <v>0</v>
      </c>
      <c r="I118" s="109">
        <f t="shared" si="15"/>
        <v>0</v>
      </c>
    </row>
    <row r="119" spans="1:9">
      <c r="A119" s="101"/>
      <c r="B119" s="35"/>
      <c r="C119" s="35"/>
      <c r="D119" s="35"/>
      <c r="E119" s="35"/>
      <c r="F119" s="109">
        <f t="shared" si="12"/>
        <v>0</v>
      </c>
      <c r="G119" s="109">
        <f t="shared" si="13"/>
        <v>0</v>
      </c>
      <c r="H119" s="109">
        <f t="shared" si="14"/>
        <v>0</v>
      </c>
      <c r="I119" s="109">
        <f t="shared" si="15"/>
        <v>0</v>
      </c>
    </row>
    <row r="120" spans="1:9">
      <c r="A120" s="101"/>
      <c r="B120" s="35"/>
      <c r="C120" s="35"/>
      <c r="D120" s="35"/>
      <c r="E120" s="35"/>
      <c r="F120" s="109">
        <f t="shared" si="12"/>
        <v>0</v>
      </c>
      <c r="G120" s="109">
        <f t="shared" si="13"/>
        <v>0</v>
      </c>
      <c r="H120" s="109">
        <f t="shared" si="14"/>
        <v>0</v>
      </c>
      <c r="I120" s="109">
        <f t="shared" si="15"/>
        <v>0</v>
      </c>
    </row>
    <row r="121" spans="1:9">
      <c r="A121" s="101"/>
      <c r="B121" s="35"/>
      <c r="C121" s="35"/>
      <c r="D121" s="35"/>
      <c r="E121" s="35"/>
      <c r="F121" s="109">
        <f t="shared" si="12"/>
        <v>0</v>
      </c>
      <c r="G121" s="109">
        <f t="shared" si="13"/>
        <v>0</v>
      </c>
      <c r="H121" s="109">
        <f t="shared" si="14"/>
        <v>0</v>
      </c>
      <c r="I121" s="109">
        <f t="shared" si="15"/>
        <v>0</v>
      </c>
    </row>
    <row r="122" spans="1:9">
      <c r="A122" s="101"/>
      <c r="B122" s="35"/>
      <c r="C122" s="35"/>
      <c r="D122" s="35"/>
      <c r="E122" s="35"/>
      <c r="F122" s="109">
        <f t="shared" si="12"/>
        <v>0</v>
      </c>
      <c r="G122" s="109">
        <f t="shared" si="13"/>
        <v>0</v>
      </c>
      <c r="H122" s="109">
        <f t="shared" si="14"/>
        <v>0</v>
      </c>
      <c r="I122" s="109">
        <f t="shared" si="15"/>
        <v>0</v>
      </c>
    </row>
    <row r="123" spans="1:9">
      <c r="A123" s="102"/>
      <c r="B123" s="35"/>
      <c r="C123" s="35"/>
      <c r="D123" s="35"/>
      <c r="E123" s="35"/>
      <c r="F123" s="109">
        <f t="shared" si="12"/>
        <v>0</v>
      </c>
      <c r="G123" s="109">
        <f t="shared" si="13"/>
        <v>0</v>
      </c>
      <c r="H123" s="109">
        <f t="shared" si="14"/>
        <v>0</v>
      </c>
      <c r="I123" s="109">
        <f t="shared" si="15"/>
        <v>0</v>
      </c>
    </row>
    <row r="124" spans="1:9">
      <c r="A124" s="94" t="s">
        <v>56</v>
      </c>
      <c r="B124" s="36">
        <f>SUM(B97:B123)</f>
        <v>126</v>
      </c>
      <c r="C124" s="36">
        <f>SUM(C97:C123)</f>
        <v>46</v>
      </c>
      <c r="D124" s="36">
        <f>SUM(D97:D123)</f>
        <v>73</v>
      </c>
      <c r="E124" s="36">
        <f>SUM(E97:E123)</f>
        <v>56</v>
      </c>
      <c r="F124" s="109">
        <f t="shared" si="12"/>
        <v>6.0693641618497107</v>
      </c>
      <c r="G124" s="109">
        <f t="shared" si="13"/>
        <v>13.690476190476192</v>
      </c>
      <c r="H124" s="109">
        <f t="shared" si="14"/>
        <v>4.0242557883131198</v>
      </c>
      <c r="I124" s="109">
        <f t="shared" si="15"/>
        <v>3.4804226227470481</v>
      </c>
    </row>
  </sheetData>
  <mergeCells count="4">
    <mergeCell ref="A1:J1"/>
    <mergeCell ref="A2:J2"/>
    <mergeCell ref="A33:J33"/>
    <mergeCell ref="A64:E64"/>
  </mergeCells>
  <pageMargins left="0.75" right="0.75" top="1" bottom="1" header="0.51180555555555496" footer="0.51180555555555496"/>
  <pageSetup paperSize="9" firstPageNumber="0" orientation="portrait" horizontalDpi="4294967295" verticalDpi="4294967295" r:id="rId1"/>
  <rowBreaks count="3" manualBreakCount="3">
    <brk id="32" max="16383" man="1"/>
    <brk id="63" max="16383" man="1"/>
    <brk id="9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25"/>
  <sheetViews>
    <sheetView view="pageBreakPreview" topLeftCell="A31" zoomScaleNormal="100" workbookViewId="0">
      <selection sqref="A1:J1"/>
    </sheetView>
  </sheetViews>
  <sheetFormatPr defaultRowHeight="15.75"/>
  <cols>
    <col min="1" max="1" width="27.5"/>
    <col min="2" max="10" width="12"/>
    <col min="11" max="1025" width="9.75"/>
  </cols>
  <sheetData>
    <row r="1" spans="1:12" ht="31.5" customHeight="1">
      <c r="A1" s="613" t="s">
        <v>135</v>
      </c>
      <c r="B1" s="613"/>
      <c r="C1" s="613"/>
      <c r="D1" s="613"/>
      <c r="E1" s="613"/>
      <c r="F1" s="613"/>
      <c r="G1" s="613"/>
      <c r="H1" s="613"/>
      <c r="I1" s="613"/>
      <c r="J1" s="613"/>
      <c r="K1" s="118"/>
    </row>
    <row r="2" spans="1:12">
      <c r="A2" s="611" t="s">
        <v>54</v>
      </c>
      <c r="B2" s="611"/>
      <c r="C2" s="611"/>
      <c r="D2" s="611"/>
      <c r="E2" s="611"/>
      <c r="F2" s="611"/>
      <c r="G2" s="611"/>
      <c r="H2" s="611"/>
      <c r="I2" s="611"/>
      <c r="J2" s="611"/>
      <c r="K2" s="80"/>
      <c r="L2" s="11"/>
    </row>
    <row r="3" spans="1:12" ht="31.5">
      <c r="A3" s="62" t="s">
        <v>100</v>
      </c>
      <c r="B3" s="22" t="s">
        <v>101</v>
      </c>
      <c r="C3" s="22" t="s">
        <v>102</v>
      </c>
      <c r="D3" s="98" t="s">
        <v>103</v>
      </c>
      <c r="E3" s="98" t="s">
        <v>104</v>
      </c>
      <c r="F3" s="98" t="s">
        <v>105</v>
      </c>
      <c r="G3" s="22" t="s">
        <v>106</v>
      </c>
      <c r="H3" s="22" t="s">
        <v>107</v>
      </c>
      <c r="I3" s="22" t="s">
        <v>108</v>
      </c>
      <c r="J3" s="99" t="s">
        <v>109</v>
      </c>
      <c r="K3" s="80"/>
      <c r="L3" s="11"/>
    </row>
    <row r="4" spans="1:12">
      <c r="A4" s="84" t="s">
        <v>110</v>
      </c>
      <c r="B4" s="110">
        <v>16</v>
      </c>
      <c r="C4" s="110">
        <v>18</v>
      </c>
      <c r="D4" s="110">
        <v>14</v>
      </c>
      <c r="E4" s="110">
        <v>10</v>
      </c>
      <c r="F4" s="119">
        <v>9</v>
      </c>
      <c r="G4" s="86">
        <f t="shared" ref="G4:G31" si="0">IFERROR(C4/B4,0)</f>
        <v>1.125</v>
      </c>
      <c r="H4" s="86">
        <f t="shared" ref="H4:H31" si="1">IFERROR(E4/D4,0)</f>
        <v>0.7142857142857143</v>
      </c>
      <c r="I4" s="86">
        <f t="shared" ref="I4:I31" si="2">IFERROR(F4/E4,0)</f>
        <v>0.9</v>
      </c>
      <c r="J4" s="86">
        <f t="shared" ref="J4:J31" si="3">IFERROR(F4/B4,0)</f>
        <v>0.5625</v>
      </c>
      <c r="K4" s="80"/>
      <c r="L4" s="11"/>
    </row>
    <row r="5" spans="1:12">
      <c r="A5" s="87" t="s">
        <v>111</v>
      </c>
      <c r="B5" s="112">
        <v>4</v>
      </c>
      <c r="C5" s="112">
        <v>4</v>
      </c>
      <c r="D5" s="112">
        <v>4</v>
      </c>
      <c r="E5" s="112">
        <v>4</v>
      </c>
      <c r="F5" s="119">
        <v>4</v>
      </c>
      <c r="G5" s="89">
        <f t="shared" si="0"/>
        <v>1</v>
      </c>
      <c r="H5" s="89">
        <f t="shared" si="1"/>
        <v>1</v>
      </c>
      <c r="I5" s="89">
        <f t="shared" si="2"/>
        <v>1</v>
      </c>
      <c r="J5" s="89">
        <f t="shared" si="3"/>
        <v>1</v>
      </c>
      <c r="K5" s="80"/>
      <c r="L5" s="11"/>
    </row>
    <row r="6" spans="1:12">
      <c r="A6" s="87" t="s">
        <v>112</v>
      </c>
      <c r="B6" s="112">
        <v>3</v>
      </c>
      <c r="C6" s="112">
        <v>4</v>
      </c>
      <c r="D6" s="112">
        <v>3</v>
      </c>
      <c r="E6" s="112">
        <v>3</v>
      </c>
      <c r="F6" s="119">
        <v>3</v>
      </c>
      <c r="G6" s="89">
        <f t="shared" si="0"/>
        <v>1.3333333333333333</v>
      </c>
      <c r="H6" s="89">
        <f t="shared" si="1"/>
        <v>1</v>
      </c>
      <c r="I6" s="89">
        <f t="shared" si="2"/>
        <v>1</v>
      </c>
      <c r="J6" s="89">
        <f t="shared" si="3"/>
        <v>1</v>
      </c>
      <c r="K6" s="80"/>
      <c r="L6" s="11"/>
    </row>
    <row r="7" spans="1:12">
      <c r="A7" s="87" t="s">
        <v>113</v>
      </c>
      <c r="B7" s="112">
        <v>0</v>
      </c>
      <c r="C7" s="112">
        <v>0</v>
      </c>
      <c r="D7" s="112">
        <v>0</v>
      </c>
      <c r="E7" s="112">
        <v>0</v>
      </c>
      <c r="F7" s="119">
        <v>0</v>
      </c>
      <c r="G7" s="89">
        <f t="shared" si="0"/>
        <v>0</v>
      </c>
      <c r="H7" s="89">
        <f t="shared" si="1"/>
        <v>0</v>
      </c>
      <c r="I7" s="89">
        <f t="shared" si="2"/>
        <v>0</v>
      </c>
      <c r="J7" s="89">
        <f t="shared" si="3"/>
        <v>0</v>
      </c>
      <c r="K7" s="80"/>
      <c r="L7" s="11"/>
    </row>
    <row r="8" spans="1:12">
      <c r="A8" s="87" t="s">
        <v>114</v>
      </c>
      <c r="B8" s="112">
        <v>23</v>
      </c>
      <c r="C8" s="112">
        <v>17</v>
      </c>
      <c r="D8" s="112">
        <v>17</v>
      </c>
      <c r="E8" s="112">
        <v>16</v>
      </c>
      <c r="F8" s="119">
        <v>11</v>
      </c>
      <c r="G8" s="89">
        <f t="shared" si="0"/>
        <v>0.73913043478260865</v>
      </c>
      <c r="H8" s="89">
        <f t="shared" si="1"/>
        <v>0.94117647058823528</v>
      </c>
      <c r="I8" s="89">
        <f t="shared" si="2"/>
        <v>0.6875</v>
      </c>
      <c r="J8" s="89">
        <f t="shared" si="3"/>
        <v>0.47826086956521741</v>
      </c>
      <c r="K8" s="80"/>
      <c r="L8" s="11"/>
    </row>
    <row r="9" spans="1:12">
      <c r="A9" s="87" t="s">
        <v>136</v>
      </c>
      <c r="B9" s="112">
        <v>4</v>
      </c>
      <c r="C9" s="112">
        <v>1</v>
      </c>
      <c r="D9" s="112">
        <v>1</v>
      </c>
      <c r="E9" s="112">
        <v>1</v>
      </c>
      <c r="F9" s="119">
        <v>1</v>
      </c>
      <c r="G9" s="89">
        <f t="shared" si="0"/>
        <v>0.25</v>
      </c>
      <c r="H9" s="89">
        <f t="shared" si="1"/>
        <v>1</v>
      </c>
      <c r="I9" s="89">
        <f t="shared" si="2"/>
        <v>1</v>
      </c>
      <c r="J9" s="89">
        <f t="shared" si="3"/>
        <v>0.25</v>
      </c>
      <c r="K9" s="80"/>
      <c r="L9" s="11"/>
    </row>
    <row r="10" spans="1:12">
      <c r="A10" s="87" t="s">
        <v>115</v>
      </c>
      <c r="B10" s="112">
        <v>3</v>
      </c>
      <c r="C10" s="112">
        <v>4</v>
      </c>
      <c r="D10" s="112">
        <v>4</v>
      </c>
      <c r="E10" s="112">
        <v>4</v>
      </c>
      <c r="F10" s="119">
        <v>4</v>
      </c>
      <c r="G10" s="89">
        <f t="shared" si="0"/>
        <v>1.3333333333333333</v>
      </c>
      <c r="H10" s="89">
        <f t="shared" si="1"/>
        <v>1</v>
      </c>
      <c r="I10" s="89">
        <f t="shared" si="2"/>
        <v>1</v>
      </c>
      <c r="J10" s="89">
        <f t="shared" si="3"/>
        <v>1.3333333333333333</v>
      </c>
      <c r="K10" s="80"/>
      <c r="L10" s="11"/>
    </row>
    <row r="11" spans="1:12">
      <c r="A11" s="87" t="s">
        <v>116</v>
      </c>
      <c r="B11" s="112">
        <v>19</v>
      </c>
      <c r="C11" s="112">
        <v>16</v>
      </c>
      <c r="D11" s="112">
        <v>16</v>
      </c>
      <c r="E11" s="112">
        <v>15</v>
      </c>
      <c r="F11" s="119">
        <v>11</v>
      </c>
      <c r="G11" s="89">
        <f t="shared" si="0"/>
        <v>0.84210526315789469</v>
      </c>
      <c r="H11" s="89">
        <f t="shared" si="1"/>
        <v>0.9375</v>
      </c>
      <c r="I11" s="89">
        <f t="shared" si="2"/>
        <v>0.73333333333333328</v>
      </c>
      <c r="J11" s="89">
        <f t="shared" si="3"/>
        <v>0.57894736842105265</v>
      </c>
      <c r="K11" s="80"/>
      <c r="L11" s="11"/>
    </row>
    <row r="12" spans="1:12">
      <c r="A12" s="87" t="s">
        <v>117</v>
      </c>
      <c r="B12" s="112">
        <v>20</v>
      </c>
      <c r="C12" s="112">
        <v>25</v>
      </c>
      <c r="D12" s="112">
        <v>22</v>
      </c>
      <c r="E12" s="112">
        <v>19</v>
      </c>
      <c r="F12" s="119">
        <v>19</v>
      </c>
      <c r="G12" s="89">
        <f t="shared" si="0"/>
        <v>1.25</v>
      </c>
      <c r="H12" s="89">
        <f t="shared" si="1"/>
        <v>0.86363636363636365</v>
      </c>
      <c r="I12" s="89">
        <f t="shared" si="2"/>
        <v>1</v>
      </c>
      <c r="J12" s="89">
        <f t="shared" si="3"/>
        <v>0.95</v>
      </c>
      <c r="K12" s="80"/>
      <c r="L12" s="11"/>
    </row>
    <row r="13" spans="1:12">
      <c r="A13" s="87" t="s">
        <v>118</v>
      </c>
      <c r="B13" s="114">
        <v>21</v>
      </c>
      <c r="C13" s="114">
        <v>19</v>
      </c>
      <c r="D13" s="112">
        <v>17</v>
      </c>
      <c r="E13" s="112">
        <v>15</v>
      </c>
      <c r="F13" s="119">
        <v>15</v>
      </c>
      <c r="G13" s="89">
        <f t="shared" si="0"/>
        <v>0.90476190476190477</v>
      </c>
      <c r="H13" s="89">
        <f t="shared" si="1"/>
        <v>0.88235294117647056</v>
      </c>
      <c r="I13" s="89">
        <f t="shared" si="2"/>
        <v>1</v>
      </c>
      <c r="J13" s="89">
        <f t="shared" si="3"/>
        <v>0.7142857142857143</v>
      </c>
      <c r="K13" s="80"/>
      <c r="L13" s="11"/>
    </row>
    <row r="14" spans="1:12">
      <c r="A14" s="87" t="s">
        <v>119</v>
      </c>
      <c r="B14" s="112">
        <v>17</v>
      </c>
      <c r="C14" s="112">
        <v>15</v>
      </c>
      <c r="D14" s="112">
        <v>15</v>
      </c>
      <c r="E14" s="112">
        <v>15</v>
      </c>
      <c r="F14" s="119">
        <v>15</v>
      </c>
      <c r="G14" s="89">
        <f t="shared" si="0"/>
        <v>0.88235294117647056</v>
      </c>
      <c r="H14" s="89">
        <f t="shared" si="1"/>
        <v>1</v>
      </c>
      <c r="I14" s="89">
        <f t="shared" si="2"/>
        <v>1</v>
      </c>
      <c r="J14" s="89">
        <f t="shared" si="3"/>
        <v>0.88235294117647056</v>
      </c>
      <c r="K14" s="80"/>
      <c r="L14" s="11"/>
    </row>
    <row r="15" spans="1:12">
      <c r="A15" s="87" t="s">
        <v>120</v>
      </c>
      <c r="B15" s="112">
        <v>5</v>
      </c>
      <c r="C15" s="112">
        <v>1</v>
      </c>
      <c r="D15" s="112">
        <v>1</v>
      </c>
      <c r="E15" s="112">
        <v>1</v>
      </c>
      <c r="F15" s="119">
        <v>1</v>
      </c>
      <c r="G15" s="89">
        <f t="shared" si="0"/>
        <v>0.2</v>
      </c>
      <c r="H15" s="89">
        <f t="shared" si="1"/>
        <v>1</v>
      </c>
      <c r="I15" s="89">
        <f t="shared" si="2"/>
        <v>1</v>
      </c>
      <c r="J15" s="89">
        <f t="shared" si="3"/>
        <v>0.2</v>
      </c>
      <c r="K15" s="80"/>
      <c r="L15" s="11"/>
    </row>
    <row r="16" spans="1:12">
      <c r="A16" s="87" t="s">
        <v>121</v>
      </c>
      <c r="B16" s="112">
        <v>3</v>
      </c>
      <c r="C16" s="112">
        <v>3</v>
      </c>
      <c r="D16" s="112">
        <v>3</v>
      </c>
      <c r="E16" s="112">
        <v>3</v>
      </c>
      <c r="F16" s="119">
        <v>2</v>
      </c>
      <c r="G16" s="89">
        <f t="shared" si="0"/>
        <v>1</v>
      </c>
      <c r="H16" s="89">
        <f t="shared" si="1"/>
        <v>1</v>
      </c>
      <c r="I16" s="89">
        <f t="shared" si="2"/>
        <v>0.66666666666666663</v>
      </c>
      <c r="J16" s="89">
        <f t="shared" si="3"/>
        <v>0.66666666666666663</v>
      </c>
      <c r="K16" s="80"/>
      <c r="L16" s="11"/>
    </row>
    <row r="17" spans="1:12">
      <c r="A17" s="87" t="s">
        <v>122</v>
      </c>
      <c r="B17" s="112">
        <v>4</v>
      </c>
      <c r="C17" s="112">
        <v>4</v>
      </c>
      <c r="D17" s="112">
        <v>4</v>
      </c>
      <c r="E17" s="112">
        <v>2</v>
      </c>
      <c r="F17" s="119">
        <v>1</v>
      </c>
      <c r="G17" s="89">
        <f t="shared" si="0"/>
        <v>1</v>
      </c>
      <c r="H17" s="89">
        <f t="shared" si="1"/>
        <v>0.5</v>
      </c>
      <c r="I17" s="89">
        <f t="shared" si="2"/>
        <v>0.5</v>
      </c>
      <c r="J17" s="89">
        <f t="shared" si="3"/>
        <v>0.25</v>
      </c>
      <c r="K17" s="80"/>
      <c r="L17" s="11"/>
    </row>
    <row r="18" spans="1:12">
      <c r="A18" s="87" t="s">
        <v>123</v>
      </c>
      <c r="B18" s="112">
        <v>10</v>
      </c>
      <c r="C18" s="112">
        <v>6</v>
      </c>
      <c r="D18" s="112">
        <v>6</v>
      </c>
      <c r="E18" s="112">
        <v>1</v>
      </c>
      <c r="F18" s="119">
        <v>1</v>
      </c>
      <c r="G18" s="89">
        <f t="shared" si="0"/>
        <v>0.6</v>
      </c>
      <c r="H18" s="89">
        <f t="shared" si="1"/>
        <v>0.16666666666666666</v>
      </c>
      <c r="I18" s="89">
        <f t="shared" si="2"/>
        <v>1</v>
      </c>
      <c r="J18" s="89">
        <f t="shared" si="3"/>
        <v>0.1</v>
      </c>
      <c r="K18" s="80"/>
      <c r="L18" s="11"/>
    </row>
    <row r="19" spans="1:12">
      <c r="A19" s="87" t="s">
        <v>124</v>
      </c>
      <c r="B19" s="112">
        <v>30</v>
      </c>
      <c r="C19" s="112">
        <v>40</v>
      </c>
      <c r="D19" s="112">
        <v>33</v>
      </c>
      <c r="E19" s="112">
        <v>33</v>
      </c>
      <c r="F19" s="119">
        <v>29</v>
      </c>
      <c r="G19" s="89">
        <f t="shared" si="0"/>
        <v>1.3333333333333333</v>
      </c>
      <c r="H19" s="89">
        <f t="shared" si="1"/>
        <v>1</v>
      </c>
      <c r="I19" s="89">
        <f t="shared" si="2"/>
        <v>0.87878787878787878</v>
      </c>
      <c r="J19" s="89">
        <f t="shared" si="3"/>
        <v>0.96666666666666667</v>
      </c>
      <c r="K19" s="80"/>
      <c r="L19" s="11"/>
    </row>
    <row r="20" spans="1:12">
      <c r="A20" s="87" t="s">
        <v>125</v>
      </c>
      <c r="B20" s="112">
        <v>43</v>
      </c>
      <c r="C20" s="112">
        <v>23</v>
      </c>
      <c r="D20" s="112">
        <v>22</v>
      </c>
      <c r="E20" s="112">
        <v>18</v>
      </c>
      <c r="F20" s="119">
        <v>18</v>
      </c>
      <c r="G20" s="89">
        <f t="shared" si="0"/>
        <v>0.53488372093023251</v>
      </c>
      <c r="H20" s="89">
        <f t="shared" si="1"/>
        <v>0.81818181818181823</v>
      </c>
      <c r="I20" s="89">
        <f t="shared" si="2"/>
        <v>1</v>
      </c>
      <c r="J20" s="89">
        <f t="shared" si="3"/>
        <v>0.41860465116279072</v>
      </c>
      <c r="K20" s="116"/>
      <c r="L20" s="11"/>
    </row>
    <row r="21" spans="1:12">
      <c r="A21" s="87" t="s">
        <v>126</v>
      </c>
      <c r="B21" s="112">
        <v>5</v>
      </c>
      <c r="C21" s="112">
        <v>4</v>
      </c>
      <c r="D21" s="112">
        <v>4</v>
      </c>
      <c r="E21" s="112">
        <v>2</v>
      </c>
      <c r="F21" s="120">
        <v>2</v>
      </c>
      <c r="G21" s="89">
        <f t="shared" si="0"/>
        <v>0.8</v>
      </c>
      <c r="H21" s="89">
        <f t="shared" si="1"/>
        <v>0.5</v>
      </c>
      <c r="I21" s="89">
        <f t="shared" si="2"/>
        <v>1</v>
      </c>
      <c r="J21" s="89">
        <f t="shared" si="3"/>
        <v>0.4</v>
      </c>
      <c r="K21" s="80"/>
      <c r="L21" s="11"/>
    </row>
    <row r="22" spans="1:12">
      <c r="A22" s="101"/>
      <c r="B22" s="35"/>
      <c r="C22" s="35"/>
      <c r="D22" s="35"/>
      <c r="E22" s="35"/>
      <c r="F22" s="35"/>
      <c r="G22" s="89">
        <f t="shared" si="0"/>
        <v>0</v>
      </c>
      <c r="H22" s="89">
        <f t="shared" si="1"/>
        <v>0</v>
      </c>
      <c r="I22" s="89">
        <f t="shared" si="2"/>
        <v>0</v>
      </c>
      <c r="J22" s="89">
        <f t="shared" si="3"/>
        <v>0</v>
      </c>
      <c r="K22" s="80"/>
      <c r="L22" s="11"/>
    </row>
    <row r="23" spans="1:12">
      <c r="A23" s="101"/>
      <c r="B23" s="35"/>
      <c r="C23" s="35"/>
      <c r="D23" s="35"/>
      <c r="E23" s="35"/>
      <c r="F23" s="35"/>
      <c r="G23" s="89">
        <f t="shared" si="0"/>
        <v>0</v>
      </c>
      <c r="H23" s="89">
        <f t="shared" si="1"/>
        <v>0</v>
      </c>
      <c r="I23" s="89">
        <f t="shared" si="2"/>
        <v>0</v>
      </c>
      <c r="J23" s="89">
        <f t="shared" si="3"/>
        <v>0</v>
      </c>
      <c r="K23" s="80"/>
      <c r="L23" s="11"/>
    </row>
    <row r="24" spans="1:12">
      <c r="A24" s="101"/>
      <c r="B24" s="35"/>
      <c r="C24" s="35"/>
      <c r="D24" s="35"/>
      <c r="E24" s="35"/>
      <c r="F24" s="35"/>
      <c r="G24" s="89">
        <f t="shared" si="0"/>
        <v>0</v>
      </c>
      <c r="H24" s="89">
        <f t="shared" si="1"/>
        <v>0</v>
      </c>
      <c r="I24" s="89">
        <f t="shared" si="2"/>
        <v>0</v>
      </c>
      <c r="J24" s="89">
        <f t="shared" si="3"/>
        <v>0</v>
      </c>
      <c r="K24" s="80"/>
      <c r="L24" s="11"/>
    </row>
    <row r="25" spans="1:12">
      <c r="A25" s="101"/>
      <c r="B25" s="35"/>
      <c r="C25" s="35"/>
      <c r="D25" s="35"/>
      <c r="E25" s="35"/>
      <c r="F25" s="35"/>
      <c r="G25" s="89">
        <f t="shared" si="0"/>
        <v>0</v>
      </c>
      <c r="H25" s="89">
        <f t="shared" si="1"/>
        <v>0</v>
      </c>
      <c r="I25" s="89">
        <f t="shared" si="2"/>
        <v>0</v>
      </c>
      <c r="J25" s="89">
        <f t="shared" si="3"/>
        <v>0</v>
      </c>
      <c r="K25" s="80"/>
      <c r="L25" s="11"/>
    </row>
    <row r="26" spans="1:12">
      <c r="A26" s="101"/>
      <c r="B26" s="35"/>
      <c r="C26" s="35"/>
      <c r="D26" s="35"/>
      <c r="E26" s="35"/>
      <c r="F26" s="35"/>
      <c r="G26" s="89">
        <f t="shared" si="0"/>
        <v>0</v>
      </c>
      <c r="H26" s="89">
        <f t="shared" si="1"/>
        <v>0</v>
      </c>
      <c r="I26" s="89">
        <f t="shared" si="2"/>
        <v>0</v>
      </c>
      <c r="J26" s="89">
        <f t="shared" si="3"/>
        <v>0</v>
      </c>
      <c r="K26" s="80"/>
      <c r="L26" s="11"/>
    </row>
    <row r="27" spans="1:12">
      <c r="A27" s="101"/>
      <c r="B27" s="35"/>
      <c r="C27" s="35"/>
      <c r="D27" s="35"/>
      <c r="E27" s="35"/>
      <c r="F27" s="35"/>
      <c r="G27" s="89">
        <f t="shared" si="0"/>
        <v>0</v>
      </c>
      <c r="H27" s="89">
        <f t="shared" si="1"/>
        <v>0</v>
      </c>
      <c r="I27" s="89">
        <f t="shared" si="2"/>
        <v>0</v>
      </c>
      <c r="J27" s="89">
        <f t="shared" si="3"/>
        <v>0</v>
      </c>
      <c r="K27" s="80"/>
      <c r="L27" s="11"/>
    </row>
    <row r="28" spans="1:12">
      <c r="A28" s="101"/>
      <c r="B28" s="35"/>
      <c r="C28" s="35"/>
      <c r="D28" s="35"/>
      <c r="E28" s="35"/>
      <c r="F28" s="35"/>
      <c r="G28" s="89">
        <f t="shared" si="0"/>
        <v>0</v>
      </c>
      <c r="H28" s="89">
        <f t="shared" si="1"/>
        <v>0</v>
      </c>
      <c r="I28" s="89">
        <f t="shared" si="2"/>
        <v>0</v>
      </c>
      <c r="J28" s="89">
        <f t="shared" si="3"/>
        <v>0</v>
      </c>
      <c r="K28" s="80"/>
      <c r="L28" s="11"/>
    </row>
    <row r="29" spans="1:12">
      <c r="A29" s="101"/>
      <c r="B29" s="35"/>
      <c r="C29" s="35"/>
      <c r="D29" s="35"/>
      <c r="E29" s="35"/>
      <c r="F29" s="35"/>
      <c r="G29" s="89">
        <f t="shared" si="0"/>
        <v>0</v>
      </c>
      <c r="H29" s="89">
        <f t="shared" si="1"/>
        <v>0</v>
      </c>
      <c r="I29" s="89">
        <f t="shared" si="2"/>
        <v>0</v>
      </c>
      <c r="J29" s="89">
        <f t="shared" si="3"/>
        <v>0</v>
      </c>
      <c r="K29" s="80"/>
      <c r="L29" s="11"/>
    </row>
    <row r="30" spans="1:12">
      <c r="A30" s="102"/>
      <c r="B30" s="33"/>
      <c r="C30" s="33"/>
      <c r="D30" s="33"/>
      <c r="E30" s="33"/>
      <c r="F30" s="33"/>
      <c r="G30" s="89">
        <f t="shared" si="0"/>
        <v>0</v>
      </c>
      <c r="H30" s="89">
        <f t="shared" si="1"/>
        <v>0</v>
      </c>
      <c r="I30" s="89">
        <f t="shared" si="2"/>
        <v>0</v>
      </c>
      <c r="J30" s="89">
        <f t="shared" si="3"/>
        <v>0</v>
      </c>
      <c r="K30" s="80"/>
      <c r="L30" s="11"/>
    </row>
    <row r="31" spans="1:12">
      <c r="A31" s="49" t="s">
        <v>56</v>
      </c>
      <c r="B31" s="36">
        <f>SUM(B4:B30)</f>
        <v>230</v>
      </c>
      <c r="C31" s="36">
        <f>SUM(C4:C30)</f>
        <v>204</v>
      </c>
      <c r="D31" s="36">
        <f>SUM(D4:D30)</f>
        <v>186</v>
      </c>
      <c r="E31" s="36">
        <f>SUM(E4:E30)</f>
        <v>162</v>
      </c>
      <c r="F31" s="36">
        <f>SUM(F4:F30)</f>
        <v>146</v>
      </c>
      <c r="G31" s="89">
        <f t="shared" si="0"/>
        <v>0.88695652173913042</v>
      </c>
      <c r="H31" s="89">
        <f t="shared" si="1"/>
        <v>0.87096774193548387</v>
      </c>
      <c r="I31" s="89">
        <f t="shared" si="2"/>
        <v>0.90123456790123457</v>
      </c>
      <c r="J31" s="89">
        <f t="shared" si="3"/>
        <v>0.63478260869565217</v>
      </c>
      <c r="K31" s="80"/>
      <c r="L31" s="11"/>
    </row>
    <row r="32" spans="1:12">
      <c r="A32" s="116"/>
      <c r="B32" s="11"/>
      <c r="C32" s="11"/>
      <c r="D32" s="11"/>
      <c r="E32" s="11"/>
      <c r="F32" s="11"/>
      <c r="G32" s="11"/>
      <c r="H32" s="11"/>
      <c r="I32" s="11"/>
      <c r="J32" s="11"/>
      <c r="K32" s="80"/>
      <c r="L32" s="11"/>
    </row>
    <row r="33" spans="1:12">
      <c r="A33" s="611" t="s">
        <v>55</v>
      </c>
      <c r="B33" s="611"/>
      <c r="C33" s="611"/>
      <c r="D33" s="611"/>
      <c r="E33" s="611"/>
      <c r="F33" s="611"/>
      <c r="G33" s="611"/>
      <c r="H33" s="611"/>
      <c r="I33" s="611"/>
      <c r="J33" s="611"/>
      <c r="K33" s="80"/>
      <c r="L33" s="11"/>
    </row>
    <row r="34" spans="1:12" ht="31.5">
      <c r="A34" s="62" t="s">
        <v>100</v>
      </c>
      <c r="B34" s="22" t="s">
        <v>101</v>
      </c>
      <c r="C34" s="22" t="s">
        <v>102</v>
      </c>
      <c r="D34" s="98" t="s">
        <v>103</v>
      </c>
      <c r="E34" s="98" t="s">
        <v>104</v>
      </c>
      <c r="F34" s="98" t="s">
        <v>105</v>
      </c>
      <c r="G34" s="22" t="s">
        <v>106</v>
      </c>
      <c r="H34" s="22" t="s">
        <v>107</v>
      </c>
      <c r="I34" s="22" t="s">
        <v>108</v>
      </c>
      <c r="J34" s="99" t="s">
        <v>109</v>
      </c>
      <c r="K34" s="80"/>
      <c r="L34" s="11"/>
    </row>
    <row r="35" spans="1:12">
      <c r="A35" s="84" t="s">
        <v>110</v>
      </c>
      <c r="B35" s="110">
        <v>10</v>
      </c>
      <c r="C35" s="110">
        <v>4</v>
      </c>
      <c r="D35" s="110">
        <v>3</v>
      </c>
      <c r="E35" s="110">
        <v>3</v>
      </c>
      <c r="F35" s="110">
        <v>3</v>
      </c>
      <c r="G35" s="86">
        <f t="shared" ref="G35:G62" si="4">IFERROR(C35/B35,0)</f>
        <v>0.4</v>
      </c>
      <c r="H35" s="86">
        <f t="shared" ref="H35:H62" si="5">IFERROR(E35/D35,0)</f>
        <v>1</v>
      </c>
      <c r="I35" s="86">
        <f t="shared" ref="I35:I62" si="6">IFERROR(F35/E35,0)</f>
        <v>1</v>
      </c>
      <c r="J35" s="86">
        <f t="shared" ref="J35:J62" si="7">IFERROR(F35/B35,0)</f>
        <v>0.3</v>
      </c>
      <c r="K35" s="80"/>
      <c r="L35" s="11"/>
    </row>
    <row r="36" spans="1:12" ht="20.25" customHeight="1">
      <c r="A36" s="87" t="s">
        <v>111</v>
      </c>
      <c r="B36" s="112">
        <v>2</v>
      </c>
      <c r="C36" s="112">
        <v>2</v>
      </c>
      <c r="D36" s="112">
        <v>2</v>
      </c>
      <c r="E36" s="112">
        <v>1</v>
      </c>
      <c r="F36" s="112">
        <v>1</v>
      </c>
      <c r="G36" s="89">
        <f t="shared" si="4"/>
        <v>1</v>
      </c>
      <c r="H36" s="89">
        <f t="shared" si="5"/>
        <v>0.5</v>
      </c>
      <c r="I36" s="89">
        <f t="shared" si="6"/>
        <v>1</v>
      </c>
      <c r="J36" s="89">
        <f t="shared" si="7"/>
        <v>0.5</v>
      </c>
      <c r="K36" s="80"/>
      <c r="L36" s="11"/>
    </row>
    <row r="37" spans="1:12">
      <c r="A37" s="87" t="s">
        <v>112</v>
      </c>
      <c r="B37" s="112">
        <v>1</v>
      </c>
      <c r="C37" s="112">
        <v>0</v>
      </c>
      <c r="D37" s="112">
        <v>0</v>
      </c>
      <c r="E37" s="112">
        <v>0</v>
      </c>
      <c r="F37" s="112">
        <v>0</v>
      </c>
      <c r="G37" s="89">
        <f t="shared" si="4"/>
        <v>0</v>
      </c>
      <c r="H37" s="89">
        <f t="shared" si="5"/>
        <v>0</v>
      </c>
      <c r="I37" s="89">
        <f t="shared" si="6"/>
        <v>0</v>
      </c>
      <c r="J37" s="89">
        <f t="shared" si="7"/>
        <v>0</v>
      </c>
      <c r="K37" s="80"/>
      <c r="L37" s="11"/>
    </row>
    <row r="38" spans="1:12">
      <c r="A38" s="87" t="s">
        <v>113</v>
      </c>
      <c r="B38" s="112">
        <v>0</v>
      </c>
      <c r="C38" s="112">
        <v>0</v>
      </c>
      <c r="D38" s="112">
        <v>0</v>
      </c>
      <c r="E38" s="112">
        <v>0</v>
      </c>
      <c r="F38" s="112">
        <v>0</v>
      </c>
      <c r="G38" s="89">
        <f t="shared" si="4"/>
        <v>0</v>
      </c>
      <c r="H38" s="89">
        <f t="shared" si="5"/>
        <v>0</v>
      </c>
      <c r="I38" s="89">
        <f t="shared" si="6"/>
        <v>0</v>
      </c>
      <c r="J38" s="89">
        <f t="shared" si="7"/>
        <v>0</v>
      </c>
      <c r="K38" s="121"/>
    </row>
    <row r="39" spans="1:12" ht="19.5" customHeight="1">
      <c r="A39" s="87" t="s">
        <v>114</v>
      </c>
      <c r="B39" s="112">
        <v>9</v>
      </c>
      <c r="C39" s="112">
        <v>4</v>
      </c>
      <c r="D39" s="112">
        <v>4</v>
      </c>
      <c r="E39" s="112">
        <v>4</v>
      </c>
      <c r="F39" s="112">
        <v>3</v>
      </c>
      <c r="G39" s="89">
        <f t="shared" si="4"/>
        <v>0.44444444444444442</v>
      </c>
      <c r="H39" s="89">
        <f t="shared" si="5"/>
        <v>1</v>
      </c>
      <c r="I39" s="89">
        <f t="shared" si="6"/>
        <v>0.75</v>
      </c>
      <c r="J39" s="89">
        <f t="shared" si="7"/>
        <v>0.33333333333333331</v>
      </c>
      <c r="K39" s="121"/>
    </row>
    <row r="40" spans="1:12" ht="20.25" customHeight="1">
      <c r="A40" s="87" t="s">
        <v>136</v>
      </c>
      <c r="B40" s="112">
        <v>1</v>
      </c>
      <c r="C40" s="112">
        <v>0</v>
      </c>
      <c r="D40" s="112">
        <v>0</v>
      </c>
      <c r="E40" s="112">
        <v>0</v>
      </c>
      <c r="F40" s="112">
        <v>0</v>
      </c>
      <c r="G40" s="89">
        <f t="shared" si="4"/>
        <v>0</v>
      </c>
      <c r="H40" s="89">
        <f t="shared" si="5"/>
        <v>0</v>
      </c>
      <c r="I40" s="89">
        <f t="shared" si="6"/>
        <v>0</v>
      </c>
      <c r="J40" s="89">
        <f t="shared" si="7"/>
        <v>0</v>
      </c>
      <c r="K40" s="121"/>
    </row>
    <row r="41" spans="1:12" ht="19.5" customHeight="1">
      <c r="A41" s="87" t="s">
        <v>115</v>
      </c>
      <c r="B41" s="112">
        <v>3</v>
      </c>
      <c r="C41" s="112">
        <v>1</v>
      </c>
      <c r="D41" s="112">
        <v>1</v>
      </c>
      <c r="E41" s="112">
        <v>1</v>
      </c>
      <c r="F41" s="112">
        <v>0</v>
      </c>
      <c r="G41" s="89">
        <f t="shared" si="4"/>
        <v>0.33333333333333331</v>
      </c>
      <c r="H41" s="89">
        <f t="shared" si="5"/>
        <v>1</v>
      </c>
      <c r="I41" s="89">
        <f t="shared" si="6"/>
        <v>0</v>
      </c>
      <c r="J41" s="89">
        <f t="shared" si="7"/>
        <v>0</v>
      </c>
      <c r="K41" s="121"/>
    </row>
    <row r="42" spans="1:12" ht="18.75" customHeight="1">
      <c r="A42" s="87" t="s">
        <v>116</v>
      </c>
      <c r="B42" s="112">
        <v>6</v>
      </c>
      <c r="C42" s="112">
        <v>5</v>
      </c>
      <c r="D42" s="112">
        <v>5</v>
      </c>
      <c r="E42" s="112">
        <v>5</v>
      </c>
      <c r="F42" s="112">
        <v>5</v>
      </c>
      <c r="G42" s="89">
        <f t="shared" si="4"/>
        <v>0.83333333333333337</v>
      </c>
      <c r="H42" s="89">
        <f t="shared" si="5"/>
        <v>1</v>
      </c>
      <c r="I42" s="89">
        <f t="shared" si="6"/>
        <v>1</v>
      </c>
      <c r="J42" s="89">
        <f t="shared" si="7"/>
        <v>0.83333333333333337</v>
      </c>
      <c r="K42" s="121"/>
    </row>
    <row r="43" spans="1:12" ht="21.75" customHeight="1">
      <c r="A43" s="87" t="s">
        <v>117</v>
      </c>
      <c r="B43" s="112">
        <v>7</v>
      </c>
      <c r="C43" s="112">
        <v>3</v>
      </c>
      <c r="D43" s="112">
        <v>2</v>
      </c>
      <c r="E43" s="112">
        <v>2</v>
      </c>
      <c r="F43" s="112">
        <v>2</v>
      </c>
      <c r="G43" s="89">
        <f t="shared" si="4"/>
        <v>0.42857142857142855</v>
      </c>
      <c r="H43" s="89">
        <f t="shared" si="5"/>
        <v>1</v>
      </c>
      <c r="I43" s="89">
        <f t="shared" si="6"/>
        <v>1</v>
      </c>
      <c r="J43" s="89">
        <f t="shared" si="7"/>
        <v>0.2857142857142857</v>
      </c>
      <c r="K43" s="121"/>
    </row>
    <row r="44" spans="1:12">
      <c r="A44" s="87" t="s">
        <v>118</v>
      </c>
      <c r="B44" s="114">
        <v>8</v>
      </c>
      <c r="C44" s="114">
        <v>5</v>
      </c>
      <c r="D44" s="112">
        <v>4</v>
      </c>
      <c r="E44" s="112">
        <v>4</v>
      </c>
      <c r="F44" s="112">
        <v>4</v>
      </c>
      <c r="G44" s="89">
        <f t="shared" si="4"/>
        <v>0.625</v>
      </c>
      <c r="H44" s="89">
        <f t="shared" si="5"/>
        <v>1</v>
      </c>
      <c r="I44" s="89">
        <f t="shared" si="6"/>
        <v>1</v>
      </c>
      <c r="J44" s="89">
        <f t="shared" si="7"/>
        <v>0.5</v>
      </c>
      <c r="K44" s="121"/>
    </row>
    <row r="45" spans="1:12">
      <c r="A45" s="87" t="s">
        <v>119</v>
      </c>
      <c r="B45" s="112">
        <v>9</v>
      </c>
      <c r="C45" s="112">
        <v>11</v>
      </c>
      <c r="D45" s="112">
        <v>9</v>
      </c>
      <c r="E45" s="112">
        <v>8</v>
      </c>
      <c r="F45" s="112">
        <v>8</v>
      </c>
      <c r="G45" s="89">
        <f t="shared" si="4"/>
        <v>1.2222222222222223</v>
      </c>
      <c r="H45" s="89">
        <f t="shared" si="5"/>
        <v>0.88888888888888884</v>
      </c>
      <c r="I45" s="89">
        <f t="shared" si="6"/>
        <v>1</v>
      </c>
      <c r="J45" s="89">
        <f t="shared" si="7"/>
        <v>0.88888888888888884</v>
      </c>
      <c r="K45" s="121"/>
    </row>
    <row r="46" spans="1:12">
      <c r="A46" s="87" t="s">
        <v>120</v>
      </c>
      <c r="B46" s="112">
        <v>3</v>
      </c>
      <c r="C46" s="112">
        <v>0</v>
      </c>
      <c r="D46" s="112">
        <v>0</v>
      </c>
      <c r="E46" s="112">
        <v>0</v>
      </c>
      <c r="F46" s="112">
        <v>0</v>
      </c>
      <c r="G46" s="89">
        <f t="shared" si="4"/>
        <v>0</v>
      </c>
      <c r="H46" s="89">
        <f t="shared" si="5"/>
        <v>0</v>
      </c>
      <c r="I46" s="89">
        <f t="shared" si="6"/>
        <v>0</v>
      </c>
      <c r="J46" s="89">
        <f t="shared" si="7"/>
        <v>0</v>
      </c>
      <c r="K46" s="121"/>
    </row>
    <row r="47" spans="1:12">
      <c r="A47" s="87" t="s">
        <v>121</v>
      </c>
      <c r="B47" s="112">
        <v>2</v>
      </c>
      <c r="C47" s="112">
        <v>0</v>
      </c>
      <c r="D47" s="112">
        <v>0</v>
      </c>
      <c r="E47" s="112">
        <v>0</v>
      </c>
      <c r="F47" s="112">
        <v>0</v>
      </c>
      <c r="G47" s="89">
        <f t="shared" si="4"/>
        <v>0</v>
      </c>
      <c r="H47" s="89">
        <f t="shared" si="5"/>
        <v>0</v>
      </c>
      <c r="I47" s="89">
        <f t="shared" si="6"/>
        <v>0</v>
      </c>
      <c r="J47" s="89">
        <f t="shared" si="7"/>
        <v>0</v>
      </c>
      <c r="K47" s="121"/>
    </row>
    <row r="48" spans="1:12">
      <c r="A48" s="87" t="s">
        <v>122</v>
      </c>
      <c r="B48" s="112">
        <v>1</v>
      </c>
      <c r="C48" s="112">
        <v>1</v>
      </c>
      <c r="D48" s="112">
        <v>1</v>
      </c>
      <c r="E48" s="112">
        <v>1</v>
      </c>
      <c r="F48" s="112">
        <v>1</v>
      </c>
      <c r="G48" s="89">
        <f t="shared" si="4"/>
        <v>1</v>
      </c>
      <c r="H48" s="89">
        <f t="shared" si="5"/>
        <v>1</v>
      </c>
      <c r="I48" s="89">
        <f t="shared" si="6"/>
        <v>1</v>
      </c>
      <c r="J48" s="89">
        <f t="shared" si="7"/>
        <v>1</v>
      </c>
      <c r="K48" s="121"/>
    </row>
    <row r="49" spans="1:11">
      <c r="A49" s="87" t="s">
        <v>123</v>
      </c>
      <c r="B49" s="112">
        <v>0</v>
      </c>
      <c r="C49" s="112">
        <v>0</v>
      </c>
      <c r="D49" s="112">
        <v>0</v>
      </c>
      <c r="E49" s="112">
        <v>0</v>
      </c>
      <c r="F49" s="112">
        <v>0</v>
      </c>
      <c r="G49" s="89">
        <f t="shared" si="4"/>
        <v>0</v>
      </c>
      <c r="H49" s="89">
        <f t="shared" si="5"/>
        <v>0</v>
      </c>
      <c r="I49" s="89">
        <f t="shared" si="6"/>
        <v>0</v>
      </c>
      <c r="J49" s="89">
        <f t="shared" si="7"/>
        <v>0</v>
      </c>
      <c r="K49" s="121"/>
    </row>
    <row r="50" spans="1:11">
      <c r="A50" s="87" t="s">
        <v>124</v>
      </c>
      <c r="B50" s="112">
        <v>17</v>
      </c>
      <c r="C50" s="112">
        <v>5</v>
      </c>
      <c r="D50" s="112">
        <v>4</v>
      </c>
      <c r="E50" s="112">
        <v>4</v>
      </c>
      <c r="F50" s="112">
        <v>4</v>
      </c>
      <c r="G50" s="89">
        <f t="shared" si="4"/>
        <v>0.29411764705882354</v>
      </c>
      <c r="H50" s="89">
        <f t="shared" si="5"/>
        <v>1</v>
      </c>
      <c r="I50" s="89">
        <f t="shared" si="6"/>
        <v>1</v>
      </c>
      <c r="J50" s="89">
        <f t="shared" si="7"/>
        <v>0.23529411764705882</v>
      </c>
      <c r="K50" s="121"/>
    </row>
    <row r="51" spans="1:11">
      <c r="A51" s="87" t="s">
        <v>125</v>
      </c>
      <c r="B51" s="112">
        <v>23</v>
      </c>
      <c r="C51" s="112">
        <v>14</v>
      </c>
      <c r="D51" s="112">
        <v>13</v>
      </c>
      <c r="E51" s="112">
        <v>13</v>
      </c>
      <c r="F51" s="112">
        <v>11</v>
      </c>
      <c r="G51" s="89">
        <f t="shared" si="4"/>
        <v>0.60869565217391308</v>
      </c>
      <c r="H51" s="89">
        <f t="shared" si="5"/>
        <v>1</v>
      </c>
      <c r="I51" s="89">
        <f t="shared" si="6"/>
        <v>0.84615384615384615</v>
      </c>
      <c r="J51" s="89">
        <f t="shared" si="7"/>
        <v>0.47826086956521741</v>
      </c>
      <c r="K51" s="121"/>
    </row>
    <row r="52" spans="1:11">
      <c r="A52" s="87" t="s">
        <v>126</v>
      </c>
      <c r="B52" s="112">
        <v>5</v>
      </c>
      <c r="C52" s="112">
        <v>2</v>
      </c>
      <c r="D52" s="112">
        <v>2</v>
      </c>
      <c r="E52" s="112">
        <v>1</v>
      </c>
      <c r="F52" s="112">
        <v>1</v>
      </c>
      <c r="G52" s="89">
        <f t="shared" si="4"/>
        <v>0.4</v>
      </c>
      <c r="H52" s="89">
        <f t="shared" si="5"/>
        <v>0.5</v>
      </c>
      <c r="I52" s="89">
        <f t="shared" si="6"/>
        <v>1</v>
      </c>
      <c r="J52" s="89">
        <f t="shared" si="7"/>
        <v>0.2</v>
      </c>
      <c r="K52" s="121"/>
    </row>
    <row r="53" spans="1:11">
      <c r="A53" s="101"/>
      <c r="B53" s="35"/>
      <c r="C53" s="35"/>
      <c r="D53" s="35"/>
      <c r="E53" s="35"/>
      <c r="F53" s="35"/>
      <c r="G53" s="89">
        <f t="shared" si="4"/>
        <v>0</v>
      </c>
      <c r="H53" s="89">
        <f t="shared" si="5"/>
        <v>0</v>
      </c>
      <c r="I53" s="89">
        <f t="shared" si="6"/>
        <v>0</v>
      </c>
      <c r="J53" s="89">
        <f t="shared" si="7"/>
        <v>0</v>
      </c>
      <c r="K53" s="121"/>
    </row>
    <row r="54" spans="1:11" ht="20.25" customHeight="1">
      <c r="A54" s="101"/>
      <c r="B54" s="35"/>
      <c r="C54" s="35"/>
      <c r="D54" s="35"/>
      <c r="E54" s="35"/>
      <c r="F54" s="35"/>
      <c r="G54" s="89">
        <f t="shared" si="4"/>
        <v>0</v>
      </c>
      <c r="H54" s="89">
        <f t="shared" si="5"/>
        <v>0</v>
      </c>
      <c r="I54" s="89">
        <f t="shared" si="6"/>
        <v>0</v>
      </c>
      <c r="J54" s="89">
        <f t="shared" si="7"/>
        <v>0</v>
      </c>
      <c r="K54" s="121"/>
    </row>
    <row r="55" spans="1:11">
      <c r="A55" s="101"/>
      <c r="B55" s="35"/>
      <c r="C55" s="35"/>
      <c r="D55" s="35"/>
      <c r="E55" s="35"/>
      <c r="F55" s="35"/>
      <c r="G55" s="89">
        <f t="shared" si="4"/>
        <v>0</v>
      </c>
      <c r="H55" s="89">
        <f t="shared" si="5"/>
        <v>0</v>
      </c>
      <c r="I55" s="89">
        <f t="shared" si="6"/>
        <v>0</v>
      </c>
      <c r="J55" s="89">
        <f t="shared" si="7"/>
        <v>0</v>
      </c>
      <c r="K55" s="121"/>
    </row>
    <row r="56" spans="1:11" ht="20.25" customHeight="1">
      <c r="A56" s="101"/>
      <c r="B56" s="35"/>
      <c r="C56" s="35"/>
      <c r="D56" s="35"/>
      <c r="E56" s="35"/>
      <c r="F56" s="35"/>
      <c r="G56" s="89">
        <f t="shared" si="4"/>
        <v>0</v>
      </c>
      <c r="H56" s="89">
        <f t="shared" si="5"/>
        <v>0</v>
      </c>
      <c r="I56" s="89">
        <f t="shared" si="6"/>
        <v>0</v>
      </c>
      <c r="J56" s="89">
        <f t="shared" si="7"/>
        <v>0</v>
      </c>
      <c r="K56" s="121"/>
    </row>
    <row r="57" spans="1:11" ht="18" customHeight="1">
      <c r="A57" s="101"/>
      <c r="B57" s="35"/>
      <c r="C57" s="35"/>
      <c r="D57" s="35"/>
      <c r="E57" s="35"/>
      <c r="F57" s="35"/>
      <c r="G57" s="89">
        <f t="shared" si="4"/>
        <v>0</v>
      </c>
      <c r="H57" s="89">
        <f t="shared" si="5"/>
        <v>0</v>
      </c>
      <c r="I57" s="89">
        <f t="shared" si="6"/>
        <v>0</v>
      </c>
      <c r="J57" s="89">
        <f t="shared" si="7"/>
        <v>0</v>
      </c>
      <c r="K57" s="121"/>
    </row>
    <row r="58" spans="1:11" ht="17.25" customHeight="1">
      <c r="A58" s="101"/>
      <c r="B58" s="35"/>
      <c r="C58" s="35"/>
      <c r="D58" s="35"/>
      <c r="E58" s="35"/>
      <c r="F58" s="35"/>
      <c r="G58" s="89">
        <f t="shared" si="4"/>
        <v>0</v>
      </c>
      <c r="H58" s="89">
        <f t="shared" si="5"/>
        <v>0</v>
      </c>
      <c r="I58" s="89">
        <f t="shared" si="6"/>
        <v>0</v>
      </c>
      <c r="J58" s="89">
        <f t="shared" si="7"/>
        <v>0</v>
      </c>
      <c r="K58" s="121"/>
    </row>
    <row r="59" spans="1:11" ht="18" customHeight="1">
      <c r="A59" s="101"/>
      <c r="B59" s="35"/>
      <c r="C59" s="35"/>
      <c r="D59" s="35"/>
      <c r="E59" s="35"/>
      <c r="F59" s="35"/>
      <c r="G59" s="89">
        <f t="shared" si="4"/>
        <v>0</v>
      </c>
      <c r="H59" s="89">
        <f t="shared" si="5"/>
        <v>0</v>
      </c>
      <c r="I59" s="89">
        <f t="shared" si="6"/>
        <v>0</v>
      </c>
      <c r="J59" s="89">
        <f t="shared" si="7"/>
        <v>0</v>
      </c>
      <c r="K59" s="121"/>
    </row>
    <row r="60" spans="1:11" ht="18" customHeight="1">
      <c r="A60" s="101"/>
      <c r="B60" s="35"/>
      <c r="C60" s="35"/>
      <c r="D60" s="35"/>
      <c r="E60" s="35"/>
      <c r="F60" s="35"/>
      <c r="G60" s="89">
        <f t="shared" si="4"/>
        <v>0</v>
      </c>
      <c r="H60" s="89">
        <f t="shared" si="5"/>
        <v>0</v>
      </c>
      <c r="I60" s="89">
        <f t="shared" si="6"/>
        <v>0</v>
      </c>
      <c r="J60" s="89">
        <f t="shared" si="7"/>
        <v>0</v>
      </c>
      <c r="K60" s="121"/>
    </row>
    <row r="61" spans="1:11">
      <c r="A61" s="102"/>
      <c r="B61" s="33"/>
      <c r="C61" s="33"/>
      <c r="D61" s="33"/>
      <c r="E61" s="33"/>
      <c r="F61" s="33"/>
      <c r="G61" s="89">
        <f t="shared" si="4"/>
        <v>0</v>
      </c>
      <c r="H61" s="89">
        <f t="shared" si="5"/>
        <v>0</v>
      </c>
      <c r="I61" s="89">
        <f t="shared" si="6"/>
        <v>0</v>
      </c>
      <c r="J61" s="89">
        <f t="shared" si="7"/>
        <v>0</v>
      </c>
      <c r="K61" s="121"/>
    </row>
    <row r="62" spans="1:11">
      <c r="A62" s="49" t="s">
        <v>56</v>
      </c>
      <c r="B62" s="36">
        <f>SUM(B35:B61)</f>
        <v>107</v>
      </c>
      <c r="C62" s="36">
        <f>SUM(C35:C61)</f>
        <v>57</v>
      </c>
      <c r="D62" s="36">
        <f>SUM(D35:D61)</f>
        <v>50</v>
      </c>
      <c r="E62" s="36">
        <f>SUM(E35:E61)</f>
        <v>47</v>
      </c>
      <c r="F62" s="36">
        <f>SUM(F35:F61)</f>
        <v>43</v>
      </c>
      <c r="G62" s="89">
        <f t="shared" si="4"/>
        <v>0.53271028037383172</v>
      </c>
      <c r="H62" s="89">
        <f t="shared" si="5"/>
        <v>0.94</v>
      </c>
      <c r="I62" s="89">
        <f t="shared" si="6"/>
        <v>0.91489361702127658</v>
      </c>
      <c r="J62" s="89">
        <f t="shared" si="7"/>
        <v>0.40186915887850466</v>
      </c>
      <c r="K62" s="121"/>
    </row>
    <row r="63" spans="1:11">
      <c r="K63" s="121"/>
    </row>
    <row r="64" spans="1:11">
      <c r="A64" s="612" t="s">
        <v>133</v>
      </c>
      <c r="B64" s="612"/>
      <c r="C64" s="612"/>
      <c r="D64" s="612"/>
      <c r="E64" s="612"/>
      <c r="K64" s="121"/>
    </row>
    <row r="65" spans="1:11" ht="47.25">
      <c r="A65" s="105" t="s">
        <v>100</v>
      </c>
      <c r="B65" s="106" t="s">
        <v>102</v>
      </c>
      <c r="C65" s="57" t="s">
        <v>103</v>
      </c>
      <c r="D65" s="57" t="s">
        <v>104</v>
      </c>
      <c r="E65" s="57" t="s">
        <v>105</v>
      </c>
      <c r="F65" s="106" t="s">
        <v>128</v>
      </c>
      <c r="G65" s="106" t="s">
        <v>129</v>
      </c>
      <c r="H65" s="106" t="s">
        <v>130</v>
      </c>
      <c r="I65" s="107" t="s">
        <v>131</v>
      </c>
      <c r="K65" s="121"/>
    </row>
    <row r="66" spans="1:11">
      <c r="A66" s="84" t="s">
        <v>110</v>
      </c>
      <c r="B66" s="110">
        <v>13</v>
      </c>
      <c r="C66" s="110">
        <v>10</v>
      </c>
      <c r="D66" s="110">
        <v>7</v>
      </c>
      <c r="E66" s="110">
        <v>6</v>
      </c>
      <c r="F66" s="108">
        <f t="shared" ref="F66:F93" si="8">+IFERROR(B66/(C4+C35),0)*100</f>
        <v>59.090909090909093</v>
      </c>
      <c r="G66" s="108">
        <f t="shared" ref="G66:G93" si="9">+IFERROR(C66/(D4+D35),0)*100</f>
        <v>58.82352941176471</v>
      </c>
      <c r="H66" s="108">
        <f t="shared" ref="H66:H93" si="10">+IFERROR(D66/(E4+E35),0)*100</f>
        <v>53.846153846153847</v>
      </c>
      <c r="I66" s="108">
        <f t="shared" ref="I66:I93" si="11">+IFERROR(E66/(F4+F35),0)*100</f>
        <v>50</v>
      </c>
      <c r="K66" s="121"/>
    </row>
    <row r="67" spans="1:11">
      <c r="A67" s="87" t="s">
        <v>111</v>
      </c>
      <c r="B67" s="112">
        <v>6</v>
      </c>
      <c r="C67" s="112">
        <v>6</v>
      </c>
      <c r="D67" s="112">
        <v>5</v>
      </c>
      <c r="E67" s="112">
        <v>5</v>
      </c>
      <c r="F67" s="109">
        <f t="shared" si="8"/>
        <v>100</v>
      </c>
      <c r="G67" s="109">
        <f t="shared" si="9"/>
        <v>100</v>
      </c>
      <c r="H67" s="109">
        <f t="shared" si="10"/>
        <v>100</v>
      </c>
      <c r="I67" s="109">
        <f t="shared" si="11"/>
        <v>100</v>
      </c>
      <c r="K67" s="121"/>
    </row>
    <row r="68" spans="1:11">
      <c r="A68" s="87" t="s">
        <v>112</v>
      </c>
      <c r="B68" s="112">
        <v>1</v>
      </c>
      <c r="C68" s="112">
        <v>1</v>
      </c>
      <c r="D68" s="112">
        <v>1</v>
      </c>
      <c r="E68" s="112">
        <v>1</v>
      </c>
      <c r="F68" s="109">
        <f t="shared" si="8"/>
        <v>25</v>
      </c>
      <c r="G68" s="109">
        <f t="shared" si="9"/>
        <v>33.333333333333329</v>
      </c>
      <c r="H68" s="109">
        <f t="shared" si="10"/>
        <v>33.333333333333329</v>
      </c>
      <c r="I68" s="109">
        <f t="shared" si="11"/>
        <v>33.333333333333329</v>
      </c>
      <c r="K68" s="121"/>
    </row>
    <row r="69" spans="1:11">
      <c r="A69" s="87" t="s">
        <v>113</v>
      </c>
      <c r="B69" s="112">
        <v>0</v>
      </c>
      <c r="C69" s="112">
        <v>0</v>
      </c>
      <c r="D69" s="112">
        <v>0</v>
      </c>
      <c r="E69" s="112">
        <v>0</v>
      </c>
      <c r="F69" s="109">
        <f t="shared" si="8"/>
        <v>0</v>
      </c>
      <c r="G69" s="109">
        <f t="shared" si="9"/>
        <v>0</v>
      </c>
      <c r="H69" s="109">
        <f t="shared" si="10"/>
        <v>0</v>
      </c>
      <c r="I69" s="109">
        <f t="shared" si="11"/>
        <v>0</v>
      </c>
      <c r="K69" s="121"/>
    </row>
    <row r="70" spans="1:11">
      <c r="A70" s="87" t="s">
        <v>114</v>
      </c>
      <c r="B70" s="112">
        <v>15</v>
      </c>
      <c r="C70" s="112">
        <v>15</v>
      </c>
      <c r="D70" s="112">
        <v>14</v>
      </c>
      <c r="E70" s="112">
        <v>14</v>
      </c>
      <c r="F70" s="109">
        <f t="shared" si="8"/>
        <v>71.428571428571431</v>
      </c>
      <c r="G70" s="109">
        <f t="shared" si="9"/>
        <v>71.428571428571431</v>
      </c>
      <c r="H70" s="109">
        <f t="shared" si="10"/>
        <v>70</v>
      </c>
      <c r="I70" s="109">
        <f t="shared" si="11"/>
        <v>100</v>
      </c>
      <c r="K70" s="121"/>
    </row>
    <row r="71" spans="1:11">
      <c r="A71" s="87" t="s">
        <v>136</v>
      </c>
      <c r="B71" s="112">
        <v>1</v>
      </c>
      <c r="C71" s="112">
        <v>1</v>
      </c>
      <c r="D71" s="112">
        <v>1</v>
      </c>
      <c r="E71" s="112">
        <v>1</v>
      </c>
      <c r="F71" s="109">
        <f t="shared" si="8"/>
        <v>100</v>
      </c>
      <c r="G71" s="109">
        <f t="shared" si="9"/>
        <v>100</v>
      </c>
      <c r="H71" s="109">
        <f t="shared" si="10"/>
        <v>100</v>
      </c>
      <c r="I71" s="109">
        <f t="shared" si="11"/>
        <v>100</v>
      </c>
      <c r="K71" s="121"/>
    </row>
    <row r="72" spans="1:11">
      <c r="A72" s="87" t="s">
        <v>115</v>
      </c>
      <c r="B72" s="112">
        <v>5</v>
      </c>
      <c r="C72" s="112">
        <v>5</v>
      </c>
      <c r="D72" s="112">
        <v>5</v>
      </c>
      <c r="E72" s="112">
        <v>4</v>
      </c>
      <c r="F72" s="109">
        <f t="shared" si="8"/>
        <v>100</v>
      </c>
      <c r="G72" s="109">
        <f t="shared" si="9"/>
        <v>100</v>
      </c>
      <c r="H72" s="109">
        <f t="shared" si="10"/>
        <v>100</v>
      </c>
      <c r="I72" s="109">
        <f t="shared" si="11"/>
        <v>100</v>
      </c>
      <c r="K72" s="121"/>
    </row>
    <row r="73" spans="1:11">
      <c r="A73" s="87" t="s">
        <v>116</v>
      </c>
      <c r="B73" s="112">
        <v>19</v>
      </c>
      <c r="C73" s="112">
        <v>19</v>
      </c>
      <c r="D73" s="112">
        <v>18</v>
      </c>
      <c r="E73" s="112">
        <v>14</v>
      </c>
      <c r="F73" s="109">
        <f t="shared" si="8"/>
        <v>90.476190476190482</v>
      </c>
      <c r="G73" s="109">
        <f t="shared" si="9"/>
        <v>90.476190476190482</v>
      </c>
      <c r="H73" s="109">
        <f t="shared" si="10"/>
        <v>90</v>
      </c>
      <c r="I73" s="109">
        <f t="shared" si="11"/>
        <v>87.5</v>
      </c>
      <c r="K73" s="121"/>
    </row>
    <row r="74" spans="1:11">
      <c r="A74" s="87" t="s">
        <v>117</v>
      </c>
      <c r="B74" s="114">
        <v>16</v>
      </c>
      <c r="C74" s="112">
        <v>13</v>
      </c>
      <c r="D74" s="112">
        <v>13</v>
      </c>
      <c r="E74" s="112">
        <v>13</v>
      </c>
      <c r="F74" s="109">
        <f t="shared" si="8"/>
        <v>57.142857142857139</v>
      </c>
      <c r="G74" s="109">
        <f t="shared" si="9"/>
        <v>54.166666666666664</v>
      </c>
      <c r="H74" s="109">
        <f t="shared" si="10"/>
        <v>61.904761904761905</v>
      </c>
      <c r="I74" s="109">
        <f t="shared" si="11"/>
        <v>61.904761904761905</v>
      </c>
      <c r="K74" s="121"/>
    </row>
    <row r="75" spans="1:11">
      <c r="A75" s="87" t="s">
        <v>118</v>
      </c>
      <c r="B75" s="112">
        <v>19</v>
      </c>
      <c r="C75" s="112">
        <v>16</v>
      </c>
      <c r="D75" s="112">
        <v>15</v>
      </c>
      <c r="E75" s="112">
        <v>15</v>
      </c>
      <c r="F75" s="109">
        <f t="shared" si="8"/>
        <v>79.166666666666657</v>
      </c>
      <c r="G75" s="109">
        <f t="shared" si="9"/>
        <v>76.19047619047619</v>
      </c>
      <c r="H75" s="109">
        <f t="shared" si="10"/>
        <v>78.94736842105263</v>
      </c>
      <c r="I75" s="109">
        <f t="shared" si="11"/>
        <v>78.94736842105263</v>
      </c>
      <c r="K75" s="121"/>
    </row>
    <row r="76" spans="1:11">
      <c r="A76" s="87" t="s">
        <v>119</v>
      </c>
      <c r="B76" s="112">
        <v>21</v>
      </c>
      <c r="C76" s="112">
        <v>19</v>
      </c>
      <c r="D76" s="112">
        <v>18</v>
      </c>
      <c r="E76" s="112">
        <v>18</v>
      </c>
      <c r="F76" s="109">
        <f t="shared" si="8"/>
        <v>80.769230769230774</v>
      </c>
      <c r="G76" s="109">
        <f t="shared" si="9"/>
        <v>79.166666666666657</v>
      </c>
      <c r="H76" s="109">
        <f t="shared" si="10"/>
        <v>78.260869565217391</v>
      </c>
      <c r="I76" s="109">
        <f t="shared" si="11"/>
        <v>78.260869565217391</v>
      </c>
      <c r="K76" s="121"/>
    </row>
    <row r="77" spans="1:11">
      <c r="A77" s="87" t="s">
        <v>120</v>
      </c>
      <c r="B77" s="112">
        <v>1</v>
      </c>
      <c r="C77" s="112">
        <v>1</v>
      </c>
      <c r="D77" s="112">
        <v>1</v>
      </c>
      <c r="E77" s="112">
        <v>1</v>
      </c>
      <c r="F77" s="109">
        <f t="shared" si="8"/>
        <v>100</v>
      </c>
      <c r="G77" s="109">
        <f t="shared" si="9"/>
        <v>100</v>
      </c>
      <c r="H77" s="109">
        <f t="shared" si="10"/>
        <v>100</v>
      </c>
      <c r="I77" s="109">
        <f t="shared" si="11"/>
        <v>100</v>
      </c>
      <c r="K77" s="121"/>
    </row>
    <row r="78" spans="1:11">
      <c r="A78" s="87" t="s">
        <v>121</v>
      </c>
      <c r="B78" s="112">
        <v>1</v>
      </c>
      <c r="C78" s="112">
        <v>1</v>
      </c>
      <c r="D78" s="112">
        <v>1</v>
      </c>
      <c r="E78" s="112">
        <v>0</v>
      </c>
      <c r="F78" s="109">
        <f t="shared" si="8"/>
        <v>33.333333333333329</v>
      </c>
      <c r="G78" s="109">
        <f t="shared" si="9"/>
        <v>33.333333333333329</v>
      </c>
      <c r="H78" s="109">
        <f t="shared" si="10"/>
        <v>33.333333333333329</v>
      </c>
      <c r="I78" s="109">
        <f t="shared" si="11"/>
        <v>0</v>
      </c>
      <c r="K78" s="121"/>
    </row>
    <row r="79" spans="1:11">
      <c r="A79" s="87" t="s">
        <v>122</v>
      </c>
      <c r="B79" s="112">
        <v>3</v>
      </c>
      <c r="C79" s="112">
        <v>3</v>
      </c>
      <c r="D79" s="112">
        <v>3</v>
      </c>
      <c r="E79" s="112">
        <v>2</v>
      </c>
      <c r="F79" s="109">
        <f t="shared" si="8"/>
        <v>60</v>
      </c>
      <c r="G79" s="109">
        <f t="shared" si="9"/>
        <v>60</v>
      </c>
      <c r="H79" s="109">
        <f t="shared" si="10"/>
        <v>100</v>
      </c>
      <c r="I79" s="109">
        <f t="shared" si="11"/>
        <v>100</v>
      </c>
      <c r="K79" s="121"/>
    </row>
    <row r="80" spans="1:11">
      <c r="A80" s="87" t="s">
        <v>123</v>
      </c>
      <c r="B80" s="112">
        <v>5</v>
      </c>
      <c r="C80" s="112">
        <v>5</v>
      </c>
      <c r="D80" s="112">
        <v>1</v>
      </c>
      <c r="E80" s="112">
        <v>1</v>
      </c>
      <c r="F80" s="109">
        <f t="shared" si="8"/>
        <v>83.333333333333343</v>
      </c>
      <c r="G80" s="109">
        <f t="shared" si="9"/>
        <v>83.333333333333343</v>
      </c>
      <c r="H80" s="109">
        <f t="shared" si="10"/>
        <v>100</v>
      </c>
      <c r="I80" s="109">
        <f t="shared" si="11"/>
        <v>100</v>
      </c>
      <c r="K80" s="121"/>
    </row>
    <row r="81" spans="1:11">
      <c r="A81" s="87" t="s">
        <v>124</v>
      </c>
      <c r="B81" s="112">
        <v>39</v>
      </c>
      <c r="C81" s="112">
        <v>36</v>
      </c>
      <c r="D81" s="112">
        <v>36</v>
      </c>
      <c r="E81" s="112">
        <v>32</v>
      </c>
      <c r="F81" s="109">
        <f t="shared" si="8"/>
        <v>86.666666666666671</v>
      </c>
      <c r="G81" s="109">
        <f t="shared" si="9"/>
        <v>97.297297297297305</v>
      </c>
      <c r="H81" s="109">
        <f t="shared" si="10"/>
        <v>97.297297297297305</v>
      </c>
      <c r="I81" s="109">
        <f t="shared" si="11"/>
        <v>96.969696969696969</v>
      </c>
      <c r="K81" s="121"/>
    </row>
    <row r="82" spans="1:11">
      <c r="A82" s="87" t="s">
        <v>125</v>
      </c>
      <c r="B82" s="112">
        <v>27</v>
      </c>
      <c r="C82" s="112">
        <v>26</v>
      </c>
      <c r="D82" s="112">
        <v>25</v>
      </c>
      <c r="E82" s="112">
        <v>23</v>
      </c>
      <c r="F82" s="109">
        <f t="shared" si="8"/>
        <v>72.972972972972968</v>
      </c>
      <c r="G82" s="109">
        <f t="shared" si="9"/>
        <v>74.285714285714292</v>
      </c>
      <c r="H82" s="109">
        <f t="shared" si="10"/>
        <v>80.645161290322577</v>
      </c>
      <c r="I82" s="109">
        <f t="shared" si="11"/>
        <v>79.310344827586206</v>
      </c>
      <c r="K82" s="121"/>
    </row>
    <row r="83" spans="1:11">
      <c r="A83" s="87" t="s">
        <v>126</v>
      </c>
      <c r="B83" s="112">
        <v>1</v>
      </c>
      <c r="C83" s="112">
        <v>1</v>
      </c>
      <c r="D83" s="112">
        <v>0</v>
      </c>
      <c r="E83" s="112">
        <v>0</v>
      </c>
      <c r="F83" s="109">
        <f t="shared" si="8"/>
        <v>16.666666666666664</v>
      </c>
      <c r="G83" s="109">
        <f t="shared" si="9"/>
        <v>16.666666666666664</v>
      </c>
      <c r="H83" s="109">
        <f t="shared" si="10"/>
        <v>0</v>
      </c>
      <c r="I83" s="109">
        <f t="shared" si="11"/>
        <v>0</v>
      </c>
      <c r="K83" s="121"/>
    </row>
    <row r="84" spans="1:11">
      <c r="A84" s="101"/>
      <c r="B84" s="35"/>
      <c r="C84" s="35"/>
      <c r="D84" s="35"/>
      <c r="E84" s="35"/>
      <c r="F84" s="109">
        <f t="shared" si="8"/>
        <v>0</v>
      </c>
      <c r="G84" s="109">
        <f t="shared" si="9"/>
        <v>0</v>
      </c>
      <c r="H84" s="109">
        <f t="shared" si="10"/>
        <v>0</v>
      </c>
      <c r="I84" s="109">
        <f t="shared" si="11"/>
        <v>0</v>
      </c>
      <c r="K84" s="121"/>
    </row>
    <row r="85" spans="1:11">
      <c r="A85" s="101"/>
      <c r="B85" s="35"/>
      <c r="C85" s="35"/>
      <c r="D85" s="35"/>
      <c r="E85" s="35"/>
      <c r="F85" s="109">
        <f t="shared" si="8"/>
        <v>0</v>
      </c>
      <c r="G85" s="109">
        <f t="shared" si="9"/>
        <v>0</v>
      </c>
      <c r="H85" s="109">
        <f t="shared" si="10"/>
        <v>0</v>
      </c>
      <c r="I85" s="109">
        <f t="shared" si="11"/>
        <v>0</v>
      </c>
      <c r="K85" s="121"/>
    </row>
    <row r="86" spans="1:11">
      <c r="A86" s="101"/>
      <c r="B86" s="35"/>
      <c r="C86" s="35"/>
      <c r="D86" s="35"/>
      <c r="E86" s="35"/>
      <c r="F86" s="109">
        <f t="shared" si="8"/>
        <v>0</v>
      </c>
      <c r="G86" s="109">
        <f t="shared" si="9"/>
        <v>0</v>
      </c>
      <c r="H86" s="109">
        <f t="shared" si="10"/>
        <v>0</v>
      </c>
      <c r="I86" s="109">
        <f t="shared" si="11"/>
        <v>0</v>
      </c>
      <c r="K86" s="121"/>
    </row>
    <row r="87" spans="1:11">
      <c r="A87" s="101"/>
      <c r="B87" s="35"/>
      <c r="C87" s="35"/>
      <c r="D87" s="35"/>
      <c r="E87" s="35"/>
      <c r="F87" s="109">
        <f t="shared" si="8"/>
        <v>0</v>
      </c>
      <c r="G87" s="109">
        <f t="shared" si="9"/>
        <v>0</v>
      </c>
      <c r="H87" s="109">
        <f t="shared" si="10"/>
        <v>0</v>
      </c>
      <c r="I87" s="109">
        <f t="shared" si="11"/>
        <v>0</v>
      </c>
      <c r="K87" s="121"/>
    </row>
    <row r="88" spans="1:11">
      <c r="A88" s="101"/>
      <c r="B88" s="35"/>
      <c r="C88" s="35"/>
      <c r="D88" s="35"/>
      <c r="E88" s="35"/>
      <c r="F88" s="109">
        <f t="shared" si="8"/>
        <v>0</v>
      </c>
      <c r="G88" s="109">
        <f t="shared" si="9"/>
        <v>0</v>
      </c>
      <c r="H88" s="109">
        <f t="shared" si="10"/>
        <v>0</v>
      </c>
      <c r="I88" s="109">
        <f t="shared" si="11"/>
        <v>0</v>
      </c>
      <c r="K88" s="121"/>
    </row>
    <row r="89" spans="1:11">
      <c r="A89" s="101"/>
      <c r="B89" s="35"/>
      <c r="C89" s="35"/>
      <c r="D89" s="35"/>
      <c r="E89" s="35"/>
      <c r="F89" s="109">
        <f t="shared" si="8"/>
        <v>0</v>
      </c>
      <c r="G89" s="109">
        <f t="shared" si="9"/>
        <v>0</v>
      </c>
      <c r="H89" s="109">
        <f t="shared" si="10"/>
        <v>0</v>
      </c>
      <c r="I89" s="109">
        <f t="shared" si="11"/>
        <v>0</v>
      </c>
      <c r="K89" s="121"/>
    </row>
    <row r="90" spans="1:11">
      <c r="A90" s="101"/>
      <c r="B90" s="35"/>
      <c r="C90" s="35"/>
      <c r="D90" s="35"/>
      <c r="E90" s="35"/>
      <c r="F90" s="109">
        <f t="shared" si="8"/>
        <v>0</v>
      </c>
      <c r="G90" s="109">
        <f t="shared" si="9"/>
        <v>0</v>
      </c>
      <c r="H90" s="109">
        <f t="shared" si="10"/>
        <v>0</v>
      </c>
      <c r="I90" s="109">
        <f t="shared" si="11"/>
        <v>0</v>
      </c>
      <c r="K90" s="121"/>
    </row>
    <row r="91" spans="1:11">
      <c r="A91" s="101"/>
      <c r="B91" s="35"/>
      <c r="C91" s="35"/>
      <c r="D91" s="35"/>
      <c r="E91" s="35"/>
      <c r="F91" s="109">
        <f t="shared" si="8"/>
        <v>0</v>
      </c>
      <c r="G91" s="109">
        <f t="shared" si="9"/>
        <v>0</v>
      </c>
      <c r="H91" s="109">
        <f t="shared" si="10"/>
        <v>0</v>
      </c>
      <c r="I91" s="109">
        <f t="shared" si="11"/>
        <v>0</v>
      </c>
      <c r="K91" s="121"/>
    </row>
    <row r="92" spans="1:11">
      <c r="A92" s="102"/>
      <c r="B92" s="35"/>
      <c r="C92" s="35"/>
      <c r="D92" s="35"/>
      <c r="E92" s="35"/>
      <c r="F92" s="109">
        <f t="shared" si="8"/>
        <v>0</v>
      </c>
      <c r="G92" s="109">
        <f t="shared" si="9"/>
        <v>0</v>
      </c>
      <c r="H92" s="109">
        <f t="shared" si="10"/>
        <v>0</v>
      </c>
      <c r="I92" s="109">
        <f t="shared" si="11"/>
        <v>0</v>
      </c>
      <c r="K92" s="121"/>
    </row>
    <row r="93" spans="1:11">
      <c r="A93" s="49" t="s">
        <v>56</v>
      </c>
      <c r="B93" s="36">
        <f>SUM(B66:B92)</f>
        <v>193</v>
      </c>
      <c r="C93" s="36">
        <f>SUM(C66:C92)</f>
        <v>178</v>
      </c>
      <c r="D93" s="36">
        <f>SUM(D66:D92)</f>
        <v>164</v>
      </c>
      <c r="E93" s="36">
        <f>SUM(E66:E92)</f>
        <v>150</v>
      </c>
      <c r="F93" s="109">
        <f t="shared" si="8"/>
        <v>73.946360153256705</v>
      </c>
      <c r="G93" s="109">
        <f t="shared" si="9"/>
        <v>75.423728813559322</v>
      </c>
      <c r="H93" s="109">
        <f t="shared" si="10"/>
        <v>78.4688995215311</v>
      </c>
      <c r="I93" s="109">
        <f t="shared" si="11"/>
        <v>79.365079365079367</v>
      </c>
      <c r="K93" s="121"/>
    </row>
    <row r="94" spans="1:11">
      <c r="A94" s="11"/>
      <c r="B94" s="11"/>
      <c r="C94" s="11"/>
      <c r="E94" s="11"/>
      <c r="I94" s="122"/>
      <c r="K94" s="121"/>
    </row>
    <row r="95" spans="1:11">
      <c r="A95" s="80"/>
      <c r="B95" s="80"/>
      <c r="C95" s="80"/>
      <c r="D95" s="80"/>
      <c r="E95" s="80"/>
      <c r="K95" s="121"/>
    </row>
    <row r="96" spans="1:11" ht="17.25" customHeight="1">
      <c r="A96" s="614" t="s">
        <v>134</v>
      </c>
      <c r="B96" s="614"/>
      <c r="C96" s="614"/>
      <c r="D96" s="614"/>
      <c r="E96" s="614"/>
      <c r="F96" s="11"/>
      <c r="G96" s="11"/>
      <c r="H96" s="11"/>
      <c r="I96" s="11"/>
      <c r="K96" s="121"/>
    </row>
    <row r="97" spans="1:11" ht="47.25">
      <c r="A97" s="105" t="s">
        <v>100</v>
      </c>
      <c r="B97" s="106" t="s">
        <v>102</v>
      </c>
      <c r="C97" s="57" t="s">
        <v>103</v>
      </c>
      <c r="D97" s="57" t="s">
        <v>104</v>
      </c>
      <c r="E97" s="57" t="s">
        <v>105</v>
      </c>
      <c r="F97" s="106" t="s">
        <v>128</v>
      </c>
      <c r="G97" s="106" t="s">
        <v>129</v>
      </c>
      <c r="H97" s="106" t="s">
        <v>130</v>
      </c>
      <c r="I97" s="107" t="s">
        <v>131</v>
      </c>
      <c r="K97" s="121"/>
    </row>
    <row r="98" spans="1:11">
      <c r="A98" s="84" t="s">
        <v>110</v>
      </c>
      <c r="B98" s="58">
        <v>6</v>
      </c>
      <c r="C98" s="58">
        <v>4</v>
      </c>
      <c r="D98" s="58">
        <v>3</v>
      </c>
      <c r="E98" s="58">
        <v>3</v>
      </c>
      <c r="F98" s="108">
        <f t="shared" ref="F98:F125" si="12">+IFERROR(B98/(C4+C35),0)*100</f>
        <v>27.27272727272727</v>
      </c>
      <c r="G98" s="108">
        <f t="shared" ref="G98:G125" si="13">+IFERROR(C98/(D4+D35),0)*100</f>
        <v>23.52941176470588</v>
      </c>
      <c r="H98" s="108">
        <f t="shared" ref="H98:H125" si="14">+IFERROR(D98/(E4+E35),0)*100</f>
        <v>23.076923076923077</v>
      </c>
      <c r="I98" s="108">
        <f t="shared" ref="I98:I125" si="15">+IFERROR(E98/(F4+F35),0)*100</f>
        <v>25</v>
      </c>
      <c r="K98" s="121"/>
    </row>
    <row r="99" spans="1:11">
      <c r="A99" s="87" t="s">
        <v>111</v>
      </c>
      <c r="B99" s="35">
        <v>0</v>
      </c>
      <c r="C99" s="35">
        <v>0</v>
      </c>
      <c r="D99" s="35">
        <v>0</v>
      </c>
      <c r="E99" s="35">
        <v>0</v>
      </c>
      <c r="F99" s="109">
        <f t="shared" si="12"/>
        <v>0</v>
      </c>
      <c r="G99" s="109">
        <f t="shared" si="13"/>
        <v>0</v>
      </c>
      <c r="H99" s="109">
        <f t="shared" si="14"/>
        <v>0</v>
      </c>
      <c r="I99" s="109">
        <f t="shared" si="15"/>
        <v>0</v>
      </c>
      <c r="K99" s="121"/>
    </row>
    <row r="100" spans="1:11">
      <c r="A100" s="87" t="s">
        <v>112</v>
      </c>
      <c r="B100" s="35">
        <v>3</v>
      </c>
      <c r="C100" s="35">
        <v>2</v>
      </c>
      <c r="D100" s="35">
        <v>2</v>
      </c>
      <c r="E100" s="35">
        <v>2</v>
      </c>
      <c r="F100" s="109">
        <f t="shared" si="12"/>
        <v>75</v>
      </c>
      <c r="G100" s="109">
        <f t="shared" si="13"/>
        <v>66.666666666666657</v>
      </c>
      <c r="H100" s="109">
        <f t="shared" si="14"/>
        <v>66.666666666666657</v>
      </c>
      <c r="I100" s="109">
        <f t="shared" si="15"/>
        <v>66.666666666666657</v>
      </c>
      <c r="K100" s="121"/>
    </row>
    <row r="101" spans="1:11">
      <c r="A101" s="87" t="s">
        <v>113</v>
      </c>
      <c r="B101" s="35">
        <v>0</v>
      </c>
      <c r="C101" s="35">
        <v>0</v>
      </c>
      <c r="D101" s="35">
        <v>0</v>
      </c>
      <c r="E101" s="35">
        <v>0</v>
      </c>
      <c r="F101" s="109">
        <f t="shared" si="12"/>
        <v>0</v>
      </c>
      <c r="G101" s="109">
        <f t="shared" si="13"/>
        <v>0</v>
      </c>
      <c r="H101" s="109">
        <f t="shared" si="14"/>
        <v>0</v>
      </c>
      <c r="I101" s="109">
        <f t="shared" si="15"/>
        <v>0</v>
      </c>
      <c r="K101" s="121"/>
    </row>
    <row r="102" spans="1:11">
      <c r="A102" s="87" t="s">
        <v>114</v>
      </c>
      <c r="B102" s="35">
        <v>5</v>
      </c>
      <c r="C102" s="35">
        <v>5</v>
      </c>
      <c r="D102" s="35">
        <v>5</v>
      </c>
      <c r="E102" s="35">
        <v>0</v>
      </c>
      <c r="F102" s="109">
        <f t="shared" si="12"/>
        <v>23.809523809523807</v>
      </c>
      <c r="G102" s="109">
        <f t="shared" si="13"/>
        <v>23.809523809523807</v>
      </c>
      <c r="H102" s="109">
        <f t="shared" si="14"/>
        <v>25</v>
      </c>
      <c r="I102" s="109">
        <f t="shared" si="15"/>
        <v>0</v>
      </c>
      <c r="K102" s="121"/>
    </row>
    <row r="103" spans="1:11">
      <c r="A103" s="87" t="s">
        <v>136</v>
      </c>
      <c r="B103" s="35">
        <v>0</v>
      </c>
      <c r="C103" s="35">
        <v>0</v>
      </c>
      <c r="D103" s="35">
        <v>0</v>
      </c>
      <c r="E103" s="35">
        <v>0</v>
      </c>
      <c r="F103" s="109">
        <f t="shared" si="12"/>
        <v>0</v>
      </c>
      <c r="G103" s="109">
        <f t="shared" si="13"/>
        <v>0</v>
      </c>
      <c r="H103" s="109">
        <f t="shared" si="14"/>
        <v>0</v>
      </c>
      <c r="I103" s="109">
        <f t="shared" si="15"/>
        <v>0</v>
      </c>
      <c r="K103" s="121"/>
    </row>
    <row r="104" spans="1:11">
      <c r="A104" s="87" t="s">
        <v>115</v>
      </c>
      <c r="B104" s="35">
        <v>0</v>
      </c>
      <c r="C104" s="35">
        <v>0</v>
      </c>
      <c r="D104" s="35">
        <v>0</v>
      </c>
      <c r="E104" s="35">
        <v>0</v>
      </c>
      <c r="F104" s="109">
        <f t="shared" si="12"/>
        <v>0</v>
      </c>
      <c r="G104" s="109">
        <f t="shared" si="13"/>
        <v>0</v>
      </c>
      <c r="H104" s="109">
        <f t="shared" si="14"/>
        <v>0</v>
      </c>
      <c r="I104" s="109">
        <f t="shared" si="15"/>
        <v>0</v>
      </c>
      <c r="K104" s="121"/>
    </row>
    <row r="105" spans="1:11">
      <c r="A105" s="87" t="s">
        <v>116</v>
      </c>
      <c r="B105" s="35">
        <v>2</v>
      </c>
      <c r="C105" s="35">
        <v>2</v>
      </c>
      <c r="D105" s="35">
        <v>2</v>
      </c>
      <c r="E105" s="35">
        <v>2</v>
      </c>
      <c r="F105" s="109">
        <f t="shared" si="12"/>
        <v>9.5238095238095237</v>
      </c>
      <c r="G105" s="109">
        <f t="shared" si="13"/>
        <v>9.5238095238095237</v>
      </c>
      <c r="H105" s="109">
        <f t="shared" si="14"/>
        <v>10</v>
      </c>
      <c r="I105" s="109">
        <f t="shared" si="15"/>
        <v>12.5</v>
      </c>
      <c r="K105" s="121"/>
    </row>
    <row r="106" spans="1:11">
      <c r="A106" s="87" t="s">
        <v>117</v>
      </c>
      <c r="B106" s="35">
        <v>11</v>
      </c>
      <c r="C106" s="35">
        <v>10</v>
      </c>
      <c r="D106" s="35">
        <v>7</v>
      </c>
      <c r="E106" s="35">
        <v>7</v>
      </c>
      <c r="F106" s="109">
        <f t="shared" si="12"/>
        <v>39.285714285714285</v>
      </c>
      <c r="G106" s="109">
        <f t="shared" si="13"/>
        <v>41.666666666666671</v>
      </c>
      <c r="H106" s="109">
        <f t="shared" si="14"/>
        <v>33.333333333333329</v>
      </c>
      <c r="I106" s="109">
        <f t="shared" si="15"/>
        <v>33.333333333333329</v>
      </c>
      <c r="K106" s="121"/>
    </row>
    <row r="107" spans="1:11">
      <c r="A107" s="87" t="s">
        <v>118</v>
      </c>
      <c r="B107" s="35">
        <v>2</v>
      </c>
      <c r="C107" s="35">
        <v>2</v>
      </c>
      <c r="D107" s="35">
        <v>1</v>
      </c>
      <c r="E107" s="35">
        <v>1</v>
      </c>
      <c r="F107" s="109">
        <f t="shared" si="12"/>
        <v>8.3333333333333321</v>
      </c>
      <c r="G107" s="109">
        <f t="shared" si="13"/>
        <v>9.5238095238095237</v>
      </c>
      <c r="H107" s="109">
        <f t="shared" si="14"/>
        <v>5.2631578947368416</v>
      </c>
      <c r="I107" s="109">
        <f t="shared" si="15"/>
        <v>5.2631578947368416</v>
      </c>
      <c r="K107" s="121"/>
    </row>
    <row r="108" spans="1:11">
      <c r="A108" s="87" t="s">
        <v>119</v>
      </c>
      <c r="B108" s="35">
        <v>2</v>
      </c>
      <c r="C108" s="35">
        <v>2</v>
      </c>
      <c r="D108" s="35">
        <v>2</v>
      </c>
      <c r="E108" s="35">
        <v>2</v>
      </c>
      <c r="F108" s="109">
        <f t="shared" si="12"/>
        <v>7.6923076923076925</v>
      </c>
      <c r="G108" s="109">
        <f t="shared" si="13"/>
        <v>8.3333333333333321</v>
      </c>
      <c r="H108" s="109">
        <f t="shared" si="14"/>
        <v>8.695652173913043</v>
      </c>
      <c r="I108" s="109">
        <f t="shared" si="15"/>
        <v>8.695652173913043</v>
      </c>
      <c r="K108" s="121"/>
    </row>
    <row r="109" spans="1:11">
      <c r="A109" s="87" t="s">
        <v>120</v>
      </c>
      <c r="B109" s="35">
        <v>0</v>
      </c>
      <c r="C109" s="35">
        <v>0</v>
      </c>
      <c r="D109" s="35">
        <v>0</v>
      </c>
      <c r="E109" s="35">
        <v>0</v>
      </c>
      <c r="F109" s="109">
        <f t="shared" si="12"/>
        <v>0</v>
      </c>
      <c r="G109" s="109">
        <f t="shared" si="13"/>
        <v>0</v>
      </c>
      <c r="H109" s="109">
        <f t="shared" si="14"/>
        <v>0</v>
      </c>
      <c r="I109" s="109">
        <f t="shared" si="15"/>
        <v>0</v>
      </c>
      <c r="K109" s="121"/>
    </row>
    <row r="110" spans="1:11">
      <c r="A110" s="87" t="s">
        <v>121</v>
      </c>
      <c r="B110" s="35">
        <v>0</v>
      </c>
      <c r="C110" s="35">
        <v>0</v>
      </c>
      <c r="D110" s="35">
        <v>0</v>
      </c>
      <c r="E110" s="35">
        <v>0</v>
      </c>
      <c r="F110" s="109">
        <f t="shared" si="12"/>
        <v>0</v>
      </c>
      <c r="G110" s="109">
        <f t="shared" si="13"/>
        <v>0</v>
      </c>
      <c r="H110" s="109">
        <f t="shared" si="14"/>
        <v>0</v>
      </c>
      <c r="I110" s="109">
        <f t="shared" si="15"/>
        <v>0</v>
      </c>
      <c r="K110" s="121"/>
    </row>
    <row r="111" spans="1:11">
      <c r="A111" s="87" t="s">
        <v>122</v>
      </c>
      <c r="B111" s="35">
        <v>2</v>
      </c>
      <c r="C111" s="35">
        <v>2</v>
      </c>
      <c r="D111" s="35">
        <v>0</v>
      </c>
      <c r="E111" s="35">
        <v>0</v>
      </c>
      <c r="F111" s="109">
        <f t="shared" si="12"/>
        <v>40</v>
      </c>
      <c r="G111" s="109">
        <f t="shared" si="13"/>
        <v>40</v>
      </c>
      <c r="H111" s="109">
        <f t="shared" si="14"/>
        <v>0</v>
      </c>
      <c r="I111" s="109">
        <f t="shared" si="15"/>
        <v>0</v>
      </c>
      <c r="K111" s="121"/>
    </row>
    <row r="112" spans="1:11">
      <c r="A112" s="87" t="s">
        <v>123</v>
      </c>
      <c r="B112" s="35">
        <v>0</v>
      </c>
      <c r="C112" s="35">
        <v>0</v>
      </c>
      <c r="D112" s="35">
        <v>0</v>
      </c>
      <c r="E112" s="35">
        <v>0</v>
      </c>
      <c r="F112" s="109">
        <f t="shared" si="12"/>
        <v>0</v>
      </c>
      <c r="G112" s="109">
        <f t="shared" si="13"/>
        <v>0</v>
      </c>
      <c r="H112" s="109">
        <f t="shared" si="14"/>
        <v>0</v>
      </c>
      <c r="I112" s="109">
        <f t="shared" si="15"/>
        <v>0</v>
      </c>
      <c r="K112" s="121"/>
    </row>
    <row r="113" spans="1:11">
      <c r="A113" s="87" t="s">
        <v>124</v>
      </c>
      <c r="B113" s="35">
        <v>6</v>
      </c>
      <c r="C113" s="35">
        <v>1</v>
      </c>
      <c r="D113" s="35">
        <v>1</v>
      </c>
      <c r="E113" s="35">
        <v>1</v>
      </c>
      <c r="F113" s="109">
        <f t="shared" si="12"/>
        <v>13.333333333333334</v>
      </c>
      <c r="G113" s="109">
        <f t="shared" si="13"/>
        <v>2.7027027027027026</v>
      </c>
      <c r="H113" s="109">
        <f t="shared" si="14"/>
        <v>2.7027027027027026</v>
      </c>
      <c r="I113" s="109">
        <f t="shared" si="15"/>
        <v>3.0303030303030303</v>
      </c>
      <c r="K113" s="121"/>
    </row>
    <row r="114" spans="1:11">
      <c r="A114" s="87" t="s">
        <v>125</v>
      </c>
      <c r="B114" s="35">
        <v>8</v>
      </c>
      <c r="C114" s="35">
        <v>7</v>
      </c>
      <c r="D114" s="35">
        <v>4</v>
      </c>
      <c r="E114" s="35">
        <v>4</v>
      </c>
      <c r="F114" s="109">
        <f t="shared" si="12"/>
        <v>21.621621621621621</v>
      </c>
      <c r="G114" s="109">
        <f t="shared" si="13"/>
        <v>20</v>
      </c>
      <c r="H114" s="109">
        <f t="shared" si="14"/>
        <v>12.903225806451612</v>
      </c>
      <c r="I114" s="109">
        <f t="shared" si="15"/>
        <v>13.793103448275861</v>
      </c>
      <c r="K114" s="121"/>
    </row>
    <row r="115" spans="1:11">
      <c r="A115" s="87" t="s">
        <v>126</v>
      </c>
      <c r="B115" s="35">
        <v>2</v>
      </c>
      <c r="C115" s="35">
        <v>2</v>
      </c>
      <c r="D115" s="35">
        <v>2</v>
      </c>
      <c r="E115" s="35">
        <v>2</v>
      </c>
      <c r="F115" s="109">
        <f t="shared" si="12"/>
        <v>33.333333333333329</v>
      </c>
      <c r="G115" s="109">
        <f t="shared" si="13"/>
        <v>33.333333333333329</v>
      </c>
      <c r="H115" s="109">
        <f t="shared" si="14"/>
        <v>66.666666666666657</v>
      </c>
      <c r="I115" s="109">
        <f t="shared" si="15"/>
        <v>66.666666666666657</v>
      </c>
      <c r="K115" s="121"/>
    </row>
    <row r="116" spans="1:11">
      <c r="A116" s="101"/>
      <c r="B116" s="35"/>
      <c r="C116" s="35"/>
      <c r="D116" s="35"/>
      <c r="E116" s="35"/>
      <c r="F116" s="109">
        <f t="shared" si="12"/>
        <v>0</v>
      </c>
      <c r="G116" s="109">
        <f t="shared" si="13"/>
        <v>0</v>
      </c>
      <c r="H116" s="109">
        <f t="shared" si="14"/>
        <v>0</v>
      </c>
      <c r="I116" s="109">
        <f t="shared" si="15"/>
        <v>0</v>
      </c>
      <c r="K116" s="121"/>
    </row>
    <row r="117" spans="1:11">
      <c r="A117" s="101"/>
      <c r="B117" s="35"/>
      <c r="C117" s="35"/>
      <c r="D117" s="35"/>
      <c r="E117" s="35"/>
      <c r="F117" s="109">
        <f t="shared" si="12"/>
        <v>0</v>
      </c>
      <c r="G117" s="109">
        <f t="shared" si="13"/>
        <v>0</v>
      </c>
      <c r="H117" s="109">
        <f t="shared" si="14"/>
        <v>0</v>
      </c>
      <c r="I117" s="109">
        <f t="shared" si="15"/>
        <v>0</v>
      </c>
      <c r="K117" s="121"/>
    </row>
    <row r="118" spans="1:11">
      <c r="A118" s="101"/>
      <c r="B118" s="35"/>
      <c r="C118" s="35"/>
      <c r="D118" s="35"/>
      <c r="E118" s="35"/>
      <c r="F118" s="109">
        <f t="shared" si="12"/>
        <v>0</v>
      </c>
      <c r="G118" s="109">
        <f t="shared" si="13"/>
        <v>0</v>
      </c>
      <c r="H118" s="109">
        <f t="shared" si="14"/>
        <v>0</v>
      </c>
      <c r="I118" s="109">
        <f t="shared" si="15"/>
        <v>0</v>
      </c>
      <c r="K118" s="121"/>
    </row>
    <row r="119" spans="1:11">
      <c r="A119" s="101"/>
      <c r="B119" s="35"/>
      <c r="C119" s="35"/>
      <c r="D119" s="35"/>
      <c r="E119" s="35"/>
      <c r="F119" s="109">
        <f t="shared" si="12"/>
        <v>0</v>
      </c>
      <c r="G119" s="109">
        <f t="shared" si="13"/>
        <v>0</v>
      </c>
      <c r="H119" s="109">
        <f t="shared" si="14"/>
        <v>0</v>
      </c>
      <c r="I119" s="109">
        <f t="shared" si="15"/>
        <v>0</v>
      </c>
      <c r="K119" s="121"/>
    </row>
    <row r="120" spans="1:11">
      <c r="A120" s="101"/>
      <c r="B120" s="35"/>
      <c r="C120" s="35"/>
      <c r="D120" s="35"/>
      <c r="E120" s="35"/>
      <c r="F120" s="109">
        <f t="shared" si="12"/>
        <v>0</v>
      </c>
      <c r="G120" s="109">
        <f t="shared" si="13"/>
        <v>0</v>
      </c>
      <c r="H120" s="109">
        <f t="shared" si="14"/>
        <v>0</v>
      </c>
      <c r="I120" s="109">
        <f t="shared" si="15"/>
        <v>0</v>
      </c>
      <c r="K120" s="121"/>
    </row>
    <row r="121" spans="1:11">
      <c r="A121" s="101"/>
      <c r="B121" s="35"/>
      <c r="C121" s="35"/>
      <c r="D121" s="35"/>
      <c r="E121" s="35"/>
      <c r="F121" s="109">
        <f t="shared" si="12"/>
        <v>0</v>
      </c>
      <c r="G121" s="109">
        <f t="shared" si="13"/>
        <v>0</v>
      </c>
      <c r="H121" s="109">
        <f t="shared" si="14"/>
        <v>0</v>
      </c>
      <c r="I121" s="109">
        <f t="shared" si="15"/>
        <v>0</v>
      </c>
      <c r="K121" s="121"/>
    </row>
    <row r="122" spans="1:11">
      <c r="A122" s="101"/>
      <c r="B122" s="35"/>
      <c r="C122" s="35"/>
      <c r="D122" s="35"/>
      <c r="E122" s="35"/>
      <c r="F122" s="109">
        <f t="shared" si="12"/>
        <v>0</v>
      </c>
      <c r="G122" s="109">
        <f t="shared" si="13"/>
        <v>0</v>
      </c>
      <c r="H122" s="109">
        <f t="shared" si="14"/>
        <v>0</v>
      </c>
      <c r="I122" s="109">
        <f t="shared" si="15"/>
        <v>0</v>
      </c>
      <c r="K122" s="121"/>
    </row>
    <row r="123" spans="1:11">
      <c r="A123" s="101"/>
      <c r="B123" s="35"/>
      <c r="C123" s="35"/>
      <c r="D123" s="35"/>
      <c r="E123" s="35"/>
      <c r="F123" s="109">
        <f t="shared" si="12"/>
        <v>0</v>
      </c>
      <c r="G123" s="109">
        <f t="shared" si="13"/>
        <v>0</v>
      </c>
      <c r="H123" s="109">
        <f t="shared" si="14"/>
        <v>0</v>
      </c>
      <c r="I123" s="109">
        <f t="shared" si="15"/>
        <v>0</v>
      </c>
      <c r="K123" s="121"/>
    </row>
    <row r="124" spans="1:11">
      <c r="A124" s="102"/>
      <c r="B124" s="35"/>
      <c r="C124" s="35"/>
      <c r="D124" s="35"/>
      <c r="E124" s="35"/>
      <c r="F124" s="109">
        <f t="shared" si="12"/>
        <v>0</v>
      </c>
      <c r="G124" s="109">
        <f t="shared" si="13"/>
        <v>0</v>
      </c>
      <c r="H124" s="109">
        <f t="shared" si="14"/>
        <v>0</v>
      </c>
      <c r="I124" s="109">
        <f t="shared" si="15"/>
        <v>0</v>
      </c>
      <c r="K124" s="121"/>
    </row>
    <row r="125" spans="1:11">
      <c r="A125" s="49" t="s">
        <v>56</v>
      </c>
      <c r="B125" s="36">
        <f>SUM(B98:B124)</f>
        <v>49</v>
      </c>
      <c r="C125" s="36">
        <f>SUM(C98:C124)</f>
        <v>39</v>
      </c>
      <c r="D125" s="36">
        <f>SUM(D98:D124)</f>
        <v>29</v>
      </c>
      <c r="E125" s="36">
        <f>SUM(E98:E124)</f>
        <v>24</v>
      </c>
      <c r="F125" s="109">
        <f t="shared" si="12"/>
        <v>18.773946360153257</v>
      </c>
      <c r="G125" s="109">
        <f t="shared" si="13"/>
        <v>16.525423728813561</v>
      </c>
      <c r="H125" s="109">
        <f t="shared" si="14"/>
        <v>13.875598086124402</v>
      </c>
      <c r="I125" s="109">
        <f t="shared" si="15"/>
        <v>12.698412698412698</v>
      </c>
      <c r="K125" s="121"/>
    </row>
  </sheetData>
  <mergeCells count="5">
    <mergeCell ref="A1:J1"/>
    <mergeCell ref="A2:J2"/>
    <mergeCell ref="A33:J33"/>
    <mergeCell ref="A64:E64"/>
    <mergeCell ref="A96:E96"/>
  </mergeCells>
  <pageMargins left="0.75" right="0.75" top="1" bottom="1" header="0.51180555555555496" footer="0.51180555555555496"/>
  <pageSetup paperSize="9" firstPageNumber="0" orientation="portrait" horizontalDpi="4294967295" verticalDpi="4294967295" r:id="rId1"/>
  <rowBreaks count="3" manualBreakCount="3">
    <brk id="32" max="16383" man="1"/>
    <brk id="63" max="16383" man="1"/>
    <brk id="9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K19"/>
  <sheetViews>
    <sheetView view="pageBreakPreview" topLeftCell="B5" zoomScaleNormal="100" workbookViewId="0">
      <selection activeCell="H26" sqref="H26"/>
    </sheetView>
  </sheetViews>
  <sheetFormatPr defaultRowHeight="15.75"/>
  <cols>
    <col min="1" max="1" width="18" style="79"/>
    <col min="2" max="2" width="10.25" style="79"/>
    <col min="3" max="5" width="14.25" style="79"/>
    <col min="6" max="6" width="17" style="79"/>
    <col min="7" max="7" width="10.625" style="79"/>
    <col min="8" max="8" width="14.25" style="79"/>
    <col min="9" max="9" width="12.375" style="79"/>
    <col min="10" max="1025" width="10.125" style="79"/>
  </cols>
  <sheetData>
    <row r="1" spans="1:1024" ht="20.25" customHeight="1">
      <c r="A1" s="609" t="s">
        <v>137</v>
      </c>
      <c r="B1" s="609"/>
      <c r="C1" s="609"/>
      <c r="D1" s="609"/>
      <c r="E1" s="609"/>
      <c r="F1" s="609"/>
      <c r="G1" s="609"/>
      <c r="H1" s="609"/>
      <c r="I1" s="609"/>
      <c r="J1" s="609"/>
      <c r="K1" s="609"/>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5.75" customHeight="1">
      <c r="A2" s="615" t="s">
        <v>138</v>
      </c>
      <c r="B2" s="616" t="s">
        <v>139</v>
      </c>
      <c r="C2" s="616"/>
      <c r="D2" s="124"/>
      <c r="E2" s="125"/>
      <c r="F2" s="125"/>
      <c r="G2" s="125"/>
      <c r="H2" s="617" t="s">
        <v>140</v>
      </c>
      <c r="I2" s="617"/>
      <c r="J2" s="618" t="s">
        <v>141</v>
      </c>
      <c r="K2" s="619" t="s">
        <v>142</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75" customHeight="1">
      <c r="A3" s="615"/>
      <c r="B3" s="128"/>
      <c r="C3" s="129"/>
      <c r="D3" s="130" t="s">
        <v>143</v>
      </c>
      <c r="E3" s="130"/>
      <c r="F3" s="130"/>
      <c r="G3" s="130"/>
      <c r="H3" s="128"/>
      <c r="I3" s="131"/>
      <c r="J3" s="618"/>
      <c r="K3" s="619"/>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63" customFormat="1" ht="165">
      <c r="A4" s="615"/>
      <c r="B4" s="132" t="s">
        <v>144</v>
      </c>
      <c r="C4" s="132" t="s">
        <v>145</v>
      </c>
      <c r="D4" s="132" t="s">
        <v>146</v>
      </c>
      <c r="E4" s="133" t="s">
        <v>147</v>
      </c>
      <c r="F4" s="132" t="s">
        <v>148</v>
      </c>
      <c r="G4" s="132" t="s">
        <v>149</v>
      </c>
      <c r="H4" s="132" t="s">
        <v>150</v>
      </c>
      <c r="I4" s="132" t="s">
        <v>151</v>
      </c>
      <c r="J4" s="618"/>
      <c r="K4" s="619"/>
    </row>
    <row r="5" spans="1:1024">
      <c r="A5" s="134" t="s">
        <v>54</v>
      </c>
      <c r="B5" s="33">
        <v>1</v>
      </c>
      <c r="C5" s="35">
        <v>1341</v>
      </c>
      <c r="D5" s="35"/>
      <c r="E5" s="35">
        <v>1302</v>
      </c>
      <c r="F5" s="35">
        <v>34</v>
      </c>
      <c r="G5" s="35">
        <v>66</v>
      </c>
      <c r="H5" s="35">
        <v>326</v>
      </c>
      <c r="I5" s="35">
        <v>72</v>
      </c>
      <c r="J5" s="35">
        <v>373</v>
      </c>
      <c r="K5" s="135">
        <v>75</v>
      </c>
    </row>
    <row r="6" spans="1:1024">
      <c r="A6" s="136"/>
      <c r="B6" s="33">
        <v>2</v>
      </c>
      <c r="C6" s="35">
        <v>377</v>
      </c>
      <c r="D6" s="35"/>
      <c r="E6" s="35">
        <v>342</v>
      </c>
      <c r="F6" s="35">
        <v>33</v>
      </c>
      <c r="G6" s="35">
        <v>40</v>
      </c>
      <c r="H6" s="35">
        <v>173</v>
      </c>
      <c r="I6" s="35">
        <v>58</v>
      </c>
      <c r="J6" s="35">
        <v>187</v>
      </c>
      <c r="K6" s="135">
        <v>58</v>
      </c>
    </row>
    <row r="7" spans="1:1024">
      <c r="A7" s="136"/>
      <c r="B7" s="33" t="s">
        <v>62</v>
      </c>
      <c r="C7" s="35"/>
      <c r="D7" s="35"/>
      <c r="E7" s="35"/>
      <c r="F7" s="35"/>
      <c r="G7" s="35"/>
      <c r="H7" s="35"/>
      <c r="I7" s="35"/>
      <c r="J7" s="35"/>
      <c r="K7" s="135"/>
    </row>
    <row r="8" spans="1:1024">
      <c r="A8" s="136"/>
      <c r="B8" s="33">
        <v>3</v>
      </c>
      <c r="C8" s="35">
        <v>130</v>
      </c>
      <c r="D8" s="35"/>
      <c r="E8" s="35">
        <v>121</v>
      </c>
      <c r="F8" s="35">
        <v>9</v>
      </c>
      <c r="G8" s="35">
        <v>13</v>
      </c>
      <c r="H8" s="35">
        <v>47</v>
      </c>
      <c r="I8" s="35">
        <v>25</v>
      </c>
      <c r="J8" s="35">
        <v>45</v>
      </c>
      <c r="K8" s="135">
        <v>30</v>
      </c>
    </row>
    <row r="9" spans="1:1024">
      <c r="A9" s="40" t="s">
        <v>152</v>
      </c>
      <c r="B9" s="49"/>
      <c r="C9" s="36">
        <f t="shared" ref="C9:K9" si="0">+SUM(C5:C8)</f>
        <v>1848</v>
      </c>
      <c r="D9" s="36">
        <f t="shared" si="0"/>
        <v>0</v>
      </c>
      <c r="E9" s="36">
        <f t="shared" si="0"/>
        <v>1765</v>
      </c>
      <c r="F9" s="36">
        <f t="shared" si="0"/>
        <v>76</v>
      </c>
      <c r="G9" s="36">
        <f t="shared" si="0"/>
        <v>119</v>
      </c>
      <c r="H9" s="36">
        <f t="shared" si="0"/>
        <v>546</v>
      </c>
      <c r="I9" s="36">
        <f t="shared" si="0"/>
        <v>155</v>
      </c>
      <c r="J9" s="36">
        <f t="shared" si="0"/>
        <v>605</v>
      </c>
      <c r="K9" s="37">
        <f t="shared" si="0"/>
        <v>163</v>
      </c>
    </row>
    <row r="10" spans="1:1024">
      <c r="A10" s="136" t="s">
        <v>55</v>
      </c>
      <c r="B10" s="33">
        <v>1</v>
      </c>
      <c r="C10" s="35"/>
      <c r="D10" s="35"/>
      <c r="E10" s="35"/>
      <c r="F10" s="35"/>
      <c r="G10" s="35"/>
      <c r="H10" s="35"/>
      <c r="I10" s="35"/>
      <c r="J10" s="35"/>
      <c r="K10" s="135"/>
    </row>
    <row r="11" spans="1:1024">
      <c r="A11" s="136"/>
      <c r="B11" s="33">
        <v>2</v>
      </c>
      <c r="C11" s="35"/>
      <c r="D11" s="35"/>
      <c r="E11" s="35"/>
      <c r="F11" s="35"/>
      <c r="G11" s="35"/>
      <c r="H11" s="35"/>
      <c r="I11" s="35"/>
      <c r="J11" s="35"/>
      <c r="K11" s="135"/>
    </row>
    <row r="12" spans="1:1024">
      <c r="A12" s="136"/>
      <c r="B12" s="33" t="s">
        <v>62</v>
      </c>
      <c r="C12" s="35"/>
      <c r="D12" s="35"/>
      <c r="E12" s="35"/>
      <c r="F12" s="35"/>
      <c r="G12" s="35"/>
      <c r="H12" s="35"/>
      <c r="I12" s="35"/>
      <c r="J12" s="35"/>
      <c r="K12" s="135"/>
    </row>
    <row r="13" spans="1:1024">
      <c r="A13" s="136"/>
      <c r="B13" s="33">
        <v>3</v>
      </c>
      <c r="C13" s="35">
        <v>213</v>
      </c>
      <c r="D13" s="35"/>
      <c r="E13" s="35">
        <v>6</v>
      </c>
      <c r="F13" s="35"/>
      <c r="G13" s="35">
        <v>22</v>
      </c>
      <c r="H13" s="35">
        <v>17</v>
      </c>
      <c r="I13" s="35">
        <v>15</v>
      </c>
      <c r="J13" s="35">
        <v>17</v>
      </c>
      <c r="K13" s="135">
        <v>19</v>
      </c>
    </row>
    <row r="14" spans="1:1024">
      <c r="A14" s="42" t="s">
        <v>153</v>
      </c>
      <c r="B14" s="77"/>
      <c r="C14" s="43">
        <f t="shared" ref="C14:K14" si="1">+SUM(C10:C13)</f>
        <v>213</v>
      </c>
      <c r="D14" s="43">
        <f t="shared" si="1"/>
        <v>0</v>
      </c>
      <c r="E14" s="43">
        <f t="shared" si="1"/>
        <v>6</v>
      </c>
      <c r="F14" s="43">
        <f t="shared" si="1"/>
        <v>0</v>
      </c>
      <c r="G14" s="43">
        <f t="shared" si="1"/>
        <v>22</v>
      </c>
      <c r="H14" s="43">
        <f t="shared" si="1"/>
        <v>17</v>
      </c>
      <c r="I14" s="43">
        <f t="shared" si="1"/>
        <v>15</v>
      </c>
      <c r="J14" s="43">
        <f t="shared" si="1"/>
        <v>17</v>
      </c>
      <c r="K14" s="44">
        <f t="shared" si="1"/>
        <v>19</v>
      </c>
    </row>
    <row r="15" spans="1:1024">
      <c r="A15" s="137" t="s">
        <v>154</v>
      </c>
      <c r="B15" s="49">
        <v>1</v>
      </c>
      <c r="C15" s="36">
        <f t="shared" ref="C15:K15" si="2">+C5+C10</f>
        <v>1341</v>
      </c>
      <c r="D15" s="36">
        <f t="shared" si="2"/>
        <v>0</v>
      </c>
      <c r="E15" s="36">
        <f t="shared" si="2"/>
        <v>1302</v>
      </c>
      <c r="F15" s="36">
        <f t="shared" si="2"/>
        <v>34</v>
      </c>
      <c r="G15" s="36">
        <f t="shared" si="2"/>
        <v>66</v>
      </c>
      <c r="H15" s="36">
        <f t="shared" si="2"/>
        <v>326</v>
      </c>
      <c r="I15" s="36">
        <f t="shared" si="2"/>
        <v>72</v>
      </c>
      <c r="J15" s="36">
        <f t="shared" si="2"/>
        <v>373</v>
      </c>
      <c r="K15" s="37">
        <f t="shared" si="2"/>
        <v>75</v>
      </c>
    </row>
    <row r="16" spans="1:1024">
      <c r="A16" s="138"/>
      <c r="B16" s="49">
        <v>2</v>
      </c>
      <c r="C16" s="36">
        <f t="shared" ref="C16:K16" si="3">+C6+C11</f>
        <v>377</v>
      </c>
      <c r="D16" s="36">
        <f t="shared" si="3"/>
        <v>0</v>
      </c>
      <c r="E16" s="36">
        <f t="shared" si="3"/>
        <v>342</v>
      </c>
      <c r="F16" s="36">
        <f t="shared" si="3"/>
        <v>33</v>
      </c>
      <c r="G16" s="36">
        <f t="shared" si="3"/>
        <v>40</v>
      </c>
      <c r="H16" s="36">
        <f t="shared" si="3"/>
        <v>173</v>
      </c>
      <c r="I16" s="36">
        <f t="shared" si="3"/>
        <v>58</v>
      </c>
      <c r="J16" s="36">
        <f t="shared" si="3"/>
        <v>187</v>
      </c>
      <c r="K16" s="37">
        <f t="shared" si="3"/>
        <v>58</v>
      </c>
    </row>
    <row r="17" spans="1:11">
      <c r="A17" s="138"/>
      <c r="B17" s="49" t="s">
        <v>62</v>
      </c>
      <c r="C17" s="36">
        <f t="shared" ref="C17:K17" si="4">+C7+C12</f>
        <v>0</v>
      </c>
      <c r="D17" s="36">
        <f t="shared" si="4"/>
        <v>0</v>
      </c>
      <c r="E17" s="36">
        <f t="shared" si="4"/>
        <v>0</v>
      </c>
      <c r="F17" s="36">
        <f t="shared" si="4"/>
        <v>0</v>
      </c>
      <c r="G17" s="36">
        <f t="shared" si="4"/>
        <v>0</v>
      </c>
      <c r="H17" s="36">
        <f t="shared" si="4"/>
        <v>0</v>
      </c>
      <c r="I17" s="36">
        <f t="shared" si="4"/>
        <v>0</v>
      </c>
      <c r="J17" s="36">
        <f t="shared" si="4"/>
        <v>0</v>
      </c>
      <c r="K17" s="37">
        <f t="shared" si="4"/>
        <v>0</v>
      </c>
    </row>
    <row r="18" spans="1:11">
      <c r="A18" s="139"/>
      <c r="B18" s="49">
        <v>3</v>
      </c>
      <c r="C18" s="36">
        <f t="shared" ref="C18:K18" si="5">+C8+C13</f>
        <v>343</v>
      </c>
      <c r="D18" s="36">
        <f t="shared" si="5"/>
        <v>0</v>
      </c>
      <c r="E18" s="36">
        <f t="shared" si="5"/>
        <v>127</v>
      </c>
      <c r="F18" s="36">
        <f t="shared" si="5"/>
        <v>9</v>
      </c>
      <c r="G18" s="36">
        <f t="shared" si="5"/>
        <v>35</v>
      </c>
      <c r="H18" s="36">
        <f t="shared" si="5"/>
        <v>64</v>
      </c>
      <c r="I18" s="36">
        <f t="shared" si="5"/>
        <v>40</v>
      </c>
      <c r="J18" s="36">
        <f t="shared" si="5"/>
        <v>62</v>
      </c>
      <c r="K18" s="37">
        <f t="shared" si="5"/>
        <v>49</v>
      </c>
    </row>
    <row r="19" spans="1:11">
      <c r="A19" s="140" t="s">
        <v>56</v>
      </c>
      <c r="B19" s="49"/>
      <c r="C19" s="36">
        <f t="shared" ref="C19:K19" si="6">+SUM(C15:C18)</f>
        <v>2061</v>
      </c>
      <c r="D19" s="36">
        <f t="shared" si="6"/>
        <v>0</v>
      </c>
      <c r="E19" s="36">
        <f t="shared" si="6"/>
        <v>1771</v>
      </c>
      <c r="F19" s="36">
        <f t="shared" si="6"/>
        <v>76</v>
      </c>
      <c r="G19" s="36">
        <f t="shared" si="6"/>
        <v>141</v>
      </c>
      <c r="H19" s="36">
        <f t="shared" si="6"/>
        <v>563</v>
      </c>
      <c r="I19" s="36">
        <f t="shared" si="6"/>
        <v>170</v>
      </c>
      <c r="J19" s="36">
        <f t="shared" si="6"/>
        <v>622</v>
      </c>
      <c r="K19" s="37">
        <f t="shared" si="6"/>
        <v>182</v>
      </c>
    </row>
  </sheetData>
  <mergeCells count="6">
    <mergeCell ref="A1:K1"/>
    <mergeCell ref="A2:A4"/>
    <mergeCell ref="B2:C2"/>
    <mergeCell ref="H2:I2"/>
    <mergeCell ref="J2:J4"/>
    <mergeCell ref="K2:K4"/>
  </mergeCells>
  <pageMargins left="0.74791666666666701" right="0.74791666666666701" top="0.98402777777777795" bottom="0.98402777777777795" header="0.51180555555555496" footer="0.51180555555555496"/>
  <pageSetup paperSize="9" firstPageNumber="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Template/>
  <TotalTime>28</TotalTime>
  <Application>Microsoft Excel</Application>
  <DocSecurity>0</DocSecurity>
  <ScaleCrop>false</ScaleCrop>
  <HeadingPairs>
    <vt:vector size="4" baseType="variant">
      <vt:variant>
        <vt:lpstr>listy</vt:lpstr>
      </vt:variant>
      <vt:variant>
        <vt:i4>27</vt:i4>
      </vt:variant>
      <vt:variant>
        <vt:lpstr>Pojmenované oblasti</vt:lpstr>
      </vt:variant>
      <vt:variant>
        <vt:i4>33</vt:i4>
      </vt:variant>
    </vt:vector>
  </HeadingPairs>
  <TitlesOfParts>
    <vt:vector size="60" baseType="lpstr">
      <vt:lpstr>titulná strana</vt:lpstr>
      <vt:lpstr>zoznam tabuliek</vt:lpstr>
      <vt:lpstr>T1 počet študentov</vt:lpstr>
      <vt:lpstr>T1a vývoj počtu študentov</vt:lpstr>
      <vt:lpstr>T2 počet absolventov</vt:lpstr>
      <vt:lpstr>T3a - I.stupeň prijatia</vt:lpstr>
      <vt:lpstr>T3B - II. stupeň prijatia</vt:lpstr>
      <vt:lpstr>T3C - III stupeň prijatia</vt:lpstr>
      <vt:lpstr>T4 štruktúra platiacich</vt:lpstr>
      <vt:lpstr>T5 - úspešnosť štúdia</vt:lpstr>
      <vt:lpstr>T6 mobility študenti</vt:lpstr>
      <vt:lpstr>T7 profesori</vt:lpstr>
      <vt:lpstr>T8 docenti</vt:lpstr>
      <vt:lpstr>T9 výberové konania</vt:lpstr>
      <vt:lpstr>T10 kvalif. štruktúra učiteľov</vt:lpstr>
      <vt:lpstr>T11 mobility zam</vt:lpstr>
      <vt:lpstr>T12 záverečné práce</vt:lpstr>
      <vt:lpstr>T13 publ činnosť</vt:lpstr>
      <vt:lpstr>T14 umel.cinnost</vt:lpstr>
      <vt:lpstr>T15 štud.program - ŠP</vt:lpstr>
      <vt:lpstr>T16 pozastavene, odňaté ŠP</vt:lpstr>
      <vt:lpstr>17 HI konania</vt:lpstr>
      <vt:lpstr>18 HI pozastavene, odňatie </vt:lpstr>
      <vt:lpstr>T19 Výskumné projekty</vt:lpstr>
      <vt:lpstr>T20 Ostatné (nevýsk.) projekty</vt:lpstr>
      <vt:lpstr>T21 umelecká činnosť</vt:lpstr>
      <vt:lpstr>skratky</vt:lpstr>
      <vt:lpstr>'T15 štud.program - ŠP'!_FilterDatabase_0</vt:lpstr>
      <vt:lpstr>'T16 pozastavene, odňaté ŠP'!_FilterDatabase_0</vt:lpstr>
      <vt:lpstr>'T5 - úspešnosť štúdia'!_FilterDatabase_0</vt:lpstr>
      <vt:lpstr>'T15 štud.program - ŠP'!_FilterDatabase_0_0</vt:lpstr>
      <vt:lpstr>'T16 pozastavene, odňaté ŠP'!_FilterDatabase_0_0</vt:lpstr>
      <vt:lpstr>'T5 - úspešnosť štúdia'!_FilterDatabase_0_0</vt:lpstr>
      <vt:lpstr>'T15 štud.program - ŠP'!_FiltrDatabaze</vt:lpstr>
      <vt:lpstr>'T16 pozastavene, odňaté ŠP'!_FiltrDatabaze</vt:lpstr>
      <vt:lpstr>'T5 - úspešnosť štúdia'!_FiltrDatabaze</vt:lpstr>
      <vt:lpstr>'17 HI konania'!Oblast_tisku</vt:lpstr>
      <vt:lpstr>'18 HI pozastavene, odňatie '!Oblast_tisku</vt:lpstr>
      <vt:lpstr>'T12 záverečné práce'!Oblast_tisku</vt:lpstr>
      <vt:lpstr>'T15 štud.program - ŠP'!Oblast_tisku</vt:lpstr>
      <vt:lpstr>'T20 Ostatné (nevýsk.) projekty'!Oblast_tisku</vt:lpstr>
      <vt:lpstr>'T3a - I.stupeň prijatia'!Oblast_tisku</vt:lpstr>
      <vt:lpstr>'T3C - III stupeň prijatia'!Oblast_tisku</vt:lpstr>
      <vt:lpstr>'T9 výberové konania'!Oblast_tisku</vt:lpstr>
      <vt:lpstr>'17 HI konania'!Print_Area_0</vt:lpstr>
      <vt:lpstr>'18 HI pozastavene, odňatie '!Print_Area_0</vt:lpstr>
      <vt:lpstr>'T12 záverečné práce'!Print_Area_0</vt:lpstr>
      <vt:lpstr>'T15 štud.program - ŠP'!Print_Area_0</vt:lpstr>
      <vt:lpstr>'T20 Ostatné (nevýsk.) projekty'!Print_Area_0</vt:lpstr>
      <vt:lpstr>'T3a - I.stupeň prijatia'!Print_Area_0</vt:lpstr>
      <vt:lpstr>'T3C - III stupeň prijatia'!Print_Area_0</vt:lpstr>
      <vt:lpstr>'T9 výberové konania'!Print_Area_0</vt:lpstr>
      <vt:lpstr>'17 HI konania'!Print_Area_0_0</vt:lpstr>
      <vt:lpstr>'18 HI pozastavene, odňatie '!Print_Area_0_0</vt:lpstr>
      <vt:lpstr>'T12 záverečné práce'!Print_Area_0_0</vt:lpstr>
      <vt:lpstr>'T15 štud.program - ŠP'!Print_Area_0_0</vt:lpstr>
      <vt:lpstr>'T20 Ostatné (nevýsk.) projekty'!Print_Area_0_0</vt:lpstr>
      <vt:lpstr>'T3a - I.stupeň prijatia'!Print_Area_0_0</vt:lpstr>
      <vt:lpstr>'T3C - III stupeň prijatia'!Print_Area_0_0</vt:lpstr>
      <vt:lpstr>'T9 výberové konania'!Print_Area_0_0</vt:lpstr>
    </vt:vector>
  </TitlesOfParts>
  <Company>MŠSR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Jozef Jurkovič</dc:creator>
  <cp:lastModifiedBy>Ferino</cp:lastModifiedBy>
  <cp:revision>18</cp:revision>
  <cp:lastPrinted>2019-11-28T11:51:17Z</cp:lastPrinted>
  <dcterms:created xsi:type="dcterms:W3CDTF">2010-01-11T10:19:31Z</dcterms:created>
  <dcterms:modified xsi:type="dcterms:W3CDTF">2020-03-27T11:02:32Z</dcterms:modified>
  <dc:language>sk-SK</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MŠSR</vt:lpwstr>
  </property>
  <property fmtid="{D5CDD505-2E9C-101B-9397-08002B2CF9AE}" pid="4" name="ContentTypeId">
    <vt:lpwstr>0x010100DF8C1E7D131245459CDBF9AC4B705096</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