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60" windowWidth="25440" windowHeight="11895" tabRatio="791" firstSheet="5" activeTab="9"/>
  </bookViews>
  <sheets>
    <sheet name="titulná strana" sheetId="37" r:id="rId1"/>
    <sheet name="zoznam tabuliek" sheetId="38" r:id="rId2"/>
    <sheet name="T1 počet študentov" sheetId="51" r:id="rId3"/>
    <sheet name="T1a vývoj počtu študentov" sheetId="52" r:id="rId4"/>
    <sheet name="T2 počet absolventov" sheetId="47" r:id="rId5"/>
    <sheet name="T3a - I.stupeň prijatia" sheetId="53" r:id="rId6"/>
    <sheet name="T3b - II. stupeň prijatia" sheetId="54" r:id="rId7"/>
    <sheet name="T3c - III stupeň prijatia" sheetId="55" r:id="rId8"/>
    <sheet name="T4 štruktúra platiacich" sheetId="48" r:id="rId9"/>
    <sheet name="T5 - úspešnosť štúdia" sheetId="42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_faulty" sheetId="44" r:id="rId17"/>
    <sheet name="T13 publ činnosť" sheetId="9" r:id="rId18"/>
    <sheet name="T14 umel.cinnost" sheetId="10" r:id="rId19"/>
    <sheet name="T15 štud.program - ŠP" sheetId="57" r:id="rId20"/>
    <sheet name="T16 pozastavene, odňaté ŠP" sheetId="58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_FilterDatabase" localSheetId="19" hidden="1">'T15 štud.program - ŠP'!$A$114:$F$184</definedName>
    <definedName name="_xlnm._FilterDatabase" localSheetId="20" hidden="1">'T16 pozastavene, odňaté ŠP'!$A$33:$H$33</definedName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práce_faulty'!$A$1:$K$17</definedName>
    <definedName name="_xlnm.Print_Area" localSheetId="19">'T15 štud.program - ŠP'!$A$1:$F$192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45621"/>
</workbook>
</file>

<file path=xl/calcChain.xml><?xml version="1.0" encoding="utf-8"?>
<calcChain xmlns="http://schemas.openxmlformats.org/spreadsheetml/2006/main">
  <c r="J6" i="35" l="1"/>
  <c r="J5" i="35"/>
  <c r="J4" i="35"/>
  <c r="J164" i="34"/>
  <c r="J123" i="34"/>
  <c r="J121" i="34"/>
  <c r="D20" i="10" l="1"/>
  <c r="C20" i="10"/>
  <c r="B20" i="10"/>
  <c r="D10" i="10"/>
  <c r="D22" i="10" s="1"/>
  <c r="C10" i="10"/>
  <c r="C22" i="10" s="1"/>
  <c r="B10" i="10"/>
  <c r="B22" i="10" s="1"/>
  <c r="B26" i="9"/>
  <c r="B27" i="9" s="1"/>
  <c r="J24" i="9"/>
  <c r="I24" i="9"/>
  <c r="H24" i="9"/>
  <c r="G24" i="9"/>
  <c r="F24" i="9"/>
  <c r="E24" i="9"/>
  <c r="D24" i="9"/>
  <c r="C24" i="9"/>
  <c r="B24" i="9"/>
  <c r="K23" i="9"/>
  <c r="K22" i="9"/>
  <c r="K21" i="9"/>
  <c r="K20" i="9"/>
  <c r="K19" i="9"/>
  <c r="K18" i="9"/>
  <c r="K17" i="9"/>
  <c r="K16" i="9"/>
  <c r="K24" i="9" s="1"/>
  <c r="J12" i="9"/>
  <c r="J26" i="9" s="1"/>
  <c r="J27" i="9" s="1"/>
  <c r="I12" i="9"/>
  <c r="I26" i="9" s="1"/>
  <c r="I27" i="9" s="1"/>
  <c r="H12" i="9"/>
  <c r="H26" i="9" s="1"/>
  <c r="H27" i="9" s="1"/>
  <c r="G12" i="9"/>
  <c r="G26" i="9" s="1"/>
  <c r="G27" i="9" s="1"/>
  <c r="F12" i="9"/>
  <c r="F26" i="9" s="1"/>
  <c r="F27" i="9" s="1"/>
  <c r="E12" i="9"/>
  <c r="E26" i="9" s="1"/>
  <c r="E27" i="9" s="1"/>
  <c r="D12" i="9"/>
  <c r="D26" i="9" s="1"/>
  <c r="D27" i="9" s="1"/>
  <c r="C12" i="9"/>
  <c r="C26" i="9" s="1"/>
  <c r="C27" i="9" s="1"/>
  <c r="B12" i="9"/>
  <c r="K11" i="9"/>
  <c r="K10" i="9"/>
  <c r="K9" i="9"/>
  <c r="K8" i="9"/>
  <c r="K7" i="9"/>
  <c r="K6" i="9"/>
  <c r="K5" i="9"/>
  <c r="K4" i="9"/>
  <c r="K12" i="9" s="1"/>
  <c r="K26" i="9" s="1"/>
  <c r="K27" i="9" s="1"/>
  <c r="M15" i="13"/>
  <c r="M19" i="13" s="1"/>
  <c r="L15" i="13"/>
  <c r="L19" i="13" s="1"/>
  <c r="K15" i="13"/>
  <c r="K19" i="13" s="1"/>
  <c r="J15" i="13"/>
  <c r="J19" i="13" s="1"/>
  <c r="I15" i="13"/>
  <c r="I19" i="13" s="1"/>
  <c r="H15" i="13"/>
  <c r="H19" i="13" s="1"/>
  <c r="G15" i="13"/>
  <c r="G19" i="13" s="1"/>
  <c r="F15" i="13"/>
  <c r="F19" i="13" s="1"/>
  <c r="E15" i="13"/>
  <c r="E19" i="13" s="1"/>
  <c r="D15" i="13"/>
  <c r="D19" i="13" s="1"/>
  <c r="C15" i="13"/>
  <c r="C19" i="13" s="1"/>
  <c r="B15" i="13"/>
  <c r="B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D16" i="13" l="1"/>
  <c r="D20" i="13" s="1"/>
  <c r="F16" i="13"/>
  <c r="F20" i="13" s="1"/>
  <c r="H16" i="13"/>
  <c r="J16" i="13"/>
  <c r="J20" i="13" s="1"/>
  <c r="L16" i="13"/>
  <c r="L20" i="13" s="1"/>
  <c r="C16" i="13"/>
  <c r="C20" i="13" s="1"/>
  <c r="E16" i="13"/>
  <c r="E20" i="13" s="1"/>
  <c r="G16" i="13"/>
  <c r="G20" i="13" s="1"/>
  <c r="I16" i="13"/>
  <c r="I20" i="13" s="1"/>
  <c r="K16" i="13"/>
  <c r="K20" i="13" s="1"/>
  <c r="M16" i="13"/>
  <c r="M20" i="13" s="1"/>
  <c r="B11" i="15" l="1"/>
  <c r="C11" i="15"/>
  <c r="D11" i="15"/>
  <c r="E11" i="15"/>
  <c r="F11" i="15"/>
  <c r="G11" i="15"/>
  <c r="H11" i="15"/>
  <c r="I11" i="15"/>
  <c r="J11" i="15"/>
  <c r="K11" i="15"/>
  <c r="B22" i="15"/>
  <c r="C22" i="15"/>
  <c r="D22" i="15"/>
  <c r="E22" i="15"/>
  <c r="F22" i="15"/>
  <c r="G22" i="15"/>
  <c r="H22" i="15"/>
  <c r="I22" i="15"/>
  <c r="J22" i="15"/>
  <c r="K22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E125" i="55" l="1"/>
  <c r="I125" i="55" s="1"/>
  <c r="D125" i="55"/>
  <c r="H125" i="55" s="1"/>
  <c r="C125" i="55"/>
  <c r="G125" i="55" s="1"/>
  <c r="B125" i="55"/>
  <c r="F125" i="55" s="1"/>
  <c r="I124" i="55"/>
  <c r="H124" i="55"/>
  <c r="G124" i="55"/>
  <c r="F124" i="55"/>
  <c r="I123" i="55"/>
  <c r="H123" i="55"/>
  <c r="G123" i="55"/>
  <c r="F123" i="55"/>
  <c r="I122" i="55"/>
  <c r="H122" i="55"/>
  <c r="G122" i="55"/>
  <c r="F122" i="55"/>
  <c r="I121" i="55"/>
  <c r="H121" i="55"/>
  <c r="G121" i="55"/>
  <c r="F121" i="55"/>
  <c r="I120" i="55"/>
  <c r="H120" i="55"/>
  <c r="G120" i="55"/>
  <c r="F120" i="55"/>
  <c r="I119" i="55"/>
  <c r="H119" i="55"/>
  <c r="G119" i="55"/>
  <c r="F119" i="55"/>
  <c r="I118" i="55"/>
  <c r="H118" i="55"/>
  <c r="G118" i="55"/>
  <c r="F118" i="55"/>
  <c r="I117" i="55"/>
  <c r="H117" i="55"/>
  <c r="G117" i="55"/>
  <c r="F117" i="55"/>
  <c r="I116" i="55"/>
  <c r="H116" i="55"/>
  <c r="G116" i="55"/>
  <c r="F116" i="55"/>
  <c r="I115" i="55"/>
  <c r="H115" i="55"/>
  <c r="G115" i="55"/>
  <c r="F115" i="55"/>
  <c r="I114" i="55"/>
  <c r="H114" i="55"/>
  <c r="G114" i="55"/>
  <c r="F114" i="55"/>
  <c r="I113" i="55"/>
  <c r="H113" i="55"/>
  <c r="G113" i="55"/>
  <c r="F113" i="55"/>
  <c r="I112" i="55"/>
  <c r="H112" i="55"/>
  <c r="G112" i="55"/>
  <c r="F112" i="55"/>
  <c r="I111" i="55"/>
  <c r="H111" i="55"/>
  <c r="G111" i="55"/>
  <c r="F111" i="55"/>
  <c r="I110" i="55"/>
  <c r="H110" i="55"/>
  <c r="G110" i="55"/>
  <c r="F110" i="55"/>
  <c r="I109" i="55"/>
  <c r="H109" i="55"/>
  <c r="G109" i="55"/>
  <c r="F109" i="55"/>
  <c r="I108" i="55"/>
  <c r="H108" i="55"/>
  <c r="G108" i="55"/>
  <c r="F108" i="55"/>
  <c r="I107" i="55"/>
  <c r="H107" i="55"/>
  <c r="G107" i="55"/>
  <c r="F107" i="55"/>
  <c r="I106" i="55"/>
  <c r="H106" i="55"/>
  <c r="G106" i="55"/>
  <c r="F106" i="55"/>
  <c r="I105" i="55"/>
  <c r="H105" i="55"/>
  <c r="G105" i="55"/>
  <c r="F105" i="55"/>
  <c r="I104" i="55"/>
  <c r="H104" i="55"/>
  <c r="G104" i="55"/>
  <c r="F104" i="55"/>
  <c r="I103" i="55"/>
  <c r="H103" i="55"/>
  <c r="G103" i="55"/>
  <c r="F103" i="55"/>
  <c r="I102" i="55"/>
  <c r="H102" i="55"/>
  <c r="G102" i="55"/>
  <c r="F102" i="55"/>
  <c r="I101" i="55"/>
  <c r="H101" i="55"/>
  <c r="G101" i="55"/>
  <c r="F101" i="55"/>
  <c r="I100" i="55"/>
  <c r="H100" i="55"/>
  <c r="G100" i="55"/>
  <c r="F100" i="55"/>
  <c r="I99" i="55"/>
  <c r="H99" i="55"/>
  <c r="G99" i="55"/>
  <c r="F99" i="55"/>
  <c r="I98" i="55"/>
  <c r="H98" i="55"/>
  <c r="G98" i="55"/>
  <c r="F98" i="55"/>
  <c r="E93" i="55"/>
  <c r="I93" i="55" s="1"/>
  <c r="D93" i="55"/>
  <c r="H93" i="55" s="1"/>
  <c r="C93" i="55"/>
  <c r="G93" i="55" s="1"/>
  <c r="B93" i="55"/>
  <c r="F93" i="55" s="1"/>
  <c r="I92" i="55"/>
  <c r="H92" i="55"/>
  <c r="G92" i="55"/>
  <c r="F92" i="55"/>
  <c r="I91" i="55"/>
  <c r="H91" i="55"/>
  <c r="G91" i="55"/>
  <c r="F91" i="55"/>
  <c r="I90" i="55"/>
  <c r="H90" i="55"/>
  <c r="G90" i="55"/>
  <c r="F90" i="55"/>
  <c r="I89" i="55"/>
  <c r="H89" i="55"/>
  <c r="G89" i="55"/>
  <c r="F89" i="55"/>
  <c r="I88" i="55"/>
  <c r="H88" i="55"/>
  <c r="G88" i="55"/>
  <c r="F88" i="55"/>
  <c r="I87" i="55"/>
  <c r="H87" i="55"/>
  <c r="G87" i="55"/>
  <c r="F87" i="55"/>
  <c r="I86" i="55"/>
  <c r="H86" i="55"/>
  <c r="G86" i="55"/>
  <c r="F86" i="55"/>
  <c r="I85" i="55"/>
  <c r="H85" i="55"/>
  <c r="G85" i="55"/>
  <c r="F85" i="55"/>
  <c r="I84" i="55"/>
  <c r="H84" i="55"/>
  <c r="G84" i="55"/>
  <c r="F84" i="55"/>
  <c r="I83" i="55"/>
  <c r="H83" i="55"/>
  <c r="G83" i="55"/>
  <c r="F83" i="55"/>
  <c r="I82" i="55"/>
  <c r="H82" i="55"/>
  <c r="G82" i="55"/>
  <c r="F82" i="55"/>
  <c r="I81" i="55"/>
  <c r="H81" i="55"/>
  <c r="G81" i="55"/>
  <c r="F81" i="55"/>
  <c r="I80" i="55"/>
  <c r="H80" i="55"/>
  <c r="G80" i="55"/>
  <c r="F80" i="55"/>
  <c r="I79" i="55"/>
  <c r="H79" i="55"/>
  <c r="G79" i="55"/>
  <c r="F79" i="55"/>
  <c r="I78" i="55"/>
  <c r="H78" i="55"/>
  <c r="G78" i="55"/>
  <c r="F78" i="55"/>
  <c r="I77" i="55"/>
  <c r="H77" i="55"/>
  <c r="G77" i="55"/>
  <c r="F77" i="55"/>
  <c r="I76" i="55"/>
  <c r="H76" i="55"/>
  <c r="G76" i="55"/>
  <c r="F76" i="55"/>
  <c r="I75" i="55"/>
  <c r="H75" i="55"/>
  <c r="G75" i="55"/>
  <c r="F75" i="55"/>
  <c r="I74" i="55"/>
  <c r="H74" i="55"/>
  <c r="G74" i="55"/>
  <c r="F74" i="55"/>
  <c r="I73" i="55"/>
  <c r="H73" i="55"/>
  <c r="G73" i="55"/>
  <c r="F73" i="55"/>
  <c r="I72" i="55"/>
  <c r="H72" i="55"/>
  <c r="G72" i="55"/>
  <c r="F72" i="55"/>
  <c r="I71" i="55"/>
  <c r="H71" i="55"/>
  <c r="G71" i="55"/>
  <c r="F71" i="55"/>
  <c r="I70" i="55"/>
  <c r="H70" i="55"/>
  <c r="G70" i="55"/>
  <c r="F70" i="55"/>
  <c r="I69" i="55"/>
  <c r="H69" i="55"/>
  <c r="G69" i="55"/>
  <c r="F69" i="55"/>
  <c r="I68" i="55"/>
  <c r="H68" i="55"/>
  <c r="G68" i="55"/>
  <c r="F68" i="55"/>
  <c r="I67" i="55"/>
  <c r="H67" i="55"/>
  <c r="G67" i="55"/>
  <c r="F67" i="55"/>
  <c r="I66" i="55"/>
  <c r="H66" i="55"/>
  <c r="G66" i="55"/>
  <c r="F66" i="55"/>
  <c r="F62" i="55"/>
  <c r="J62" i="55" s="1"/>
  <c r="E62" i="55"/>
  <c r="I62" i="55" s="1"/>
  <c r="D62" i="55"/>
  <c r="H62" i="55" s="1"/>
  <c r="C62" i="55"/>
  <c r="G62" i="55" s="1"/>
  <c r="B62" i="55"/>
  <c r="J61" i="55"/>
  <c r="I61" i="55"/>
  <c r="H61" i="55"/>
  <c r="G61" i="55"/>
  <c r="J60" i="55"/>
  <c r="I60" i="55"/>
  <c r="H60" i="55"/>
  <c r="G60" i="55"/>
  <c r="J59" i="55"/>
  <c r="I59" i="55"/>
  <c r="H59" i="55"/>
  <c r="G59" i="55"/>
  <c r="J58" i="55"/>
  <c r="I58" i="55"/>
  <c r="H58" i="55"/>
  <c r="G58" i="55"/>
  <c r="J57" i="55"/>
  <c r="I57" i="55"/>
  <c r="H57" i="55"/>
  <c r="G57" i="55"/>
  <c r="J56" i="55"/>
  <c r="I56" i="55"/>
  <c r="H56" i="55"/>
  <c r="G56" i="55"/>
  <c r="J55" i="55"/>
  <c r="I55" i="55"/>
  <c r="H55" i="55"/>
  <c r="G55" i="55"/>
  <c r="J54" i="55"/>
  <c r="I54" i="55"/>
  <c r="H54" i="55"/>
  <c r="G54" i="55"/>
  <c r="J53" i="55"/>
  <c r="I53" i="55"/>
  <c r="H53" i="55"/>
  <c r="G53" i="55"/>
  <c r="J52" i="55"/>
  <c r="I52" i="55"/>
  <c r="H52" i="55"/>
  <c r="G52" i="55"/>
  <c r="J51" i="55"/>
  <c r="I51" i="55"/>
  <c r="H51" i="55"/>
  <c r="G51" i="55"/>
  <c r="J50" i="55"/>
  <c r="I50" i="55"/>
  <c r="H50" i="55"/>
  <c r="G50" i="55"/>
  <c r="J49" i="55"/>
  <c r="I49" i="55"/>
  <c r="H49" i="55"/>
  <c r="G49" i="55"/>
  <c r="J48" i="55"/>
  <c r="I48" i="55"/>
  <c r="H48" i="55"/>
  <c r="G48" i="55"/>
  <c r="J47" i="55"/>
  <c r="I47" i="55"/>
  <c r="H47" i="55"/>
  <c r="G47" i="55"/>
  <c r="J46" i="55"/>
  <c r="I46" i="55"/>
  <c r="H46" i="55"/>
  <c r="G46" i="55"/>
  <c r="J45" i="55"/>
  <c r="I45" i="55"/>
  <c r="H45" i="55"/>
  <c r="G45" i="55"/>
  <c r="J44" i="55"/>
  <c r="I44" i="55"/>
  <c r="H44" i="55"/>
  <c r="G44" i="55"/>
  <c r="J43" i="55"/>
  <c r="I43" i="55"/>
  <c r="H43" i="55"/>
  <c r="G43" i="55"/>
  <c r="J42" i="55"/>
  <c r="I42" i="55"/>
  <c r="H42" i="55"/>
  <c r="G42" i="55"/>
  <c r="J41" i="55"/>
  <c r="I41" i="55"/>
  <c r="H41" i="55"/>
  <c r="G41" i="55"/>
  <c r="J40" i="55"/>
  <c r="I40" i="55"/>
  <c r="H40" i="55"/>
  <c r="G40" i="55"/>
  <c r="J39" i="55"/>
  <c r="I39" i="55"/>
  <c r="H39" i="55"/>
  <c r="G39" i="55"/>
  <c r="J38" i="55"/>
  <c r="I38" i="55"/>
  <c r="H38" i="55"/>
  <c r="G38" i="55"/>
  <c r="J37" i="55"/>
  <c r="I37" i="55"/>
  <c r="H37" i="55"/>
  <c r="G37" i="55"/>
  <c r="J36" i="55"/>
  <c r="I36" i="55"/>
  <c r="H36" i="55"/>
  <c r="G36" i="55"/>
  <c r="J35" i="55"/>
  <c r="I35" i="55"/>
  <c r="H35" i="55"/>
  <c r="G35" i="55"/>
  <c r="F31" i="55"/>
  <c r="J31" i="55" s="1"/>
  <c r="E31" i="55"/>
  <c r="I31" i="55" s="1"/>
  <c r="D31" i="55"/>
  <c r="H31" i="55" s="1"/>
  <c r="C31" i="55"/>
  <c r="G31" i="55" s="1"/>
  <c r="B31" i="55"/>
  <c r="J30" i="55"/>
  <c r="I30" i="55"/>
  <c r="H30" i="55"/>
  <c r="G30" i="55"/>
  <c r="J29" i="55"/>
  <c r="I29" i="55"/>
  <c r="H29" i="55"/>
  <c r="G29" i="55"/>
  <c r="J28" i="55"/>
  <c r="I28" i="55"/>
  <c r="H28" i="55"/>
  <c r="G28" i="55"/>
  <c r="J27" i="55"/>
  <c r="I27" i="55"/>
  <c r="H27" i="55"/>
  <c r="G27" i="55"/>
  <c r="J26" i="55"/>
  <c r="I26" i="55"/>
  <c r="H26" i="55"/>
  <c r="G26" i="55"/>
  <c r="J25" i="55"/>
  <c r="I25" i="55"/>
  <c r="H25" i="55"/>
  <c r="G25" i="55"/>
  <c r="J24" i="55"/>
  <c r="I24" i="55"/>
  <c r="H24" i="55"/>
  <c r="G24" i="55"/>
  <c r="J23" i="55"/>
  <c r="I23" i="55"/>
  <c r="H23" i="55"/>
  <c r="G23" i="55"/>
  <c r="J22" i="55"/>
  <c r="I22" i="55"/>
  <c r="H22" i="55"/>
  <c r="G22" i="55"/>
  <c r="J21" i="55"/>
  <c r="I21" i="55"/>
  <c r="H21" i="55"/>
  <c r="G21" i="55"/>
  <c r="J20" i="55"/>
  <c r="I20" i="55"/>
  <c r="H20" i="55"/>
  <c r="G20" i="55"/>
  <c r="J19" i="55"/>
  <c r="I19" i="55"/>
  <c r="H19" i="55"/>
  <c r="G19" i="55"/>
  <c r="J18" i="55"/>
  <c r="I18" i="55"/>
  <c r="H18" i="55"/>
  <c r="G18" i="55"/>
  <c r="J17" i="55"/>
  <c r="I17" i="55"/>
  <c r="H17" i="55"/>
  <c r="G17" i="55"/>
  <c r="J16" i="55"/>
  <c r="I16" i="55"/>
  <c r="H16" i="55"/>
  <c r="G16" i="55"/>
  <c r="J15" i="55"/>
  <c r="I15" i="55"/>
  <c r="H15" i="55"/>
  <c r="G15" i="55"/>
  <c r="J14" i="55"/>
  <c r="I14" i="55"/>
  <c r="H14" i="55"/>
  <c r="G14" i="55"/>
  <c r="J13" i="55"/>
  <c r="I13" i="55"/>
  <c r="H13" i="55"/>
  <c r="G13" i="55"/>
  <c r="J12" i="55"/>
  <c r="I12" i="55"/>
  <c r="H12" i="55"/>
  <c r="G12" i="55"/>
  <c r="J11" i="55"/>
  <c r="I11" i="55"/>
  <c r="H11" i="55"/>
  <c r="G11" i="55"/>
  <c r="J10" i="55"/>
  <c r="I10" i="55"/>
  <c r="H10" i="55"/>
  <c r="G10" i="55"/>
  <c r="J9" i="55"/>
  <c r="I9" i="55"/>
  <c r="H9" i="55"/>
  <c r="G9" i="55"/>
  <c r="J8" i="55"/>
  <c r="I8" i="55"/>
  <c r="H8" i="55"/>
  <c r="G8" i="55"/>
  <c r="J7" i="55"/>
  <c r="I7" i="55"/>
  <c r="H7" i="55"/>
  <c r="G7" i="55"/>
  <c r="J6" i="55"/>
  <c r="I6" i="55"/>
  <c r="H6" i="55"/>
  <c r="G6" i="55"/>
  <c r="J5" i="55"/>
  <c r="I5" i="55"/>
  <c r="H5" i="55"/>
  <c r="G5" i="55"/>
  <c r="J4" i="55"/>
  <c r="I4" i="55"/>
  <c r="H4" i="55"/>
  <c r="G4" i="55"/>
  <c r="E124" i="54"/>
  <c r="I124" i="54" s="1"/>
  <c r="D124" i="54"/>
  <c r="H124" i="54" s="1"/>
  <c r="C124" i="54"/>
  <c r="G124" i="54" s="1"/>
  <c r="B124" i="54"/>
  <c r="F124" i="54" s="1"/>
  <c r="I123" i="54"/>
  <c r="H123" i="54"/>
  <c r="G123" i="54"/>
  <c r="F123" i="54"/>
  <c r="I122" i="54"/>
  <c r="H122" i="54"/>
  <c r="G122" i="54"/>
  <c r="F122" i="54"/>
  <c r="I121" i="54"/>
  <c r="H121" i="54"/>
  <c r="G121" i="54"/>
  <c r="F121" i="54"/>
  <c r="I120" i="54"/>
  <c r="H120" i="54"/>
  <c r="G120" i="54"/>
  <c r="F120" i="54"/>
  <c r="I119" i="54"/>
  <c r="H119" i="54"/>
  <c r="G119" i="54"/>
  <c r="F119" i="54"/>
  <c r="I118" i="54"/>
  <c r="H118" i="54"/>
  <c r="G118" i="54"/>
  <c r="F118" i="54"/>
  <c r="I117" i="54"/>
  <c r="H117" i="54"/>
  <c r="G117" i="54"/>
  <c r="F117" i="54"/>
  <c r="I116" i="54"/>
  <c r="H116" i="54"/>
  <c r="G116" i="54"/>
  <c r="F116" i="54"/>
  <c r="I115" i="54"/>
  <c r="H115" i="54"/>
  <c r="G115" i="54"/>
  <c r="F115" i="54"/>
  <c r="I114" i="54"/>
  <c r="H114" i="54"/>
  <c r="G114" i="54"/>
  <c r="F114" i="54"/>
  <c r="I113" i="54"/>
  <c r="H113" i="54"/>
  <c r="G113" i="54"/>
  <c r="F113" i="54"/>
  <c r="I112" i="54"/>
  <c r="H112" i="54"/>
  <c r="G112" i="54"/>
  <c r="F112" i="54"/>
  <c r="I111" i="54"/>
  <c r="H111" i="54"/>
  <c r="G111" i="54"/>
  <c r="F111" i="54"/>
  <c r="I110" i="54"/>
  <c r="H110" i="54"/>
  <c r="G110" i="54"/>
  <c r="F110" i="54"/>
  <c r="I109" i="54"/>
  <c r="H109" i="54"/>
  <c r="G109" i="54"/>
  <c r="F109" i="54"/>
  <c r="I108" i="54"/>
  <c r="H108" i="54"/>
  <c r="G108" i="54"/>
  <c r="F108" i="54"/>
  <c r="I107" i="54"/>
  <c r="H107" i="54"/>
  <c r="G107" i="54"/>
  <c r="F107" i="54"/>
  <c r="I106" i="54"/>
  <c r="H106" i="54"/>
  <c r="G106" i="54"/>
  <c r="F106" i="54"/>
  <c r="I105" i="54"/>
  <c r="H105" i="54"/>
  <c r="G105" i="54"/>
  <c r="F105" i="54"/>
  <c r="I104" i="54"/>
  <c r="H104" i="54"/>
  <c r="G104" i="54"/>
  <c r="F104" i="54"/>
  <c r="I103" i="54"/>
  <c r="H103" i="54"/>
  <c r="G103" i="54"/>
  <c r="F103" i="54"/>
  <c r="I102" i="54"/>
  <c r="H102" i="54"/>
  <c r="G102" i="54"/>
  <c r="F102" i="54"/>
  <c r="I101" i="54"/>
  <c r="H101" i="54"/>
  <c r="G101" i="54"/>
  <c r="F101" i="54"/>
  <c r="I100" i="54"/>
  <c r="H100" i="54"/>
  <c r="G100" i="54"/>
  <c r="F100" i="54"/>
  <c r="I99" i="54"/>
  <c r="H99" i="54"/>
  <c r="G99" i="54"/>
  <c r="F99" i="54"/>
  <c r="I98" i="54"/>
  <c r="H98" i="54"/>
  <c r="G98" i="54"/>
  <c r="F98" i="54"/>
  <c r="I97" i="54"/>
  <c r="H97" i="54"/>
  <c r="G97" i="54"/>
  <c r="F97" i="54"/>
  <c r="E93" i="54"/>
  <c r="I93" i="54" s="1"/>
  <c r="D93" i="54"/>
  <c r="H93" i="54" s="1"/>
  <c r="C93" i="54"/>
  <c r="G93" i="54" s="1"/>
  <c r="B93" i="54"/>
  <c r="F93" i="54" s="1"/>
  <c r="I92" i="54"/>
  <c r="H92" i="54"/>
  <c r="G92" i="54"/>
  <c r="F92" i="54"/>
  <c r="I91" i="54"/>
  <c r="H91" i="54"/>
  <c r="G91" i="54"/>
  <c r="F91" i="54"/>
  <c r="I90" i="54"/>
  <c r="H90" i="54"/>
  <c r="G90" i="54"/>
  <c r="F90" i="54"/>
  <c r="I89" i="54"/>
  <c r="H89" i="54"/>
  <c r="G89" i="54"/>
  <c r="F89" i="54"/>
  <c r="I88" i="54"/>
  <c r="H88" i="54"/>
  <c r="G88" i="54"/>
  <c r="F88" i="54"/>
  <c r="I87" i="54"/>
  <c r="H87" i="54"/>
  <c r="G87" i="54"/>
  <c r="F87" i="54"/>
  <c r="I86" i="54"/>
  <c r="H86" i="54"/>
  <c r="G86" i="54"/>
  <c r="F86" i="54"/>
  <c r="I85" i="54"/>
  <c r="H85" i="54"/>
  <c r="G85" i="54"/>
  <c r="F85" i="54"/>
  <c r="I84" i="54"/>
  <c r="H84" i="54"/>
  <c r="G84" i="54"/>
  <c r="F84" i="54"/>
  <c r="I83" i="54"/>
  <c r="H83" i="54"/>
  <c r="G83" i="54"/>
  <c r="F83" i="54"/>
  <c r="I82" i="54"/>
  <c r="H82" i="54"/>
  <c r="G82" i="54"/>
  <c r="F82" i="54"/>
  <c r="I81" i="54"/>
  <c r="H81" i="54"/>
  <c r="G81" i="54"/>
  <c r="F81" i="54"/>
  <c r="I80" i="54"/>
  <c r="H80" i="54"/>
  <c r="G80" i="54"/>
  <c r="F80" i="54"/>
  <c r="I79" i="54"/>
  <c r="H79" i="54"/>
  <c r="G79" i="54"/>
  <c r="F79" i="54"/>
  <c r="I78" i="54"/>
  <c r="H78" i="54"/>
  <c r="G78" i="54"/>
  <c r="F78" i="54"/>
  <c r="I77" i="54"/>
  <c r="H77" i="54"/>
  <c r="G77" i="54"/>
  <c r="F77" i="54"/>
  <c r="I76" i="54"/>
  <c r="H76" i="54"/>
  <c r="G76" i="54"/>
  <c r="F76" i="54"/>
  <c r="I75" i="54"/>
  <c r="H75" i="54"/>
  <c r="G75" i="54"/>
  <c r="F75" i="54"/>
  <c r="I74" i="54"/>
  <c r="H74" i="54"/>
  <c r="G74" i="54"/>
  <c r="F74" i="54"/>
  <c r="I73" i="54"/>
  <c r="H73" i="54"/>
  <c r="G73" i="54"/>
  <c r="F73" i="54"/>
  <c r="I72" i="54"/>
  <c r="H72" i="54"/>
  <c r="G72" i="54"/>
  <c r="F72" i="54"/>
  <c r="I71" i="54"/>
  <c r="H71" i="54"/>
  <c r="G71" i="54"/>
  <c r="F71" i="54"/>
  <c r="I70" i="54"/>
  <c r="H70" i="54"/>
  <c r="G70" i="54"/>
  <c r="F70" i="54"/>
  <c r="I69" i="54"/>
  <c r="H69" i="54"/>
  <c r="G69" i="54"/>
  <c r="F69" i="54"/>
  <c r="I68" i="54"/>
  <c r="H68" i="54"/>
  <c r="G68" i="54"/>
  <c r="F68" i="54"/>
  <c r="I67" i="54"/>
  <c r="H67" i="54"/>
  <c r="G67" i="54"/>
  <c r="F67" i="54"/>
  <c r="I66" i="54"/>
  <c r="H66" i="54"/>
  <c r="G66" i="54"/>
  <c r="F66" i="54"/>
  <c r="F62" i="54"/>
  <c r="J62" i="54" s="1"/>
  <c r="E62" i="54"/>
  <c r="D62" i="54"/>
  <c r="H62" i="54" s="1"/>
  <c r="C62" i="54"/>
  <c r="G62" i="54" s="1"/>
  <c r="B62" i="54"/>
  <c r="J61" i="54"/>
  <c r="I61" i="54"/>
  <c r="H61" i="54"/>
  <c r="G61" i="54"/>
  <c r="J60" i="54"/>
  <c r="I60" i="54"/>
  <c r="H60" i="54"/>
  <c r="G60" i="54"/>
  <c r="J59" i="54"/>
  <c r="I59" i="54"/>
  <c r="H59" i="54"/>
  <c r="G59" i="54"/>
  <c r="J58" i="54"/>
  <c r="I58" i="54"/>
  <c r="H58" i="54"/>
  <c r="G58" i="54"/>
  <c r="J57" i="54"/>
  <c r="I57" i="54"/>
  <c r="H57" i="54"/>
  <c r="G57" i="54"/>
  <c r="J56" i="54"/>
  <c r="I56" i="54"/>
  <c r="H56" i="54"/>
  <c r="G56" i="54"/>
  <c r="J55" i="54"/>
  <c r="I55" i="54"/>
  <c r="H55" i="54"/>
  <c r="G55" i="54"/>
  <c r="J54" i="54"/>
  <c r="I54" i="54"/>
  <c r="H54" i="54"/>
  <c r="G54" i="54"/>
  <c r="J53" i="54"/>
  <c r="I53" i="54"/>
  <c r="H53" i="54"/>
  <c r="G53" i="54"/>
  <c r="J52" i="54"/>
  <c r="I52" i="54"/>
  <c r="H52" i="54"/>
  <c r="G52" i="54"/>
  <c r="J51" i="54"/>
  <c r="I51" i="54"/>
  <c r="H51" i="54"/>
  <c r="G51" i="54"/>
  <c r="J50" i="54"/>
  <c r="I50" i="54"/>
  <c r="H50" i="54"/>
  <c r="G50" i="54"/>
  <c r="J49" i="54"/>
  <c r="I49" i="54"/>
  <c r="H49" i="54"/>
  <c r="G49" i="54"/>
  <c r="J48" i="54"/>
  <c r="I48" i="54"/>
  <c r="H48" i="54"/>
  <c r="G48" i="54"/>
  <c r="J47" i="54"/>
  <c r="I47" i="54"/>
  <c r="H47" i="54"/>
  <c r="G47" i="54"/>
  <c r="J46" i="54"/>
  <c r="I46" i="54"/>
  <c r="H46" i="54"/>
  <c r="G46" i="54"/>
  <c r="J45" i="54"/>
  <c r="I45" i="54"/>
  <c r="H45" i="54"/>
  <c r="G45" i="54"/>
  <c r="J44" i="54"/>
  <c r="I44" i="54"/>
  <c r="H44" i="54"/>
  <c r="G44" i="54"/>
  <c r="J43" i="54"/>
  <c r="I43" i="54"/>
  <c r="H43" i="54"/>
  <c r="G43" i="54"/>
  <c r="J42" i="54"/>
  <c r="I42" i="54"/>
  <c r="H42" i="54"/>
  <c r="G42" i="54"/>
  <c r="J41" i="54"/>
  <c r="I41" i="54"/>
  <c r="H41" i="54"/>
  <c r="G41" i="54"/>
  <c r="J40" i="54"/>
  <c r="I40" i="54"/>
  <c r="H40" i="54"/>
  <c r="G40" i="54"/>
  <c r="J39" i="54"/>
  <c r="I39" i="54"/>
  <c r="H39" i="54"/>
  <c r="G39" i="54"/>
  <c r="J38" i="54"/>
  <c r="I38" i="54"/>
  <c r="H38" i="54"/>
  <c r="G38" i="54"/>
  <c r="J37" i="54"/>
  <c r="I37" i="54"/>
  <c r="H37" i="54"/>
  <c r="G37" i="54"/>
  <c r="J36" i="54"/>
  <c r="I36" i="54"/>
  <c r="H36" i="54"/>
  <c r="G36" i="54"/>
  <c r="J35" i="54"/>
  <c r="I35" i="54"/>
  <c r="H35" i="54"/>
  <c r="G35" i="54"/>
  <c r="F31" i="54"/>
  <c r="J31" i="54" s="1"/>
  <c r="E31" i="54"/>
  <c r="I31" i="54" s="1"/>
  <c r="D31" i="54"/>
  <c r="C31" i="54"/>
  <c r="G31" i="54" s="1"/>
  <c r="B31" i="54"/>
  <c r="J30" i="54"/>
  <c r="I30" i="54"/>
  <c r="H30" i="54"/>
  <c r="G30" i="54"/>
  <c r="J29" i="54"/>
  <c r="I29" i="54"/>
  <c r="H29" i="54"/>
  <c r="G29" i="54"/>
  <c r="J28" i="54"/>
  <c r="I28" i="54"/>
  <c r="H28" i="54"/>
  <c r="G28" i="54"/>
  <c r="J27" i="54"/>
  <c r="I27" i="54"/>
  <c r="H27" i="54"/>
  <c r="G27" i="54"/>
  <c r="J26" i="54"/>
  <c r="I26" i="54"/>
  <c r="H26" i="54"/>
  <c r="G26" i="54"/>
  <c r="J25" i="54"/>
  <c r="I25" i="54"/>
  <c r="H25" i="54"/>
  <c r="G25" i="54"/>
  <c r="J24" i="54"/>
  <c r="I24" i="54"/>
  <c r="H24" i="54"/>
  <c r="G24" i="54"/>
  <c r="J23" i="54"/>
  <c r="I23" i="54"/>
  <c r="H23" i="54"/>
  <c r="G23" i="54"/>
  <c r="J22" i="54"/>
  <c r="I22" i="54"/>
  <c r="H22" i="54"/>
  <c r="G22" i="54"/>
  <c r="J21" i="54"/>
  <c r="I21" i="54"/>
  <c r="H21" i="54"/>
  <c r="G21" i="54"/>
  <c r="J20" i="54"/>
  <c r="I20" i="54"/>
  <c r="H20" i="54"/>
  <c r="G20" i="54"/>
  <c r="J19" i="54"/>
  <c r="I19" i="54"/>
  <c r="H19" i="54"/>
  <c r="G19" i="54"/>
  <c r="J18" i="54"/>
  <c r="I18" i="54"/>
  <c r="H18" i="54"/>
  <c r="G18" i="54"/>
  <c r="J17" i="54"/>
  <c r="I17" i="54"/>
  <c r="H17" i="54"/>
  <c r="G17" i="54"/>
  <c r="J16" i="54"/>
  <c r="I16" i="54"/>
  <c r="H16" i="54"/>
  <c r="G16" i="54"/>
  <c r="J15" i="54"/>
  <c r="I15" i="54"/>
  <c r="H15" i="54"/>
  <c r="G15" i="54"/>
  <c r="J14" i="54"/>
  <c r="I14" i="54"/>
  <c r="H14" i="54"/>
  <c r="G14" i="54"/>
  <c r="J13" i="54"/>
  <c r="I13" i="54"/>
  <c r="H13" i="54"/>
  <c r="G13" i="54"/>
  <c r="J12" i="54"/>
  <c r="I12" i="54"/>
  <c r="H12" i="54"/>
  <c r="G12" i="54"/>
  <c r="J11" i="54"/>
  <c r="I11" i="54"/>
  <c r="H11" i="54"/>
  <c r="G11" i="54"/>
  <c r="J10" i="54"/>
  <c r="I10" i="54"/>
  <c r="H10" i="54"/>
  <c r="G10" i="54"/>
  <c r="J9" i="54"/>
  <c r="I9" i="54"/>
  <c r="H9" i="54"/>
  <c r="G9" i="54"/>
  <c r="J8" i="54"/>
  <c r="I8" i="54"/>
  <c r="H8" i="54"/>
  <c r="G8" i="54"/>
  <c r="J7" i="54"/>
  <c r="I7" i="54"/>
  <c r="H7" i="54"/>
  <c r="G7" i="54"/>
  <c r="J6" i="54"/>
  <c r="I6" i="54"/>
  <c r="H6" i="54"/>
  <c r="G6" i="54"/>
  <c r="J5" i="54"/>
  <c r="I5" i="54"/>
  <c r="H5" i="54"/>
  <c r="G5" i="54"/>
  <c r="J4" i="54"/>
  <c r="I4" i="54"/>
  <c r="H4" i="54"/>
  <c r="G4" i="54"/>
  <c r="E93" i="53"/>
  <c r="I93" i="53" s="1"/>
  <c r="D93" i="53"/>
  <c r="H93" i="53" s="1"/>
  <c r="C93" i="53"/>
  <c r="G93" i="53" s="1"/>
  <c r="B93" i="53"/>
  <c r="F93" i="53" s="1"/>
  <c r="I92" i="53"/>
  <c r="H92" i="53"/>
  <c r="G92" i="53"/>
  <c r="F92" i="53"/>
  <c r="I91" i="53"/>
  <c r="H91" i="53"/>
  <c r="G91" i="53"/>
  <c r="F91" i="53"/>
  <c r="I90" i="53"/>
  <c r="H90" i="53"/>
  <c r="G90" i="53"/>
  <c r="F90" i="53"/>
  <c r="I89" i="53"/>
  <c r="H89" i="53"/>
  <c r="G89" i="53"/>
  <c r="F89" i="53"/>
  <c r="I88" i="53"/>
  <c r="H88" i="53"/>
  <c r="G88" i="53"/>
  <c r="F88" i="53"/>
  <c r="I87" i="53"/>
  <c r="H87" i="53"/>
  <c r="G87" i="53"/>
  <c r="F87" i="53"/>
  <c r="I86" i="53"/>
  <c r="H86" i="53"/>
  <c r="G86" i="53"/>
  <c r="F86" i="53"/>
  <c r="I85" i="53"/>
  <c r="H85" i="53"/>
  <c r="G85" i="53"/>
  <c r="F85" i="53"/>
  <c r="I84" i="53"/>
  <c r="H84" i="53"/>
  <c r="G84" i="53"/>
  <c r="F84" i="53"/>
  <c r="I83" i="53"/>
  <c r="H83" i="53"/>
  <c r="G83" i="53"/>
  <c r="F83" i="53"/>
  <c r="I82" i="53"/>
  <c r="H82" i="53"/>
  <c r="G82" i="53"/>
  <c r="F82" i="53"/>
  <c r="I81" i="53"/>
  <c r="H81" i="53"/>
  <c r="G81" i="53"/>
  <c r="F81" i="53"/>
  <c r="I80" i="53"/>
  <c r="H80" i="53"/>
  <c r="G80" i="53"/>
  <c r="F80" i="53"/>
  <c r="I79" i="53"/>
  <c r="H79" i="53"/>
  <c r="G79" i="53"/>
  <c r="F79" i="53"/>
  <c r="I78" i="53"/>
  <c r="H78" i="53"/>
  <c r="G78" i="53"/>
  <c r="F78" i="53"/>
  <c r="I77" i="53"/>
  <c r="H77" i="53"/>
  <c r="G77" i="53"/>
  <c r="F77" i="53"/>
  <c r="I76" i="53"/>
  <c r="H76" i="53"/>
  <c r="G76" i="53"/>
  <c r="F76" i="53"/>
  <c r="I75" i="53"/>
  <c r="H75" i="53"/>
  <c r="G75" i="53"/>
  <c r="F75" i="53"/>
  <c r="I74" i="53"/>
  <c r="H74" i="53"/>
  <c r="G74" i="53"/>
  <c r="F74" i="53"/>
  <c r="I73" i="53"/>
  <c r="H73" i="53"/>
  <c r="G73" i="53"/>
  <c r="F73" i="53"/>
  <c r="I72" i="53"/>
  <c r="H72" i="53"/>
  <c r="G72" i="53"/>
  <c r="F72" i="53"/>
  <c r="I71" i="53"/>
  <c r="H71" i="53"/>
  <c r="G71" i="53"/>
  <c r="F71" i="53"/>
  <c r="I70" i="53"/>
  <c r="H70" i="53"/>
  <c r="G70" i="53"/>
  <c r="F70" i="53"/>
  <c r="I69" i="53"/>
  <c r="H69" i="53"/>
  <c r="G69" i="53"/>
  <c r="F69" i="53"/>
  <c r="I68" i="53"/>
  <c r="H68" i="53"/>
  <c r="G68" i="53"/>
  <c r="I67" i="53"/>
  <c r="H67" i="53"/>
  <c r="G67" i="53"/>
  <c r="F67" i="53"/>
  <c r="I66" i="53"/>
  <c r="H66" i="53"/>
  <c r="G66" i="53"/>
  <c r="F66" i="53"/>
  <c r="F62" i="53"/>
  <c r="I62" i="53" s="1"/>
  <c r="E62" i="53"/>
  <c r="D62" i="53"/>
  <c r="H62" i="53" s="1"/>
  <c r="C62" i="53"/>
  <c r="G62" i="53" s="1"/>
  <c r="B62" i="53"/>
  <c r="J61" i="53"/>
  <c r="I61" i="53"/>
  <c r="H61" i="53"/>
  <c r="G61" i="53"/>
  <c r="J60" i="53"/>
  <c r="I60" i="53"/>
  <c r="H60" i="53"/>
  <c r="G60" i="53"/>
  <c r="J59" i="53"/>
  <c r="I59" i="53"/>
  <c r="H59" i="53"/>
  <c r="G59" i="53"/>
  <c r="J58" i="53"/>
  <c r="I58" i="53"/>
  <c r="H58" i="53"/>
  <c r="G58" i="53"/>
  <c r="J57" i="53"/>
  <c r="I57" i="53"/>
  <c r="H57" i="53"/>
  <c r="G57" i="53"/>
  <c r="J56" i="53"/>
  <c r="I56" i="53"/>
  <c r="H56" i="53"/>
  <c r="G56" i="53"/>
  <c r="J55" i="53"/>
  <c r="I55" i="53"/>
  <c r="H55" i="53"/>
  <c r="G55" i="53"/>
  <c r="J54" i="53"/>
  <c r="I54" i="53"/>
  <c r="H54" i="53"/>
  <c r="G54" i="53"/>
  <c r="J53" i="53"/>
  <c r="I53" i="53"/>
  <c r="H53" i="53"/>
  <c r="G53" i="53"/>
  <c r="J52" i="53"/>
  <c r="I52" i="53"/>
  <c r="H52" i="53"/>
  <c r="G52" i="53"/>
  <c r="J51" i="53"/>
  <c r="I51" i="53"/>
  <c r="H51" i="53"/>
  <c r="G51" i="53"/>
  <c r="J50" i="53"/>
  <c r="I50" i="53"/>
  <c r="H50" i="53"/>
  <c r="G50" i="53"/>
  <c r="J49" i="53"/>
  <c r="I49" i="53"/>
  <c r="H49" i="53"/>
  <c r="G49" i="53"/>
  <c r="J48" i="53"/>
  <c r="I48" i="53"/>
  <c r="H48" i="53"/>
  <c r="G48" i="53"/>
  <c r="J47" i="53"/>
  <c r="I47" i="53"/>
  <c r="H47" i="53"/>
  <c r="G47" i="53"/>
  <c r="J46" i="53"/>
  <c r="I46" i="53"/>
  <c r="H46" i="53"/>
  <c r="G46" i="53"/>
  <c r="J45" i="53"/>
  <c r="I45" i="53"/>
  <c r="H45" i="53"/>
  <c r="G45" i="53"/>
  <c r="J44" i="53"/>
  <c r="I44" i="53"/>
  <c r="H44" i="53"/>
  <c r="G44" i="53"/>
  <c r="J43" i="53"/>
  <c r="I43" i="53"/>
  <c r="H43" i="53"/>
  <c r="G43" i="53"/>
  <c r="J42" i="53"/>
  <c r="I42" i="53"/>
  <c r="H42" i="53"/>
  <c r="G42" i="53"/>
  <c r="J41" i="53"/>
  <c r="I41" i="53"/>
  <c r="H41" i="53"/>
  <c r="G41" i="53"/>
  <c r="J40" i="53"/>
  <c r="I40" i="53"/>
  <c r="H40" i="53"/>
  <c r="G40" i="53"/>
  <c r="J39" i="53"/>
  <c r="I39" i="53"/>
  <c r="H39" i="53"/>
  <c r="G39" i="53"/>
  <c r="J38" i="53"/>
  <c r="I38" i="53"/>
  <c r="H38" i="53"/>
  <c r="G38" i="53"/>
  <c r="J37" i="53"/>
  <c r="I37" i="53"/>
  <c r="H37" i="53"/>
  <c r="G37" i="53"/>
  <c r="J36" i="53"/>
  <c r="I36" i="53"/>
  <c r="H36" i="53"/>
  <c r="G36" i="53"/>
  <c r="J35" i="53"/>
  <c r="I35" i="53"/>
  <c r="H35" i="53"/>
  <c r="G35" i="53"/>
  <c r="F31" i="53"/>
  <c r="J31" i="53" s="1"/>
  <c r="E31" i="53"/>
  <c r="I31" i="53" s="1"/>
  <c r="D31" i="53"/>
  <c r="H31" i="53" s="1"/>
  <c r="C31" i="53"/>
  <c r="G31" i="53" s="1"/>
  <c r="B31" i="53"/>
  <c r="J30" i="53"/>
  <c r="I30" i="53"/>
  <c r="H30" i="53"/>
  <c r="G30" i="53"/>
  <c r="J29" i="53"/>
  <c r="I29" i="53"/>
  <c r="H29" i="53"/>
  <c r="G29" i="53"/>
  <c r="J28" i="53"/>
  <c r="I28" i="53"/>
  <c r="H28" i="53"/>
  <c r="G28" i="53"/>
  <c r="J27" i="53"/>
  <c r="I27" i="53"/>
  <c r="H27" i="53"/>
  <c r="G27" i="53"/>
  <c r="J26" i="53"/>
  <c r="I26" i="53"/>
  <c r="H26" i="53"/>
  <c r="G26" i="53"/>
  <c r="J25" i="53"/>
  <c r="I25" i="53"/>
  <c r="H25" i="53"/>
  <c r="G25" i="53"/>
  <c r="J24" i="53"/>
  <c r="I24" i="53"/>
  <c r="H24" i="53"/>
  <c r="G24" i="53"/>
  <c r="J23" i="53"/>
  <c r="I23" i="53"/>
  <c r="H23" i="53"/>
  <c r="G23" i="53"/>
  <c r="J22" i="53"/>
  <c r="I22" i="53"/>
  <c r="H22" i="53"/>
  <c r="G22" i="53"/>
  <c r="J21" i="53"/>
  <c r="I21" i="53"/>
  <c r="H21" i="53"/>
  <c r="G21" i="53"/>
  <c r="J20" i="53"/>
  <c r="I20" i="53"/>
  <c r="H20" i="53"/>
  <c r="G20" i="53"/>
  <c r="J19" i="53"/>
  <c r="I19" i="53"/>
  <c r="H19" i="53"/>
  <c r="G19" i="53"/>
  <c r="J18" i="53"/>
  <c r="I18" i="53"/>
  <c r="H18" i="53"/>
  <c r="G18" i="53"/>
  <c r="J17" i="53"/>
  <c r="I17" i="53"/>
  <c r="H17" i="53"/>
  <c r="G17" i="53"/>
  <c r="J16" i="53"/>
  <c r="I16" i="53"/>
  <c r="H16" i="53"/>
  <c r="G16" i="53"/>
  <c r="J15" i="53"/>
  <c r="I15" i="53"/>
  <c r="H15" i="53"/>
  <c r="G15" i="53"/>
  <c r="J14" i="53"/>
  <c r="I14" i="53"/>
  <c r="H14" i="53"/>
  <c r="G14" i="53"/>
  <c r="J13" i="53"/>
  <c r="I13" i="53"/>
  <c r="H13" i="53"/>
  <c r="G13" i="53"/>
  <c r="J12" i="53"/>
  <c r="I12" i="53"/>
  <c r="H12" i="53"/>
  <c r="G12" i="53"/>
  <c r="J11" i="53"/>
  <c r="I11" i="53"/>
  <c r="H11" i="53"/>
  <c r="G11" i="53"/>
  <c r="J10" i="53"/>
  <c r="I10" i="53"/>
  <c r="H10" i="53"/>
  <c r="G10" i="53"/>
  <c r="J9" i="53"/>
  <c r="I9" i="53"/>
  <c r="H9" i="53"/>
  <c r="G9" i="53"/>
  <c r="J8" i="53"/>
  <c r="I8" i="53"/>
  <c r="H8" i="53"/>
  <c r="G8" i="53"/>
  <c r="J7" i="53"/>
  <c r="I7" i="53"/>
  <c r="H7" i="53"/>
  <c r="G7" i="53"/>
  <c r="J6" i="53"/>
  <c r="I6" i="53"/>
  <c r="H6" i="53"/>
  <c r="G6" i="53"/>
  <c r="J5" i="53"/>
  <c r="I5" i="53"/>
  <c r="H5" i="53"/>
  <c r="G5" i="53"/>
  <c r="J4" i="53"/>
  <c r="I4" i="53"/>
  <c r="H4" i="53"/>
  <c r="G4" i="53"/>
  <c r="H31" i="54" l="1"/>
  <c r="I62" i="54"/>
  <c r="J62" i="53"/>
  <c r="G21" i="52" l="1"/>
  <c r="F21" i="52"/>
  <c r="E21" i="52"/>
  <c r="D21" i="52"/>
  <c r="C21" i="52"/>
  <c r="G20" i="52"/>
  <c r="F20" i="52"/>
  <c r="E20" i="52"/>
  <c r="D20" i="52"/>
  <c r="C20" i="52"/>
  <c r="G19" i="52"/>
  <c r="F19" i="52"/>
  <c r="E19" i="52"/>
  <c r="D19" i="52"/>
  <c r="C19" i="52"/>
  <c r="G18" i="52"/>
  <c r="G22" i="52" s="1"/>
  <c r="F18" i="52"/>
  <c r="F22" i="52" s="1"/>
  <c r="E18" i="52"/>
  <c r="E22" i="52" s="1"/>
  <c r="D18" i="52"/>
  <c r="D22" i="52" s="1"/>
  <c r="C18" i="52"/>
  <c r="C22" i="52" s="1"/>
  <c r="G15" i="52"/>
  <c r="F15" i="52"/>
  <c r="E15" i="52"/>
  <c r="D15" i="52"/>
  <c r="C15" i="52"/>
  <c r="B15" i="52"/>
  <c r="G8" i="52"/>
  <c r="F8" i="52"/>
  <c r="E8" i="52"/>
  <c r="D8" i="52"/>
  <c r="C8" i="52"/>
  <c r="B8" i="52"/>
  <c r="L47" i="51"/>
  <c r="J47" i="51"/>
  <c r="I47" i="51"/>
  <c r="H47" i="51"/>
  <c r="G47" i="51"/>
  <c r="F47" i="51"/>
  <c r="E47" i="51"/>
  <c r="D47" i="51"/>
  <c r="C47" i="51"/>
  <c r="K47" i="51" s="1"/>
  <c r="J46" i="51"/>
  <c r="I46" i="51"/>
  <c r="H46" i="51"/>
  <c r="G46" i="51"/>
  <c r="F46" i="51"/>
  <c r="E46" i="51"/>
  <c r="D46" i="51"/>
  <c r="L46" i="51" s="1"/>
  <c r="C46" i="51"/>
  <c r="K46" i="51" s="1"/>
  <c r="J45" i="51"/>
  <c r="I45" i="51"/>
  <c r="H45" i="51"/>
  <c r="G45" i="51"/>
  <c r="F45" i="51"/>
  <c r="E45" i="51"/>
  <c r="D45" i="51"/>
  <c r="L45" i="51" s="1"/>
  <c r="C45" i="51"/>
  <c r="K45" i="51" s="1"/>
  <c r="J44" i="51"/>
  <c r="J48" i="51" s="1"/>
  <c r="I44" i="51"/>
  <c r="I48" i="51" s="1"/>
  <c r="H44" i="51"/>
  <c r="H48" i="51" s="1"/>
  <c r="G44" i="51"/>
  <c r="G48" i="51" s="1"/>
  <c r="F44" i="51"/>
  <c r="F48" i="51" s="1"/>
  <c r="E44" i="51"/>
  <c r="E48" i="51" s="1"/>
  <c r="D44" i="51"/>
  <c r="D48" i="51" s="1"/>
  <c r="L48" i="51" s="1"/>
  <c r="C44" i="51"/>
  <c r="C48" i="51" s="1"/>
  <c r="K48" i="51" s="1"/>
  <c r="J43" i="51"/>
  <c r="I43" i="51"/>
  <c r="H43" i="51"/>
  <c r="G43" i="51"/>
  <c r="F43" i="51"/>
  <c r="E43" i="51"/>
  <c r="D43" i="51"/>
  <c r="L43" i="51" s="1"/>
  <c r="C43" i="51"/>
  <c r="K43" i="51" s="1"/>
  <c r="L42" i="51"/>
  <c r="K42" i="51"/>
  <c r="L41" i="51"/>
  <c r="K41" i="51"/>
  <c r="L40" i="51"/>
  <c r="K40" i="51"/>
  <c r="L39" i="51"/>
  <c r="K39" i="51"/>
  <c r="J38" i="51"/>
  <c r="I38" i="51"/>
  <c r="H38" i="51"/>
  <c r="G38" i="51"/>
  <c r="F38" i="51"/>
  <c r="E38" i="51"/>
  <c r="D38" i="51"/>
  <c r="L38" i="51" s="1"/>
  <c r="C38" i="51"/>
  <c r="K38" i="51" s="1"/>
  <c r="L37" i="51"/>
  <c r="K37" i="51"/>
  <c r="L36" i="51"/>
  <c r="K36" i="51"/>
  <c r="L35" i="51"/>
  <c r="K35" i="51"/>
  <c r="L34" i="51"/>
  <c r="K34" i="51"/>
  <c r="J33" i="51"/>
  <c r="I33" i="51"/>
  <c r="H33" i="51"/>
  <c r="G33" i="51"/>
  <c r="F33" i="51"/>
  <c r="E33" i="51"/>
  <c r="D33" i="51"/>
  <c r="L33" i="51" s="1"/>
  <c r="C33" i="51"/>
  <c r="K33" i="51" s="1"/>
  <c r="L32" i="51"/>
  <c r="K32" i="51"/>
  <c r="L31" i="51"/>
  <c r="K31" i="51"/>
  <c r="L30" i="51"/>
  <c r="K30" i="51"/>
  <c r="L29" i="51"/>
  <c r="K29" i="51"/>
  <c r="J28" i="51"/>
  <c r="I28" i="51"/>
  <c r="H28" i="51"/>
  <c r="G28" i="51"/>
  <c r="F28" i="51"/>
  <c r="E28" i="51"/>
  <c r="D28" i="51"/>
  <c r="L28" i="51" s="1"/>
  <c r="C28" i="51"/>
  <c r="K28" i="51" s="1"/>
  <c r="L27" i="51"/>
  <c r="K27" i="51"/>
  <c r="L26" i="51"/>
  <c r="K26" i="51"/>
  <c r="L25" i="51"/>
  <c r="K25" i="51"/>
  <c r="L24" i="51"/>
  <c r="K24" i="51"/>
  <c r="J23" i="51"/>
  <c r="I23" i="51"/>
  <c r="H23" i="51"/>
  <c r="G23" i="51"/>
  <c r="F23" i="51"/>
  <c r="E23" i="51"/>
  <c r="D23" i="51"/>
  <c r="L23" i="51" s="1"/>
  <c r="C23" i="51"/>
  <c r="K23" i="51" s="1"/>
  <c r="L22" i="51"/>
  <c r="K22" i="51"/>
  <c r="L21" i="51"/>
  <c r="K21" i="51"/>
  <c r="L20" i="51"/>
  <c r="K20" i="51"/>
  <c r="L19" i="51"/>
  <c r="K19" i="51"/>
  <c r="J18" i="51"/>
  <c r="I18" i="51"/>
  <c r="H18" i="51"/>
  <c r="G18" i="51"/>
  <c r="F18" i="51"/>
  <c r="E18" i="51"/>
  <c r="D18" i="51"/>
  <c r="L18" i="51" s="1"/>
  <c r="C18" i="51"/>
  <c r="K18" i="51" s="1"/>
  <c r="L17" i="51"/>
  <c r="K17" i="51"/>
  <c r="L16" i="51"/>
  <c r="K16" i="51"/>
  <c r="L15" i="51"/>
  <c r="K15" i="51"/>
  <c r="L14" i="51"/>
  <c r="K14" i="51"/>
  <c r="J13" i="51"/>
  <c r="I13" i="51"/>
  <c r="H13" i="51"/>
  <c r="G13" i="51"/>
  <c r="F13" i="51"/>
  <c r="E13" i="51"/>
  <c r="D13" i="51"/>
  <c r="L13" i="51" s="1"/>
  <c r="C13" i="51"/>
  <c r="K13" i="51" s="1"/>
  <c r="L12" i="51"/>
  <c r="K12" i="51"/>
  <c r="L11" i="51"/>
  <c r="K11" i="51"/>
  <c r="L10" i="51"/>
  <c r="K10" i="51"/>
  <c r="L9" i="51"/>
  <c r="K9" i="51"/>
  <c r="J8" i="51"/>
  <c r="I8" i="51"/>
  <c r="H8" i="51"/>
  <c r="G8" i="51"/>
  <c r="F8" i="51"/>
  <c r="E8" i="51"/>
  <c r="D8" i="51"/>
  <c r="L8" i="51" s="1"/>
  <c r="C8" i="51"/>
  <c r="K8" i="51" s="1"/>
  <c r="L7" i="51"/>
  <c r="K7" i="51"/>
  <c r="L6" i="51"/>
  <c r="K6" i="51"/>
  <c r="L5" i="51"/>
  <c r="K5" i="51"/>
  <c r="L4" i="51"/>
  <c r="K4" i="51"/>
  <c r="K44" i="51" l="1"/>
  <c r="L44" i="51"/>
  <c r="J18" i="48" l="1"/>
  <c r="I18" i="48"/>
  <c r="H18" i="48"/>
  <c r="G18" i="48"/>
  <c r="F18" i="48"/>
  <c r="E18" i="48"/>
  <c r="D18" i="48"/>
  <c r="C18" i="48"/>
  <c r="J17" i="48"/>
  <c r="I17" i="48"/>
  <c r="H17" i="48"/>
  <c r="G17" i="48"/>
  <c r="F17" i="48"/>
  <c r="E17" i="48"/>
  <c r="D17" i="48"/>
  <c r="C17" i="48"/>
  <c r="J16" i="48"/>
  <c r="I16" i="48"/>
  <c r="H16" i="48"/>
  <c r="G16" i="48"/>
  <c r="F16" i="48"/>
  <c r="E16" i="48"/>
  <c r="D16" i="48"/>
  <c r="C16" i="48"/>
  <c r="J15" i="48"/>
  <c r="J19" i="48" s="1"/>
  <c r="I15" i="48"/>
  <c r="I19" i="48" s="1"/>
  <c r="H15" i="48"/>
  <c r="H19" i="48" s="1"/>
  <c r="G15" i="48"/>
  <c r="G19" i="48" s="1"/>
  <c r="F15" i="48"/>
  <c r="F19" i="48" s="1"/>
  <c r="E15" i="48"/>
  <c r="E19" i="48" s="1"/>
  <c r="D15" i="48"/>
  <c r="D19" i="48" s="1"/>
  <c r="C15" i="48"/>
  <c r="C19" i="48" s="1"/>
  <c r="J14" i="48"/>
  <c r="I14" i="48"/>
  <c r="H14" i="48"/>
  <c r="G14" i="48"/>
  <c r="F14" i="48"/>
  <c r="E14" i="48"/>
  <c r="D14" i="48"/>
  <c r="C14" i="48"/>
  <c r="J9" i="48"/>
  <c r="I9" i="48"/>
  <c r="H9" i="48"/>
  <c r="G9" i="48"/>
  <c r="F9" i="48"/>
  <c r="E9" i="48"/>
  <c r="D9" i="48"/>
  <c r="C9" i="48"/>
  <c r="J47" i="47" l="1"/>
  <c r="I47" i="47"/>
  <c r="H47" i="47"/>
  <c r="G47" i="47"/>
  <c r="F47" i="47"/>
  <c r="E47" i="47"/>
  <c r="D47" i="47"/>
  <c r="L47" i="47" s="1"/>
  <c r="C47" i="47"/>
  <c r="K47" i="47" s="1"/>
  <c r="J46" i="47"/>
  <c r="I46" i="47"/>
  <c r="H46" i="47"/>
  <c r="G46" i="47"/>
  <c r="F46" i="47"/>
  <c r="E46" i="47"/>
  <c r="D46" i="47"/>
  <c r="L46" i="47" s="1"/>
  <c r="C46" i="47"/>
  <c r="K46" i="47" s="1"/>
  <c r="J45" i="47"/>
  <c r="I45" i="47"/>
  <c r="H45" i="47"/>
  <c r="G45" i="47"/>
  <c r="F45" i="47"/>
  <c r="E45" i="47"/>
  <c r="D45" i="47"/>
  <c r="L45" i="47" s="1"/>
  <c r="C45" i="47"/>
  <c r="K45" i="47" s="1"/>
  <c r="J44" i="47"/>
  <c r="I44" i="47"/>
  <c r="H44" i="47"/>
  <c r="G44" i="47"/>
  <c r="F44" i="47"/>
  <c r="E44" i="47"/>
  <c r="D44" i="47"/>
  <c r="L44" i="47" s="1"/>
  <c r="C44" i="47"/>
  <c r="K44" i="47" s="1"/>
  <c r="J43" i="47"/>
  <c r="I43" i="47"/>
  <c r="H43" i="47"/>
  <c r="G43" i="47"/>
  <c r="F43" i="47"/>
  <c r="E43" i="47"/>
  <c r="D43" i="47"/>
  <c r="L43" i="47" s="1"/>
  <c r="C43" i="47"/>
  <c r="K43" i="47" s="1"/>
  <c r="L42" i="47"/>
  <c r="K42" i="47"/>
  <c r="L41" i="47"/>
  <c r="K41" i="47"/>
  <c r="L40" i="47"/>
  <c r="K40" i="47"/>
  <c r="L39" i="47"/>
  <c r="K39" i="47"/>
  <c r="J38" i="47"/>
  <c r="I38" i="47"/>
  <c r="H38" i="47"/>
  <c r="G38" i="47"/>
  <c r="F38" i="47"/>
  <c r="E38" i="47"/>
  <c r="D38" i="47"/>
  <c r="L38" i="47" s="1"/>
  <c r="C38" i="47"/>
  <c r="K38" i="47" s="1"/>
  <c r="L37" i="47"/>
  <c r="K37" i="47"/>
  <c r="L36" i="47"/>
  <c r="K36" i="47"/>
  <c r="L35" i="47"/>
  <c r="K35" i="47"/>
  <c r="L34" i="47"/>
  <c r="K34" i="47"/>
  <c r="J33" i="47"/>
  <c r="I33" i="47"/>
  <c r="H33" i="47"/>
  <c r="G33" i="47"/>
  <c r="F33" i="47"/>
  <c r="E33" i="47"/>
  <c r="D33" i="47"/>
  <c r="L33" i="47" s="1"/>
  <c r="C33" i="47"/>
  <c r="K33" i="47" s="1"/>
  <c r="L32" i="47"/>
  <c r="K32" i="47"/>
  <c r="L31" i="47"/>
  <c r="K31" i="47"/>
  <c r="L30" i="47"/>
  <c r="K30" i="47"/>
  <c r="L29" i="47"/>
  <c r="K29" i="47"/>
  <c r="J28" i="47"/>
  <c r="I28" i="47"/>
  <c r="H28" i="47"/>
  <c r="G28" i="47"/>
  <c r="F28" i="47"/>
  <c r="E28" i="47"/>
  <c r="D28" i="47"/>
  <c r="L28" i="47" s="1"/>
  <c r="C28" i="47"/>
  <c r="K28" i="47" s="1"/>
  <c r="L27" i="47"/>
  <c r="K27" i="47"/>
  <c r="L26" i="47"/>
  <c r="K26" i="47"/>
  <c r="L25" i="47"/>
  <c r="K25" i="47"/>
  <c r="L24" i="47"/>
  <c r="K24" i="47"/>
  <c r="J23" i="47"/>
  <c r="I23" i="47"/>
  <c r="H23" i="47"/>
  <c r="G23" i="47"/>
  <c r="F23" i="47"/>
  <c r="E23" i="47"/>
  <c r="D23" i="47"/>
  <c r="L23" i="47" s="1"/>
  <c r="C23" i="47"/>
  <c r="K23" i="47" s="1"/>
  <c r="L22" i="47"/>
  <c r="K22" i="47"/>
  <c r="L21" i="47"/>
  <c r="K21" i="47"/>
  <c r="L20" i="47"/>
  <c r="K20" i="47"/>
  <c r="L19" i="47"/>
  <c r="K19" i="47"/>
  <c r="J18" i="47"/>
  <c r="I18" i="47"/>
  <c r="H18" i="47"/>
  <c r="G18" i="47"/>
  <c r="F18" i="47"/>
  <c r="E18" i="47"/>
  <c r="D18" i="47"/>
  <c r="L18" i="47" s="1"/>
  <c r="C18" i="47"/>
  <c r="K18" i="47" s="1"/>
  <c r="L17" i="47"/>
  <c r="K17" i="47"/>
  <c r="L16" i="47"/>
  <c r="K16" i="47"/>
  <c r="L15" i="47"/>
  <c r="K15" i="47"/>
  <c r="L14" i="47"/>
  <c r="K14" i="47"/>
  <c r="J13" i="47"/>
  <c r="I13" i="47"/>
  <c r="H13" i="47"/>
  <c r="G13" i="47"/>
  <c r="F13" i="47"/>
  <c r="E13" i="47"/>
  <c r="D13" i="47"/>
  <c r="L13" i="47" s="1"/>
  <c r="C13" i="47"/>
  <c r="K13" i="47" s="1"/>
  <c r="L12" i="47"/>
  <c r="K12" i="47"/>
  <c r="L11" i="47"/>
  <c r="K11" i="47"/>
  <c r="L10" i="47"/>
  <c r="K10" i="47"/>
  <c r="L9" i="47"/>
  <c r="K9" i="47"/>
  <c r="J8" i="47"/>
  <c r="J48" i="47" s="1"/>
  <c r="I8" i="47"/>
  <c r="I48" i="47" s="1"/>
  <c r="H8" i="47"/>
  <c r="H48" i="47" s="1"/>
  <c r="G8" i="47"/>
  <c r="G48" i="47" s="1"/>
  <c r="F8" i="47"/>
  <c r="F48" i="47" s="1"/>
  <c r="E8" i="47"/>
  <c r="E48" i="47" s="1"/>
  <c r="D8" i="47"/>
  <c r="D48" i="47" s="1"/>
  <c r="C8" i="47"/>
  <c r="C48" i="47" s="1"/>
  <c r="K48" i="47" s="1"/>
  <c r="L7" i="47"/>
  <c r="K7" i="47"/>
  <c r="L6" i="47"/>
  <c r="K6" i="47"/>
  <c r="L5" i="47"/>
  <c r="K5" i="47"/>
  <c r="L4" i="47"/>
  <c r="K4" i="47"/>
  <c r="L48" i="47" l="1"/>
  <c r="K8" i="47"/>
  <c r="L8" i="47"/>
  <c r="K7" i="44" l="1"/>
  <c r="J7" i="44"/>
  <c r="I7" i="44"/>
  <c r="H7" i="44"/>
  <c r="G7" i="44"/>
  <c r="F7" i="44"/>
  <c r="E7" i="44"/>
  <c r="D7" i="44"/>
  <c r="C7" i="44"/>
  <c r="B7" i="44"/>
  <c r="G22" i="16" l="1"/>
  <c r="G11" i="16"/>
  <c r="B22" i="16"/>
  <c r="B11" i="16"/>
  <c r="B24" i="16" l="1"/>
  <c r="B25" i="16" s="1"/>
  <c r="G24" i="16"/>
  <c r="G25" i="16" s="1"/>
  <c r="I6" i="19" l="1"/>
  <c r="H6" i="19"/>
  <c r="G6" i="19"/>
  <c r="F6" i="19"/>
  <c r="D11" i="16" l="1"/>
  <c r="C11" i="16"/>
  <c r="D22" i="16"/>
  <c r="E22" i="16"/>
  <c r="F22" i="16"/>
  <c r="H22" i="16"/>
  <c r="I22" i="16"/>
  <c r="J22" i="16"/>
  <c r="K22" i="16"/>
  <c r="C22" i="16"/>
  <c r="C12" i="19" l="1"/>
  <c r="B12" i="19"/>
  <c r="B6" i="19"/>
  <c r="E6" i="19" s="1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D6" i="19" l="1"/>
  <c r="C6" i="19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<sst xmlns="http://schemas.openxmlformats.org/spreadsheetml/2006/main" count="15097" uniqueCount="4932">
  <si>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</si>
  <si>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</si>
  <si>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</si>
  <si>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</si>
  <si>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</si>
  <si>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</si>
  <si>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</si>
  <si>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</si>
  <si>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</si>
  <si>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</si>
  <si>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</si>
  <si>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</si>
  <si>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</si>
  <si>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</si>
  <si>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</si>
  <si>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</si>
  <si>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</si>
  <si>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</si>
  <si>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</si>
  <si>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</si>
  <si>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</si>
  <si>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</si>
  <si>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</si>
  <si>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</si>
  <si>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</si>
  <si>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</si>
  <si>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</si>
  <si>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</si>
  <si>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</si>
  <si>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</si>
  <si>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</si>
  <si>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</si>
  <si>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</si>
  <si>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</si>
  <si>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</si>
  <si>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</si>
  <si>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</si>
  <si>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</si>
  <si>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</si>
  <si>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</si>
  <si>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</si>
  <si>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</si>
  <si>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</si>
  <si>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</si>
  <si>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</si>
  <si>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</si>
  <si>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</si>
  <si>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</si>
  <si>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</si>
  <si>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</si>
  <si>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</si>
  <si>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</si>
  <si>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</si>
  <si>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</si>
  <si>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</si>
  <si>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</si>
  <si>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</si>
  <si>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</si>
  <si>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</si>
  <si>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</si>
  <si>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</si>
  <si>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</si>
  <si>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</si>
  <si>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</si>
  <si>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</si>
  <si>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</si>
  <si>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</si>
  <si>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</si>
  <si>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</si>
  <si>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</si>
  <si>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</si>
  <si>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</si>
  <si>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</si>
  <si>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</si>
  <si>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</si>
  <si>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</si>
  <si>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</si>
  <si>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</si>
  <si>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</si>
  <si>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</si>
  <si>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</si>
  <si>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</si>
  <si>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</si>
  <si>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</si>
  <si>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</si>
  <si>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</si>
  <si>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</si>
  <si>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</si>
  <si>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</si>
  <si>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</si>
  <si>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</si>
  <si>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</si>
  <si>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</si>
  <si>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</si>
  <si>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</si>
  <si>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</si>
  <si>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</si>
  <si>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</si>
  <si>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</si>
  <si>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</si>
  <si>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</si>
  <si>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</si>
  <si>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</si>
  <si>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</si>
  <si>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</si>
  <si>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</si>
  <si>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</si>
  <si>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</si>
  <si>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</si>
  <si>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</si>
  <si>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</si>
  <si>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</si>
  <si>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</si>
  <si>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</si>
  <si>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</si>
  <si>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</si>
  <si>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</si>
  <si>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</si>
  <si>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</si>
  <si>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</si>
  <si>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</si>
  <si>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</si>
  <si>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</si>
  <si>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</si>
  <si>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</si>
  <si>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</si>
  <si>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</si>
  <si>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</si>
  <si>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</si>
  <si>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</si>
  <si>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</si>
  <si>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</si>
  <si>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</si>
  <si>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</si>
  <si>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</si>
  <si>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</si>
  <si>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</si>
  <si>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</si>
  <si>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</si>
  <si>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</si>
  <si>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</si>
  <si>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</si>
  <si>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</si>
  <si>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</si>
  <si>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</si>
  <si>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</si>
  <si>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</si>
  <si>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</si>
  <si>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</si>
  <si>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</si>
  <si>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</si>
  <si>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</si>
  <si>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</si>
  <si>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</si>
  <si>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</si>
  <si>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</si>
  <si>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</si>
  <si>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</si>
  <si>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</si>
  <si>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</si>
  <si>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</si>
  <si>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</si>
  <si>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</si>
  <si>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</si>
  <si>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</si>
  <si>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</si>
  <si>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</si>
  <si>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</si>
  <si>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</si>
  <si>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</si>
  <si>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</si>
  <si>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</si>
  <si>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</si>
  <si>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</si>
  <si>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</si>
  <si>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</si>
  <si>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</si>
  <si>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</si>
  <si>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</si>
  <si>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</si>
  <si>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</si>
  <si>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</si>
  <si>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</si>
  <si>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</si>
  <si>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</si>
  <si>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</si>
  <si>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</si>
  <si>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</si>
  <si>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</si>
  <si>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</si>
  <si>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</si>
  <si>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</si>
  <si>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</si>
  <si>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</si>
  <si>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</si>
  <si>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</si>
  <si>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</si>
  <si>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</si>
  <si>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</si>
  <si>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</si>
  <si>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</si>
  <si>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</si>
  <si>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</si>
  <si>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</si>
  <si>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</si>
  <si>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</si>
  <si>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</si>
  <si>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</si>
  <si>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</si>
  <si>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</si>
  <si>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</si>
  <si>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</si>
  <si>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</si>
  <si>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</si>
  <si>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</si>
  <si>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</si>
  <si>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</si>
  <si>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</si>
  <si>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</si>
  <si>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</si>
  <si>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</si>
  <si>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</si>
  <si>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</si>
  <si>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</si>
  <si>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</si>
  <si>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</si>
  <si>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V roku 2016/2017</t>
  </si>
  <si>
    <t>V roku 2017</t>
  </si>
  <si>
    <t>Tabuľková príloha
k výročnej správe o činnosti vysokej školy za rok 2018</t>
  </si>
  <si>
    <t>Počet študentov vysokej školy k 31. 10. 2018</t>
  </si>
  <si>
    <t>Počet študentov, ktorí riadne skončili štúdium v akademickom roku 2017/2018</t>
  </si>
  <si>
    <t>Prijímacie konanie na študijné programy v prvom stupni a v spojenom prvom a druhom stupni v roku 2018</t>
  </si>
  <si>
    <t>Prijímacie konanie na študijné programy v druhom stupni v roku 2018</t>
  </si>
  <si>
    <t>Prijímacie konanie na študijné programy v treťom stupni v roku 2018</t>
  </si>
  <si>
    <t>Počet študentov uhrádzajúcich školné (ak. rok 2017/2018)</t>
  </si>
  <si>
    <t>Podiel riadne skončených štúdií na celkovom počte začatých štúdií v danom akademickom roku k 31.12.2018</t>
  </si>
  <si>
    <t xml:space="preserve"> Prehľad akademických mobilít - študenti v akademickom roku 2017/2018 a porovnanie s akademickým rokom 2016/2017</t>
  </si>
  <si>
    <t>Výberové konania na miesta vysokoškolských učiteľov uskutočnené v roku 2018</t>
  </si>
  <si>
    <t>Prehľad akademických mobilít - zamestnanci v akademickom roku 2017/2018 a porovnanie s akademickým rokom 2016/2017</t>
  </si>
  <si>
    <t>Informácie o záverečných prácach a rigoróznych prácach predložených na obhajobu v roku 2018</t>
  </si>
  <si>
    <t xml:space="preserve"> Publikačná činnosť vysokej školy za rok 2018 a porovnanie s rokom 2017</t>
  </si>
  <si>
    <t>Umelecká činnosť vysokej školy za rok 2018 a porovnanie s rokom 2017</t>
  </si>
  <si>
    <t>Zoznam akreditovaných študijných programov ponúkaných  k 1.9.2018</t>
  </si>
  <si>
    <t>Zoznam akreditovaných študijných programov - pozastavenie práva, odňatie práva alebo skončenie platnosti priznaného práva k 31.12. 2018</t>
  </si>
  <si>
    <t>Zoznam priznaných práv uskutočňovať habilitačné konanie a konanie na vymenúvanie profesorov  k 31.12.2018</t>
  </si>
  <si>
    <t>Zoznam priznaných práv uskutočňovať habilitačné konanie a konanie na vymenúvanie profesorov - pozastavenie, odňatie alebo skončenie platnosti priznaného práva k 31.12.2018</t>
  </si>
  <si>
    <t>Finančné prostriedky na výskumné projekty získané v roku 2018</t>
  </si>
  <si>
    <t>Finančné prostriedky na ostatné (nevýskumné) projekty získané v roku 2018</t>
  </si>
  <si>
    <t>Prehľad umeleckej činnosti vysokej školy za rok 2018</t>
  </si>
  <si>
    <t>Zoznam predložených návrhov na vymenovanie za profesora v roku 2018</t>
  </si>
  <si>
    <t>Zoznam vymenovaných docentov za rok 2018</t>
  </si>
  <si>
    <t>Tabuľka č. 1: Počet študentov vysokej školy k 31. 10. 2018</t>
  </si>
  <si>
    <t>Tabuľka č. 2: Počet študentov, ktorí riadne skončili štúdium v akademickom roku 2017/2018</t>
  </si>
  <si>
    <t>Tabuľka č. 3a: Prijímacie konanie na študijné programy v prvom stupni a v spojenom prvom a druhom stupni v roku 2018</t>
  </si>
  <si>
    <t>Tabuľla č. 3b: Prijímacie konanie na študijné programy v druhom stupni v roku 2018</t>
  </si>
  <si>
    <t>Tabuľka č. 3c: Prijímacie konanie na študijné programy v treťom stupni v roku 2018</t>
  </si>
  <si>
    <t>Tabuľka č. 4: Počet študentov uhrádzajúcich školné (ak. rok 2017/2018)</t>
  </si>
  <si>
    <t>ktorým vznikla v ak. roku 2017/2018 povinnosť uhradiť školné</t>
  </si>
  <si>
    <t>2017 / 2018</t>
  </si>
  <si>
    <t>Tabuľka č. 5: Podiel riadne skončených štúdií na celkovom počte začatých štúdií v danom akademickom roku k 31.12.2018</t>
  </si>
  <si>
    <t>Tabuľka č. 6: Prehľad akademických mobilít - študenti v akademickom roku 2017/2018 a porovnanie s akademickým rokom 2016/2017</t>
  </si>
  <si>
    <t>V roku 2017/2018</t>
  </si>
  <si>
    <t>Tabuľka č. 7: Zoznam predložených návrhov na vymenovanie za profesora v roku 2018</t>
  </si>
  <si>
    <t>Počet neskončených konaní: stav k 1.1.2018</t>
  </si>
  <si>
    <t>Počet neskončených konaní: stav k 31.12.2018</t>
  </si>
  <si>
    <t>Počet riadne skončených konaní k 31.12.2018</t>
  </si>
  <si>
    <t>Tabuľka č. 8: Zoznam vymenovaných docentov za rok 2018</t>
  </si>
  <si>
    <t>Tabuľka č. 9: Výberové konania na miesta vysokoškolských učiteľov uskutočnené v roku 2018</t>
  </si>
  <si>
    <t>Evidenčný prepočítaný počet vysokoškolských učiteľov k 31. 10. 2018</t>
  </si>
  <si>
    <t>Rozdiel 2018 - 2017</t>
  </si>
  <si>
    <t>Rozdiel v % 2018 - 2017</t>
  </si>
  <si>
    <t>Tabuľka č. 11: Prehľad akademických mobilít - zamestnanci v akademickom roku 2017/2018 a porovnanie s akademickým rokom 2016/2017</t>
  </si>
  <si>
    <t>V roku 2017/2016</t>
  </si>
  <si>
    <t>Tabuľka č. 12: Informácie o záverečných prácach a rigoróznych prácach predložených na obhajobu v roku 2018</t>
  </si>
  <si>
    <t>Tabuľka č. 13: Publikačná činnosť vysokej školy za rok 2018 a porovnanie s rokom 2017</t>
  </si>
  <si>
    <t>V roku 2018</t>
  </si>
  <si>
    <t>Tabuľka č. 14: Umelecká činnosť vysokej školy za rok 2018 a porovnanie s rokom 2017</t>
  </si>
  <si>
    <t>Tabuľka č. 15: Zoznam akreditovaných študijných programov ponúkaných
 k 1.9.2018</t>
  </si>
  <si>
    <t>Tabuľka č. 16: Zoznam akreditovaných študijných programov - pozastavenie práva, odňatie práva alebo skončenie platnosti priznaného práva k 31.12. 2018</t>
  </si>
  <si>
    <t>Tabuľka č. 17: Zoznam priznaných práv uskutočňovať habilitačné konanie a konanie na vymenúvanie profesorov  k 31.12.2018</t>
  </si>
  <si>
    <t>Tabuľka č. 18: Zoznam priznaných práv uskutočňovať habilitačné konanie a konanie na vymenúvanie profesorov - pozastavenie, odňatie alebo skončenie platnosti priznaného práva k 31.12.2018</t>
  </si>
  <si>
    <t>Tabuľka č. 19: Finančné prostriedky na výskumné projekty získané v roku 2018</t>
  </si>
  <si>
    <t>Tabuľka č. 20: Finančné prostriedky na ostatné (nevýskumné) projekty získané v roku 2018</t>
  </si>
  <si>
    <t>spolu ÚM</t>
  </si>
  <si>
    <t>Ústav manažmentu</t>
  </si>
  <si>
    <t>spolu FIIT</t>
  </si>
  <si>
    <t>Fakulta informatiky a informačných technológií</t>
  </si>
  <si>
    <t>spolu MTF</t>
  </si>
  <si>
    <t>Materiálovo-technologická fakulta</t>
  </si>
  <si>
    <t>spolu FA</t>
  </si>
  <si>
    <t>Fakulta architektúry</t>
  </si>
  <si>
    <t>spolu FCHPT</t>
  </si>
  <si>
    <t>Fakulta chemickej a potravinárskej technológie</t>
  </si>
  <si>
    <t>spolu FEI</t>
  </si>
  <si>
    <t>Fakulta elektrotechniky a informatiky</t>
  </si>
  <si>
    <t>spolu SjF</t>
  </si>
  <si>
    <t>Strojnícka fakulta</t>
  </si>
  <si>
    <t>spolu SvF</t>
  </si>
  <si>
    <t>Stavebná fakulta</t>
  </si>
  <si>
    <t>SvF</t>
  </si>
  <si>
    <t>Spolu fakulta SvF</t>
  </si>
  <si>
    <t>SjF</t>
  </si>
  <si>
    <t>Spolu fakulta SjF</t>
  </si>
  <si>
    <t>FEI</t>
  </si>
  <si>
    <t>Spolu fakulta FEI</t>
  </si>
  <si>
    <t>FCHPT</t>
  </si>
  <si>
    <t>Spolu fakulta FCHPT</t>
  </si>
  <si>
    <t>FA</t>
  </si>
  <si>
    <t>Spolu fakulta FA</t>
  </si>
  <si>
    <t>MtF</t>
  </si>
  <si>
    <t>Spolu fakulta MtF</t>
  </si>
  <si>
    <t>FIIT</t>
  </si>
  <si>
    <t>Spolu fakulta FIIT</t>
  </si>
  <si>
    <t>ÚM</t>
  </si>
  <si>
    <t>Spolu fakulta ÚM</t>
  </si>
  <si>
    <t>Vysvetlivky:</t>
  </si>
  <si>
    <t>Denná</t>
  </si>
  <si>
    <t>Externá</t>
  </si>
  <si>
    <r>
      <t>Jazyky</t>
    </r>
    <r>
      <rPr>
        <vertAlign val="superscript"/>
        <sz val="12"/>
        <rFont val="Times New Roman"/>
        <family val="1"/>
        <charset val="238"/>
      </rPr>
      <t>1)</t>
    </r>
  </si>
  <si>
    <t>5.1.3. geodézia a kartografia</t>
  </si>
  <si>
    <t>geodézia a kartografia</t>
  </si>
  <si>
    <t>D</t>
  </si>
  <si>
    <t>S</t>
  </si>
  <si>
    <t>Bc.</t>
  </si>
  <si>
    <t xml:space="preserve">5.1.5. inžinierske konštrukcie a dopravné stavby            </t>
  </si>
  <si>
    <t>inžinierske konštrukcie a dopravné stavby</t>
  </si>
  <si>
    <t>5.2.8. stavebníctvo</t>
  </si>
  <si>
    <t>civil engineering</t>
  </si>
  <si>
    <t>SA</t>
  </si>
  <si>
    <t>9.1.9. aplikovaná matematika</t>
  </si>
  <si>
    <t>matematicko-počítačové modelovanie</t>
  </si>
  <si>
    <t>SA*</t>
  </si>
  <si>
    <t>pozemné stavby a architektúra</t>
  </si>
  <si>
    <t>technológie a manažérstvo stavieb</t>
  </si>
  <si>
    <t>vodné stavby a vodné hospodárstvo</t>
  </si>
  <si>
    <t>krajinárstvo a krajinné plánovanie</t>
  </si>
  <si>
    <t>5.2.14. automatizácia </t>
  </si>
  <si>
    <t>automatizácia a informatizácia strojov a procesov</t>
  </si>
  <si>
    <t>automobily a mobilné pracovné stroje</t>
  </si>
  <si>
    <t>5.2.6. energetické stroje a zariadenia</t>
  </si>
  <si>
    <t>energetické stroje a zariadenia</t>
  </si>
  <si>
    <t>5.2.50. výrobná technika</t>
  </si>
  <si>
    <t>environmentálna výrobná technika</t>
  </si>
  <si>
    <t>5.2.51. výrobné technológie</t>
  </si>
  <si>
    <t>strojárske technológie a materiály</t>
  </si>
  <si>
    <t>meranie a manažérstvo kvality v strojárstve</t>
  </si>
  <si>
    <t>aplikovaná mechanika a mechatronika</t>
  </si>
  <si>
    <t>5.2.49. procesná technika</t>
  </si>
  <si>
    <t>5.2.13. elektronika</t>
  </si>
  <si>
    <t>elektronika</t>
  </si>
  <si>
    <t>5.2.16. mechatronika</t>
  </si>
  <si>
    <t>automobilová mechatronika</t>
  </si>
  <si>
    <t>5.2.9. elektrotechnika</t>
  </si>
  <si>
    <t>elektroenergetika</t>
  </si>
  <si>
    <t>elektrotechnika</t>
  </si>
  <si>
    <t>5.2.48. fyzikálne inžinierstvo</t>
  </si>
  <si>
    <t>jadrové a fyzikálne inžinierstvo</t>
  </si>
  <si>
    <t>9.2.7. kybernetika</t>
  </si>
  <si>
    <t>robotika a kybernetika</t>
  </si>
  <si>
    <t>5.2.15. telekomunikácie</t>
  </si>
  <si>
    <t>telekomunikácie</t>
  </si>
  <si>
    <t>9.2.9. aplikovaná informatika</t>
  </si>
  <si>
    <t>aplikovaná informatika</t>
  </si>
  <si>
    <t>automatizácia, informatizácia a manažment v chémii a potravinárstve</t>
  </si>
  <si>
    <t>5.2.25. biotechnológie</t>
  </si>
  <si>
    <t>biotechnológia</t>
  </si>
  <si>
    <t>chémia, medicínska chémia a chemické materiály</t>
  </si>
  <si>
    <t>5.2.17. chemické inžinierstvo</t>
  </si>
  <si>
    <t>chemické inžinierstvo</t>
  </si>
  <si>
    <t>5.2.24. potravinárstvo</t>
  </si>
  <si>
    <t>potraviny, výživa, kozmetika</t>
  </si>
  <si>
    <t>5.1.1. architektúra a urbanizmus</t>
  </si>
  <si>
    <t>architektúra a urbanizmus</t>
  </si>
  <si>
    <t>2.2.6. dizajn</t>
  </si>
  <si>
    <t>dizajn</t>
  </si>
  <si>
    <t>Materiálovotechnologická fakulta</t>
  </si>
  <si>
    <t>aplikovaná informatika a automatizácia v priemysle</t>
  </si>
  <si>
    <t xml:space="preserve">D </t>
  </si>
  <si>
    <t>8.3.5. bezpečnosť a ochrana zdravia pri práci</t>
  </si>
  <si>
    <t>integrovaná bezpečnosť</t>
  </si>
  <si>
    <t>materiálové inžinierstvo</t>
  </si>
  <si>
    <t>mechatronika v technologických zariadeniach</t>
  </si>
  <si>
    <t>5.2.52. priemyselné inžinierstvo</t>
  </si>
  <si>
    <t>priemyselné manažérstvo</t>
  </si>
  <si>
    <t xml:space="preserve">personálna práca v priemyselnom podniku </t>
  </si>
  <si>
    <t>počítačová podpora výrobných technológií</t>
  </si>
  <si>
    <t>výrobné technológie</t>
  </si>
  <si>
    <t>výrobné technológie a výrobný manažment</t>
  </si>
  <si>
    <t>výrobné zariadenia a systémy</t>
  </si>
  <si>
    <t>5.2.57. kvalita produkcie</t>
  </si>
  <si>
    <t>kvalita produkcie</t>
  </si>
  <si>
    <t>9.2.1. informatika</t>
  </si>
  <si>
    <t>informačná bezpečnosť</t>
  </si>
  <si>
    <t>informačná bezpečnosť (konverzný)</t>
  </si>
  <si>
    <t>informatika</t>
  </si>
  <si>
    <t>internetové  technológie</t>
  </si>
  <si>
    <t>internetové technológie (konverzný)</t>
  </si>
  <si>
    <t>univerzitný študijný program Ústav manažmentu STU</t>
  </si>
  <si>
    <t>3.3.20. odvetvové ekonomiky a manažment</t>
  </si>
  <si>
    <t>investičné plánovanie v priemyselnom podniku</t>
  </si>
  <si>
    <t>5.1.2. priestorové plánovanie</t>
  </si>
  <si>
    <t>priestorové plánovanie</t>
  </si>
  <si>
    <t>5.1.4. pozemné stavby</t>
  </si>
  <si>
    <t>architektornické konštrukcie a projektovanie</t>
  </si>
  <si>
    <t>Ing.</t>
  </si>
  <si>
    <t>5.1.5. inžinierske konštrukcie a dopravné stavby</t>
  </si>
  <si>
    <t>nosné konštrukcie stavieb</t>
  </si>
  <si>
    <t>technológia stavieb</t>
  </si>
  <si>
    <t>technické zariadenie budov</t>
  </si>
  <si>
    <t>5.2.14. automatizácia</t>
  </si>
  <si>
    <t>automatizácia a informatizácia strojov a procesov</t>
  </si>
  <si>
    <t>5.2.3. dopravné stroje a zariadenia</t>
  </si>
  <si>
    <t>chemické a potravinárske stroje a zariadenia</t>
  </si>
  <si>
    <t>5.2.53. meranie</t>
  </si>
  <si>
    <t>meranie a skúšobníctvo</t>
  </si>
  <si>
    <t>strojárske technológie a materiály</t>
  </si>
  <si>
    <t>výrobné systémy a manažérstvo kvality</t>
  </si>
  <si>
    <t>aplikovaná elektrotechnika</t>
  </si>
  <si>
    <t>aplikovaná mechatronika a elektromobilita</t>
  </si>
  <si>
    <t>elektronika a fotonika</t>
  </si>
  <si>
    <t>automatizácia a informatizácia v chémii a potravinárstve</t>
  </si>
  <si>
    <t>biochémia a biomedicínske technológie</t>
  </si>
  <si>
    <t>5.2.18. chemické technológie</t>
  </si>
  <si>
    <t>chemické technológie</t>
  </si>
  <si>
    <t>potraviny, hygiena, kozmetika</t>
  </si>
  <si>
    <t>prírodné a syntetické polyméry</t>
  </si>
  <si>
    <t>riadenie technologicých procesov v chémii a potravinárstve</t>
  </si>
  <si>
    <t>technická chémia</t>
  </si>
  <si>
    <t>technológie ochrany životného prostredia</t>
  </si>
  <si>
    <t>výživa a hodnotenie kvality potravín</t>
  </si>
  <si>
    <t>architektúra</t>
  </si>
  <si>
    <t>Ing. arch.</t>
  </si>
  <si>
    <t>Mgr. art.</t>
  </si>
  <si>
    <t>urbanizmus</t>
  </si>
  <si>
    <t>automatizácia a informatizácia procesov v priemysle</t>
  </si>
  <si>
    <t>5.2.26. materiály</t>
  </si>
  <si>
    <t>materiálové inžnierstvo</t>
  </si>
  <si>
    <t>obrábanie a tvárnenie</t>
  </si>
  <si>
    <t>počítačová podpora návrhu a výroby</t>
  </si>
  <si>
    <t>personálna práca v priemyselnom podniku</t>
  </si>
  <si>
    <t>zváranie a spájanie materiálov</t>
  </si>
  <si>
    <t>internetové technológie</t>
  </si>
  <si>
    <t>aplikovaná matematika</t>
  </si>
  <si>
    <t>PhD.</t>
  </si>
  <si>
    <t>5.1.7. aplikovaná mechanika</t>
  </si>
  <si>
    <t>aplikovaná mechanika</t>
  </si>
  <si>
    <t>krajinárstvo</t>
  </si>
  <si>
    <t>teória a konštrukcie inžinierskych stavieb</t>
  </si>
  <si>
    <t>E</t>
  </si>
  <si>
    <t>teória a konštrukcie pozemných stavieb</t>
  </si>
  <si>
    <t>teória a technika prostredia budov</t>
  </si>
  <si>
    <t>5.1.6. vodné stavby</t>
  </si>
  <si>
    <t>vodohospodárske inžnierstvo</t>
  </si>
  <si>
    <t>dopravné stroje a zariadenia</t>
  </si>
  <si>
    <t>mechatronika</t>
  </si>
  <si>
    <t>5.2.55. metrológia</t>
  </si>
  <si>
    <t>metrológia</t>
  </si>
  <si>
    <t>procesná technika</t>
  </si>
  <si>
    <t>5.2.7. strojárske technológie a materiály</t>
  </si>
  <si>
    <t>výrobné stroje a zariadenia</t>
  </si>
  <si>
    <t>5.2.30. elektroenergetika</t>
  </si>
  <si>
    <t>fyzikálne inžinierstvo</t>
  </si>
  <si>
    <t>5.2.31. jadrová energetika</t>
  </si>
  <si>
    <t>jadrová energetika</t>
  </si>
  <si>
    <t>mechatronické systémy</t>
  </si>
  <si>
    <t>5.2.54. meracia technika</t>
  </si>
  <si>
    <t>meracia technika</t>
  </si>
  <si>
    <t>5.2.10. teoretická elektrotechnika</t>
  </si>
  <si>
    <t>teoretická elektrotechnika</t>
  </si>
  <si>
    <t>4.1.17. analytická chémia</t>
  </si>
  <si>
    <t>analytická chémia</t>
  </si>
  <si>
    <t>4.1.15. anorganická chémia</t>
  </si>
  <si>
    <t>anorganická chémia</t>
  </si>
  <si>
    <t>5.2.19. anorganická technológia a materiály</t>
  </si>
  <si>
    <t>anorganické technológie a materiály</t>
  </si>
  <si>
    <t>biochémia</t>
  </si>
  <si>
    <t>5.2.22. chémia a technológia požívatín</t>
  </si>
  <si>
    <t>chémia a technológia požívatín</t>
  </si>
  <si>
    <t>4.1.11. chemická fyzika</t>
  </si>
  <si>
    <t>chemická fyzika</t>
  </si>
  <si>
    <t>5.2.23. chémia a technológia životného prostredia</t>
  </si>
  <si>
    <t>chémia a technológia životného prostredia</t>
  </si>
  <si>
    <t>4.1.19. makromolekulová chémia</t>
  </si>
  <si>
    <t>makromolekulová chémia</t>
  </si>
  <si>
    <t>ochrana materiálov a objektov dedičstva</t>
  </si>
  <si>
    <t>4.1.16. organická chémia</t>
  </si>
  <si>
    <t>organická chémia</t>
  </si>
  <si>
    <t>riadenie procesov</t>
  </si>
  <si>
    <t>5.2.21. technológia makromolekulových látok</t>
  </si>
  <si>
    <t>technológia polymérnych materiálov</t>
  </si>
  <si>
    <t>ArtD.</t>
  </si>
  <si>
    <t>automatizácia a informatizácia procesov</t>
  </si>
  <si>
    <t>progresívne materiály a materiálový dizajn</t>
  </si>
  <si>
    <t>9.2.6. informačné systémy</t>
  </si>
  <si>
    <t>inteligentné informačné systémy</t>
  </si>
  <si>
    <t>vodohospodárske inžinierstvo</t>
  </si>
  <si>
    <t>automatizácia a riadenie strojov a procesov</t>
  </si>
  <si>
    <t>5.2.5. časti a mechanizmy strojov</t>
  </si>
  <si>
    <t>časti a mechanizmy strojov</t>
  </si>
  <si>
    <t>dopravná technika</t>
  </si>
  <si>
    <t>5.2.29. energetika</t>
  </si>
  <si>
    <t>tepelné a hydraulické stroje a zariadenia</t>
  </si>
  <si>
    <t>automatizácia a riadenie</t>
  </si>
  <si>
    <t>kybernetika</t>
  </si>
  <si>
    <t>mikroelektronika</t>
  </si>
  <si>
    <t>rádioelektronika</t>
  </si>
  <si>
    <t>5.2.11. silnoprúdová elektrotechnika</t>
  </si>
  <si>
    <t>silnoprúdová elektrotechnika</t>
  </si>
  <si>
    <t>konštrukcie v architektúre</t>
  </si>
  <si>
    <t>obnova architektonického dedičstva</t>
  </si>
  <si>
    <t>2.1.18. dejiny a teória výtvarného umenia a architektúry</t>
  </si>
  <si>
    <t>teória architektúry</t>
  </si>
  <si>
    <t>inžinierstvo kvality produkcie</t>
  </si>
  <si>
    <t>9.2.5. softvérové inžinierstvo</t>
  </si>
  <si>
    <t>programové systémy</t>
  </si>
  <si>
    <t>3.3.11. odvetvové a prierezové ekonomiky</t>
  </si>
  <si>
    <t>odvetvové a prierezové ekonomiky</t>
  </si>
  <si>
    <t xml:space="preserve">Vysoká škola: </t>
  </si>
  <si>
    <t>Slovenská technická univerzita v Bratislave</t>
  </si>
  <si>
    <t>ktorým vznikla povinnosť uhradiť školné za prekročenie štandardnej dĺžky štúdia (kód 13,14 bez ohľadu na občianstvo, prekročenie z bezplatného štúdia)</t>
  </si>
  <si>
    <t xml:space="preserve"> </t>
  </si>
  <si>
    <t>inteligentné softvérové systémy</t>
  </si>
  <si>
    <t>inteligentné softvérové systémy (konverzný)</t>
  </si>
  <si>
    <t>S*A</t>
  </si>
  <si>
    <t>A - študijný program v PK ponúkaný výlučne v anglickom jazyku</t>
  </si>
  <si>
    <t>stavebné inžinierstvo</t>
  </si>
  <si>
    <t>odňaté - skončenie platnosti</t>
  </si>
  <si>
    <t>technika prostredia budov</t>
  </si>
  <si>
    <t>zrušené</t>
  </si>
  <si>
    <t>5.2.4 motorové vozidlá, koľajové vozidlá, lode a lietadlá</t>
  </si>
  <si>
    <t>automobily, lode a spaľovacie motory</t>
  </si>
  <si>
    <t>energetické strojárstvo</t>
  </si>
  <si>
    <t>plasty v strojárstve a technológie spracovania plastov</t>
  </si>
  <si>
    <t>procesná a environmentálna technika</t>
  </si>
  <si>
    <t>5.2.4. motorové vozdilá, koľajové vozidlá, lode a lietadlá</t>
  </si>
  <si>
    <t>hydraulické a pneumatické stroje a zariadenia</t>
  </si>
  <si>
    <t>kvalita produkcie v strojárskych podnikoch</t>
  </si>
  <si>
    <t>stroje a zariadenia pre stavebníctvo, úpravníctvo a poľnohospodárstvo</t>
  </si>
  <si>
    <t>tepelné energetické stroje a zariadenia</t>
  </si>
  <si>
    <t>výrobná a environmentálna technika</t>
  </si>
  <si>
    <t xml:space="preserve">5.2.14. automatizácia                                      </t>
  </si>
  <si>
    <t xml:space="preserve">zrušené  </t>
  </si>
  <si>
    <t>automobilová elektronika</t>
  </si>
  <si>
    <t>priemyselná informatika</t>
  </si>
  <si>
    <t xml:space="preserve">5.2.16. mechatronika </t>
  </si>
  <si>
    <t>aplikovaná mechatronika</t>
  </si>
  <si>
    <t>Ing,.</t>
  </si>
  <si>
    <t>meracia a informačná technika</t>
  </si>
  <si>
    <t>robotika</t>
  </si>
  <si>
    <t xml:space="preserve">automatizácia a riadenie  </t>
  </si>
  <si>
    <t>5.2.12. elektrotechnológie a materiály</t>
  </si>
  <si>
    <t>elektrotechnológie a materiály</t>
  </si>
  <si>
    <t>4.1.3. fyzika kondenzovaných látok a akustika</t>
  </si>
  <si>
    <t>fyzika kondenzovaných látok a akustika</t>
  </si>
  <si>
    <t>5.2.13. eletkronika</t>
  </si>
  <si>
    <t>Fakutla chemickej a potravinárskej technológie</t>
  </si>
  <si>
    <t>chémia a medicínska chémia</t>
  </si>
  <si>
    <t>inžinierstvo chemických a environmentálnych technológií</t>
  </si>
  <si>
    <t>potravinástvo</t>
  </si>
  <si>
    <t>výživa, kozmetika a ochrana zdravia</t>
  </si>
  <si>
    <t>environmentálna chémia a technológia</t>
  </si>
  <si>
    <t>výživa a ochrana zdravia</t>
  </si>
  <si>
    <t>dizajn výrobkov</t>
  </si>
  <si>
    <t>6.1.17. krajinná a záhradná architektúra</t>
  </si>
  <si>
    <t>krajinná architektúra a krajinné plánovanie</t>
  </si>
  <si>
    <t>bezpečnosť a ochrana zdravia pri práci</t>
  </si>
  <si>
    <t>obrábanie a montáž</t>
  </si>
  <si>
    <t>priemyselné a umelecké zlievárenstvo</t>
  </si>
  <si>
    <t>spracovanie a aplikácia nekovov</t>
  </si>
  <si>
    <t>zváranie</t>
  </si>
  <si>
    <t>počítačové a komunikačné systémy a siete</t>
  </si>
  <si>
    <t>počítačové systémy a siete</t>
  </si>
  <si>
    <t>počítačové a komunikačné systémy a siete (konverzný)</t>
  </si>
  <si>
    <t xml:space="preserve">5.2.8. stavebníctvo </t>
  </si>
  <si>
    <t xml:space="preserve">6.1.11. krajinárstvo </t>
  </si>
  <si>
    <t xml:space="preserve">5.2.3.  dopravné stroje a zariadenia </t>
  </si>
  <si>
    <t xml:space="preserve">5.2.50. výrobná technika </t>
  </si>
  <si>
    <t xml:space="preserve">5.2.15. telekomunikácie </t>
  </si>
  <si>
    <t xml:space="preserve">5.2.24. potravinárstvo </t>
  </si>
  <si>
    <t xml:space="preserve">5.1.1. architektúra a urbanizmus </t>
  </si>
  <si>
    <t xml:space="preserve">5.2.52. priemyselné inžinierstvo </t>
  </si>
  <si>
    <t xml:space="preserve">5.2.51. výrobné technológie </t>
  </si>
  <si>
    <t xml:space="preserve">9.2.4. počítačové inžinierstvo </t>
  </si>
  <si>
    <t xml:space="preserve">5.1.4. pozemné stavby </t>
  </si>
  <si>
    <t xml:space="preserve">5.2.25. biotechnológie </t>
  </si>
  <si>
    <t xml:space="preserve">5.2.17 chemické inžinierstvo </t>
  </si>
  <si>
    <t xml:space="preserve">5.2.18. chemické technológie </t>
  </si>
  <si>
    <t xml:space="preserve">5.2.14. automatizácia </t>
  </si>
  <si>
    <t xml:space="preserve">5.2.3. dopravné stroje a zariadenia </t>
  </si>
  <si>
    <t xml:space="preserve">4.1.22. biochémia </t>
  </si>
  <si>
    <t xml:space="preserve">4.1.22. biochémia  </t>
  </si>
  <si>
    <t xml:space="preserve">5.2.17. chemické inžinierstvo </t>
  </si>
  <si>
    <t xml:space="preserve">informatika (konverzný) </t>
  </si>
  <si>
    <t>SA - študijný program v PK ponúkaný v slovenskom jazyku alebo v kombinácii slovenského jazyka a anglického jazyka a v anglickom jazyku</t>
  </si>
  <si>
    <t>S*A - študijný program v PK ponúkaný výlučne v anglickom  jazyku a STU je pripravená na poskytovanie študijného programu v slovenskom jazyku alebo v kombinácii slovenského jazyka a anglického jazyka</t>
  </si>
  <si>
    <t>SA* - študijný program v PK ponúkaný v slovenskom jazyku alebo v kombinácii slovenského a anglického jazyka  a STU je pripravená na poskytovanie študijného programu v anglickom jazyku</t>
  </si>
  <si>
    <t xml:space="preserve">
S - študijný program ponúkaný v PK v slovenskom jazyku alebo v kombinácii slovenského jazyka a anglického jazyka                                                          </t>
  </si>
  <si>
    <t>1)</t>
  </si>
  <si>
    <t xml:space="preserve"> ex offo (§ 113af ods. 12 zákona)</t>
  </si>
  <si>
    <t>skončenie platnosti po odňatí práv</t>
  </si>
  <si>
    <t xml:space="preserve">5.1.6. vodné stavby 
6.4.2. hydromeliorácie </t>
  </si>
  <si>
    <t>5.2.1. strojárstvo
5.2.18. chemické technológie</t>
  </si>
  <si>
    <t xml:space="preserve">5.1.7. aplikovaná mechanika </t>
  </si>
  <si>
    <t>5.2.14. automatizácia
 9.2.9. aplikovaná informatika</t>
  </si>
  <si>
    <t>4.1.4. chémia
 5.2.18. chemické technológie</t>
  </si>
  <si>
    <t>5.2.18. chemické technológie
 4.1.14. chémia</t>
  </si>
  <si>
    <t xml:space="preserve">5.2.52. materiálové inžinierstvo </t>
  </si>
  <si>
    <t>9.2.4. počítačové inžinierstvo</t>
  </si>
  <si>
    <t xml:space="preserve"> 31.3.2018</t>
  </si>
  <si>
    <t>5.1.4. pozemné stavby
5.1.1. architektúra a urbanizmus</t>
  </si>
  <si>
    <t>5.1.4. pozemné stavby 
5.1.1. architektúra a urbanizmus</t>
  </si>
  <si>
    <t>5.1.6. vodné stavby
6.4.1. vodné hospodárstvo</t>
  </si>
  <si>
    <t xml:space="preserve">5.1.7. aplikovaná mechanika
5.2.16. mechatronika </t>
  </si>
  <si>
    <t xml:space="preserve">5.1.4. pozemné stavby
5.1.1. architektúra a urbanizmus </t>
  </si>
  <si>
    <t xml:space="preserve">5.1.6 vodné stavby
6.4.1. vodné hospodárstvo </t>
  </si>
  <si>
    <t xml:space="preserve">5.2.53 meranie
5.2.50 výrobná technika </t>
  </si>
  <si>
    <t>5.1.7. aplikovaná mechanika
5.2.16. mechatronika</t>
  </si>
  <si>
    <t>5.2.14. automatizácia  (hlavný)
5.2.52. priemyselné inžnierstvo (vedľajší)</t>
  </si>
  <si>
    <t xml:space="preserve"> 5.2.18. chemické technológie
4.1.14. chémia </t>
  </si>
  <si>
    <t xml:space="preserve">5.2.14 automatizácia
 9.2.9. aplikovaná informatika </t>
  </si>
  <si>
    <t>5.2.53. meranie (hlavný)
5.2.9. elektrotechnika (vedľajší)</t>
  </si>
  <si>
    <t>5.2.25 biotechnológie (hlavný)
4.1.14 chémia (vedľajší)</t>
  </si>
  <si>
    <t>4.1.14. chémia (hlavný)
5.2.18. chemické technológie (vedľajší)</t>
  </si>
  <si>
    <t>9.2.5. softvérové inžinierstvo (hlavný)
9.2.8. umelá inteligencia (vedľajší)</t>
  </si>
  <si>
    <t>5.2.21. technológia makromolekulových látok (hlavný) 
5.2.26. materiály (vedľajší)</t>
  </si>
  <si>
    <t>S - študijný program uskutočňovaný v slovenkom jazyku alebo v kombinácii slovenského a anglického jazyka;
A - študijný program uskutočňovaný výlučne v anglickom jazyku</t>
  </si>
  <si>
    <t>zeleným zvýraznené tabuľky spracováva ÚVaSŠ RSTU</t>
  </si>
  <si>
    <t>Poznámka</t>
  </si>
  <si>
    <t xml:space="preserve">prof. Ing. František Duchoň, PhD. </t>
  </si>
  <si>
    <t>áno</t>
  </si>
  <si>
    <t xml:space="preserve">prof. Ing. Juraj Janák, PhD. </t>
  </si>
  <si>
    <t xml:space="preserve">prof. Ing. Marcela Pokusová, PhD. </t>
  </si>
  <si>
    <t>prof. Ing. Pavol Zajac, PhD.</t>
  </si>
  <si>
    <t xml:space="preserve">prof. RNDr. Ivona Škultétyová, PhD. </t>
  </si>
  <si>
    <t xml:space="preserve">prof. Ing. Ján Takács, PhD. </t>
  </si>
  <si>
    <t xml:space="preserve">prof. RNDr. Mária Lucká, PhD. </t>
  </si>
  <si>
    <t>prof. Ing. Vladimír Danielik, PhD.</t>
  </si>
  <si>
    <t>doc. Ing. Andrej Babinec, PhD.</t>
  </si>
  <si>
    <t>doc. Ing. Tomáš Bacigál, PhD.</t>
  </si>
  <si>
    <t>doc. Ing. Zuzana Cibulková, PhD.</t>
  </si>
  <si>
    <t>4.1.18. fyzikálna chémia</t>
  </si>
  <si>
    <t>doc. Ing. Michal Kompan, PhD.</t>
  </si>
  <si>
    <t>doc. Ing. Peter Kyrinovič, PhD.</t>
  </si>
  <si>
    <t>doc. Ing. Peter Lacko, PhD.</t>
  </si>
  <si>
    <t xml:space="preserve">Ing. Peter Olah, ArtD. </t>
  </si>
  <si>
    <t>nie</t>
  </si>
  <si>
    <t>doc. RNDr. Soňa Pavlíková, CSc.</t>
  </si>
  <si>
    <t>doc. Ing. Ing. Andrej Škrinár, PhD.</t>
  </si>
  <si>
    <t>6.1.11. krajinárstvo</t>
  </si>
  <si>
    <t>doc. Ing. Peter Peciar, PhD.</t>
  </si>
  <si>
    <t>doc. Ing. Michal Bachratý, PhD.</t>
  </si>
  <si>
    <t>doc. Ing. Ivona Černičková, PhD.</t>
  </si>
  <si>
    <t>5.2.26 materiály</t>
  </si>
  <si>
    <t>doc. Ing. Martin Donoval, PhD.</t>
  </si>
  <si>
    <t>doc. Ing. Renata Ďuračiová, PhD.</t>
  </si>
  <si>
    <t>doc. Ing. Ján Erdélyi, PhD.</t>
  </si>
  <si>
    <t>doc. Mgr. Branislav Ftorek, PhD.</t>
  </si>
  <si>
    <t>doc. Ing. Vladimír Chmelko, PhD.</t>
  </si>
  <si>
    <t>doc. Ing. Henrieta  Hrablik Chovanová, PhD.</t>
  </si>
  <si>
    <t>doc. RNDr. Mária Minárová, PhD.</t>
  </si>
  <si>
    <t>doc. Ing. Tibor Schlosser, CSc.</t>
  </si>
  <si>
    <t>5.2.20.výrobná technika</t>
  </si>
  <si>
    <t>5.2.54.  meracia technika</t>
  </si>
  <si>
    <t>4.1.11.  chemická fyzika</t>
  </si>
  <si>
    <t>4.1.15.  anorganická chémia</t>
  </si>
  <si>
    <t>4.1.16.  organická chémia</t>
  </si>
  <si>
    <t>4.1.17.  analytická chémia</t>
  </si>
  <si>
    <t>4.1.18.  fyzikálna chémia</t>
  </si>
  <si>
    <t>4.1.21.  teoretická a počítačová chémia</t>
  </si>
  <si>
    <t>4.1.22.  biochémia</t>
  </si>
  <si>
    <t>5.2.14.  automatizácia</t>
  </si>
  <si>
    <t>5.2.17.  chemické inžinierstvo</t>
  </si>
  <si>
    <t>5.2.18.  chemické technológie</t>
  </si>
  <si>
    <t>5.2.19.  anorganická technológia a materiály</t>
  </si>
  <si>
    <t>5.2.21.  technológia makromolekulových látok</t>
  </si>
  <si>
    <t>5.2.22.  chémia a technológia požívatín</t>
  </si>
  <si>
    <t>5.2.25.  biotechnológie</t>
  </si>
  <si>
    <t>5.2.50 výrobná technika</t>
  </si>
  <si>
    <t>5.2.52 priemyselné inžinierstvo</t>
  </si>
  <si>
    <t>8.3.5 bezpečnosť a ochrana zdravia pri práci</t>
  </si>
  <si>
    <t>žiadne</t>
  </si>
  <si>
    <t>MTF</t>
  </si>
  <si>
    <t>R-ÚM</t>
  </si>
  <si>
    <t>Spolu v roku 2017</t>
  </si>
  <si>
    <t>Podiel v % 2017</t>
  </si>
  <si>
    <t>FAR</t>
  </si>
  <si>
    <t>REK</t>
  </si>
  <si>
    <t>SJF</t>
  </si>
  <si>
    <t>SVF</t>
  </si>
  <si>
    <t>Stavebná fakulta STU</t>
  </si>
  <si>
    <t>Fakulta architektúry STU</t>
  </si>
  <si>
    <t xml:space="preserve">Fakulta architektúry </t>
  </si>
  <si>
    <t>EU - COST</t>
  </si>
  <si>
    <t>G</t>
  </si>
  <si>
    <t>Z</t>
  </si>
  <si>
    <t>Akcia ES1308</t>
  </si>
  <si>
    <t>Kohnova Silvia, prof. Ing. PhD., Hlavčová Kamila, prof. Ing. PhD.</t>
  </si>
  <si>
    <t>ClimMani: Climate Change Manipulation Experiments in Terrestial Ecosystems:Networking and outreach</t>
  </si>
  <si>
    <t>24.4.2014 -23.4.2018</t>
  </si>
  <si>
    <t>Akcia TU1404</t>
  </si>
  <si>
    <t xml:space="preserve">Pavlík Vladimír, doc. Ing., PhD., Unčík Stanislav, prof. Ing, PhD., </t>
  </si>
  <si>
    <t>Towards the next generation of standards for service life of cement -based materials and structures</t>
  </si>
  <si>
    <t>18.11.2014 -17.11.2018</t>
  </si>
  <si>
    <t>Akcia FP1404</t>
  </si>
  <si>
    <t>Olbřímek Juraj, doc., Ing., PhD., Leitnerová Soňa, Ing., PhD.,</t>
  </si>
  <si>
    <t>Fire Safe Use of Bio_based Building Products</t>
  </si>
  <si>
    <t>5.12.2014 -4.12.2018</t>
  </si>
  <si>
    <t>Akcia TU1403</t>
  </si>
  <si>
    <t xml:space="preserve">Hraška Jozef, prof., Ing., PhD., Rabenseifer Roman,  doc.Ing.arch, Dr. tech. </t>
  </si>
  <si>
    <t>Adaptive Fasades Network</t>
  </si>
  <si>
    <t>18.10.2014 -27.10.2018</t>
  </si>
  <si>
    <t>Akcia FP1402</t>
  </si>
  <si>
    <t>Sandanus Jaroslav, doc., Ing, PhD., Sógel Kristián, Ing, PhD.</t>
  </si>
  <si>
    <t>Basis of structural timber design from research to standards</t>
  </si>
  <si>
    <t>25.11.2014 -25.11.2018</t>
  </si>
  <si>
    <t>Akcia TU1304</t>
  </si>
  <si>
    <t>Hubová Oľga, doc. Ing. PhD., Konečná Monika, Ing. PhD.</t>
  </si>
  <si>
    <t xml:space="preserve">Wind energy technology reconsideration to enhance the concept of smart cities (WINERCOST)  </t>
  </si>
  <si>
    <t>31.03.2014 -30.03.2018</t>
  </si>
  <si>
    <t>Akcia TD1409</t>
  </si>
  <si>
    <t>Mikula Karol, prof. RNDr. DrSC.</t>
  </si>
  <si>
    <t>Mathematics for industry network (MI-NET) </t>
  </si>
  <si>
    <t>05.05.2015-04.05.2019</t>
  </si>
  <si>
    <t>Akcia IC1406</t>
  </si>
  <si>
    <t>High-Performance Modelling and Simulation for Big Data Applications (cHiPSet)</t>
  </si>
  <si>
    <t>08.04.2015-07.04.2019</t>
  </si>
  <si>
    <t>Akcia CA15125</t>
  </si>
  <si>
    <t>Rychtáriková Monika, prof. Ing. PhD.</t>
  </si>
  <si>
    <t>Designs for Noise Reducing Materials and Structures (DENORMS)</t>
  </si>
  <si>
    <t>09.12.2015-29.10.2019</t>
  </si>
  <si>
    <t>Akcia ES1306</t>
  </si>
  <si>
    <t>Hlavčová Kamila, prof. Ing. PhD.</t>
  </si>
  <si>
    <t>Connecting European connectivity research</t>
  </si>
  <si>
    <t>10.04.2014-09.04.2018</t>
  </si>
  <si>
    <t>Ilavský Ján, prof. Ing. PhD., Barloková Danka, doc. Ing. PhD. Nie sú MC</t>
  </si>
  <si>
    <t>Connecting EU connectivity research</t>
  </si>
  <si>
    <t>Akcia TU1402</t>
  </si>
  <si>
    <t>Ároch Rudolf, doc. Ing.PhD., Sokol Milan, prof. Ing. PhD.</t>
  </si>
  <si>
    <t>Quantifying the Value of Structural Health Monitoring</t>
  </si>
  <si>
    <t>2014-2018</t>
  </si>
  <si>
    <t>Akcia CA15113</t>
  </si>
  <si>
    <t>Kohnova Silvia, prof. Ing. PhD.</t>
  </si>
  <si>
    <t>Science and Management of Intermittent Rivers and Ephemeral Streams (SMIRES)</t>
  </si>
  <si>
    <t>2016-2020</t>
  </si>
  <si>
    <t>Akcia CA16209</t>
  </si>
  <si>
    <t>Kohnova Silvia, prof. Ing. PhD., Szolgay Ján, prof. Ing. PhD.</t>
  </si>
  <si>
    <t>Natural Flood Retention on Private Land</t>
  </si>
  <si>
    <t>2017-2021</t>
  </si>
  <si>
    <t>EÚ 7. RP</t>
  </si>
  <si>
    <t>FP7-603498-2</t>
  </si>
  <si>
    <t>Szogay Ján, prof. Ing. PhD.</t>
  </si>
  <si>
    <t>RECARE - Peventing and remediating degradation of soils in Europe through land care, ENV.2013.6.2-4</t>
  </si>
  <si>
    <t>11.2013 - 11.2018</t>
  </si>
  <si>
    <t>EÚ H2020 MSCA-RISE-2016</t>
  </si>
  <si>
    <t>MSCA - 690970</t>
  </si>
  <si>
    <t>Chmelík Vojtech, doc. Ing. PhD.</t>
  </si>
  <si>
    <t>Advanced physical-acoustic and psycho-acoustic diagnostic methods for innovation in building acoustics - papabuild</t>
  </si>
  <si>
    <t>2015 -2019</t>
  </si>
  <si>
    <t>EÚ H2020 MSCA-ITN-2016</t>
  </si>
  <si>
    <t>ITN-721537</t>
  </si>
  <si>
    <t>ImageInLife</t>
  </si>
  <si>
    <t>2017-21</t>
  </si>
  <si>
    <t>EU - Višegradsky Fond</t>
  </si>
  <si>
    <t>ID - 21810098</t>
  </si>
  <si>
    <t xml:space="preserve">Rabenseifer Roman, doc.Ing.arch. Dr.tech </t>
  </si>
  <si>
    <t>InStep - International Sustainable Engineering Practices</t>
  </si>
  <si>
    <t>2018-2020</t>
  </si>
  <si>
    <t>EU - ESA-INVOICE</t>
  </si>
  <si>
    <t>PECS</t>
  </si>
  <si>
    <t>Čunderlík Róbert, Ing. PhD.</t>
  </si>
  <si>
    <t>GOCE - numerics</t>
  </si>
  <si>
    <t>2017 -2019</t>
  </si>
  <si>
    <t>VEGA</t>
  </si>
  <si>
    <t>1/0420/15</t>
  </si>
  <si>
    <t>Mesiar Radko, prof. RNDr., DrSc.</t>
  </si>
  <si>
    <t>Moderné metódy agregácie informácií a ich aplikácie</t>
  </si>
  <si>
    <t>2015-18</t>
  </si>
  <si>
    <t>1/0728/15</t>
  </si>
  <si>
    <t>Frolkovič Peter, doc. RNDr., CSc.</t>
  </si>
  <si>
    <t>Semi-implicitné metódy na riešenie parciálnych diferenciálnych rovníc</t>
  </si>
  <si>
    <t>1/0710/15</t>
  </si>
  <si>
    <t>Kohnová Silvia, doc. Ing., PhD.</t>
  </si>
  <si>
    <t>Parametrizácia zrážkovo-odtokových procesov pre modelovanie extrémneho odtoku na malých povodiach</t>
  </si>
  <si>
    <t>1/0714/15</t>
  </si>
  <si>
    <t>Čunderlík Róbert, Ing., PhD.</t>
  </si>
  <si>
    <t>Numerické metódy na modelovanie tiažového poľa Zeme a nelineárnu filtráciu dát v geodézii</t>
  </si>
  <si>
    <t>1/0625/15</t>
  </si>
  <si>
    <t>Macura Viliam, prof. Ing., PhD.</t>
  </si>
  <si>
    <t>Prognóza vplyvu klimatických a morfologických zmien na ekosystém horských povodí s využitím soft computingových technológií</t>
  </si>
  <si>
    <t>1/0608/15</t>
  </si>
  <si>
    <t>Mikula Karol, prof. RNDr., DrSc.</t>
  </si>
  <si>
    <t>Vývoj nových numerických metód pre inžinierske aplikácie</t>
  </si>
  <si>
    <t>1/0665/15</t>
  </si>
  <si>
    <t>Čistý Milan, doc. Ing., PhD.</t>
  </si>
  <si>
    <t>Analýza klimatických a hydrologických extrémov metódami data miningu a inými nástrojmi hydroinformatiky z pohľadu adaptačných opatrení v krajine</t>
  </si>
  <si>
    <t>1/0026/16</t>
  </si>
  <si>
    <t>Knor Martin, prof. RNDr., Dr.</t>
  </si>
  <si>
    <t>Metrické extremálne problémy v grafoch a diskrétnych štruktúrach</t>
  </si>
  <si>
    <t>2016-18</t>
  </si>
  <si>
    <t>1/0682/16</t>
  </si>
  <si>
    <t>Stupňanová Andrea, doc. Mgr., PhD.</t>
  </si>
  <si>
    <t>Optimalizácia procesov geomodelovania s využitím pravdepodobnostných a fuzzy dát</t>
  </si>
  <si>
    <t>2016-19</t>
  </si>
  <si>
    <t>1/0810/16</t>
  </si>
  <si>
    <t>Halvoník Jaroslav, prof. Ing., PhD.</t>
  </si>
  <si>
    <t>Odolnosť v pretlačení stropných a základových dosiek a pätiek</t>
  </si>
  <si>
    <t>1/0265/16</t>
  </si>
  <si>
    <t>Králik Juraj, prof. Ing., CSc.</t>
  </si>
  <si>
    <t>Pravdepodobnostná analýza spoľahlivosti konštrukcií za mimoriadnych klimatických a havarijných situácií. Bezpečnosť a spoľahlivosť jadrových elektrární</t>
  </si>
  <si>
    <t>1/0067/16</t>
  </si>
  <si>
    <t>Bielek Boris, prof. Ing., PhD.</t>
  </si>
  <si>
    <t>Strategická úloha obnoviteľných zdrojov energie v projektovej stratégii tvorby techniky budov pre zelenú a udržateľnú architektúru</t>
  </si>
  <si>
    <t>1/0805/16</t>
  </si>
  <si>
    <t>Sokáč Marek, doc. Ing., PhD.</t>
  </si>
  <si>
    <t>Lokalizácia bodových zdrojov havarijného znečistenia vodných tokov na základe údajov z on-line monitoringu</t>
  </si>
  <si>
    <t>1/0747/16</t>
  </si>
  <si>
    <t>Brodniansky Ján, prof. Ing., PhD.</t>
  </si>
  <si>
    <t>Bezpečnosť a spoľahlivosť moderných nosných prvkov a konštrukcií z kovu, skla a membrán</t>
  </si>
  <si>
    <t>1/0087/16</t>
  </si>
  <si>
    <t>Chmúrny Ivan, prof. Ing., PhD.</t>
  </si>
  <si>
    <t>Tepelnotechnické vlastnosti budov s takmer nulovou potrebou energie</t>
  </si>
  <si>
    <t>1/0882/16</t>
  </si>
  <si>
    <t>Turček Peter, prof. Ing., PhD.</t>
  </si>
  <si>
    <t>Okrajové podmienky ovplyvňujúce medzné stavy geotechnických konštrukcií</t>
  </si>
  <si>
    <t>1/0685/16</t>
  </si>
  <si>
    <t>Palko Milan., doc. Ing. arch. Ing., PhD.</t>
  </si>
  <si>
    <t>Konštrukčno-fyzikálna optimalizácia okenných konštrukcií pre energetický štandard budov po roku 2020</t>
  </si>
  <si>
    <t>1/0142/17</t>
  </si>
  <si>
    <t>Širáň Jozef, prof. RNDr., DrSc.</t>
  </si>
  <si>
    <t>Symetrické reprezentácie diskrétnych štruktúr na kompaktných plochách</t>
  </si>
  <si>
    <t>2017-19</t>
  </si>
  <si>
    <t>1/0891/17</t>
  </si>
  <si>
    <t>Hlavčová Kamila, prof. Ing., PhD.</t>
  </si>
  <si>
    <t>Detekcia a modelovanie zmien v hydrometeorologických časových radoch v podmienkach klimatickej zmeny</t>
  </si>
  <si>
    <t>2017-20</t>
  </si>
  <si>
    <t>1/0800/17</t>
  </si>
  <si>
    <t>Šoltész Andrej, prof. Ing., PhD.</t>
  </si>
  <si>
    <t>Optimalizácia protipovodňovej ochrany sídiel v povodí horských tokov</t>
  </si>
  <si>
    <t>1/0361/17</t>
  </si>
  <si>
    <t>Šulek Peter, doc. Ing., PhD.</t>
  </si>
  <si>
    <t>Optimalizácia prevádzky regulačných vodných elektrární pomocou metód hybridnej optimalizácie.</t>
  </si>
  <si>
    <t>1/0452/17</t>
  </si>
  <si>
    <t>Bednárová Emília, prof. Ing., PhD.</t>
  </si>
  <si>
    <t>ANALÝZA RIZIKOVÝCH FAKTOROV  DETERMINUJÚCICH BEZPEČNOSŤ HRÁDZÍ VODNÝCH STAVIEB</t>
  </si>
  <si>
    <t>1/0807/17</t>
  </si>
  <si>
    <t>Krajčík Michal, Ing., PhD.</t>
  </si>
  <si>
    <t>Riadenie systémov techniky prostredia inteligentných budov s podporou prediktívnych modelov a počítačových simulácií</t>
  </si>
  <si>
    <t>1/0456/17</t>
  </si>
  <si>
    <t>Fillo Ľudovít, prof. Ing., PhD.</t>
  </si>
  <si>
    <t>Nelineárna analýza betónových a spriahnutých konštrukcií</t>
  </si>
  <si>
    <t>1/0501/17</t>
  </si>
  <si>
    <t>Unčík Stanislav, prof. Ing., PhD.</t>
  </si>
  <si>
    <t>Environmentálne akceptovateľné materiály a technológie na stavbu dopravných plôch</t>
  </si>
  <si>
    <t>1/0603/17</t>
  </si>
  <si>
    <t>Koleková Yvona, doc. Ing., PhD.</t>
  </si>
  <si>
    <t>Odolnosť excentricky priečne zaťažených a tlačených prvkov z rôznych konštrukčných materiálov</t>
  </si>
  <si>
    <t>1/0750/18</t>
  </si>
  <si>
    <t>Janák Juraj, doc. Ing., PhD.</t>
  </si>
  <si>
    <t>Analýza vybraných geodynamických procesov pomocou absolútnej a relatívnej gravimetrie a technológie GNSS</t>
  </si>
  <si>
    <t>2018-20</t>
  </si>
  <si>
    <t>1/0847/18</t>
  </si>
  <si>
    <t>Petráš Dušan, prof. Ing., PhD.</t>
  </si>
  <si>
    <t>NÍZKOEXERGETICKÉ SYSTÉMY TECHNIKY PROSTREDIA NA BÁZE OBNOVITEĽNÝCH ZDROJOV ENERGIE</t>
  </si>
  <si>
    <t>1/0773/18</t>
  </si>
  <si>
    <t>Ároch Rudolf, doc. Ing., PhD.</t>
  </si>
  <si>
    <t>Inovatívne spoje moderných konštrukcií z ocele a dreva v kombinácii s betónom</t>
  </si>
  <si>
    <t>1/0412/18</t>
  </si>
  <si>
    <t>Jendželovsky Norbert, prof. Ing., PhD.</t>
  </si>
  <si>
    <t>Analýza správania sa stavebných konštrukcií pri dynamickom zaťažení s ohľadom na interakciu konštrukcie a podložia</t>
  </si>
  <si>
    <t>2018-21</t>
  </si>
  <si>
    <t>1/0506/18</t>
  </si>
  <si>
    <t>Kopáčik Alojz, prof. Ing., PhD.</t>
  </si>
  <si>
    <t>Vývoj algoritmu na automatizovanú kontrolu kvality realizácie stavieb v prostredí BIM</t>
  </si>
  <si>
    <t>1/0842/18</t>
  </si>
  <si>
    <t>Frankovská Jana, doc. Ing., PhD.</t>
  </si>
  <si>
    <t>Výskum hydromechanického správania zemín a skalných hornín pre modelovanie multifyzikálnych procesov v geotechnike</t>
  </si>
  <si>
    <t>1/0050/18</t>
  </si>
  <si>
    <t>Hraška Jozef, prof. Ing., PhD.</t>
  </si>
  <si>
    <t>Fotovoltické fasády budov s takmer nulovou potrebou energie</t>
  </si>
  <si>
    <t>2/0069/16</t>
  </si>
  <si>
    <t>Sarkoci Peter, Ing., PhD.</t>
  </si>
  <si>
    <t>Algebrické, pravdepodobnostné a kategoriálne aspekty modelovania kvantových javov a neurčitosti</t>
  </si>
  <si>
    <t>1/0462/16</t>
  </si>
  <si>
    <t>Juraj Papčo, Ing. PhD.</t>
  </si>
  <si>
    <t>Riešenie aktuálnych problémov geofyzikálnej a geodetickej detekcie podporovaných dutín v environmentálnych splikáciách.</t>
  </si>
  <si>
    <t>KEGA</t>
  </si>
  <si>
    <t>037STU-4/2016</t>
  </si>
  <si>
    <t>Sokol Štefan, prof. Ing. PhD.</t>
  </si>
  <si>
    <t>Modernizácia a rozvoj technologických zručností vo výučbe geodézie a fotogrametrie</t>
  </si>
  <si>
    <t>2016-2018</t>
  </si>
  <si>
    <t>053STU-4/2017</t>
  </si>
  <si>
    <t>Šoltész Andrej, prof. Ing. PhD.</t>
  </si>
  <si>
    <t>Nové možnosti využitia metód matematického a fyzikálneho modelovania pri výučbe hydrodynamiky</t>
  </si>
  <si>
    <t>2017 - 2019</t>
  </si>
  <si>
    <t>065STU-4/2017</t>
  </si>
  <si>
    <t>Ároch Rudolf, doc. Ing. PhD.</t>
  </si>
  <si>
    <t>Oceľová skulptúra - inovatívna didaktická pomôcka pre študentov technického zamerania</t>
  </si>
  <si>
    <t>2017 - 2018</t>
  </si>
  <si>
    <t>044STU-4/2018</t>
  </si>
  <si>
    <t>Petráš Dušan, prof. Ing. PhD.</t>
  </si>
  <si>
    <t>Energetické audity a energetická certifikácia budov</t>
  </si>
  <si>
    <t>APVV</t>
  </si>
  <si>
    <t>APVV-14-0013</t>
  </si>
  <si>
    <t>Pokročilé metódy modelovania neurčitosti pre rozhodovacie problémy a ich aplikácie</t>
  </si>
  <si>
    <t>01.07.2015- 30.6.2019</t>
  </si>
  <si>
    <t xml:space="preserve">APVV-15-0497 </t>
  </si>
  <si>
    <t>Szolgay Ján, prof. Ing. PhD.</t>
  </si>
  <si>
    <t>Citlivosť tvorby povodňového odtoku na intenzívne zrážky a využívanie územia vo vrcholových povodniach</t>
  </si>
  <si>
    <t>01.07.2016 - 30.06.2020</t>
  </si>
  <si>
    <t xml:space="preserve">APVV-15-0379 </t>
  </si>
  <si>
    <t>Ilavsky Ján, doc. Ing. PhD.</t>
  </si>
  <si>
    <t>Vývoj metód správnej aplikácie dezinfekčných prostriedkov pre zdravotne bezpečnú pitnú vodu</t>
  </si>
  <si>
    <t>01.07.2016 - 30.06.2019</t>
  </si>
  <si>
    <t xml:space="preserve">APVV-15-0522 </t>
  </si>
  <si>
    <t>Mikula Karol, prof. RNDr, DrSc.</t>
  </si>
  <si>
    <t>Numerické metódy pre vývoj kriviek a plôch a ich aplikácie</t>
  </si>
  <si>
    <t>APVV-15-0489</t>
  </si>
  <si>
    <t>Čistý Milan, doc. Ing. PhD.</t>
  </si>
  <si>
    <t>Analýza sucha viackriteriálnymi metódami štatistiky a data miningu z pohľadu návrhu adaptačných opatrení v krajine</t>
  </si>
  <si>
    <t xml:space="preserve">APVV-15-0681 </t>
  </si>
  <si>
    <t>Kačúr Jozef, prof. RNDr. DrSc.</t>
  </si>
  <si>
    <t>Vyšetrovanie hydrotermálnych a mechanických vlastností poréznych stavebných materiálov na báze matematického modelovania</t>
  </si>
  <si>
    <t>APVV-15-0658</t>
  </si>
  <si>
    <t>Benko Vladimír, prof. Ing. PhD.</t>
  </si>
  <si>
    <t>Nemetalické výstuže do betónových konštrukcií vyrábané na Slovensku a inovačné metódy navrhovania proti progresívnym formám zlyhania betónových stavieb</t>
  </si>
  <si>
    <t>APVV-16-0126</t>
  </si>
  <si>
    <t>Bielek Boris, prof. Ing. PhD.</t>
  </si>
  <si>
    <t>Fasádna technika budov s viacstupňovým využívaním obnoviteľných zdrojov energie pre udržateľnú architektúru</t>
  </si>
  <si>
    <t>01.07.2017 - 30.06.2021</t>
  </si>
  <si>
    <t>APVV-17-0428</t>
  </si>
  <si>
    <t>Širáň Jozef, prof. RNDr. DrSc.</t>
  </si>
  <si>
    <t>Metrické a spektrálne invarianty grafov a ich aplikácie pri modelovaní sietí, molekúl a iných štruktúr</t>
  </si>
  <si>
    <t>01.07.2018 - 30.06.2022</t>
  </si>
  <si>
    <t>APVV-17-0066</t>
  </si>
  <si>
    <t>Stupňanová Andrea, doc. Mgr. PhD.</t>
  </si>
  <si>
    <t>Zovšeobecnené konvulúcie a rozkladové integrály</t>
  </si>
  <si>
    <t>DO7RP-0049-12</t>
  </si>
  <si>
    <t>Szolgay Ján, prof. Ing., PhD.</t>
  </si>
  <si>
    <t>RECARE - FP7-603498-2 Peventing and remediating degradation of soils in Europe through land care - dofinancovanie</t>
  </si>
  <si>
    <t>DS-2016-0030 - mobilita</t>
  </si>
  <si>
    <t>Krajčík Michal, doc.Phd.</t>
  </si>
  <si>
    <t>Energetická efektívnosť a vnútorné prostredie budov s takmer nulovou potrebou energie</t>
  </si>
  <si>
    <t>2.1.2017 - 28.12.2018</t>
  </si>
  <si>
    <t>APVV-14-0735</t>
  </si>
  <si>
    <t>Nové možnosti využitia odvodňovacích kanálových sústav s ohľadom na ochranu a využívanie krajiny</t>
  </si>
  <si>
    <t>1.7.2015 - 28.6.2019</t>
  </si>
  <si>
    <t>APVV-15-0220</t>
  </si>
  <si>
    <t>Algebraické, topologické a kombinatorické metódy v štúdiu diskrétnych štruktúr</t>
  </si>
  <si>
    <t>1.07.2016 - 30.06.2020</t>
  </si>
  <si>
    <t>APVV-15-0425</t>
  </si>
  <si>
    <t>Dopad prírodných rizík na lesné ekosystémy Slovenska v meniacich sa klimatickických podmienkach</t>
  </si>
  <si>
    <t>1.07.2016 - 30.06.2019</t>
  </si>
  <si>
    <t>APVV-16-0253</t>
  </si>
  <si>
    <t>Ing. Andrej Škrinár, Macura Viliam, prof. Ing. PhD.</t>
  </si>
  <si>
    <t>Vývoj metodiky hodnotenia ekologického potenciálu výrazne zmenených vodných útvarov (HMWB) na základe ichtyocenóz</t>
  </si>
  <si>
    <t>1.07.2017 - 30.06.2021</t>
  </si>
  <si>
    <t>APVV-16-0073</t>
  </si>
  <si>
    <t>Jenča Gejza, doc. Ing. PhD.</t>
  </si>
  <si>
    <t>Pravdepodobnostné, algebrické a kvantovo-mechanické aspekty neurčitosti</t>
  </si>
  <si>
    <t>APVV-16-0431</t>
  </si>
  <si>
    <t>Mikula Karol, prof. RNDr. DrSc.</t>
  </si>
  <si>
    <t>Identifikácia a monitoring biotopov Natura 2000 dynamickou segmentáciou satelitných obrazov</t>
  </si>
  <si>
    <t>APVV-16-0278</t>
  </si>
  <si>
    <t>Šoltész Andrej, prof. Ing.PhD.</t>
  </si>
  <si>
    <t>Využitie hydromelioračných stavieb na zmiernenie negatívnych účinkov extrémnych hydrologických javov vplývajúcich na kvalitu vodných útvarov v poľnohospodárskej krajine</t>
  </si>
  <si>
    <t>APVV-17-0204</t>
  </si>
  <si>
    <t>Zvyšovanie trvanlivosti a konštrukčnej spoľahlivosti nových a existujúcich betónových mostov</t>
  </si>
  <si>
    <t>01.07.2018 - 31.12.2021</t>
  </si>
  <si>
    <t>APVV-17-0580</t>
  </si>
  <si>
    <t>Puškár Anton, prof. Ing. PhD.</t>
  </si>
  <si>
    <t>Výskum strešnej krytiny s integrovanou funkciou výmenníka tepla</t>
  </si>
  <si>
    <t>01.07.2018 - 30.06.2021</t>
  </si>
  <si>
    <t>Ministestvo kultúry</t>
  </si>
  <si>
    <t>MK-1460/2018/1.3</t>
  </si>
  <si>
    <t>Otto Makýš, doc. Ing. PhD.</t>
  </si>
  <si>
    <t xml:space="preserve">Prezentácia vhodných technológií obnovy realizátorom a projektantom </t>
  </si>
  <si>
    <t>MK-1458/2018/1.3</t>
  </si>
  <si>
    <t>Vydania publikácie o starovekom rímskom staviteľstve</t>
  </si>
  <si>
    <t>MK-1463/2018/1.3</t>
  </si>
  <si>
    <t xml:space="preserve">Príprava vydania publikácie o stredovekom staviteľstve </t>
  </si>
  <si>
    <t>MK-1464/2018/1.3</t>
  </si>
  <si>
    <t>Študijné cesty k téme obnovy pamiatok</t>
  </si>
  <si>
    <t>MK-1459/2018/1.3</t>
  </si>
  <si>
    <t>Publikácie k témam o technológií obnovy pamiatok</t>
  </si>
  <si>
    <t>Fond na podporu umenia</t>
  </si>
  <si>
    <t>18-164-02368</t>
  </si>
  <si>
    <t>Pilař Pavol, Ing. Mgr. Art.</t>
  </si>
  <si>
    <t>ČeskoSlovenská moderna zo stránok časopisu Forum</t>
  </si>
  <si>
    <t>Eustream a.s.</t>
  </si>
  <si>
    <t>O</t>
  </si>
  <si>
    <t>PV93</t>
  </si>
  <si>
    <t>Brodniansky Ján,prof.Ing.PhD.</t>
  </si>
  <si>
    <t>Analýza a návrh nového brzdného bloku pri oprave korózných vád na III.línii pri premostení Údoč.</t>
  </si>
  <si>
    <t>25.04.2018-09.11.2018</t>
  </si>
  <si>
    <t>SVP š.p.</t>
  </si>
  <si>
    <t>PV20</t>
  </si>
  <si>
    <t>Dušička Peter,prof.Ing.PhD.</t>
  </si>
  <si>
    <t>Hydraulický výskum vývaru a pohatia VD Hričov</t>
  </si>
  <si>
    <t xml:space="preserve">GEOPLAN </t>
  </si>
  <si>
    <t>PZ21</t>
  </si>
  <si>
    <t>Frankovská Jana,prof.Ing.PhD.</t>
  </si>
  <si>
    <t>Experimentálne stanovenie rýchlosti šírenie šmykových vĺn</t>
  </si>
  <si>
    <t>PV92</t>
  </si>
  <si>
    <t xml:space="preserve">Analýza a návrh sanácie nízkeho krytia </t>
  </si>
  <si>
    <t>Mesto Tlmače</t>
  </si>
  <si>
    <t>PZ29</t>
  </si>
  <si>
    <t>Slávik Ivan,doc.Ing.PhD.</t>
  </si>
  <si>
    <t>Expertízne posúdenie porušenia stavebného objektu</t>
  </si>
  <si>
    <t>UK Bratislava</t>
  </si>
  <si>
    <t>PV61</t>
  </si>
  <si>
    <t>Papčo Juraj,Ing.PhD.</t>
  </si>
  <si>
    <t>Expertízne posúdenie gravimetrických,nivelačných,družicových meraní</t>
  </si>
  <si>
    <t>Hižnay s.r.o.</t>
  </si>
  <si>
    <t>PV62</t>
  </si>
  <si>
    <t>Sokol Milan,prof.Ing.PhD.</t>
  </si>
  <si>
    <t>Vývoj optimálneho monitorovacieho systému pre identifikáciu stavu nosných konštrukcií mostov.</t>
  </si>
  <si>
    <t>SVP Banská Bystrica</t>
  </si>
  <si>
    <t>PV43</t>
  </si>
  <si>
    <t>Kopecký Miloslav,RNDr.doc.PhD.</t>
  </si>
  <si>
    <t>Analýza posunov nad sklzom a návrh metodiky monitorovania</t>
  </si>
  <si>
    <t>SVP OZ Banská Bystrica</t>
  </si>
  <si>
    <t>PV54</t>
  </si>
  <si>
    <t>Šoltész Andrej,prof.Ing.PhD.</t>
  </si>
  <si>
    <t>Návrh variantných riešení protipovodňovej ochrany a ich hydraulické posúdenie</t>
  </si>
  <si>
    <t>Ingsteel s.r.o.</t>
  </si>
  <si>
    <t>PV59</t>
  </si>
  <si>
    <t>Bielek Boris,prof.Ing.PhD.</t>
  </si>
  <si>
    <t>Výskumno-vývojová spolupráca na laboratórne experimentálne overenie a optimalizáciu akustických parametrov</t>
  </si>
  <si>
    <t>TSUS n.o.</t>
  </si>
  <si>
    <t>PV60</t>
  </si>
  <si>
    <t>Paulík Peter,Ing.PhD.</t>
  </si>
  <si>
    <t>Statická analýza a prognóza životnosti pilierov</t>
  </si>
  <si>
    <t>Allen&amp;Overy s.r.o.</t>
  </si>
  <si>
    <t>PV71</t>
  </si>
  <si>
    <t>Hubová Oľga,doc.Ing.PhD.</t>
  </si>
  <si>
    <t>Počítačová simulácia prúdenia vetra v okolí objektu</t>
  </si>
  <si>
    <t>H.E.E. Consult</t>
  </si>
  <si>
    <t>PZ09</t>
  </si>
  <si>
    <t>Experimentálny výskum geotechnických aspektov geomateriálov odkalísk</t>
  </si>
  <si>
    <t>Trigema Building a.s.</t>
  </si>
  <si>
    <t>PZ19</t>
  </si>
  <si>
    <t>Simulácia a experimentálne meranie účinkov vetra na systém objektov vo veternom tuneli.</t>
  </si>
  <si>
    <t>VUJE a.s.</t>
  </si>
  <si>
    <t>PV90</t>
  </si>
  <si>
    <t>Šoltész Július,doc..Ing.PhD.</t>
  </si>
  <si>
    <t>Vplyv dlhodobej zvýšenej teploty na posúdenie železnobetónových prierezov a konštrukcií</t>
  </si>
  <si>
    <t>PV91</t>
  </si>
  <si>
    <t>Vedecko-výskumná spolupráca na optimalizácii sklených systémov pre Národný futbalový štadión v Bratislave</t>
  </si>
  <si>
    <t>Geodetický ústav</t>
  </si>
  <si>
    <t>PZ51</t>
  </si>
  <si>
    <t xml:space="preserve">Analýza a určenie parametrov tiažového poľa Zeme na gravimetrickej základni </t>
  </si>
  <si>
    <t>Ministerstvo pôdohospodárstva</t>
  </si>
  <si>
    <t>PV96</t>
  </si>
  <si>
    <t>Analýza presnosti určovania priestorovej plochy pomocou technológií GNSS</t>
  </si>
  <si>
    <t>Mesto šaľa</t>
  </si>
  <si>
    <t>PZ10</t>
  </si>
  <si>
    <t>Schlosser Tibor,Ing.CsC.</t>
  </si>
  <si>
    <t>Dopravný prieskum smerovania dopravy na území mesta Šaľa</t>
  </si>
  <si>
    <t>MH Invest s.r.o.</t>
  </si>
  <si>
    <t>PZ48</t>
  </si>
  <si>
    <t>Analýza vplyvu čerpania podzemnej vody</t>
  </si>
  <si>
    <t>SHMÚ</t>
  </si>
  <si>
    <t>PZ76</t>
  </si>
  <si>
    <t>Szolgay Ján,prof.Ing.Phd.</t>
  </si>
  <si>
    <t>Spracovanie metodiky na "Spracovanie návrhovej povodňovej vlny"</t>
  </si>
  <si>
    <t>SVP, š.p.</t>
  </si>
  <si>
    <t>PZ25</t>
  </si>
  <si>
    <t>Bednárová Emília,prof.Ing.PhD.</t>
  </si>
  <si>
    <t>Analýza priesakových pomerov v telese a podloží priehrady</t>
  </si>
  <si>
    <t>PZ70</t>
  </si>
  <si>
    <t>Experimentálne overenie stability zosuvného územia na základe inklinomterického merania</t>
  </si>
  <si>
    <t>PZ71</t>
  </si>
  <si>
    <t>Experimentálne overenie stability ľavostranného zosuvného územia nádrže</t>
  </si>
  <si>
    <t>PZ73</t>
  </si>
  <si>
    <t>Súľovská Monika, Ing.PhD.</t>
  </si>
  <si>
    <t>Expertízne posúdenie stavby</t>
  </si>
  <si>
    <t>PZ13</t>
  </si>
  <si>
    <t>Analýza vývoja parametrov filtračného pohybu</t>
  </si>
  <si>
    <t>PU27</t>
  </si>
  <si>
    <t>Dočasné odkalisko so skládkou interného odpadu</t>
  </si>
  <si>
    <t>APVV-15-0295</t>
  </si>
  <si>
    <t>Palenčár Rudolf, prof. Ing., CSc.</t>
  </si>
  <si>
    <t>Pokročilé štatistické a výpočtové metódy pre meranie a metrológiu</t>
  </si>
  <si>
    <t>1.7.2016-30.6.2020</t>
  </si>
  <si>
    <t>APVV-15-0164</t>
  </si>
  <si>
    <t>Ďuriš Stanislav, doc. Ing., CSc.</t>
  </si>
  <si>
    <t>Inovatívne technológie v oblasti kalibrácie a overovania meracích zariadení</t>
  </si>
  <si>
    <t>1.7.2016-30.6.2018</t>
  </si>
  <si>
    <t>APVV-15-0704</t>
  </si>
  <si>
    <t>Šooš, Ľubomír, prof. Ing., PhD.</t>
  </si>
  <si>
    <t>Variabilné diagnostické a/alebo posilňovacie tréningové, a/alebo rehabilitačné zariadenie svalov trupu</t>
  </si>
  <si>
    <t>1.7.2016-30.6.2019</t>
  </si>
  <si>
    <t>APVV-15-0201</t>
  </si>
  <si>
    <t>Hulkó Gabriel, prof. Ing., DrSc.</t>
  </si>
  <si>
    <t>Lignín ako kompozitný komponent do fenolformaldehydových živíc a drevoplastu</t>
  </si>
  <si>
    <t>APVV-14-0244</t>
  </si>
  <si>
    <t>Vývoj softvérovej podpory s využitím fyzikálnej simulácie pre optimalizáciu procesov plynulého odlievania ocele ako systémov s rozloženými parametrami pre Železiarne Podbrezová, a. s.</t>
  </si>
  <si>
    <t>1.7.2015-30.6.2019</t>
  </si>
  <si>
    <t>APVV-14-0399</t>
  </si>
  <si>
    <t>Roháľ-Ilkiv, Boris, prof. Ing., PhD.</t>
  </si>
  <si>
    <t>Nelineárne riadenie s obmedzeniami a odhad stavu mechatronických systémov pre vnorené platformy riadenia</t>
  </si>
  <si>
    <t>APVV-15-0630</t>
  </si>
  <si>
    <t>Musil Miloš, prof. Ing., PhD.</t>
  </si>
  <si>
    <t>Rozšírenie platnosti výpočtových štandardov pre návrh seizmicky odolných nádrží naplnených kvapalinou, z hľadiska bezpečnosti v JE a iných priemyselných oblastiach</t>
  </si>
  <si>
    <t>APVV-15-0524</t>
  </si>
  <si>
    <t>Gulan Ladislav, prof. Ing, PhD.</t>
  </si>
  <si>
    <t>Výskum platformy modulov vybranej skupiny mobilných pracovných strojov, ich optimalizácia metódami generatívneho konštruovania</t>
  </si>
  <si>
    <t>APVV-15-0757</t>
  </si>
  <si>
    <t>Hučko, Branislav, doc. Ing., PhD.</t>
  </si>
  <si>
    <t>Vývoj retraktora pre operácie v dutine brušnej</t>
  </si>
  <si>
    <t>APVV-16-0485</t>
  </si>
  <si>
    <t>Pokusová, Marcela, doc. Ing. PhD.</t>
  </si>
  <si>
    <t>Nástroje na zhutňovanie biomasy odlievané z progresívnych oteruvzdorných liatin</t>
  </si>
  <si>
    <t>1.7.2017-30.6.2020</t>
  </si>
  <si>
    <t>APVV-16-0476</t>
  </si>
  <si>
    <t>VÝSKUM A VÝVOJ PROGRESÍVNEJ KONŠTRUKCIE ULOŽENIA VYSOKOOTÁČKOVÉHO ROTORA V STROJOCH NA VÝROBU PRIADZE</t>
  </si>
  <si>
    <t>APVV-16-0233</t>
  </si>
  <si>
    <t>Čekan, Michal, Ing., PhD.</t>
  </si>
  <si>
    <t>Návrh a implementácia metodiky pre rehabilitáciu pacientov s bolesťami chrbta s využitím zrakového biofeedbacku</t>
  </si>
  <si>
    <t>1.7.2017-30.6.2019</t>
  </si>
  <si>
    <t>APVV-17-0666</t>
  </si>
  <si>
    <t>Šolek Peter, prof. Ing., CSc.</t>
  </si>
  <si>
    <t>Výskum vlastností materiálov a ich vývoj pre nosné konštrukcie a pruženie v prívesovej technike</t>
  </si>
  <si>
    <t>01.08.2018 - 30.06.2022</t>
  </si>
  <si>
    <t>APVV-17-0006</t>
  </si>
  <si>
    <t>Polóni Marián, prof. Ing., CSc.</t>
  </si>
  <si>
    <t>Preplňovaný spaľovací motor s pohonom na syntézne plyny z obnoviteľných zdrojov energie</t>
  </si>
  <si>
    <t>01.08.2018 - 30.06.2021</t>
  </si>
  <si>
    <t>APVV-17-0214</t>
  </si>
  <si>
    <t>Vachálek Ján, doc. Ing., PhD.</t>
  </si>
  <si>
    <t>Kolaboratívny robot pre použitie v laboratóriu</t>
  </si>
  <si>
    <t>01.08.2018 - 31.12.2020</t>
  </si>
  <si>
    <t>APVV-17-0309</t>
  </si>
  <si>
    <t>Výskum modulárnej štruktúry novej generácie pásových ťahačov pre technológie v enviromentálne citlivom prostredí .</t>
  </si>
  <si>
    <t>SK-SRB-2016-0054</t>
  </si>
  <si>
    <t>Danko, Ján, Ing. PhD.</t>
  </si>
  <si>
    <t>Výskum stavu povrchu zubov ozubených kolies vyrobených 3D tlačou pri nízkozáťažovej prevádzke</t>
  </si>
  <si>
    <t>1.1.2017-30.12.2018</t>
  </si>
  <si>
    <t>SK-SRB-2016-0036</t>
  </si>
  <si>
    <t>Vplyv mikroštruktúry na obrobiteľnosť vysokochrómovej
liatiny</t>
  </si>
  <si>
    <t>1/0098/18</t>
  </si>
  <si>
    <t>Metódy vyhodnotenia kalibrácie meradiel a prevodníkov</t>
  </si>
  <si>
    <t>1.1.2018-.1.1.2020</t>
  </si>
  <si>
    <t>1/0556/18</t>
  </si>
  <si>
    <t>Zabezpečenie metrologickej kontroly meradiel vnútro-očného tlaku</t>
  </si>
  <si>
    <t>1/0298/18</t>
  </si>
  <si>
    <t>Švec Pavol, prof. Ing., CSc.</t>
  </si>
  <si>
    <t>Keramické kompozitné materiály na báze Si3N4 a B4C odolné abrazívnemu opotrebeniu</t>
  </si>
  <si>
    <t>1.1.2018-.1.1.2021</t>
  </si>
  <si>
    <t>1/0743/18</t>
  </si>
  <si>
    <t>Urban František, prof. Ing., CSc.</t>
  </si>
  <si>
    <t>Výskum javov prebiehajúcich v termohydraulických okruhoch s prirodzenou cirkuláciou inertných plynov</t>
  </si>
  <si>
    <t>1/0276/17</t>
  </si>
  <si>
    <t>Peciar Marián, prof. Ing., PhD.</t>
  </si>
  <si>
    <t>Výskum progresívnych technológií mechaniky partikulárnych látok</t>
  </si>
  <si>
    <t>1.1.2017-.1.1.2019</t>
  </si>
  <si>
    <t>1/0610/17</t>
  </si>
  <si>
    <t>Pavlásek Peter, Ing., PhD.</t>
  </si>
  <si>
    <t>Nové metódy merania emisivity povrchov pevných materiálov</t>
  </si>
  <si>
    <t>1/0301/17</t>
  </si>
  <si>
    <t>EZAP Energetické zhodnotenie alternatívnych palív – procesných plynov v spaľovacích motoroch</t>
  </si>
  <si>
    <t>1/0317/17</t>
  </si>
  <si>
    <t>Pokročilá lokalizácia a navigácia mobilných robotických systémov na báze nelineárneho numerického pozorovateľa</t>
  </si>
  <si>
    <t>1/0420/16</t>
  </si>
  <si>
    <t>Križan Peter, doc. Ing., PhD.</t>
  </si>
  <si>
    <t>Stanovenie a výskum vplyvu parametrov v procese zhutňovania odpadovej biomasy na výslednú kvalitu výliskov</t>
  </si>
  <si>
    <t>1.1.2016-.1.1.2018</t>
  </si>
  <si>
    <t>1/0394/16</t>
  </si>
  <si>
    <t>Gondár Ernest, prof. Ing., PhD.</t>
  </si>
  <si>
    <t>Štúdium možností prípravy a aplikácie kompozitných materiálov z odpadového dreva a plastov</t>
  </si>
  <si>
    <t>1/0740/16</t>
  </si>
  <si>
    <t>Écsi Ladislav, doc. Ing., PhD.</t>
  </si>
  <si>
    <t>Návrh materiálového modelu na numerickú simuláciu creepu pre nové TiAL intermetalické zliatiny</t>
  </si>
  <si>
    <t>1/0544/16</t>
  </si>
  <si>
    <t>Žiaran Stanislav, prof. Ing., CSc.</t>
  </si>
  <si>
    <t>Detekcia zdrojov nízkofrekvenčné seizmického vlnenie mechanických sústav, jeho vplyv na ich spoľahlivosť a bezpečnosť, na prostredie a človeka a metódy redukcie</t>
  </si>
  <si>
    <t>2/0044/17</t>
  </si>
  <si>
    <t>Emmer, Štefam doc. Ing., PhD.</t>
  </si>
  <si>
    <t>Štúdium fyzikálnych a mechanických vlastností, obrobiteľnosti a povrchovej úpravy Ti a Ti kompozitov pripravených práškovou metalurgiou</t>
  </si>
  <si>
    <t>006STU-4/2018</t>
  </si>
  <si>
    <t>Zlepšovanie vedomostnej úrovne a zručnosti študentov v oblasti navrhovania a aplikovania metód a prostriedkov na meranie geometrických veličín</t>
  </si>
  <si>
    <t>1.1.2015-.1.1.2017</t>
  </si>
  <si>
    <t>053STU-4/2018</t>
  </si>
  <si>
    <t>RORETA - Aplikácia rozšírenej reality v procese výučby technológie obrábania</t>
  </si>
  <si>
    <t>051STU-4/2018</t>
  </si>
  <si>
    <t>Beniak Juraj, doc. Ing., PhD.</t>
  </si>
  <si>
    <t>Inovatívne metódy pre skvalitňovanie procesu vzdelávania v oblasti aditívnej výroby a systémov počítačovej podpory</t>
  </si>
  <si>
    <t>026STU-4/2018</t>
  </si>
  <si>
    <t>Experimentálna jednotka pre výučbu spaľovacích motorov</t>
  </si>
  <si>
    <t>005STU-4/2018</t>
  </si>
  <si>
    <t>Takács Gergely doc. Ing., PhD.</t>
  </si>
  <si>
    <t>Založenie pilotného laboratória pre výučbu technológie programovateľných hradlových polí</t>
  </si>
  <si>
    <t>017STU-4/2018</t>
  </si>
  <si>
    <t>Jančo Roland, doc. Ing., PhD.</t>
  </si>
  <si>
    <t>Teoretické a praktické riešenie konštrukcie na
pružnom lineárnom a nelineárnom podklade</t>
  </si>
  <si>
    <t>035STU-4/2017</t>
  </si>
  <si>
    <t>Králik Marián doc. Ing., PhD.</t>
  </si>
  <si>
    <t>Zavedenie progresívnych metód vzdelávania pre výrobné systémy zamerané na automobilovú produkciu</t>
  </si>
  <si>
    <t>027STU-4/2017</t>
  </si>
  <si>
    <t>Tvorba tématicky zameraných laboratórnych pracovísk pre implemetáciu rôznych typov vnorených platforiem do výučby</t>
  </si>
  <si>
    <t>061STU-4/2017</t>
  </si>
  <si>
    <t>Zvýšenie úrovne edukačného procesu v oblasti výrobných a environmentálnych technológií implementáciou inovatívnych nástrojov</t>
  </si>
  <si>
    <t>039STU-4/2017</t>
  </si>
  <si>
    <t>Zavádzanie progresívnych metód pre zvyšovanie úrovne vzdelávacieho procesu predmetu metrológie teploty</t>
  </si>
  <si>
    <t>060STU-4/2016</t>
  </si>
  <si>
    <t>Hučko, Branislav, doc. Ing.  , PhD.</t>
  </si>
  <si>
    <t>Biomedicínske laborátorium</t>
  </si>
  <si>
    <t>MicroStep, spol. s r.o.</t>
  </si>
  <si>
    <t>S3/2015</t>
  </si>
  <si>
    <t>Výskum technologických uzlov CNC strojov na delenie materiálov energolúčovými technológiami</t>
  </si>
  <si>
    <t>9/2015-06/2018</t>
  </si>
  <si>
    <t>S4/2018</t>
  </si>
  <si>
    <t>Kolláth Ľudovít, doc. Ing., PhD.</t>
  </si>
  <si>
    <t>Výskum technologických uzlov automatizovanej linky na výrobu segmentov oceľových konštrukcií CUTTING</t>
  </si>
  <si>
    <t>12/2018- 11/2021</t>
  </si>
  <si>
    <t>WINDOW GLASS, s.r.o.</t>
  </si>
  <si>
    <t>0201/0065/2018</t>
  </si>
  <si>
    <t>Výskum termických pochodov v procese znižovania vlhkosti organických materiálov</t>
  </si>
  <si>
    <t>12/2018 - 20.11.2020</t>
  </si>
  <si>
    <t>Výskumný ústav organických syntéz, a.s.</t>
  </si>
  <si>
    <t>42/17</t>
  </si>
  <si>
    <t>Vypracovanie výskumnej správy " dávkovanie paliva a peletovanie fermentátov a BRO" v rámci výskumného projektu č. THO2030260</t>
  </si>
  <si>
    <t>11.10. -19.12.2017</t>
  </si>
  <si>
    <t>Volswagen Slovakia</t>
  </si>
  <si>
    <t>35/17</t>
  </si>
  <si>
    <t>Magdolen Ľuboš, doc. Ing., PhD.</t>
  </si>
  <si>
    <t>Zhotovanie induktívneho nabíjacieho zariadenia, I. etapa</t>
  </si>
  <si>
    <t>6.9. - 28.12.2017</t>
  </si>
  <si>
    <t>AGRO CS a.s., Česká Skalica</t>
  </si>
  <si>
    <t>7/18</t>
  </si>
  <si>
    <t>Výskum aglomerácie a vypracovanie primárnych podkladov pre výrobnú linku špeciálneho hnojiva-2.etapa</t>
  </si>
  <si>
    <t>5.1.2018-30.7.2018</t>
  </si>
  <si>
    <t>TENZA, a.s., Brno</t>
  </si>
  <si>
    <t>9/17</t>
  </si>
  <si>
    <t>Výskum, vývoj, konštrukcia, výroba a skúšky experimentálneho zariadenia na zhutňovanie kalov z ČOV</t>
  </si>
  <si>
    <t>15.4.2017 - 8.3.2018</t>
  </si>
  <si>
    <t>ESI Group Paris</t>
  </si>
  <si>
    <t>25/17</t>
  </si>
  <si>
    <t>Virtual  software  environment creation,  based  on  results  of  research  and development 2. etapa</t>
  </si>
  <si>
    <t>2018</t>
  </si>
  <si>
    <t>53/18</t>
  </si>
  <si>
    <t>Výskum aglomerácie a vypracovanie primárnych podkladov pre výrobnú linku špeciálneho hnojiva-3.etapa</t>
  </si>
  <si>
    <t>ENVIROCARE s.r.o.</t>
  </si>
  <si>
    <t>57/18</t>
  </si>
  <si>
    <t>Vývoj a výroba prototypu elektrického kompostéra 1</t>
  </si>
  <si>
    <t>10.09.- 21.12.208</t>
  </si>
  <si>
    <t>STU FCHPT</t>
  </si>
  <si>
    <t>68/18</t>
  </si>
  <si>
    <t>Dzianik František, Ing., PhD.</t>
  </si>
  <si>
    <t>Návrh a príprava technickej dokumentácie zmiešavacej komory experimentálneho vyvíjača peny</t>
  </si>
  <si>
    <t>15.10. - 18.10.2018</t>
  </si>
  <si>
    <t>Slovnaft, a.s.</t>
  </si>
  <si>
    <t>67/18</t>
  </si>
  <si>
    <t>Jančo Roland,prof. Ing., PhD.</t>
  </si>
  <si>
    <t>Vypracovanie štúdie a výskum možností detekcie defektov v potrubných systémoch pomocou akustických metód - 1. etapa</t>
  </si>
  <si>
    <t>1.10. - 31.12.2018</t>
  </si>
  <si>
    <t>KONŠTRUKTA - Defence, a.s.</t>
  </si>
  <si>
    <t>55/17</t>
  </si>
  <si>
    <t>Chmelko Vladimír, Ing., PhD.</t>
  </si>
  <si>
    <t>Analýza cyklických vlastností a posúdenie únavovej životnosti nádoby UK 5-010000 2. časť</t>
  </si>
  <si>
    <t>1.2.2018 - 1.5.2018</t>
  </si>
  <si>
    <t>MIKON spol. s r.o.</t>
  </si>
  <si>
    <t>5/16</t>
  </si>
  <si>
    <t>Analýza cyklických vlastností silentblokov-časť 2.</t>
  </si>
  <si>
    <t>8.1. - 31.1.2018</t>
  </si>
  <si>
    <t>ETIN s.r.o.</t>
  </si>
  <si>
    <t>43/13</t>
  </si>
  <si>
    <t>Varchola Michal, prof. Ing., CSc.</t>
  </si>
  <si>
    <t>Koncepčný a hydraulický návrh turbíny, modelové skúšky Francisovej turbíny do špirálypre spády do 50 m</t>
  </si>
  <si>
    <t>2013-2017</t>
  </si>
  <si>
    <t>41/13</t>
  </si>
  <si>
    <t>Koncepčný a hydraulický návrh turbíny, modelové skúšky primoprúdnej turbíny s vyvedením výkonu cez saciu rúru pre spády do h=16m</t>
  </si>
  <si>
    <t>1/0491/15</t>
  </si>
  <si>
    <t>prof. Ing. Daniel Donoval, DrSc.</t>
  </si>
  <si>
    <t>Výskum a charakterizácia moderných výkonových elektronických prvkov podporený 2/3 - rozmerným  elektrotepelným modelovaním a simuláciou</t>
  </si>
  <si>
    <t>2015-2018</t>
  </si>
  <si>
    <t>1/0497/15</t>
  </si>
  <si>
    <t>doc. Ing. Ján Jakabovič  PhD.</t>
  </si>
  <si>
    <t>Vývoj technológie a charakterizácia vlastností prvkov flexibilnej organickej elektroniky</t>
  </si>
  <si>
    <t>1/0776/15</t>
  </si>
  <si>
    <t>doc. Ing. Martin Weis, PhD.</t>
  </si>
  <si>
    <t>Tranzientné metódy charakterizácie a diagnostiky prvkov organickej elektroniky</t>
  </si>
  <si>
    <t>1/0431/15</t>
  </si>
  <si>
    <t>prof. Ing. Viktor Smieško, PhD.</t>
  </si>
  <si>
    <t>Elektromagnetická kompatibilita v podmienkach vzájomnej interakcie meracieho a testovaného systému</t>
  </si>
  <si>
    <t>1/0501/15</t>
  </si>
  <si>
    <t>prof. Ing. Július Cirák, PhD.</t>
  </si>
  <si>
    <t>Nové stabilizované a štruktúrne usporiadané opticky a fotoelektronicky aktívne organické materiály</t>
  </si>
  <si>
    <t>spoluriešiteľ</t>
  </si>
  <si>
    <t>1/0065/16</t>
  </si>
  <si>
    <t>prof. Ing. František Duchoň, PhD.</t>
  </si>
  <si>
    <t>Inovatívne metódy HRI pre riadenie robotov v reálnom prostredí</t>
  </si>
  <si>
    <t>1/0182/16</t>
  </si>
  <si>
    <t>prof. Ing. Marcel Miglierini, DrSc.</t>
  </si>
  <si>
    <t>Lokálna štruktúra a magnetické správanie sa pokročilých multifázových zliatin pri extrémnych podmienkach</t>
  </si>
  <si>
    <t>2016-2019</t>
  </si>
  <si>
    <t>1/0339/16</t>
  </si>
  <si>
    <t>Ing. Martin Petriska, PhD.</t>
  </si>
  <si>
    <t>Výskum technológií pre reaktory chladené superkritickou vodou (SCWR Generation IV):experimentálne hodnotenie degradačných mechanizmov inovatívnych materiálov</t>
  </si>
  <si>
    <t>1/0405/16</t>
  </si>
  <si>
    <t>doc. Ing. Rastislav Dosoudil, PhD.</t>
  </si>
  <si>
    <t>Príprava a analýza vybraných elektromagnetických, mikroštruktúrnych a fyzikálnochemických vlastností pokročilých magnetických, magnetodielektrických a nanokompozitných materiálových štruktúr</t>
  </si>
  <si>
    <t>1/0475/16</t>
  </si>
  <si>
    <t>prof. Ing. Vojtech Veselý, DrSc.</t>
  </si>
  <si>
    <t>Riadenie dynamických systémov za podmienok neurčitostí</t>
  </si>
  <si>
    <t>1/0477/16</t>
  </si>
  <si>
    <t>Ing. Jarmila Degmová, PhD.</t>
  </si>
  <si>
    <t>Konštrukčné materiály fúznych a štiepnych reaktorov</t>
  </si>
  <si>
    <t>1/0651/16</t>
  </si>
  <si>
    <t>Ing. Miroslav Mikolášek, PhD.</t>
  </si>
  <si>
    <t>Výskum progresívnych materiálov a štruktúr pre foto-elektrochemické aplikácie</t>
  </si>
  <si>
    <t>1/0733/16</t>
  </si>
  <si>
    <t>prof. Ing. Danica Rosinová, PhD.</t>
  </si>
  <si>
    <t>Robustné a optimálne riadenie mechatronických systémov</t>
  </si>
  <si>
    <t>1/0739/16</t>
  </si>
  <si>
    <t>doc. Ing. Jaroslav Kováč, PhD.</t>
  </si>
  <si>
    <t>Vývoj a charakterizácia moderných mikro a nanoštruktúr pre optoelektronické a fotonické prvky</t>
  </si>
  <si>
    <t>1/0762/16</t>
  </si>
  <si>
    <t>Ing. Daniel Arbet, PhD.</t>
  </si>
  <si>
    <t>Rozvoj a implementácia metód návrhu integrovaných systémov s ultra nízkym napájacím napätím v nanotechnológiách</t>
  </si>
  <si>
    <t>1/0800/16</t>
  </si>
  <si>
    <t>prof. Ing. Gregor Rozinaj, PhD.</t>
  </si>
  <si>
    <t>INOMET – Inovatívne metódy spracovania multimediálnych signálov pre inteligentné systémy a služby</t>
  </si>
  <si>
    <t>1/0828/16</t>
  </si>
  <si>
    <t>prof. Ing. Ivan Hotový, DrSc.</t>
  </si>
  <si>
    <t>Nanoštruktúrne tenkovrstvové materiály a inovatívne technológie pre MEMS senzory plynov a ťažkých kovov</t>
  </si>
  <si>
    <t>1/0854/16</t>
  </si>
  <si>
    <t>Ing. Martin Daříček, PhD.</t>
  </si>
  <si>
    <t>Výskum inovatívnych technológií realizácie systémov určených na snímanie a diagnostiku ľudských biosignálov</t>
  </si>
  <si>
    <t>1/0887/16</t>
  </si>
  <si>
    <t>prof. Ing. Robert Redhammer, PhD.</t>
  </si>
  <si>
    <t>Elektródy na báze dopovaných vrstiev pre pokročilé fotoelektrochemické systémy rozkladu vody</t>
  </si>
  <si>
    <t>1/0947/16</t>
  </si>
  <si>
    <t>Ing. Magdaléna Kadlečíková, PhD.</t>
  </si>
  <si>
    <t>Hybridizácia partikulárnych a pórovitých anorganických materiálov uhlíkovými nanorúrkami</t>
  </si>
  <si>
    <t>2/0152/16</t>
  </si>
  <si>
    <r>
      <t>prof. Ing. Vladimír Nečas, PhD.</t>
    </r>
    <r>
      <rPr>
        <sz val="10"/>
        <rFont val="Calibri"/>
        <family val="2"/>
        <charset val="238"/>
        <scheme val="minor"/>
      </rPr>
      <t xml:space="preserve"> </t>
    </r>
  </si>
  <si>
    <t>Detekcia ionizujúcich častíc s využitím senzorov na báze semiizolačného GaAs a 4H-SiC pre fyziku vysokých energií</t>
  </si>
  <si>
    <t>1/0104/17</t>
  </si>
  <si>
    <t>prof. Ing. Vladimír Slugeň, DrSc.</t>
  </si>
  <si>
    <t>Štúdium radiačnej degradácie konštrukčných materiálov pokročilých jadrových reaktorov</t>
  </si>
  <si>
    <t>2017-2020</t>
  </si>
  <si>
    <t>1/0159/17</t>
  </si>
  <si>
    <t>Bezpečná postkvantová kryptografia</t>
  </si>
  <si>
    <t>1/0462/17</t>
  </si>
  <si>
    <t>prof. Ing. Ivan Baroňák, CSc.</t>
  </si>
  <si>
    <t>Modelovanie parametrov kvality v IMS sieťach</t>
  </si>
  <si>
    <t>2017-2019</t>
  </si>
  <si>
    <t>1/0558/17</t>
  </si>
  <si>
    <t>Ing. Marian Vojs, PhD.</t>
  </si>
  <si>
    <t>Výskum bórom dopovaných diamantových elektród pre detekciu a odstraňovanie liečiv, drog a vybraných rezistentných baktérií z odpadových vôd</t>
  </si>
  <si>
    <t>1/0561/17</t>
  </si>
  <si>
    <t>prof. Ing. Jozef Sitek, DrSc.</t>
  </si>
  <si>
    <t>Vlastnosti nanokryštalických zliatin po ožiarení ťažkými časticami a elektrónmi</t>
  </si>
  <si>
    <t>1/0640/17</t>
  </si>
  <si>
    <t>doc. Ing. Anton Beláň, PhD.</t>
  </si>
  <si>
    <t>Sebestačné inteligentné siete a regióny a ich začlenenie do existujúcej elektrizačnej sústavy</t>
  </si>
  <si>
    <t>1/0668/17</t>
  </si>
  <si>
    <t>prof. Ing. Ľubica Stuchlíková, PhD.</t>
  </si>
  <si>
    <t>Opto-elektrická diagnostika alternatívnych polovodičových materiálov a štruktúr pre fotovoltické aplikácie</t>
  </si>
  <si>
    <t>1/0752/17</t>
  </si>
  <si>
    <t>Ing. Andrej Babinec, PhD.</t>
  </si>
  <si>
    <t>Metódy inteligentného riadenia bezpilotných lietajúcich prostriedkov pre inšpekciu v priemyselnom prostredí</t>
  </si>
  <si>
    <t>1/0819/17</t>
  </si>
  <si>
    <t>prof. Ing. Alena Kozáková, PhD.</t>
  </si>
  <si>
    <t>Inteligentné mechatronické systémy (IMSYS)</t>
  </si>
  <si>
    <t>1/0863/17</t>
  </si>
  <si>
    <t>prof. Ing. Vladimír Nečas, PhD.</t>
  </si>
  <si>
    <t>Rádioaktívne materiály v jadrových zariadeniach</t>
  </si>
  <si>
    <t>1/0867/17</t>
  </si>
  <si>
    <t>prof. Dr. Ing. Miloš Oravec</t>
  </si>
  <si>
    <t>MLbiomedia – Pokročilé metódy strojového učenia na návrh biometrických a medicínskych systémov</t>
  </si>
  <si>
    <t>1/0886/17</t>
  </si>
  <si>
    <t>Ing. Anton Kuzma, PhD.</t>
  </si>
  <si>
    <t>Flexibilné senzorické štruktúry pre snímanie biofyzikálnych parametrov</t>
  </si>
  <si>
    <t>1/0905/17</t>
  </si>
  <si>
    <t>prof. Ing. Viera Stopjaková, PhD.</t>
  </si>
  <si>
    <t>Konverzia energie pre energeticky-autonómne integrované systémy</t>
  </si>
  <si>
    <t>2/0150/17</t>
  </si>
  <si>
    <t>doc. Ing. Martin Tomáška, PhD.</t>
  </si>
  <si>
    <t>Vysokoteplotná charakterizácia , integrácia a spoľahlivosť MEMS senzorov tlaku na báze AlGaN/GaN</t>
  </si>
  <si>
    <t>1/0081/18</t>
  </si>
  <si>
    <t>prof. Ing. Vladimír Kutiš, PhD.</t>
  </si>
  <si>
    <t>Modelovanie a experimentálne vyšetrovanie piezoelektrických smart štruktúr</t>
  </si>
  <si>
    <t>2018-2021</t>
  </si>
  <si>
    <t>1/0102/18</t>
  </si>
  <si>
    <t>prof. Ing. Justín Murín, DrSc.</t>
  </si>
  <si>
    <t>Multifyzikálne modelovanie, simulácia a meranie senzorov a aktuátorov z funkčne gradovaného a multifunkčného materiálu</t>
  </si>
  <si>
    <t>1/0477/18</t>
  </si>
  <si>
    <t>prof. Ing. Peter Farkaš, DrSc.</t>
  </si>
  <si>
    <t>Kódy pre komunikáciu so sondami v hĺbkach vesmíru</t>
  </si>
  <si>
    <t>APVV-14-0076</t>
  </si>
  <si>
    <t xml:space="preserve">prof. Ing. René Harťanský, PhD. </t>
  </si>
  <si>
    <t>MEMS štruktúry na báze poddajných mechanizmov</t>
  </si>
  <si>
    <t>1.7.2015-30.06.2019</t>
  </si>
  <si>
    <t xml:space="preserve">APVV-14-0739 </t>
  </si>
  <si>
    <t>Teória a technológia rozhraní pre rýchlu organickú elektroniku</t>
  </si>
  <si>
    <t>1.7.2015-30.6.2018</t>
  </si>
  <si>
    <t>APVV-14-0297</t>
  </si>
  <si>
    <t>Univerzálna nanoštrukturovaná platforma  pre interdisciplinárne použitie</t>
  </si>
  <si>
    <t>1.7.2015-31.12.2018</t>
  </si>
  <si>
    <t>APVV-14-0613</t>
  </si>
  <si>
    <t>Širokopásmový MEMS detektor terahertzového žiarenia</t>
  </si>
  <si>
    <t>APVV-14-0716</t>
  </si>
  <si>
    <t>doc. Ing. Ján Jakabovič, PhD.</t>
  </si>
  <si>
    <t>Návrh, príprava a charakterizácia materiálov a štruktúr anorganicko organickej hybridnej integrovanej fotoniky</t>
  </si>
  <si>
    <t>APVV-14-0749</t>
  </si>
  <si>
    <t>Moderné metódy návrhu a diagnostiky energeticky efektívnych výkonových prvkov</t>
  </si>
  <si>
    <t>APVV-14-0894</t>
  </si>
  <si>
    <t>Nová generácia interfejsu pre teleoperátorické riadenie servisných robotov</t>
  </si>
  <si>
    <t>1.7.2015-31.04.2018</t>
  </si>
  <si>
    <t>APVV-15-0062</t>
  </si>
  <si>
    <t xml:space="preserve">Ing. Jozef Hallon, PhD. </t>
  </si>
  <si>
    <t>Zabezpečenie elektromagnetickej kompatibility monitorovacích systémov mimoriadnych prevádzkových stavov jadrovej elektrárne</t>
  </si>
  <si>
    <t>APVV-15-0254</t>
  </si>
  <si>
    <t>Rozvoj a implementácia analógových integrovaných systémov pre ultra-nízkonapäťové aplikácie</t>
  </si>
  <si>
    <t>1.7.2016-31.12.2019</t>
  </si>
  <si>
    <t>APVV-15-0257</t>
  </si>
  <si>
    <t xml:space="preserve">doc. Ing. Elemír Ušák, PhD. </t>
  </si>
  <si>
    <t>Pokročilé materiály a štruktúry pre perspektívne aplikácie v elektrotechnike, elektronike a iných oblastiach na báze feritov s rozmermi častíc v oblasti mikrometrov a nanometrov</t>
  </si>
  <si>
    <t>APVV-15-0326</t>
  </si>
  <si>
    <t>prof. Ing. František Janíček, PhD.</t>
  </si>
  <si>
    <t>Smart mestá a ich inteligentná energetická chrbtica</t>
  </si>
  <si>
    <t>1.7.2016-30.9.2019</t>
  </si>
  <si>
    <t>APVV-15-0673</t>
  </si>
  <si>
    <t>prof. Ing. Alexander Šatka, PhD.</t>
  </si>
  <si>
    <t>GaN monolitické integrované obvody</t>
  </si>
  <si>
    <t>APVV-15-0087</t>
  </si>
  <si>
    <t xml:space="preserve">doc. Ing. Ján Jakabovič, PhD.          </t>
  </si>
  <si>
    <t>Príprava n nových dusíkatých OLED materiálov a štúdium ich optoelektronických vlastností</t>
  </si>
  <si>
    <t>1.7.2016-28.6.2019</t>
  </si>
  <si>
    <t>APVV-15-0108</t>
  </si>
  <si>
    <t xml:space="preserve">doc. Ing. Michal Váry, PhD.         </t>
  </si>
  <si>
    <t>Výskum a hodnotenie kvality a účinnosti impregnantov</t>
  </si>
  <si>
    <t>1.7.2016-31.5.2020</t>
  </si>
  <si>
    <t>APVV-15-0110</t>
  </si>
  <si>
    <t xml:space="preserve">doc. Ing. Michal Váry, PhD.        </t>
  </si>
  <si>
    <r>
      <t>Výskum nových konštrukčných a materiálových riešení káblov pre náročné prostredia s nebezpečenstvom požiaru, zaplavenia a pod.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</si>
  <si>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APVV-15-0152</t>
  </si>
  <si>
    <t xml:space="preserve">doc. Ing. Ladislav Harmatha, PhD. </t>
  </si>
  <si>
    <t>Výskum fyzikálnych vlastností a kinetiky formovania vrstiev čierneho kremíka</t>
  </si>
  <si>
    <t>APVV-15-0243</t>
  </si>
  <si>
    <t xml:space="preserve">prof. Ing. Július Cirák, CSc.      </t>
  </si>
  <si>
    <t>Polovodičové nanomembrány pre hybridné súčiastky</t>
  </si>
  <si>
    <t>APVV-15-0558</t>
  </si>
  <si>
    <t xml:space="preserve">prof. Ing. Vladimír Nečas, PhD. </t>
  </si>
  <si>
    <t>Vývoj softvérovej platformy pre výpočtové stanovenie a optimalizáciu nákladov vyraďovania jadrových zariadení z prevádzky na báze medzinárodného štandardu ISDC pre zaistenie bezpečného a efektívneho vyraďovania</t>
  </si>
  <si>
    <t>1.7.2016-31.12.2018</t>
  </si>
  <si>
    <t>APVV-15-0763</t>
  </si>
  <si>
    <t>Inteligentný systém monitorovania a prevencie zdravého srdca (na báze smart technológií a organickej elektroniky)</t>
  </si>
  <si>
    <t>APVV-16-0006</t>
  </si>
  <si>
    <t>Automatizovaná robotická montážna bunka ako prostriedok konceptu Industry 4.0</t>
  </si>
  <si>
    <t>APVV-16-0059</t>
  </si>
  <si>
    <t xml:space="preserve">doc. Ing. Rastislav Dosoudil, PhD. </t>
  </si>
  <si>
    <t>Výskum nových magnetodielektrických keramických a kompozitných materiálových štruktúr</t>
  </si>
  <si>
    <t>1.7.2017-30.6.2021</t>
  </si>
  <si>
    <t>APVV-16-0124</t>
  </si>
  <si>
    <t>Ing. Marian Vojs, PhD</t>
  </si>
  <si>
    <t>Výskum bórom dopovaných diamantových vrstiev pre vysokoúčinné odstraňovanie liečiv, drog a rezistentných typov mikroorganizmov z vôd</t>
  </si>
  <si>
    <t>APVV-16-0266</t>
  </si>
  <si>
    <t>prof. Ing. Ivan Hotový, DrSc</t>
  </si>
  <si>
    <t>Inovatívne typy senzorov plynov na báze oxidov kovov</t>
  </si>
  <si>
    <t>1.7.2017-31.12.2020</t>
  </si>
  <si>
    <t>APVV-16-0288</t>
  </si>
  <si>
    <t>Nové metódy pre systémy zvyšovania bezpečnosti jadrového palivového cyklu</t>
  </si>
  <si>
    <t>APVV-16-0079</t>
  </si>
  <si>
    <t>Moderné amorfné a polykryšatalické funkčné materiály pre senzory a aktuátory</t>
  </si>
  <si>
    <t>APVV-16-0129</t>
  </si>
  <si>
    <t>prof. Ing. František Uherek, PhD.</t>
  </si>
  <si>
    <t>Fotonické nanoštruktúry pripravené 3D laserovou litografiou pre biosenzorické aplikácie</t>
  </si>
  <si>
    <t>APVV-16-0319</t>
  </si>
  <si>
    <t>Štúdium interakcie rozhrania grafén-diamant na atomárnej úrovni</t>
  </si>
  <si>
    <t>APVV-16-0626</t>
  </si>
  <si>
    <t>Flexibilný systém Internetu vecí s využitím integrovaných SMART senzorických prvkov</t>
  </si>
  <si>
    <t>APVV-17-0169</t>
  </si>
  <si>
    <t>Nanotechnológia prípravy MIS fotoelektród s oxidmi kovov pre systémy na výrobu solárnych palív</t>
  </si>
  <si>
    <t>1.8.2018-30.6.2021</t>
  </si>
  <si>
    <t>APVV-17-0190</t>
  </si>
  <si>
    <t xml:space="preserve"> Vývoj autonómneho vozidla na otvorenej platforme elektromobilu</t>
  </si>
  <si>
    <t>1.8.2018-31.7.2022</t>
  </si>
  <si>
    <t>prof. Ing. Peter Hubinský, PhD.</t>
  </si>
  <si>
    <t>1.8.2018-31.12.2020</t>
  </si>
  <si>
    <t>APVV-17-0501</t>
  </si>
  <si>
    <t>Pokročilá technológia senzorov na báze organickej elektroniky</t>
  </si>
  <si>
    <t>APVV-17-0116</t>
  </si>
  <si>
    <t>Algoritmus kolektívnej inteligencie: Interdisciplinárne štúdium swarmového správania netopierov</t>
  </si>
  <si>
    <t>PP-H2020-18-0026</t>
  </si>
  <si>
    <t>Power2Power - Providing next-generation Silicon-based power solutions in transport and machinery for significant decarbonisation in the next decad</t>
  </si>
  <si>
    <t>2018-2022</t>
  </si>
  <si>
    <t>PP-H2020-18-0036</t>
  </si>
  <si>
    <t xml:space="preserve">UltimateGaN-Research for GaN technologies, devices, packages and applications to address the challenges of the future GaN roadmap </t>
  </si>
  <si>
    <t>SK-IL-RD-18-0008</t>
  </si>
  <si>
    <t>prof. Ing. Mikuláš Huba, PhD.</t>
  </si>
  <si>
    <t>Platoon modeling and control for mixed autonomous and conventional vehicles: a laboratory experimental analysis</t>
  </si>
  <si>
    <t>1.10.2018-30.9.2020</t>
  </si>
  <si>
    <t>MŠVVaŠ SR</t>
  </si>
  <si>
    <t>Výskum technologických uzlov CNC strojov na delenie  materiálov energolúčovými technológiami</t>
  </si>
  <si>
    <t>09/200/2015</t>
  </si>
  <si>
    <t>prof. Ing. Ján Murgaš, PhD.</t>
  </si>
  <si>
    <t>Výskum novej generácie elektrónovolúčových komplexov určených na vákuové zváranie hliníkových a horčíkových zliatin</t>
  </si>
  <si>
    <t>ESA</t>
  </si>
  <si>
    <t>4000117400/16/NL/NDe</t>
  </si>
  <si>
    <t>doc. RNDr. Pavol Valko, CSc.</t>
  </si>
  <si>
    <t>Space for Education, Education for Space (SEES)</t>
  </si>
  <si>
    <t>4000116936/16/NL/NDe</t>
  </si>
  <si>
    <t>Ing. Tomáš Iliť</t>
  </si>
  <si>
    <t>Radiation Induced Terahertz Wave and Power Generation in Magnetic Microwires (RIT)</t>
  </si>
  <si>
    <t>FMFI UK</t>
  </si>
  <si>
    <t>EUROATOM/CU</t>
  </si>
  <si>
    <t xml:space="preserve">PLEPS-Depth profiling radiation induced defect concentration in DEMO structural materials using Pulsed Low Energy Positron System </t>
  </si>
  <si>
    <t>01.2.2008-31.12.2018</t>
  </si>
  <si>
    <t>EURATOM/NUGENIA</t>
  </si>
  <si>
    <t xml:space="preserve">ASATAR -  NUGENIA PLUS </t>
  </si>
  <si>
    <t>2013-2016</t>
  </si>
  <si>
    <t>RP 605149</t>
  </si>
  <si>
    <t>doc. Ing. Ján Haščík, PhD.</t>
  </si>
  <si>
    <t>ENEN RUII - Strengthening of Cooperation and Exchange for Nuclear Education and Training between the European Union and the Russian Federation</t>
  </si>
  <si>
    <t>621272/2014</t>
  </si>
  <si>
    <t>SAFESENSE-Sensor technologies enhanced safety and security of buildings and its occupants</t>
  </si>
  <si>
    <t>1.4.2014-30.4.2017</t>
  </si>
  <si>
    <t>University of Bath</t>
  </si>
  <si>
    <t>641864 - INREP - RIA</t>
  </si>
  <si>
    <t xml:space="preserve">prof. Ing. Alexander Šatka, PhD. </t>
  </si>
  <si>
    <t>INREP - Towards Indium Free TCOs</t>
  </si>
  <si>
    <t>2015-2017</t>
  </si>
  <si>
    <t>ENIAC/OSIRIS č 662322</t>
  </si>
  <si>
    <t>prof. Ing. Jaroslav Kováč, PhD.</t>
  </si>
  <si>
    <t>Optimálne SiC substráty pre mikrovlnné a výkonové obvody</t>
  </si>
  <si>
    <t>1.5.2015-30.4.2019</t>
  </si>
  <si>
    <t>dofin.</t>
  </si>
  <si>
    <t>EÚ H2020 ECSEL JU</t>
  </si>
  <si>
    <t>ECSEL/OSIRIS č 662322</t>
  </si>
  <si>
    <t>OSIRIS - Optimal SIC substR ates for Integrated Microwave and Power CircuitS</t>
  </si>
  <si>
    <t>H2020/PowerBase ECSEL-IA č.662133</t>
  </si>
  <si>
    <t>Rozvoj moderných metód analýzy nových výkonových prvkov GaN a Si</t>
  </si>
  <si>
    <t>1.5.2015-30.4.2021</t>
  </si>
  <si>
    <t>H2020/ 692480</t>
  </si>
  <si>
    <t>IoSense - Flexible FE/BE Sensor Pilot Line for the Internet of Everything</t>
  </si>
  <si>
    <t>2016 - 2019</t>
  </si>
  <si>
    <t>H2020/737434-1 -ECSEL-RIA</t>
  </si>
  <si>
    <t>CONNECT - Innovative smart components, modules and appliances for a truly connected, efficient and secure smart grid</t>
  </si>
  <si>
    <t>1.4.2017-31.3.220</t>
  </si>
  <si>
    <t>H2020/737417-2-ECSEL-IA</t>
  </si>
  <si>
    <t>R3-PowerUP - 300mm Pilot Line for Smart Power and Power Discretes</t>
  </si>
  <si>
    <t>1.11.2017-30.4.2021</t>
  </si>
  <si>
    <t>EÚ H2020</t>
  </si>
  <si>
    <t>H2020/755151-RIA</t>
  </si>
  <si>
    <t>MEACTOS - Mitigating Environmentally Assissted Cracking Through Optimisation of Surface Condition</t>
  </si>
  <si>
    <t>H2020 ICT-20 2015</t>
  </si>
  <si>
    <t>prof. Ing. Gregor Rozinaj, PhD.   </t>
  </si>
  <si>
    <t>NEWTON - Networked Labs for Training in Sciences and Technologies for Information and Communication</t>
  </si>
  <si>
    <t>H2020/783274 - ECSEL-RIA</t>
  </si>
  <si>
    <r>
      <rPr>
        <sz val="10"/>
        <color theme="1"/>
        <rFont val="Calibri"/>
        <family val="2"/>
        <charset val="238"/>
        <scheme val="minor"/>
      </rPr>
      <t>5G_GaN2</t>
    </r>
    <r>
      <rPr>
        <b/>
        <sz val="10"/>
        <color theme="1"/>
        <rFont val="Calibri"/>
        <family val="2"/>
        <charset val="238"/>
        <scheme val="minor"/>
      </rPr>
      <t xml:space="preserve"> - </t>
    </r>
    <r>
      <rPr>
        <sz val="10"/>
        <color theme="1"/>
        <rFont val="Calibri"/>
        <family val="2"/>
        <charset val="238"/>
        <scheme val="minor"/>
      </rPr>
      <t>Advanced RF Transceivers for 5G base stations based on GaN Technology</t>
    </r>
  </si>
  <si>
    <t>Pokročilé rádiofrekvenčné vysielače-prijímače pre základné stanice 5G sietí 
na báze GaN technológií
Pokročilé rádiofrekvenčné vysielače-prijímače pre základné stanice 5G sietí  na báze GaN technológií</t>
  </si>
  <si>
    <t>H2020/783174 - ECSEL-RIA</t>
  </si>
  <si>
    <r>
      <rPr>
        <sz val="10"/>
        <color theme="1"/>
        <rFont val="Calibri"/>
        <family val="2"/>
        <charset val="238"/>
        <scheme val="minor"/>
      </rPr>
      <t>HiPERFORM</t>
    </r>
    <r>
      <rPr>
        <b/>
        <sz val="10"/>
        <color theme="1"/>
        <rFont val="Calibri"/>
        <family val="2"/>
        <charset val="238"/>
        <scheme val="minor"/>
      </rPr>
      <t xml:space="preserve"> - </t>
    </r>
    <r>
      <rPr>
        <sz val="10"/>
        <color theme="1"/>
        <rFont val="Calibri"/>
        <family val="2"/>
        <charset val="238"/>
        <scheme val="minor"/>
      </rPr>
      <t>High performant Wide Band Gap Power Electronics for Reliable, energy eFficient drivetrains and Optimization thRough Multi-physics simulation</t>
    </r>
  </si>
  <si>
    <t>Vysoko efektívna široko pásmová výkonová elektronika pre spoľahlivé, energeticky efektívne elektrophony a optimizácia pomocou multi-fyzikálnych simulácií</t>
  </si>
  <si>
    <t>H2020/783158 - ECSEL-IA</t>
  </si>
  <si>
    <r>
      <rPr>
        <sz val="10"/>
        <color theme="1"/>
        <rFont val="Calibri"/>
        <family val="2"/>
        <charset val="238"/>
        <scheme val="minor"/>
      </rPr>
      <t>REACTION</t>
    </r>
    <r>
      <rPr>
        <b/>
        <sz val="10"/>
        <color theme="1"/>
        <rFont val="Calibri"/>
        <family val="2"/>
        <charset val="238"/>
        <scheme val="minor"/>
      </rPr>
      <t xml:space="preserve"> -</t>
    </r>
    <r>
      <rPr>
        <sz val="10"/>
        <color theme="1"/>
        <rFont val="Calibri"/>
        <family val="2"/>
        <charset val="238"/>
        <scheme val="minor"/>
      </rPr>
      <t xml:space="preserve"> first and euRopEAn siC eigTh Inches pilOt liNe</t>
    </r>
  </si>
  <si>
    <t>Prvá a Európska SiC osem palcová pilotná linka“ časť projektu „Charakterizácia a modelovanie elektrofyzikálnych vlastností SiC výkonových prvkov</t>
  </si>
  <si>
    <t>NATO</t>
  </si>
  <si>
    <t>SPS G5448</t>
  </si>
  <si>
    <t xml:space="preserve">prof. Ing. Otokar Grošek, PhD. </t>
  </si>
  <si>
    <t>Secure Communication in the Quantum Era</t>
  </si>
  <si>
    <t>2018-</t>
  </si>
  <si>
    <t>MVP</t>
  </si>
  <si>
    <t>Ing. Miroslav Novota</t>
  </si>
  <si>
    <t>Organické integrované obvody využívajúce pokročilé OFET prvky</t>
  </si>
  <si>
    <t>Ing. Michal Mičjan</t>
  </si>
  <si>
    <t>Návrh a výroba flexibilných organických poľom riadených tranzistorov</t>
  </si>
  <si>
    <t>Ing. Juraj Nevřela</t>
  </si>
  <si>
    <t>Výroba progresívnych PhC štruktúr pre OLED za využitia nanoimprint litografie</t>
  </si>
  <si>
    <t>Ing. Dorota Flamíková</t>
  </si>
  <si>
    <t>Hodnotenie dlohodobej bezpečnosti hlbinného úložiska prostredníctvom modelu referenčnej biosféry</t>
  </si>
  <si>
    <t>Ing. Erich Stark</t>
  </si>
  <si>
    <t>Príspevok k moderným metódam ovládania IoT zariadení v zmiešanej realite</t>
  </si>
  <si>
    <t>Ing. Michal Adamík</t>
  </si>
  <si>
    <t>Automatické generovanie trajektórii pre roboticky manipulátor</t>
  </si>
  <si>
    <t>Ing. Erik Kučera, PhD.</t>
  </si>
  <si>
    <t>Výučbové aplikácie vo virtuálnej a zmiešanej realite pre mechatroniku</t>
  </si>
  <si>
    <t>Ing. Oto Haffner, PhD.</t>
  </si>
  <si>
    <t>Meranie ergonómie pracoviska pre Industry 4.0</t>
  </si>
  <si>
    <t>Ing. Matúš Saro</t>
  </si>
  <si>
    <t>Vývoj detekčnej aparatúry pre rýchle časové meranie</t>
  </si>
  <si>
    <t>Exceletný MVP</t>
  </si>
  <si>
    <t>VPPL</t>
  </si>
  <si>
    <t>Mgr. Michal Chudý, PhD.</t>
  </si>
  <si>
    <t>Laboratórium virtuálnych elektrární</t>
  </si>
  <si>
    <t>1.7.2017-31.12.2018</t>
  </si>
  <si>
    <t>FLEXDEV</t>
  </si>
  <si>
    <t xml:space="preserve">Ing. Michal Mičjan </t>
  </si>
  <si>
    <t>Návrh a výroba tlačených flexibilných elektronických prvkov s využitím technológie inkjet tlače</t>
  </si>
  <si>
    <t>Nadácia TB</t>
  </si>
  <si>
    <t>2017et005</t>
  </si>
  <si>
    <t>Autonómny systém na 3D tlač vo vesmíre</t>
  </si>
  <si>
    <t>1.1.2018-15.11.2018</t>
  </si>
  <si>
    <t>2017et012</t>
  </si>
  <si>
    <t>doc. Ing. Katarína Žáková, PhD.</t>
  </si>
  <si>
    <t>Autonómne sledovanie pohyblivého cieľa</t>
  </si>
  <si>
    <t>2017vs022</t>
  </si>
  <si>
    <t xml:space="preserve">Kolaboratívne výučbové aplikácie v zmiešanej realite pre mechatroniku </t>
  </si>
  <si>
    <t>Prvá zváračská, a.s.</t>
  </si>
  <si>
    <t>132/200/18/K</t>
  </si>
  <si>
    <t>doc. Ing. Róbert Hinca</t>
  </si>
  <si>
    <t>Analýza radiačnej situácie od ionizačného žiarenia pri zváraní elektrónkovým zväzkom</t>
  </si>
  <si>
    <t>Slovenská elektrizačná prenosová sústava, a.s.</t>
  </si>
  <si>
    <t>Anlýza aktuálneho stavu potrieb systému merania kvality SEPS</t>
  </si>
  <si>
    <t>219/200/18/K</t>
  </si>
  <si>
    <t>Centrum pre vedu a výskum, s.r.o.</t>
  </si>
  <si>
    <t>CVaV - zmluva o vyskume</t>
  </si>
  <si>
    <t>APVV-14-0301</t>
  </si>
  <si>
    <t>Ing. Jozef Feranc, PhD.</t>
  </si>
  <si>
    <t>Nové environmentálne prijateľné polymérne materiály z obnoviteľných zdrojov</t>
  </si>
  <si>
    <t>APVV-14-0397</t>
  </si>
  <si>
    <t>doc. Ing. Milan Čertík, PhD.</t>
  </si>
  <si>
    <t>Aplikácia biokrmív vo výžive hydiny na produkciu funkčných potravín obohatených o významné polynenasýtené mastné kyseliny</t>
  </si>
  <si>
    <t>APVV-14-0317</t>
  </si>
  <si>
    <t>prof. Ing. Ľudovít Jelemenský, DrSc.</t>
  </si>
  <si>
    <t>Inteligentný systém na identifikáciu nebezpečenstva v komplexných výrobných procesoch</t>
  </si>
  <si>
    <t>APVV-14-0538</t>
  </si>
  <si>
    <t>prof. Ing. Michal Rosenberg, PhD.</t>
  </si>
  <si>
    <t>Komplexná izolácia látok s vysokou pridanou hodnotou zo skorocelu Plantago lanceolata</t>
  </si>
  <si>
    <t>APVV-14-0393</t>
  </si>
  <si>
    <t>prof. Ing. Dušan Bakoš, DrSc.</t>
  </si>
  <si>
    <t>Komplexné využitie extraktívnych zlúčenín kôry</t>
  </si>
  <si>
    <t>1.7.2015-30.6.3019</t>
  </si>
  <si>
    <t>APVV-14-0073</t>
  </si>
  <si>
    <t>Ing. Ivan Šalitroš, PhD.</t>
  </si>
  <si>
    <t>Magnetokalorický jav v kvantových a nanoskopických systémoch</t>
  </si>
  <si>
    <t>APVV-14-0334</t>
  </si>
  <si>
    <t>prof. Ing. Albert Breier, DrSc.</t>
  </si>
  <si>
    <t>Možná duálna funkcia P-glykoproteínu pri viacliekovej rezistencii leukemických buniek: efluxná pumpa a regulačný proteín</t>
  </si>
  <si>
    <t>1.7.2015-31.10.2018</t>
  </si>
  <si>
    <t>APVV-14-0566</t>
  </si>
  <si>
    <t>prof. Ing. Ivan Hudec, PhD.</t>
  </si>
  <si>
    <t>Nereaktívne tavné lepidlá na báze metalocénových polymérov pre priemyselné aplikácie</t>
  </si>
  <si>
    <t>APVV-14-0078</t>
  </si>
  <si>
    <t>prof. Ing. Marian Koman, DrSc.</t>
  </si>
  <si>
    <t>Nové materiály na báze koordinačných zlúčenín</t>
  </si>
  <si>
    <t>APVV-14-0147</t>
  </si>
  <si>
    <t>prof. Ing. Tibor Gracza, DrSc.</t>
  </si>
  <si>
    <t>Nové syntetické metódy a syntézy biologicky aktívnych molekúl pre trvalo udržateľný rozvoj zelenej chémie</t>
  </si>
  <si>
    <t>APVV-14-0125</t>
  </si>
  <si>
    <t>Nové typy kompozitných a viaczložkových impregnantov pre elektrotechniku na báze polyesterových a polyesterimidových živíc</t>
  </si>
  <si>
    <t>APVV-14-0474</t>
  </si>
  <si>
    <t>prof. Ing. Milan Polakovič, PhD.</t>
  </si>
  <si>
    <t>Príprava erytropoetínu, terapeutického hormónu ovplyvňujúceho tvorbu červených krviniek, expresiou v eukaryotickom bunkovom systéme a jeho ďalšia purifikácia</t>
  </si>
  <si>
    <t>Predĺžené riešenie o 6 mesiacov.</t>
  </si>
  <si>
    <t>APVV-14-0175</t>
  </si>
  <si>
    <t>doc. Ing. Anna Ujhelyiová, PhD.</t>
  </si>
  <si>
    <t>Špeciálne aditivované vlákna a textílie</t>
  </si>
  <si>
    <t>APVV-14-0217</t>
  </si>
  <si>
    <t>prof. Ing. Pavel Fellner, DrSc.</t>
  </si>
  <si>
    <t>Využitie sadry na hodnotné chemické produkty a medziprodukty</t>
  </si>
  <si>
    <t>APVV-15-0494</t>
  </si>
  <si>
    <t>Ing. Štefan Schlosser, CSc.</t>
  </si>
  <si>
    <t>Nanosegregované afinitné činidlá pre hybridné fermentačno-separačné procesy</t>
  </si>
  <si>
    <t>APVV-15-0303</t>
  </si>
  <si>
    <t>Obranné mechanizmy neoplastických buniek proti chemickému stresu</t>
  </si>
  <si>
    <t>APVV-15-0007</t>
  </si>
  <si>
    <t>prof. Ing. Miroslav Fikar, DrSc.</t>
  </si>
  <si>
    <t>Optimálne riadenie pre procesný priemysel</t>
  </si>
  <si>
    <t>APVV-15-0148</t>
  </si>
  <si>
    <t>doc. Ing. Juma Haydary, PhD.</t>
  </si>
  <si>
    <t>Dvojstupňové splyňovanie zmesného tuhého odpadu s katalytickou redukciou dechtov</t>
  </si>
  <si>
    <t>APVV-15-0053</t>
  </si>
  <si>
    <t>prof. Ing. Peter Rapta, DrSc.</t>
  </si>
  <si>
    <t>Elektrochemicky a fotochemicky iniciované reakcie koordinačných zlúčenín s biologicky aktívnymi ligandami</t>
  </si>
  <si>
    <t>APVV-15-0079</t>
  </si>
  <si>
    <t>prof. Ing. Marián Valko, PhD.</t>
  </si>
  <si>
    <t>Experimentálne a teoretické štúdium molekulóvej štruktúry, elektrónových vlastností, reaktivity a biologickej aktivity komplexných zlúčenín redoxne aktívnych kovov</t>
  </si>
  <si>
    <t>APVV-15-0455</t>
  </si>
  <si>
    <t>Ing. Pavel Májek, PhD.</t>
  </si>
  <si>
    <t>Farmakologické ovplyvnenie glukózovej toxicity pri diabete typu 2</t>
  </si>
  <si>
    <t>APVV-15-0545</t>
  </si>
  <si>
    <t>doc. Ing. Tibor Liptaj, PhD.</t>
  </si>
  <si>
    <t>Fotochemicky indukovaná meďou sprostredkovaná radikálová polymerizácia s prenosom atómu</t>
  </si>
  <si>
    <t>APVV-15-0052</t>
  </si>
  <si>
    <t>doc. Ing. Michal Jablonský, PhD.</t>
  </si>
  <si>
    <t>Frakcionácia lignocelulózových surovín s eutektickými rozpúšťadlami</t>
  </si>
  <si>
    <t>APVV-15-0227</t>
  </si>
  <si>
    <t>Imobilizované rekombinantné mikroorganizmy pre biotechnologickú produkciu chemických špecialít pomocou biokatalytických kaskádových reakcií</t>
  </si>
  <si>
    <t>APVV-15-0641</t>
  </si>
  <si>
    <t>doc. Ing. Boris Lakatoš, PhD.</t>
  </si>
  <si>
    <t>Inovatívna MoS2 platforma pre diagnózu a cielenú liečbu rakoviny</t>
  </si>
  <si>
    <t>APVV-15-0124</t>
  </si>
  <si>
    <t>prof. Ing. Peter Šimon, DrSc.</t>
  </si>
  <si>
    <t>Izokonverzné metódy - teória a aplikácie</t>
  </si>
  <si>
    <t>APVV-15-0460</t>
  </si>
  <si>
    <t>doc. Ing. Katarína Vizárová, PhD.</t>
  </si>
  <si>
    <t>Konzervovanie a stabilizácia objektov kultúrneho dedičstva z prírodných organických materiálov nízkoteplotnou plazmou</t>
  </si>
  <si>
    <t>APVV-15-0077</t>
  </si>
  <si>
    <t>RNDr. Svatava Kašparová, PhD.</t>
  </si>
  <si>
    <t>Učenie a nervová plasticita spevavcov</t>
  </si>
  <si>
    <t>APVV-15-0333</t>
  </si>
  <si>
    <t>Ing. Katarína Furdíková, PhD.</t>
  </si>
  <si>
    <t>Vplyv terroir a technologických postupov na senzoriské vlastnosti slovenských vín</t>
  </si>
  <si>
    <t>APVV-15-0355</t>
  </si>
  <si>
    <t>prof. Ing. Ivan Špánik, DrSc.</t>
  </si>
  <si>
    <t>Vývoj nových analytických metód pre určovanie pôvodu slovenských tokajských vín a ovocných destilátov</t>
  </si>
  <si>
    <t>APVV-15-0006</t>
  </si>
  <si>
    <t>prof. Ing. Ľubomír Valík, PhD.</t>
  </si>
  <si>
    <t>Zvýšenie bezpečnosti a kvality tradičných slovenských syrov na základe aplikácie moderných analytických, matematicko-modelovacích a molekulárno-biologických metód a identifikácia inovačného potenciálu</t>
  </si>
  <si>
    <t>APVV-15-0449</t>
  </si>
  <si>
    <t>doc. Ing. Pavol Hudec, PhD.</t>
  </si>
  <si>
    <t>Katalyzátory typu hydrotalcit a zeolit na záchyt a redukciu NOx emisií</t>
  </si>
  <si>
    <t>1.7.2016-30.11.2018</t>
  </si>
  <si>
    <t>APVV-15-0029</t>
  </si>
  <si>
    <t>Mgr. Ladislav Bačiak</t>
  </si>
  <si>
    <t>Výskum komparatívnych zobrazovacích metód na báze magnetickej rezonancie na diagnostiku neurologických a muskuloskeletálnych ochorení</t>
  </si>
  <si>
    <t>APVV-15-0119</t>
  </si>
  <si>
    <t>Kompenzačné ochranné mechanizmy ako účinný nástroj voči zvýšenej energetickej deficiencii patologicky zaťaženého myokardu: Výhodná perspektíva v modernej experimentálnej kardioprotekcii.</t>
  </si>
  <si>
    <t>APVV-16-0039</t>
  </si>
  <si>
    <t>RNDr. Ľubor Dlháň, PhD.</t>
  </si>
  <si>
    <t>Agregácia prechodných kovov v živých organizmoch</t>
  </si>
  <si>
    <t>APVV-16-0136</t>
  </si>
  <si>
    <t>Elastomérne zmesi a kompozitné materiály pre špeciálne aplikácie</t>
  </si>
  <si>
    <t>APVV-16-0171</t>
  </si>
  <si>
    <t>doc. Ing. Lucia Bírošová, PhD.</t>
  </si>
  <si>
    <t>Progresívne metódy zabraňujúce vzniku a šíreniu rezistencie baktérií voči klinicky relevantným antibiotikám</t>
  </si>
  <si>
    <t>APVV-16-0088</t>
  </si>
  <si>
    <t>Ing. František Kreps, PhD.</t>
  </si>
  <si>
    <t>Komplexné využitie rastlinnej biomasy v biopotravinách s pridanou hodnotou</t>
  </si>
  <si>
    <t>APVV-16-0111</t>
  </si>
  <si>
    <t>prof. Ing. Jozef Markoš, DrSc.</t>
  </si>
  <si>
    <t>Návrh, simulácia a optimalizácia hybridných reaktívne separačných systémov na biokatalytickú produckciu prírodných látok</t>
  </si>
  <si>
    <t>1.7.2017-20.6.2021</t>
  </si>
  <si>
    <t>APVV-16-0216</t>
  </si>
  <si>
    <t>Ing. Barbora Kaliňáková, PhD.</t>
  </si>
  <si>
    <t>Moderné plazmové technológie pre ekologické poľnohospodárstvo a potravinárstvo</t>
  </si>
  <si>
    <t>APVV-16-0097</t>
  </si>
  <si>
    <t>doc. Ing. Elena Hájeková, PhD.</t>
  </si>
  <si>
    <t>Vývoj technológie výroby pokročilých motorových palív z nepotravinárskych surovín</t>
  </si>
  <si>
    <t>APVV-16-0258</t>
  </si>
  <si>
    <t>Ing. Pavol Jakubec, PhD.</t>
  </si>
  <si>
    <t>Kryštalizáciou-indukovaná asymetrická transformácia v syntéze biologicky účinných látok</t>
  </si>
  <si>
    <t>APVV-16-0314</t>
  </si>
  <si>
    <t>Výskum a vývoj priemyselných biokatalyzátorov na prípravu špeciálnych biochemikálií</t>
  </si>
  <si>
    <t>APVV-16-0341</t>
  </si>
  <si>
    <t>doc. Ing. Marián Janek, PhD.</t>
  </si>
  <si>
    <t>Hybridné kompozitné vlákna pre tavné nanášanie keramických prototypov.</t>
  </si>
  <si>
    <t>APVV-16-0439</t>
  </si>
  <si>
    <t>doc. Ing. Martin Šimkovič, PhD.</t>
  </si>
  <si>
    <t>Využitie myrozinázy na aktiváciu sulforafanu pre vývoj preparátu s preventívnymi účinkami nádorových ochorení</t>
  </si>
  <si>
    <t>doc. Ing. Tomáš Mackuľak, PhD.</t>
  </si>
  <si>
    <t>Výskum bórom dopovaných diamantových vrstiev pre vysokoúčinné odstraňovanie liečiv, drog a rezistentných typov mikroorganizmov z vôd</t>
  </si>
  <si>
    <t>APVV-17-0078</t>
  </si>
  <si>
    <t>Polymérne systémy z obnoviteľných zdrojov pre vlákna a textílie</t>
  </si>
  <si>
    <t>1.8.2017-30.6.2021</t>
  </si>
  <si>
    <t>APVV-17-0109</t>
  </si>
  <si>
    <t>prof. Ing. Gabriel Čík, CSc.</t>
  </si>
  <si>
    <t>Komplexné využitie pribudliny na prípravu látok s vysokou pridanou hodnotou</t>
  </si>
  <si>
    <t>1.8.2018-31.7.2021</t>
  </si>
  <si>
    <t>APVV-17-0119</t>
  </si>
  <si>
    <t>prof. Ing. Igor Bodík, PhD.</t>
  </si>
  <si>
    <t>Monitoring ciest farmaceutík z čistiarenských kalov do pôd, rastlín a podzemných vôd</t>
  </si>
  <si>
    <t>APVV-17-0149</t>
  </si>
  <si>
    <t>doc. RNDr. Miroslav Gál, PhD.</t>
  </si>
  <si>
    <t>Zelený expresný systém pre produkciu rekombinantných proteínov v Candida utilis</t>
  </si>
  <si>
    <t>APVV-17-0183</t>
  </si>
  <si>
    <t>prof. Ing. Ján Híveš, PhD.</t>
  </si>
  <si>
    <t>Využitie elektrochemicky pripraveného zeleného oxidovadla železanu pre dočisťovanie odpadových vôd</t>
  </si>
  <si>
    <t>1.8.2018-31.12.2021</t>
  </si>
  <si>
    <t>APVV-17-0212</t>
  </si>
  <si>
    <t>Bioaktívne látky rakytníka rešetliakového a ich uplatnenie vo funkčných potravinách</t>
  </si>
  <si>
    <t>APVV-17-0262</t>
  </si>
  <si>
    <t>Re-dizajn metabolizmu tukotvorných mikroorganizmov pre biotechnologickú prípravu priemyselne atraktívnych olejov</t>
  </si>
  <si>
    <t>APVV-17-0302</t>
  </si>
  <si>
    <t>Ing. Tomáš Soták, PhD.</t>
  </si>
  <si>
    <t>Selektívna konverzia odpadovej biomasy chemickými a biotechnologickými procesmi</t>
  </si>
  <si>
    <t>APVV-17-0333</t>
  </si>
  <si>
    <t>doc. Ing. Vladimír Štefuca, CSc.</t>
  </si>
  <si>
    <t>Výskum a vývoj efektívnych procesov prípravy vanilínu a iných prírodných aróm s využitím oxidačného a protektívneho účinku
rekombinantnej katalázy a peroxidázy</t>
  </si>
  <si>
    <t>APVV-17-0304</t>
  </si>
  <si>
    <t>Nové environmentálne prijateľné biodegradovateľné zmesi polymérov z obnoviteľných zdrojov</t>
  </si>
  <si>
    <t>APVV-17-0513</t>
  </si>
  <si>
    <t>prof. Ing. Viktor Milata, DrSc.</t>
  </si>
  <si>
    <t>Smart chromogénne heterocykly</t>
  </si>
  <si>
    <t>PP-H2020-18-0002</t>
  </si>
  <si>
    <t>Sum of Squares Programming for System Design and Analysis</t>
  </si>
  <si>
    <t>1.7.2018-31.3.2019</t>
  </si>
  <si>
    <t>PP-H2020-18-0001</t>
  </si>
  <si>
    <t>doc. Ing. Martin Rebroš, PhD.</t>
  </si>
  <si>
    <t>European Training Network for the Sustainable Utilisation of Fats and Oils Using Catalysis</t>
  </si>
  <si>
    <t>PP-H2020-18-0003</t>
  </si>
  <si>
    <t>Understanding electro-catalytic CO2 conversion via operando techniques</t>
  </si>
  <si>
    <t>PP-H2020-18-0009</t>
  </si>
  <si>
    <t>Establish a research and training platform to create an innovative rubber compound using bionically inspired
functionalized polymers and silicas</t>
  </si>
  <si>
    <t>PP-H2020-18-0014</t>
  </si>
  <si>
    <t>Analysing, Understanding and Understanding the Adhesion Strength in Modern Tires</t>
  </si>
  <si>
    <t>1.10.2018-31.3.2019</t>
  </si>
  <si>
    <t>FP7-613667</t>
  </si>
  <si>
    <t>Glycerol Biorefinery Approach for the Production of High Quality Products of Industrial Value.</t>
  </si>
  <si>
    <t>1.11.2013-1.1.2018</t>
  </si>
  <si>
    <t>FP7-PEOPLE-2013-607957</t>
  </si>
  <si>
    <t>Vzdelávanie vo vnorenom prediktívnom riadení a optimalizácii</t>
  </si>
  <si>
    <t>1.2.2014-31.1.2018</t>
  </si>
  <si>
    <t>017STU-4/2017</t>
  </si>
  <si>
    <t>prof. Ing. Peter Segľa, DrSc.</t>
  </si>
  <si>
    <t>Modernizácia výučby anorganickej chémie v pedagogickom procese</t>
  </si>
  <si>
    <t>1.1.2017-31.12.2019</t>
  </si>
  <si>
    <t>034STU-4/2017</t>
  </si>
  <si>
    <t>Chemický priemysel v zrkadle dejín Slovenska IV</t>
  </si>
  <si>
    <t>1/0543/15</t>
  </si>
  <si>
    <t>Elektrochemický proces prípravy "zeleného" oxidovadla-železanov pre dočisťovanie odpadných vôd</t>
  </si>
  <si>
    <t>1.1.2015-1.12.2018</t>
  </si>
  <si>
    <t>Nové stabilizované a štruktúrne usporiadané opticky a fotoelektricky aktívne organické materiály</t>
  </si>
  <si>
    <t>1.1.2015-1.1.2018</t>
  </si>
  <si>
    <t>1/0403/15</t>
  </si>
  <si>
    <t>doc. Ing. Michal Kvasnica, PhD.</t>
  </si>
  <si>
    <t>Overiteľne bezpečné optimálne riadenie</t>
  </si>
  <si>
    <t>1/0295/15</t>
  </si>
  <si>
    <t>doc. Ing. Katarína Dercová, PhD.</t>
  </si>
  <si>
    <t>Pokročilé prístupy bioremediácie - biostimulácia a bioaugmentácia - na dekontamináciu organických chlórovaných zlúčenín zo znečistených sedimentov, vôd a pôd</t>
  </si>
  <si>
    <t>1/0888/15</t>
  </si>
  <si>
    <t>prof. Ing. Michal Čeppan, PhD.</t>
  </si>
  <si>
    <t>Stabilita a degradácia farebných vrstiev objektov kultúrneho dedičstva</t>
  </si>
  <si>
    <t>1/0601/15</t>
  </si>
  <si>
    <t>doc. Ing. Pavol Fedorko, CSc.</t>
  </si>
  <si>
    <t>Transportné vlastnosti vysoko dopovaných vodivých polymérov a materiálov z jednostenných uhlíkových nanotrubíc</t>
  </si>
  <si>
    <t>1/0696/15</t>
  </si>
  <si>
    <t>Ing. Ľuboš Bača, PhD.</t>
  </si>
  <si>
    <t>Vysokoporézne anorganické materiály pre tepelno-izolačné aplikácie</t>
  </si>
  <si>
    <t>1.1.2015-31.12.2018</t>
  </si>
  <si>
    <t>1/0592/15</t>
  </si>
  <si>
    <t>Vývoj a aplikácia izokonverzných metód</t>
  </si>
  <si>
    <t>1/0772/16</t>
  </si>
  <si>
    <t>prof. Ing. Miroslav Hutňan, PhD.</t>
  </si>
  <si>
    <t>Anaerobná produkcia bioplynu na čistenie kalových vôd z biomasy s vysokým obsahom dusíka a síry</t>
  </si>
  <si>
    <t>1.1.2016-31.12.2019</t>
  </si>
  <si>
    <t>1/0489/16</t>
  </si>
  <si>
    <t>doc. Ing. Ľubomír Švorc, PhD.</t>
  </si>
  <si>
    <t>Analyticko-chemické (bio)senzory a testy ako alternatíva biologických skúšok toxicity</t>
  </si>
  <si>
    <t>1/0871/16</t>
  </si>
  <si>
    <t>doc. Ing. Jozef Kožíšek, CSc.</t>
  </si>
  <si>
    <t>Cielený výskum elektrónovej štruktúry s dôsledkom na chemické a fyzikálnochemické vlastnosti</t>
  </si>
  <si>
    <t>1.1.2016-31.12.2018</t>
  </si>
  <si>
    <t>2/0042/16</t>
  </si>
  <si>
    <t>Dejiny celulózy a papiera na Slovenksu vo výrobe, výskume a odbornom školstve</t>
  </si>
  <si>
    <t>1/0598/16</t>
  </si>
  <si>
    <t>doc. Ing. Martin Breza, CSc.</t>
  </si>
  <si>
    <t>Elektrónová štruktúra komplexov kovov s "non-innocent" ligandami ako kľúč k interpretácii a predikcii ich vlastností</t>
  </si>
  <si>
    <t>1/0687/16</t>
  </si>
  <si>
    <t>Ing. Mário Mihaľ, PhD.</t>
  </si>
  <si>
    <t>Experimentálne a matematické modelovanie hybridných systémov integrujúcich bioreaktor z membránovou separáciou a adsorbciou</t>
  </si>
  <si>
    <t>1/0900/16</t>
  </si>
  <si>
    <t>doc. RNDr. Milan Mikula, CSc.</t>
  </si>
  <si>
    <t>Hybridné organicko-anorganické solárne články na báze kompozitných vodivých vrstiev pripravených tlačovými technikami</t>
  </si>
  <si>
    <t>1/0569/16</t>
  </si>
  <si>
    <t>doc. Ing. Mária Greifová, PhD.</t>
  </si>
  <si>
    <t>Problematika biogénnych amínov vo fermentovaných potravinách a použitie mikroorganizmov degradujúcich biogénne amíny ako možné riešenie pre zabezpečenie zdravotne bezpečných potravín</t>
  </si>
  <si>
    <t>1/0112/16</t>
  </si>
  <si>
    <t>doc. Ing. Monika Bakošová, CSc.</t>
  </si>
  <si>
    <t>Riadenie energeticky náročných procesov s neurčitosťami v chemických technológiách a biotechnológiách</t>
  </si>
  <si>
    <t>1/0371/16</t>
  </si>
  <si>
    <t>prof. Ing. Štefan Marchalín, DrSc.</t>
  </si>
  <si>
    <t>Stereoselektívne syntézy bioaktívnych analógov indolizidínových a chinolizidínových alkaloidov</t>
  </si>
  <si>
    <t>1/0353/16</t>
  </si>
  <si>
    <t>prof. Ing. Štefan Schmidt, PhD.</t>
  </si>
  <si>
    <t>Štúdium chemických zmien zdraviu prospešných sprievodných látok jedlých tukov a olejov pri ich skladovaní a tepelnej úprave</t>
  </si>
  <si>
    <t>1/0594/16</t>
  </si>
  <si>
    <t>prof. Ing. Vladimír Lukeš, DrSc.</t>
  </si>
  <si>
    <t>Štúdium potenciálu vybraných prírodných a modelových látok z hľadiska zhášania voľných radikálov</t>
  </si>
  <si>
    <t>1/0415/16</t>
  </si>
  <si>
    <t>Traktografia a magnetická rezonančná spektroskopia na animálnych modeloch hľadá nové biomarkery skorých štádií demencie Alzheimerovho typu</t>
  </si>
  <si>
    <t>1/0487/16</t>
  </si>
  <si>
    <t>doc. Ing. Jolana Karovičová, PhD.</t>
  </si>
  <si>
    <t>Výskum a vývoj potravín s prospešným účinkom na zdravie spotrebiteľa</t>
  </si>
  <si>
    <t>2/0090/16</t>
  </si>
  <si>
    <t>Vývoj nových imobilizovaných biokatalyzátorov s využitím rekombinantných mikroorganizmov pre biokatalytické kaskádové reakcie</t>
  </si>
  <si>
    <t>1/0096/17</t>
  </si>
  <si>
    <t>Výskyt, charakterizácia a porovnanie baktérií rezistentných voči antibiotikám od poľa až ku konzumentovi</t>
  </si>
  <si>
    <t>1.1.2017-31.12.2020</t>
  </si>
  <si>
    <t>1/0004/17</t>
  </si>
  <si>
    <t>Energeticky efektívne procesné riadenie</t>
  </si>
  <si>
    <t>1/0573/17</t>
  </si>
  <si>
    <t>Multimodálne adsorpčné interakcie v biotechnologických separáciách</t>
  </si>
  <si>
    <t>1/0416/17</t>
  </si>
  <si>
    <t>Elektrochemicky a fotochemicky iniciované redoxné reakcie novo pripravených koordinačných zlúčenín pre selektívnu katalýzu oxidácie uhľovodíkov</t>
  </si>
  <si>
    <t>1/0792/17</t>
  </si>
  <si>
    <t>doc. Ing. Matilda Zemanová, PhD.</t>
  </si>
  <si>
    <t>Štúdium nanokryštalických zliatin na báze niklu ako dvojfunkčného katalyzátora pre tvorbu vodíka a kyslíka</t>
  </si>
  <si>
    <t>1/0906/17</t>
  </si>
  <si>
    <t>Funkčné anorganické nanokompozity pre keramické objekty pripravované 3-D tlačou</t>
  </si>
  <si>
    <t>1/0888/17</t>
  </si>
  <si>
    <t>Ing. Marek Blahušiak, PhD.</t>
  </si>
  <si>
    <t>Intenzifikácia procesov na separáciu bioproduktov pomocou kompozitných afinitných činidiel na báze iónových kvapalín a nanočastíc</t>
  </si>
  <si>
    <t>1/0686/17</t>
  </si>
  <si>
    <t>Experimentálne a teoretické štúdium molekulovej štruktúry, elektrónových vlastností, reaktivy a biologickej aktivity komplexných zlúčenín redoxne aktívnych kovov</t>
  </si>
  <si>
    <t>1/0026/18</t>
  </si>
  <si>
    <t>prof. Ing. Vlasta Brezová, DrSc.</t>
  </si>
  <si>
    <t>Nanokryštalické fotokatalyzátory na báze oxidov kovov: fotoindukovaný prenos náboja a reaktivita</t>
  </si>
  <si>
    <t>1.1.2018-31.12.2020</t>
  </si>
  <si>
    <t>1/0063/18</t>
  </si>
  <si>
    <t>doc. Ing. Daniela Šmogrovičová, PhD.</t>
  </si>
  <si>
    <t>Cielená selekcia kvasiniek pre produkciu alkoholických nápojov špecifických vlastností</t>
  </si>
  <si>
    <t>1.1.2018-31.12.2021</t>
  </si>
  <si>
    <t>1/0125/18</t>
  </si>
  <si>
    <t>Nové koordinačné zlúčeniny a materiály s laditeľnou magnetickou aktivitou</t>
  </si>
  <si>
    <t>2/0057/18</t>
  </si>
  <si>
    <t>Mgr. Lucia Messingerová, PhD.</t>
  </si>
  <si>
    <t>Analýza alelovo-špecifickej regulácie expresie CD33</t>
  </si>
  <si>
    <t>1/0466/18</t>
  </si>
  <si>
    <t>Ing. Michal Zalibera, PhD.</t>
  </si>
  <si>
    <t>Nové katalyzátory pre produkciu energeticky bohatých materiálov</t>
  </si>
  <si>
    <t>1/0532/18</t>
  </si>
  <si>
    <t>Ing. Alžbeta Medveďová, PhD.</t>
  </si>
  <si>
    <t>Využitie princípov prediktívnej mikrobiológie pri zvyšovaní zdravotnej bezpečnosti, hygienickej bezchybnosti a kvality tradičných slovenských parených syrov zo surového mlieka.</t>
  </si>
  <si>
    <t>1/0614/18</t>
  </si>
  <si>
    <t>prof. RNDr. Anna Kolesárová, CSc.</t>
  </si>
  <si>
    <t>Zovšeobecnená teória agregácie a jej aplikácie</t>
  </si>
  <si>
    <t>1/0659/18</t>
  </si>
  <si>
    <t>Automatický modelový HAZOP systém na analýzu nebezpečenstva v procesnom inžinierstve</t>
  </si>
  <si>
    <t>1/0552/18</t>
  </si>
  <si>
    <t>Asymetrické a stereoselektívne syntézy prírodných látok a ich analógov</t>
  </si>
  <si>
    <t>1/0697/18</t>
  </si>
  <si>
    <t>Ing. Petra Olejníková, PhD.</t>
  </si>
  <si>
    <t>Možnosti hľadania nových špecifických miest zásahu pre antifungálne aktívne zlúčeniny</t>
  </si>
  <si>
    <t>1/0639/18</t>
  </si>
  <si>
    <t>doc. Ing. Ján Moncoľ, PhD.</t>
  </si>
  <si>
    <t>Komplexy prechodných kovov s aktivitou metaloenzýmov</t>
  </si>
  <si>
    <t>1/0808/18</t>
  </si>
  <si>
    <t>Katalytická transformácia lignocelulózy na priemyselne významné chemikálie</t>
  </si>
  <si>
    <t>Špičkový tím</t>
  </si>
  <si>
    <t>Fyzikálno-chemické vlastností a štruktúry
látok</t>
  </si>
  <si>
    <t>1.1.2015-31.12.2020</t>
  </si>
  <si>
    <t>Špičkový tím biotechnologických separácií</t>
  </si>
  <si>
    <t>685817</t>
  </si>
  <si>
    <t>High level Integrated Sensor for NanoToxicity Screening</t>
  </si>
  <si>
    <t>1.4.2016-31.3.2019</t>
  </si>
  <si>
    <t>733032</t>
  </si>
  <si>
    <t>European Human Biomonitoring Initiative</t>
  </si>
  <si>
    <t>1.1.2017-31.12.2021</t>
  </si>
  <si>
    <t>790017</t>
  </si>
  <si>
    <t>doc. Ing. Radoslav Paulen, PhD.</t>
  </si>
  <si>
    <t>New Directions in Guaranteed Estimation of Nonlinear Dynamic Systems and Their Applications to Chemical Engineering Problems</t>
  </si>
  <si>
    <t>1.9.2018-31.8.2020</t>
  </si>
  <si>
    <t>Research Council of Norway</t>
  </si>
  <si>
    <t>ES581046</t>
  </si>
  <si>
    <t>Bioconversion of low-cost fat materials into high-value PUFA-Carotenoid-rich biomass</t>
  </si>
  <si>
    <t>MONDI Viedeň</t>
  </si>
  <si>
    <t>-</t>
  </si>
  <si>
    <t>Získanie konkurenčnej výhody v oblasti spracovania dreva, celulózy, papiera a konverzie papiera</t>
  </si>
  <si>
    <t>1.10.2018-30.9.2021</t>
  </si>
  <si>
    <t>Interreg-Central Europe</t>
  </si>
  <si>
    <t>CE1237</t>
  </si>
  <si>
    <t>Dr.h.c. prof. Ing. Dušan Bakoš, DrSc.</t>
  </si>
  <si>
    <t>Developing and strengthening cross-sectoral linkages among actors in sustainable biocomposite packaging innovation systems in a Central European circular economy</t>
  </si>
  <si>
    <t>1.5.2017-30.4.2020</t>
  </si>
  <si>
    <t>Zoltamilk, s.r.o. Matúškovo</t>
  </si>
  <si>
    <t>001/18</t>
  </si>
  <si>
    <t>Rosenberg Michal, prof. Ing. PhD.</t>
  </si>
  <si>
    <t>Produkcia biomasy</t>
  </si>
  <si>
    <t>01.01.18-30.11.20</t>
  </si>
  <si>
    <t>EBA s.r.o Bratislava</t>
  </si>
  <si>
    <t>003/18</t>
  </si>
  <si>
    <t>Príprava a dodanie čistých druhov baktérií</t>
  </si>
  <si>
    <t>01.01.18-31.12.18</t>
  </si>
  <si>
    <t>Slovnaft a.s. Bratislava</t>
  </si>
  <si>
    <t>004/18</t>
  </si>
  <si>
    <t>Labovský Juraj, Ing. PhD.</t>
  </si>
  <si>
    <t>Príprava modelu teplotného profilu reaktora</t>
  </si>
  <si>
    <t>03.01.18-31.01.18</t>
  </si>
  <si>
    <t>Oteza, s.r.o. Martin</t>
  </si>
  <si>
    <t>007/18</t>
  </si>
  <si>
    <t>Kocsisová Teodora, Ing. PhD.</t>
  </si>
  <si>
    <t>Vyr. a vyhot. vzoriek rafin, palmového a sójového oleja</t>
  </si>
  <si>
    <t>19.02.18-18.08.19</t>
  </si>
  <si>
    <t>Continental Matador Rubber s.r.o. Púchov</t>
  </si>
  <si>
    <t>013/18</t>
  </si>
  <si>
    <t>Hudec Ivan, prof. Ing. PhD.</t>
  </si>
  <si>
    <t>DSC kaučukov a gumar. zmesí</t>
  </si>
  <si>
    <t>19.02.18-10.03.18</t>
  </si>
  <si>
    <t>014/18</t>
  </si>
  <si>
    <t>Vyh. a zmer. defektov  vulkanizačných membrán</t>
  </si>
  <si>
    <t>26.02.18-10.05.18</t>
  </si>
  <si>
    <t>Mondi AG Rakúsko</t>
  </si>
  <si>
    <t>017/18</t>
  </si>
  <si>
    <t>Šutý Štefan, doc. Ing. PhD.</t>
  </si>
  <si>
    <t>Vyp. konceptu na iteg. rýchleho a spoľ. prediktora kvality</t>
  </si>
  <si>
    <t>01.02.18-13.05.18</t>
  </si>
  <si>
    <t>VUCHT, a.s. Bratislava</t>
  </si>
  <si>
    <t>019/18</t>
  </si>
  <si>
    <t>Derco Ján, prof. Ing. DrSc.</t>
  </si>
  <si>
    <t>Overenie možnosti zlepšenia kvality OV z výroby sulfénamidových urýchlovačov ozonizáciou</t>
  </si>
  <si>
    <t>03.04.18-15.05.18</t>
  </si>
  <si>
    <t>Fortischem a.s. Nováky</t>
  </si>
  <si>
    <t>021/18</t>
  </si>
  <si>
    <t>Jelemenský Ľudovít, prof. Ing. DrSc.</t>
  </si>
  <si>
    <t>Aktualizácia posúdenia rizika jednotlivých výrobní</t>
  </si>
  <si>
    <t>25.04.18-30.08.18</t>
  </si>
  <si>
    <t>OEZ Istebné</t>
  </si>
  <si>
    <t>026/18</t>
  </si>
  <si>
    <t>Hudec Pavol, doc. Ing. CSc.</t>
  </si>
  <si>
    <t>Stanovenie merných povrchov</t>
  </si>
  <si>
    <t>15.01.18-31.12.18</t>
  </si>
  <si>
    <t>ZIN s.r.o. Hronský Beňadik</t>
  </si>
  <si>
    <t>038/18</t>
  </si>
  <si>
    <t>Zemanová Matilda, doc. Ing. PhD.</t>
  </si>
  <si>
    <t>Skúška starnutia v koróznej komore</t>
  </si>
  <si>
    <t>14.06.18-30.06.18</t>
  </si>
  <si>
    <t>Volkswagen Slovakia a.s. Bratislava</t>
  </si>
  <si>
    <t>040/18</t>
  </si>
  <si>
    <t>Bodík Igor, prof. Ing. PhD.</t>
  </si>
  <si>
    <t>Trvalá udržateľnosť</t>
  </si>
  <si>
    <t>Vegum a.s. Dolné Vestenice</t>
  </si>
  <si>
    <t>041/18</t>
  </si>
  <si>
    <t>Vývoj gumených zmesí</t>
  </si>
  <si>
    <t>01.07.18-30.06.19</t>
  </si>
  <si>
    <t>SznthCluster  s.r.o.  Modra</t>
  </si>
  <si>
    <t>042/18</t>
  </si>
  <si>
    <t>Vývoj technologických postupov</t>
  </si>
  <si>
    <t>01.08.18-31.12.20</t>
  </si>
  <si>
    <t>Mondi SCP a.s. Ružomberok</t>
  </si>
  <si>
    <t>046/18</t>
  </si>
  <si>
    <t>TP intenzifikácia biologického stupňa SČOV</t>
  </si>
  <si>
    <t>01.10.18-15.12.18</t>
  </si>
  <si>
    <t>Keramtech s.r.o. Žaeleř</t>
  </si>
  <si>
    <t>049/18</t>
  </si>
  <si>
    <t>Janek Marián, doc. Ing. PhD.</t>
  </si>
  <si>
    <t>Vývoj a výskum</t>
  </si>
  <si>
    <t>01.09.18-01.05.19</t>
  </si>
  <si>
    <t>ENVIRAL a.s. Leopoldov</t>
  </si>
  <si>
    <t>054/18</t>
  </si>
  <si>
    <t>Technické procesy filtrácie</t>
  </si>
  <si>
    <t>01.09.18-31.10.18</t>
  </si>
  <si>
    <t>AL INVEST a.s. Břidličná ČR</t>
  </si>
  <si>
    <t>056/18</t>
  </si>
  <si>
    <t>Bača Ľuboš, Ing. PhD.</t>
  </si>
  <si>
    <t>Metalografická analýza penetrácie taveníny</t>
  </si>
  <si>
    <t>01.10.18-30.11.18</t>
  </si>
  <si>
    <t>Stercorat Hungary Kft, Bratislava</t>
  </si>
  <si>
    <t>058/18</t>
  </si>
  <si>
    <t>Janošovský Ján, Ing. PhD.</t>
  </si>
  <si>
    <t>Zostavenie semiempirického matematického modelu jednotky SWAATS a identifikácia príčin  poruchových stavov</t>
  </si>
  <si>
    <t>19.10.18-30.11.18</t>
  </si>
  <si>
    <t>Nexis Fibers a.s. Humenné</t>
  </si>
  <si>
    <t>060/18</t>
  </si>
  <si>
    <t>Ujhelyiová Anna, doc. Ing. PhD.</t>
  </si>
  <si>
    <t>Teoretické a techmologické aspekty výroby vlákien</t>
  </si>
  <si>
    <t>01.11.18-31.12.18</t>
  </si>
  <si>
    <t>VUCHT a.s. Bratislava</t>
  </si>
  <si>
    <t>060 15</t>
  </si>
  <si>
    <t>Fellner Pavel, prof. Ing. DrSc.</t>
  </si>
  <si>
    <t>29.07.15-31.12.18</t>
  </si>
  <si>
    <t>SynthCluster  s.r.o.  Modra</t>
  </si>
  <si>
    <t>001/16</t>
  </si>
  <si>
    <t>Vývoj technologických postupov biochemikálií</t>
  </si>
  <si>
    <t>01.01.16-30.06.18</t>
  </si>
  <si>
    <t>Road Safety Management,s.r.o., Bratislava</t>
  </si>
  <si>
    <t>039/17</t>
  </si>
  <si>
    <t>Dvonka Vladimír, Ing. PhD.</t>
  </si>
  <si>
    <t>Vývoj bielej farby na dopravné značenie</t>
  </si>
  <si>
    <t>05.06.17-31.07.17</t>
  </si>
  <si>
    <t>VEGUM, a.s. Dolné Vestenice</t>
  </si>
  <si>
    <t>057/17</t>
  </si>
  <si>
    <t>Testy plastových dielov</t>
  </si>
  <si>
    <t>01.02.18-15.11.18</t>
  </si>
  <si>
    <t>Elfa Pfarm,s.r.o., Nové Mesto n/Váhom</t>
  </si>
  <si>
    <t>072/17</t>
  </si>
  <si>
    <t>Technický návrh prevádzky čističky odpadových vôd</t>
  </si>
  <si>
    <t>02.10.17-30.11.17</t>
  </si>
  <si>
    <t>KERAMTECH,s.r.o., Žacléř, CZ</t>
  </si>
  <si>
    <t>081/17</t>
  </si>
  <si>
    <t>Štúdium zmien počas sušenia keram.hmoty pyrostat-Bigotova krivka</t>
  </si>
  <si>
    <t>01.12.17-31.01.18</t>
  </si>
  <si>
    <t>082/17</t>
  </si>
  <si>
    <t>Volkswagen Slovakia,a.s.,BA</t>
  </si>
  <si>
    <t>087/17</t>
  </si>
  <si>
    <t>Koagulávny test pre OV zimná OZD</t>
  </si>
  <si>
    <t>13.12.17-08.01.18</t>
  </si>
  <si>
    <t>NOVING,s.r.o.</t>
  </si>
  <si>
    <t>088/17</t>
  </si>
  <si>
    <t>Haydary Juma, doc. Ing. PhD.</t>
  </si>
  <si>
    <t>Konzultácia postupu zníženia emisií chlóru</t>
  </si>
  <si>
    <t>11.12.17-31.12.17</t>
  </si>
  <si>
    <t xml:space="preserve">FA </t>
  </si>
  <si>
    <t xml:space="preserve">G </t>
  </si>
  <si>
    <t>038STU-4/2017</t>
  </si>
  <si>
    <t>Kráľová Eva, doc. Ing., PhD.</t>
  </si>
  <si>
    <t>Zážitkom od prírodných zákonov k technike - projekt neformálneho interaktívneho vzdelávania žiakov a študentov podnecujúci záujem o techniku</t>
  </si>
  <si>
    <t>019TUKE-4-/2018</t>
  </si>
  <si>
    <t>Bývanie v medzivojnových Košiciach - vily a rodinné domy</t>
  </si>
  <si>
    <t>064STU-4/2017</t>
  </si>
  <si>
    <t>Paulíny Pavol, Ing. arch., PhD.</t>
  </si>
  <si>
    <t>Implementácia praktických zručností predprojektovej a realizačnej prípravy obnovy historických objektov do vzdelávania študijných programov architektonického zamerania</t>
  </si>
  <si>
    <t>016STU-4/2017</t>
  </si>
  <si>
    <t>Kováč Bohumil, prof. Ing. arch., PhD.</t>
  </si>
  <si>
    <t>Interdisciplinárny prístup k ochrane kultúrneho a prírodného dedičstva</t>
  </si>
  <si>
    <t>022STU-4/2017</t>
  </si>
  <si>
    <t>Husárová Silvia, Ing. arch., PhD.</t>
  </si>
  <si>
    <t>Interiér na Slovensku</t>
  </si>
  <si>
    <t>059STU-4/2016</t>
  </si>
  <si>
    <t xml:space="preserve"> Meziani Yakoub, Ing. arch., PhD.</t>
  </si>
  <si>
    <t>Prieniky vo vzdelávaní v rámci siete škôl architektúry REA</t>
  </si>
  <si>
    <t>003STU-4/2016</t>
  </si>
  <si>
    <t>prof. Ing. arch. Matúš Dulla, DrSc.</t>
  </si>
  <si>
    <t>Zaľudnená história: sto rokov modernej architektúry na Slovensku</t>
  </si>
  <si>
    <t>2/0074/17</t>
  </si>
  <si>
    <t>Dulla Matúš, prof. Ing. arch., DrSc.</t>
  </si>
  <si>
    <t>Neplánované mesto: architektonické a urbanistické koncepcie 20. storočia a ich priemet do mestskej štruktúry Bratislavy</t>
  </si>
  <si>
    <t>1/0444/17</t>
  </si>
  <si>
    <t>Pohaničová Jana, prof. Ing. arch. PhD.</t>
  </si>
  <si>
    <t>Tradícia a inovácia v architektúre ako fenomén dlhého storočia</t>
  </si>
  <si>
    <t>1/0951/16</t>
  </si>
  <si>
    <t>Králik Juraj, Ing., PhD.</t>
  </si>
  <si>
    <t>Transpatentné a translucentné konštrukcie  uplatňované na architektonických objektoch v špecifických podmienkach.</t>
  </si>
  <si>
    <t>APVV-16-0567</t>
  </si>
  <si>
    <t>Kotradyová Veronika, doc. Ing., PhD.</t>
  </si>
  <si>
    <t>IDENTITA.SK - spoločná platforma dizajnu, architektúry a sociálnych vied</t>
  </si>
  <si>
    <t>DS-2016-0047</t>
  </si>
  <si>
    <t>Legény Ján, Ing. arch., PhD.</t>
  </si>
  <si>
    <t>Spoločné urbanistické hodnoty historických miest v Ponudají</t>
  </si>
  <si>
    <t>2017-2018</t>
  </si>
  <si>
    <t>APVV-SK-AT-2017-0014</t>
  </si>
  <si>
    <t>Princípy udržateľnosti v kontexte historickcýh urbánnych štruktúr</t>
  </si>
  <si>
    <t>EU Interreg</t>
  </si>
  <si>
    <t>DTP1-1249-2.2</t>
  </si>
  <si>
    <t>Vitková Ľubica, doc. Ing. arch., PhD.</t>
  </si>
  <si>
    <t>DANUbe Urban Brand</t>
  </si>
  <si>
    <t>European cooperation project</t>
  </si>
  <si>
    <t>2014-2411/001-001</t>
  </si>
  <si>
    <t>Moravčíková Henrieta, prof. Dr. Ing. arch.</t>
  </si>
  <si>
    <t>Womens creastivity since the Modern Movement (MoMoWo)</t>
  </si>
  <si>
    <t>OLD HEROLD s.r.o.</t>
  </si>
  <si>
    <t>0501/0048/17</t>
  </si>
  <si>
    <t>Polomová Beata, Ing. arch., PhD.</t>
  </si>
  <si>
    <t>Výskum  a prezentácia hodnôt architektonického dedičstva v bývalom areáli Slovlik v Trenčíne</t>
  </si>
  <si>
    <t>Architektonické štúdium Atrium s.r.o.</t>
  </si>
  <si>
    <t>0501/16/18</t>
  </si>
  <si>
    <t>Smatanová Katarína, Ing. arch., PhD.</t>
  </si>
  <si>
    <t>Výskum verejných priestorov, Prešov</t>
  </si>
  <si>
    <t>Hlavné mesto SR Bratislava</t>
  </si>
  <si>
    <t>MAGDG1800573</t>
  </si>
  <si>
    <t>Šimkovič Vladimír, prof. Ing. arch., PhD.</t>
  </si>
  <si>
    <t>ARS Bratislavensis - Geológia Bratisalvy ako inšpirácia architektonickej tvorby</t>
  </si>
  <si>
    <t>Wolkswagen AG,38436,Wolfburg/ ŠKODA AUTO Mladá Boleslav</t>
  </si>
  <si>
    <t>Paliatka Peter, prof. akad. soch.</t>
  </si>
  <si>
    <t>Projekt FIt</t>
  </si>
  <si>
    <t>0501/0030/18</t>
  </si>
  <si>
    <t>Vytvorenie fyzického VR simulátora interiéru automobilu</t>
  </si>
  <si>
    <t>2018-2019</t>
  </si>
  <si>
    <t>Mesto Levoča</t>
  </si>
  <si>
    <t>0501/0028/18</t>
  </si>
  <si>
    <t>Výskumné aktivity regionálneho rozvoja okresu Levoča</t>
  </si>
  <si>
    <t>Mesto Banská Štiavnica</t>
  </si>
  <si>
    <t>0501/0017/18</t>
  </si>
  <si>
    <t>Vošková Katarína, Ing. arch., PhD.</t>
  </si>
  <si>
    <t>Realizácia výskumu pamiatkových hodn§t mesta Banská Štiavnica</t>
  </si>
  <si>
    <t>ZF Slovakia Trnava</t>
  </si>
  <si>
    <t>1/18</t>
  </si>
  <si>
    <t>Hazlinger Marián doc. Ing. CSc.</t>
  </si>
  <si>
    <t>Vedecko výskumný projekt -mechanické skúšky a metalografické rozbory materiálov</t>
  </si>
  <si>
    <t>15.01.2018-31.12.2018</t>
  </si>
  <si>
    <t>EG Technologický inštitút Trnava</t>
  </si>
  <si>
    <t>2/18</t>
  </si>
  <si>
    <t>Vedecko výskumný projekt -mechanické skúšky a metalografické rozbory polotovarov a výkovkov</t>
  </si>
  <si>
    <t>16.01.2018-31.12.2018</t>
  </si>
  <si>
    <t>SEPAK mechanical engineering Banská Bystrica</t>
  </si>
  <si>
    <t>3/18</t>
  </si>
  <si>
    <t>Kusý Martin doc. Ing. PhD.</t>
  </si>
  <si>
    <t>Výskum chemického zloženia a heterogenity odliatkov</t>
  </si>
  <si>
    <t>17.01.2018-19.01.2018</t>
  </si>
  <si>
    <t>Robertshaw Trnava</t>
  </si>
  <si>
    <t>4/18</t>
  </si>
  <si>
    <t>Čaplovič Ľubomír prof. Ing. PhD.</t>
  </si>
  <si>
    <t>Výskum a overenie vlastností ložiskových ocelí</t>
  </si>
  <si>
    <t>18.01.2018-22.01.2018</t>
  </si>
  <si>
    <t>Nissens Slovakia Čachtice</t>
  </si>
  <si>
    <t>5/18</t>
  </si>
  <si>
    <t>Vedecko-výskumný projekt-skúška pevnosti Al odliatkov</t>
  </si>
  <si>
    <t>19.01.2018-22.01.2018</t>
  </si>
  <si>
    <t>Bekaert Hlohovec</t>
  </si>
  <si>
    <t>6/18</t>
  </si>
  <si>
    <t>Moravčík Roman doc. Ing. PhD.</t>
  </si>
  <si>
    <t>Výskum spôsobilosti závesných ók</t>
  </si>
  <si>
    <t>22.01.2018-24.01.2018</t>
  </si>
  <si>
    <t>Schaeffler Skalica</t>
  </si>
  <si>
    <t>23.01.2018-25.01.2018</t>
  </si>
  <si>
    <t>Pressburgmint Bratislava</t>
  </si>
  <si>
    <t>8/18</t>
  </si>
  <si>
    <t>Necpal  Martin Ing. PhD.</t>
  </si>
  <si>
    <t>Výskum postupu výroby skúšobnej raznice laserovým mikroobrábaním</t>
  </si>
  <si>
    <t>17.01.2018-23.01.2018</t>
  </si>
  <si>
    <t>Chemni Usip Považská Bystrica</t>
  </si>
  <si>
    <t>9/18</t>
  </si>
  <si>
    <t>Vedecko-výskumný projekt-analýza vrstiev chemického niklu súčiastok</t>
  </si>
  <si>
    <t>25.01.2018-26.01.2018</t>
  </si>
  <si>
    <t>Holger Christiansen Production Slovakia Bernolákovo</t>
  </si>
  <si>
    <t>10/18</t>
  </si>
  <si>
    <t>Výskumná analýza poškodených ložisk alternátorov</t>
  </si>
  <si>
    <t>26.01.2018-29.01.2018</t>
  </si>
  <si>
    <t>SteelCast Bratislava</t>
  </si>
  <si>
    <t>11/18</t>
  </si>
  <si>
    <t>Podhorský Štefan doc. Ing. CSc.</t>
  </si>
  <si>
    <t>Výskum antikoróznej ochrany plasmovým leštením</t>
  </si>
  <si>
    <t>30.01.2018-09.02.2018</t>
  </si>
  <si>
    <t>Fremach Trnava</t>
  </si>
  <si>
    <t>12/18</t>
  </si>
  <si>
    <t>Bílik Jozef doc. Ing. PhD.</t>
  </si>
  <si>
    <t>Výskum a overenie mechanických vlastností</t>
  </si>
  <si>
    <t>01.02.2018-14.02.2018</t>
  </si>
  <si>
    <t>Ing. Peter Rosenberget Trnava</t>
  </si>
  <si>
    <t>14/18</t>
  </si>
  <si>
    <t>31.01.2018-05.02.2018</t>
  </si>
  <si>
    <t>15/18</t>
  </si>
  <si>
    <t>Buranský Ivan Ing. PhD.</t>
  </si>
  <si>
    <t>Výskum v oblasti merania tvarovozložitých prípravkov a výliskov</t>
  </si>
  <si>
    <t>02.02.2018-14.02.2018</t>
  </si>
  <si>
    <t>BOGE Trnava</t>
  </si>
  <si>
    <t>16/18</t>
  </si>
  <si>
    <t>Zacková Paulína Ing. PhD.</t>
  </si>
  <si>
    <t>Výskum morfológie povrchu</t>
  </si>
  <si>
    <t>05.02.2018-14.02.2018</t>
  </si>
  <si>
    <t>17/18</t>
  </si>
  <si>
    <t>07.02.2018-16.02.2018</t>
  </si>
  <si>
    <t>Maccaferri Manufacturing Europe Senica</t>
  </si>
  <si>
    <t>18/18</t>
  </si>
  <si>
    <t>Kubliha Marian prof. Ing. PhD.</t>
  </si>
  <si>
    <t>Výskumná analýza dominantného komponentu v plastovej vrstve nanesenej na kovovom podklade</t>
  </si>
  <si>
    <t>06.02.2018-08.02.2018</t>
  </si>
  <si>
    <t>19/18</t>
  </si>
  <si>
    <t>Vedecko-výskumný projekt-analýza mikroštruktúry a mechanických vlastnosti poškodenej súčiastky</t>
  </si>
  <si>
    <t>07.02.2018-09.02.2018</t>
  </si>
  <si>
    <t>Pankl Automotive Topoľčany</t>
  </si>
  <si>
    <t>20/18</t>
  </si>
  <si>
    <t>Vedecko-výskumný projekt - Metallographic analysis and mechanical properties of crank shaft</t>
  </si>
  <si>
    <t>09.02.2018-14.02.2018</t>
  </si>
  <si>
    <t>Semikron Vrbové</t>
  </si>
  <si>
    <t>21/18</t>
  </si>
  <si>
    <t>Výskum chemického zloženia</t>
  </si>
  <si>
    <t>12.02.2018-15.02.2018</t>
  </si>
  <si>
    <t>22/18</t>
  </si>
  <si>
    <t>13.02.2018-15.02.2018</t>
  </si>
  <si>
    <t>23/18</t>
  </si>
  <si>
    <t>Výskum adhéznych vrstiev</t>
  </si>
  <si>
    <t>16.02.2018-21.02.2018</t>
  </si>
  <si>
    <t>CALEARO Slovakia Šamorín</t>
  </si>
  <si>
    <t>24/18</t>
  </si>
  <si>
    <t>Pašák Matej Ing. PhD.</t>
  </si>
  <si>
    <t>Výskum vplyvu parametrov spájkovania na mechanické vlastnosti spoja</t>
  </si>
  <si>
    <t>15.02.2018-19.02.2018</t>
  </si>
  <si>
    <t>VÚCHT Bratislava</t>
  </si>
  <si>
    <t>25/18</t>
  </si>
  <si>
    <t>Martinak Jozef doc. Ing. PhD.</t>
  </si>
  <si>
    <t>Výskum vplyvu obsahu vody v odpadových látkach</t>
  </si>
  <si>
    <t>02.02.2018-05.02.2018</t>
  </si>
  <si>
    <t>26/18</t>
  </si>
  <si>
    <t>Výskumná analýza lomu v anglickom jazyku</t>
  </si>
  <si>
    <t>14.02.2018-15.02.2018</t>
  </si>
  <si>
    <t>27/18</t>
  </si>
  <si>
    <t>19.02.2018-21.02.2018</t>
  </si>
  <si>
    <t>ArcelorMittal Senica</t>
  </si>
  <si>
    <t>28/18</t>
  </si>
  <si>
    <t>Vedecko-výskumný projekt-mechanické skúšky plechov určených pre automobilový priemysel</t>
  </si>
  <si>
    <t>20.02.2018-22.02.2018</t>
  </si>
  <si>
    <t>29/18</t>
  </si>
  <si>
    <t>Research of comprehensive possibilities for 3D scaning andevaluation process for sheet metal</t>
  </si>
  <si>
    <t>21.02.2018-28.02.2018</t>
  </si>
  <si>
    <t>TC CONTACT Nové Mesto nad Váhom</t>
  </si>
  <si>
    <t>30/18</t>
  </si>
  <si>
    <t>Výskum plazmového leštenia sortierblockov</t>
  </si>
  <si>
    <t>15.02.2018-23.02.2018</t>
  </si>
  <si>
    <t>KA2M Trnava</t>
  </si>
  <si>
    <t>31/18</t>
  </si>
  <si>
    <t>Výskum skla, sklo-polymérnych kompozitov a technologických súčasti výrobného procesu sklenených vlákien</t>
  </si>
  <si>
    <t>21.02.2018-22.02.2018</t>
  </si>
  <si>
    <t>Strabag Bratislava</t>
  </si>
  <si>
    <t>33/18</t>
  </si>
  <si>
    <t>Naď Milan doc. Ing. CSc.</t>
  </si>
  <si>
    <t>Výskumná štúdia pevnostnej únosnosti vybraných prvkov a kotvenia strešnej konštrukcie</t>
  </si>
  <si>
    <t>27.02.2018-27.03.2018</t>
  </si>
  <si>
    <t>34/18</t>
  </si>
  <si>
    <t>07.03.2018-16.03.2018</t>
  </si>
  <si>
    <t>36/18</t>
  </si>
  <si>
    <t>Výskumná analýza metalografickej prípravy vzoriek</t>
  </si>
  <si>
    <t>05.03.2018-08.03.2018</t>
  </si>
  <si>
    <t>Branson Ultrasonics Nové Mesto nad Váhom</t>
  </si>
  <si>
    <t>37/18</t>
  </si>
  <si>
    <t>Drienovský Marián Ing. PhD.</t>
  </si>
  <si>
    <t>Výskum teplotných vlastností vstrekovýliskov z PBT</t>
  </si>
  <si>
    <t>06.03.2018-08.03.2018</t>
  </si>
  <si>
    <t>Hella Slovakia Front-Lighting Bánovce nad Bebravou</t>
  </si>
  <si>
    <t>38/18</t>
  </si>
  <si>
    <t>Ďuriška Libor Ing. PhD.</t>
  </si>
  <si>
    <t>Výskumná analýza dielov zadného svetlometu</t>
  </si>
  <si>
    <t>14.03.2018-16.03.2018</t>
  </si>
  <si>
    <t>Eiben Zvolen</t>
  </si>
  <si>
    <t>39/18</t>
  </si>
  <si>
    <t>Šugárová Jana doc. Ing. PhD.</t>
  </si>
  <si>
    <t>Výskum a analýza Cu výtvarkov podľa normy GOST</t>
  </si>
  <si>
    <t>19.03.2018-23.03.2018</t>
  </si>
  <si>
    <t>Chirana T-injecta Stara Tura</t>
  </si>
  <si>
    <t>40/18</t>
  </si>
  <si>
    <t>Moravčíková Jana Ing. PhD.</t>
  </si>
  <si>
    <t>Výskumná analýza mikrogeometrie povrchu injekčných ihiel</t>
  </si>
  <si>
    <t>13.03.2018-23.03.2018</t>
  </si>
  <si>
    <t>41/18</t>
  </si>
  <si>
    <t>13.03.2018-15.03.2018</t>
  </si>
  <si>
    <t>42/18</t>
  </si>
  <si>
    <t>Výskum v oblasti 3D skenovania plastových dielov</t>
  </si>
  <si>
    <t>16.03.2018-23.03.2018</t>
  </si>
  <si>
    <t>43/18</t>
  </si>
  <si>
    <t>Vedecko-výskumný projekt:Mechanické skúšky-laserom zvárané plechy karosérií automobilov</t>
  </si>
  <si>
    <t>16.03.2018-19.03.2018</t>
  </si>
  <si>
    <t>Slovenské elektrárne EBO Bratislava</t>
  </si>
  <si>
    <t>44/18</t>
  </si>
  <si>
    <t>Václav Štefan doc. Ing. PhD.</t>
  </si>
  <si>
    <t>Výskum, návrh, výroba a odskúšanie nových nožov rezacej hlavy kontajnera IK pre SE-EBO</t>
  </si>
  <si>
    <t>28.03.2018-13.04.2018</t>
  </si>
  <si>
    <t>45/18</t>
  </si>
  <si>
    <t>Materiálový výskum skla a pomocných materiálov pre výrobu skla</t>
  </si>
  <si>
    <t>22.03.2018-23.03.2018</t>
  </si>
  <si>
    <t>ABL Technic Slovakia Trnava</t>
  </si>
  <si>
    <t>46/18</t>
  </si>
  <si>
    <t>Výskum korózneho napnutia výkovkou ocele</t>
  </si>
  <si>
    <t>23.03.2018-26.03.2018</t>
  </si>
  <si>
    <t>Ingrid Ďurišová I.D.A. Hrnčiarovce nad Parnou</t>
  </si>
  <si>
    <t>47/18</t>
  </si>
  <si>
    <t>Výskum spôsobilosti čapov na ich použitie</t>
  </si>
  <si>
    <t>26.03.2018-27.03.2018</t>
  </si>
  <si>
    <t>48/18</t>
  </si>
  <si>
    <t>Výskum korózneho napadnutia koróziivzdornej ocele v adrenalíne</t>
  </si>
  <si>
    <t>29.03.2018-04.04.2018</t>
  </si>
  <si>
    <t>Fremach Inetnational Diepennbeek Belgicko</t>
  </si>
  <si>
    <t>49/18</t>
  </si>
  <si>
    <t>Výskum v oblasti 3D skenovania a merania</t>
  </si>
  <si>
    <t>26.03.2018-04.04.2018</t>
  </si>
  <si>
    <t>50/18</t>
  </si>
  <si>
    <t>Vedecko-výskumný projekt: Mechanické skúšky-laserom zvárané plechy karosérií automobilov</t>
  </si>
  <si>
    <t>03.04.2018-05.04.2018</t>
  </si>
  <si>
    <t>GEFCO Bratislava</t>
  </si>
  <si>
    <t>51/18</t>
  </si>
  <si>
    <t>Čekan Pavol Ing. PhD.</t>
  </si>
  <si>
    <t>Výskum expozície zamestnancov nadmernej prašnosti na určenom pracovisku</t>
  </si>
  <si>
    <t xml:space="preserve">Magna Slovteca Nové Mesto nad Váhom </t>
  </si>
  <si>
    <t>52/18</t>
  </si>
  <si>
    <t>Vedecko-výksumný projekt-prierezové meranie mikrotvrdosti</t>
  </si>
  <si>
    <t>04.04.2018-05.04.2018</t>
  </si>
  <si>
    <t>Výskum metalografickej prípravy vzoriek</t>
  </si>
  <si>
    <t>05.04.2018-10.04.2018</t>
  </si>
  <si>
    <t>Akebono Brkae Slovakia Trenčín</t>
  </si>
  <si>
    <t>54/18</t>
  </si>
  <si>
    <t>Výskum koróznej odolnosti v prostredí solnej hmly</t>
  </si>
  <si>
    <t>10.04.2018-13.04.2018</t>
  </si>
  <si>
    <t>55/18</t>
  </si>
  <si>
    <t>Výskum chemického zloženia rúrky ohrievača</t>
  </si>
  <si>
    <t>09.04.2018-11.04.2018</t>
  </si>
  <si>
    <t>Chirana Medical Stará Turá</t>
  </si>
  <si>
    <t>56/18</t>
  </si>
  <si>
    <t>Výskum možnosti leštenia tela rýchlospojky plazmovým výbojom v elektrolyte</t>
  </si>
  <si>
    <t>09.04.2018-20.04.2018</t>
  </si>
  <si>
    <t>Miba Steeltec Vráble</t>
  </si>
  <si>
    <t>58/18</t>
  </si>
  <si>
    <t>Výskum chemického zloženia povrchu materiálu</t>
  </si>
  <si>
    <t>12.04.2018-13.04.2018</t>
  </si>
  <si>
    <t>59/18</t>
  </si>
  <si>
    <t>13.04.2018-185.04.2018</t>
  </si>
  <si>
    <t>VUJE Trnava</t>
  </si>
  <si>
    <t>60/18</t>
  </si>
  <si>
    <t>Tanuška Pavol, prof. Ing. PhD.</t>
  </si>
  <si>
    <t>Výskum v oblasti zberu a spracovanie signálov a ich vyhodnotenie metódou akustických emisií</t>
  </si>
  <si>
    <t>01.04.2018-30.04.2018</t>
  </si>
  <si>
    <t>Formex Horné Saliby</t>
  </si>
  <si>
    <t>61/18</t>
  </si>
  <si>
    <t>Výskum merania tvarovaných častí</t>
  </si>
  <si>
    <t>20.04.2018-27.04.2018</t>
  </si>
  <si>
    <t>62/18</t>
  </si>
  <si>
    <t>Výskum vhodnej metalografickej prípravy materiálov</t>
  </si>
  <si>
    <t>24.04.2018-27.04.2018</t>
  </si>
  <si>
    <t>ML Produktion Myjava</t>
  </si>
  <si>
    <t>63/18</t>
  </si>
  <si>
    <t>Vedecko-výskumný projekt - mechanické skúšky pásov z materiálu S355J2</t>
  </si>
  <si>
    <t>30.04.2018-04.05.2018</t>
  </si>
  <si>
    <t>64/18</t>
  </si>
  <si>
    <t>Výskum štruktúry a zloženia materiálov</t>
  </si>
  <si>
    <t>07.05.2018-11.05.2018</t>
  </si>
  <si>
    <t>JAVYS Bratislava</t>
  </si>
  <si>
    <t>65/18</t>
  </si>
  <si>
    <t>doc. Ing. Jozef Martinka PhD.</t>
  </si>
  <si>
    <t>Výskum vplyvu pdomienok termického rozkladu na splodiny horenia simultátu odpadu</t>
  </si>
  <si>
    <t>04.05.2018-16.05.2018</t>
  </si>
  <si>
    <t>66/18</t>
  </si>
  <si>
    <t>Výskum morfológie a chemického zloženia dielov</t>
  </si>
  <si>
    <t>09.05.2018-15.05.2018</t>
  </si>
  <si>
    <t>Vedecko-výskumný projekt: Analýza čapov s vrstvou chemického niklu</t>
  </si>
  <si>
    <t>10.05.2018-11.05.2018</t>
  </si>
  <si>
    <t>Revol TT Consulting Trnava</t>
  </si>
  <si>
    <t>Výskum laserového značenia</t>
  </si>
  <si>
    <t>Lignofer Trnava</t>
  </si>
  <si>
    <t>69/18</t>
  </si>
  <si>
    <t>Výskum rázovej húževnatosti na čapoch pre koľajové vozidlá</t>
  </si>
  <si>
    <t>14.05.2018-16.05.2018</t>
  </si>
  <si>
    <t>70/18</t>
  </si>
  <si>
    <t>Výskum chemického zloženia kladky</t>
  </si>
  <si>
    <t>15.05.2018-16.05.2018</t>
  </si>
  <si>
    <t>71/18</t>
  </si>
  <si>
    <t>Výskum a overenie vlastnosti ložiskových ocelí</t>
  </si>
  <si>
    <t>16.05.2018-21.05.2018</t>
  </si>
  <si>
    <t>Amec Foster Wheeler Nuclear Slovakia Trnava</t>
  </si>
  <si>
    <t>72/18</t>
  </si>
  <si>
    <t>Výskumná analýza štrukturálnej pevnosti koša pre skladovanie radioaktívneho odpadu</t>
  </si>
  <si>
    <t>11.05.2018-24.05.2018</t>
  </si>
  <si>
    <t>73/18</t>
  </si>
  <si>
    <t>Výskum chemického zloženia spájok</t>
  </si>
  <si>
    <t>17.05.2018-18.05.2018</t>
  </si>
  <si>
    <t>75/18</t>
  </si>
  <si>
    <t>18.05.2018-22.05.2018</t>
  </si>
  <si>
    <t>76/18</t>
  </si>
  <si>
    <t>Výskum vplyvu tepelného spracovania na hodnoty tvrdosti</t>
  </si>
  <si>
    <t>21.05.2018-22.05.2018</t>
  </si>
  <si>
    <t>HB Steel Trebatice</t>
  </si>
  <si>
    <t>77/18</t>
  </si>
  <si>
    <t>prof. Ing.Dománková Mária PhD.</t>
  </si>
  <si>
    <t>Výskum koróznej odolnosti zvarového spoja austenitickej kooziivzdornej ocele</t>
  </si>
  <si>
    <t>18.05.201-22.05.2018</t>
  </si>
  <si>
    <t>78/18</t>
  </si>
  <si>
    <t>30.05.201-06.06.2018</t>
  </si>
  <si>
    <t>79/18</t>
  </si>
  <si>
    <t>Výskum skla, kontaminácia skla, procesných surovín a procesného odpadu pri výrobe skla</t>
  </si>
  <si>
    <t>22.05.2018-23.05.2018</t>
  </si>
  <si>
    <t>80/18</t>
  </si>
  <si>
    <t>Vedecko.výskumný projetk:Mechanické skúšk laserom zváraných plechov karosérií osobných automobilov</t>
  </si>
  <si>
    <t>23.05.2018-24.05.2018</t>
  </si>
  <si>
    <t>Tomra Sorting Senec</t>
  </si>
  <si>
    <t>81/18</t>
  </si>
  <si>
    <t>Výskum koróznej odolnosti dodaných vzoriek ocelí</t>
  </si>
  <si>
    <t>31.05.2018-04.06.2018</t>
  </si>
  <si>
    <t>82/18</t>
  </si>
  <si>
    <t>11.06.2018-15.06.2018</t>
  </si>
  <si>
    <t>Gevorkyan Banská Bystrica</t>
  </si>
  <si>
    <t>83/18</t>
  </si>
  <si>
    <t>Kuruc Marcel Ing. PhD.</t>
  </si>
  <si>
    <t>Výskum obrobiteľnosti keramických seterov</t>
  </si>
  <si>
    <t>30.05.2018-07.06.2018</t>
  </si>
  <si>
    <t>84/18</t>
  </si>
  <si>
    <t>Krajčovič Jozef Mgr. PhD.</t>
  </si>
  <si>
    <t>Vedecko-výskumný projetk-stanovenie teplôt mäknutia ABS plastu</t>
  </si>
  <si>
    <t>05.06.2018-07.06.2018</t>
  </si>
  <si>
    <t>Capital Safety Group Banská Bystrica</t>
  </si>
  <si>
    <t>85/18</t>
  </si>
  <si>
    <t>Výskumný projekt-Mikroštruktúrna analýza TEM, REM</t>
  </si>
  <si>
    <t>06.06.2018-11.06.2018</t>
  </si>
  <si>
    <t>Benteler Paderborn Nemecko</t>
  </si>
  <si>
    <t>86/18</t>
  </si>
  <si>
    <t>Výskumný projekt:TEM analyza</t>
  </si>
  <si>
    <t>18.06.2018-13.07.2018</t>
  </si>
  <si>
    <t>87/18</t>
  </si>
  <si>
    <t>Vedecká spolupráca pri kontrole HW a SW funkcionalít inšpekčného stendu VJP vrátane verifikácie riadiacich</t>
  </si>
  <si>
    <t>06.06.2018-30.06.2018</t>
  </si>
  <si>
    <t>88/18</t>
  </si>
  <si>
    <t>08.06.2018-12.06.2018</t>
  </si>
  <si>
    <t>89/18</t>
  </si>
  <si>
    <t>Výskum laserového značenia A3L a A4 Frame</t>
  </si>
  <si>
    <t>90/18</t>
  </si>
  <si>
    <t>Research of comprehensive possibilities for 3D scaning and evaluation process for mold</t>
  </si>
  <si>
    <t>15.06.2018-22.06.2018</t>
  </si>
  <si>
    <t>91/18</t>
  </si>
  <si>
    <t>Research of comprehensive possibilities for 3D scaning and evaluation process for steel parts of product</t>
  </si>
  <si>
    <t>14.06.2018-21.06.2018</t>
  </si>
  <si>
    <t>92/18</t>
  </si>
  <si>
    <t>11.06.2018-13.06.2018</t>
  </si>
  <si>
    <t>93/18</t>
  </si>
  <si>
    <t>14.06.2018-19.06.2018</t>
  </si>
  <si>
    <t>94/18</t>
  </si>
  <si>
    <t>Vedecko-výskumný projekt: Analýza lomových plôch zlomených ventilov</t>
  </si>
  <si>
    <t>18.06.2018-19.6.2018</t>
  </si>
  <si>
    <t>95/18</t>
  </si>
  <si>
    <t>Vedecko-výskumný projekt - mechanické skúšky a analýza chemického zloženia materiálu S690Q</t>
  </si>
  <si>
    <t>15.06.2018-18.06.2018</t>
  </si>
  <si>
    <t>96/18</t>
  </si>
  <si>
    <t>Výskum priľnavosti vrstiev</t>
  </si>
  <si>
    <t>19.06.2018-20.06.2018</t>
  </si>
  <si>
    <t>97/18</t>
  </si>
  <si>
    <t>Výskum koróznej odolnosti brzdových strmeňov v neutrálnej soľnej hmle</t>
  </si>
  <si>
    <t>20.06.2018-21.06.2018</t>
  </si>
  <si>
    <t>Optotune Slovakia Trnava</t>
  </si>
  <si>
    <t>98/18</t>
  </si>
  <si>
    <t>Výskumná analýza poniklovaného oceľového dielu</t>
  </si>
  <si>
    <t>21.06.2018-22.06.2018</t>
  </si>
  <si>
    <t>99/18</t>
  </si>
  <si>
    <t>Výskumný projekt - vyhodnotenie tvrdosti súčiatok</t>
  </si>
  <si>
    <t>09.07.2018-11.07.2018</t>
  </si>
  <si>
    <t>101/18</t>
  </si>
  <si>
    <t>Dománková Mária prof. Ing. PhD.</t>
  </si>
  <si>
    <t>Výskum koróznej odolnosti vzoriek ocelí</t>
  </si>
  <si>
    <t>22.06.2018-25.06.2018</t>
  </si>
  <si>
    <t>Ľudovít Horný Čierne Kľačany</t>
  </si>
  <si>
    <t>102/18</t>
  </si>
  <si>
    <t>Výskum vlastností tenkostenných Cu kapilár</t>
  </si>
  <si>
    <t>26.06.2018-27.06.2018</t>
  </si>
  <si>
    <t>SE, a.s. Bratislava AE Mochovce</t>
  </si>
  <si>
    <t>103/18</t>
  </si>
  <si>
    <t>Výskum vplyvu vonkajších faktorov na starnutie protipožiarných náterov</t>
  </si>
  <si>
    <t>02.11.2018-30.11.2018</t>
  </si>
  <si>
    <t>SE, a.s. Bratislava AE Jaslovské Bohunice</t>
  </si>
  <si>
    <t>104/18</t>
  </si>
  <si>
    <t>03.11.2018-30.11.2018</t>
  </si>
  <si>
    <t>105/18</t>
  </si>
  <si>
    <t>Výskumný projekt - mechanické skúšky súčiastok nitov z Al zliatiny</t>
  </si>
  <si>
    <t>27.06.2018-28.06.2018</t>
  </si>
  <si>
    <t>107/18</t>
  </si>
  <si>
    <t>Výskum vplyvu pórovitosti na mechanické vlastnosti Al odliatkov</t>
  </si>
  <si>
    <t>04.07.2018-06.07.2018</t>
  </si>
  <si>
    <t>108/18</t>
  </si>
  <si>
    <t>Výskum fosfátovej vrstvy</t>
  </si>
  <si>
    <t>06.07.2018-12.07.2018</t>
  </si>
  <si>
    <t>109/18</t>
  </si>
  <si>
    <t>Balog Karol prof. Ing. PhD.</t>
  </si>
  <si>
    <t>Výskum zneškodnenia ortute po vysokoteplotnej degradácii odpadu</t>
  </si>
  <si>
    <t>13.07.2018-27.07.2018</t>
  </si>
  <si>
    <t>110/18</t>
  </si>
  <si>
    <t>10.07.2018-12.07.2018</t>
  </si>
  <si>
    <t>111/18</t>
  </si>
  <si>
    <t>Vedecko-výskumný projekt. Analýza čapov s vrstvou chemického niklu</t>
  </si>
  <si>
    <t>11.07.2018-12.07.2018</t>
  </si>
  <si>
    <t>113/18</t>
  </si>
  <si>
    <t>13.07.201-18.07.2018</t>
  </si>
  <si>
    <t>114/18</t>
  </si>
  <si>
    <t>16.07.2018-18.07.2018</t>
  </si>
  <si>
    <t>115/18</t>
  </si>
  <si>
    <t>Vedecko-výskumný projekt: Analýza nábojov s vrstvou chemického niklu</t>
  </si>
  <si>
    <t>19.07.2018-20.07.2018</t>
  </si>
  <si>
    <t>116/18</t>
  </si>
  <si>
    <t>Výskum vplyvu mikrotrhlín na mechanické vlastnosti chemických vlastností materiálu</t>
  </si>
  <si>
    <t>06.08.2-07.08.2018</t>
  </si>
  <si>
    <t>ŽP výskumno-vývojové centrum Podbrezová</t>
  </si>
  <si>
    <t>117/18</t>
  </si>
  <si>
    <t>Výskum v oblasti návrhu a prípravy prototypových zariadení pre stimulovaný proces ťahania rúr</t>
  </si>
  <si>
    <t>18.12.2018-20.12.2018</t>
  </si>
  <si>
    <t>118/18</t>
  </si>
  <si>
    <t>Research of comprehensive possibilities for 3D scanning and evaluation process for plastic parts JA</t>
  </si>
  <si>
    <t>01.08.2018-10.08.2018</t>
  </si>
  <si>
    <t>119/18</t>
  </si>
  <si>
    <t>Výskumná štúdia štrukturálnej integrity VBK kontajnera pre skladovanie RAO</t>
  </si>
  <si>
    <t>20.07.2018-03.08.2018</t>
  </si>
  <si>
    <t>120/18</t>
  </si>
  <si>
    <t>Research of comprehensive possibilities for 3D scanning and evaluation process for forging die</t>
  </si>
  <si>
    <t>02.08.2018-14.08.2018</t>
  </si>
  <si>
    <t>121/18</t>
  </si>
  <si>
    <t>Gogola Peter Ing. PhD.</t>
  </si>
  <si>
    <t>Výskum vplyvu čistoty elektrolytu na kvalitu galvanického povlaku</t>
  </si>
  <si>
    <t>12.12.2018-13.12.2018</t>
  </si>
  <si>
    <t>130/18</t>
  </si>
  <si>
    <t>Výskum metalografickej prípravy spájok</t>
  </si>
  <si>
    <t>14.08.2018-15.08.2018</t>
  </si>
  <si>
    <t>131/18</t>
  </si>
  <si>
    <t>Výskum fázového zloženia nitridickej vrstvy</t>
  </si>
  <si>
    <t>15.08.201-16.08.2018</t>
  </si>
  <si>
    <t>Revol TT Trnava</t>
  </si>
  <si>
    <t>132/18</t>
  </si>
  <si>
    <t>Výskum laserového značenia A3S Frame, laserového značenia-A4 Frame</t>
  </si>
  <si>
    <t>10.08.2018-17.08.2018</t>
  </si>
  <si>
    <t>133/18</t>
  </si>
  <si>
    <t>Péteryová Magda Mgr.</t>
  </si>
  <si>
    <t>14.08.201-17.08.2018</t>
  </si>
  <si>
    <t>134/18</t>
  </si>
  <si>
    <t>Výskumná analýza štrukturálnej pevnosti tieniaceho zvona</t>
  </si>
  <si>
    <t>10.08.2018-20.08.2018</t>
  </si>
  <si>
    <t>Roman Majkovič</t>
  </si>
  <si>
    <t>135/18</t>
  </si>
  <si>
    <t>Vopát Tomáš Ing. PhD.</t>
  </si>
  <si>
    <t>Výskum výroby prototypovaných plastových súčiastok</t>
  </si>
  <si>
    <t>03.09.2018-07.09.2018</t>
  </si>
  <si>
    <t>136/18</t>
  </si>
  <si>
    <t>Výskum spojovacích vrstiev primer a cover z hľadiska ich štruktúry</t>
  </si>
  <si>
    <t>30.08.2018-31.08.2018</t>
  </si>
  <si>
    <t>ÚMMS SAV Bratislava</t>
  </si>
  <si>
    <t>137/18</t>
  </si>
  <si>
    <t>Gabalcová Zuzana Ing. PhD.</t>
  </si>
  <si>
    <t>Výskumná analýza vplyvu tepelného spracovania na zvyškové napätie sintrovaných ozubených kolies</t>
  </si>
  <si>
    <t>05.09.2018-07.09.2018</t>
  </si>
  <si>
    <t>Pankl Automotive Slovakia Topoľčany</t>
  </si>
  <si>
    <t>138/18</t>
  </si>
  <si>
    <t xml:space="preserve">Vedecko-výskumný projekt-metalografická analýza a mechanické skúšky výkovkov </t>
  </si>
  <si>
    <t>06.09.2018-10.09.2018</t>
  </si>
  <si>
    <t>Devocnic s.r.o. Banská Bystrica</t>
  </si>
  <si>
    <t>139/18</t>
  </si>
  <si>
    <t>Šimna Vladimír Ing. PhD.</t>
  </si>
  <si>
    <t>Výskum výroby vahadiel</t>
  </si>
  <si>
    <t>07.09.2018-21.09.2018</t>
  </si>
  <si>
    <t>140/18</t>
  </si>
  <si>
    <t>Research of comprehensive possibilities for 3D scanning and evalution process for plastic parts JA</t>
  </si>
  <si>
    <t>24.09.2018-27.09.2018</t>
  </si>
  <si>
    <t>Kupkar s.r.o. Trnava</t>
  </si>
  <si>
    <t>142/18</t>
  </si>
  <si>
    <t>Výskum výroby držiaka uťahovačky</t>
  </si>
  <si>
    <t>12.09.2018-21.09.2018</t>
  </si>
  <si>
    <t>143/18</t>
  </si>
  <si>
    <t>Výskumná štúdia únosnosti záchytu koša pre ukladanie RAO</t>
  </si>
  <si>
    <t>12.09.201-20.09.2018</t>
  </si>
  <si>
    <t>144/18</t>
  </si>
  <si>
    <t>13.09.2018-18.09.2018</t>
  </si>
  <si>
    <t>146/18</t>
  </si>
  <si>
    <t>20.09.2018-21.09.2018</t>
  </si>
  <si>
    <t>147/18</t>
  </si>
  <si>
    <t>24.09.2018-25.09.2018</t>
  </si>
  <si>
    <t>148/18</t>
  </si>
  <si>
    <t>26.09.2018-27.09.2018</t>
  </si>
  <si>
    <t>149/18</t>
  </si>
  <si>
    <t>Výskum štruktúry a chemického zloženia vrstiev primer a cover</t>
  </si>
  <si>
    <t>25.09.2018-26.09.2018</t>
  </si>
  <si>
    <t>Zlievareň Trnava</t>
  </si>
  <si>
    <t>150/18</t>
  </si>
  <si>
    <t>Vedecko-výskumný projekt: Vyhodnotenie mikroštruktúry a tvrdosti odliatkov lanovej kladky</t>
  </si>
  <si>
    <t>27.09.2018-27.09.2018</t>
  </si>
  <si>
    <t>152/18</t>
  </si>
  <si>
    <t>28.09.201-08.10.2018</t>
  </si>
  <si>
    <t>Carl Zeiss Slovakia Bratislava</t>
  </si>
  <si>
    <t>153/18</t>
  </si>
  <si>
    <t>Výskum a odskúšanie merania prototypových súčiastok a metalografické konzultácie</t>
  </si>
  <si>
    <t>21.09.2018-30.09.2018</t>
  </si>
  <si>
    <t>154/18</t>
  </si>
  <si>
    <t>Výskum dlhodobo prevádzkovaných komponentov JE EBO</t>
  </si>
  <si>
    <t>09.10.2018-18.10.2018</t>
  </si>
  <si>
    <t>155/18</t>
  </si>
  <si>
    <t>05.10.2018-09.10.2018</t>
  </si>
  <si>
    <t>156/18</t>
  </si>
  <si>
    <t xml:space="preserve">Výskumná analýza dominantného komponentu </t>
  </si>
  <si>
    <t>24.10.2018-16.11.2018</t>
  </si>
  <si>
    <t>157/18</t>
  </si>
  <si>
    <t>Výskum laserového značenia A4 Frame</t>
  </si>
  <si>
    <t>158/18</t>
  </si>
  <si>
    <t>Rantuch Peter Ing. PhD.</t>
  </si>
  <si>
    <t>Makro TGA meranie sklených vlákien</t>
  </si>
  <si>
    <t>26.09.2018-28.09.2018</t>
  </si>
  <si>
    <t>159/18</t>
  </si>
  <si>
    <t>Výskum mikroštruktúry spájok</t>
  </si>
  <si>
    <t>10.10.2018-11.10.2018</t>
  </si>
  <si>
    <t>160/18</t>
  </si>
  <si>
    <t>11.10.2018-18.10.2018</t>
  </si>
  <si>
    <t>161/18</t>
  </si>
  <si>
    <t>12.10.2018-17.10.2018</t>
  </si>
  <si>
    <t>Wood Nuclear Slovakia Trnava</t>
  </si>
  <si>
    <t>162/18</t>
  </si>
  <si>
    <t>Výskumná analýza pevnostnej únosnosti ocelového tienenia pre transport RAO</t>
  </si>
  <si>
    <t>10.10.201-20.10.2018</t>
  </si>
  <si>
    <t>Subtil Slovakia Myjava</t>
  </si>
  <si>
    <t>163/18</t>
  </si>
  <si>
    <t>Dobrovodský Jozef  Ing. CSc.</t>
  </si>
  <si>
    <t>Výskum-analýza obsahu vodíka v pružných alementoch</t>
  </si>
  <si>
    <t>15.10.2018-31.10.2018</t>
  </si>
  <si>
    <t>164/18</t>
  </si>
  <si>
    <t>Vedecko-výskumný projekt: Mechanické skúšky-laserom zváraných plechov karosérie automobilov</t>
  </si>
  <si>
    <t>19.10.2018-07.11.2018</t>
  </si>
  <si>
    <t>Kongsberg Automotive Vráble</t>
  </si>
  <si>
    <t>165/18</t>
  </si>
  <si>
    <t>Výskum povrchovej kontaminácie pozinkovaných dielov</t>
  </si>
  <si>
    <t>06.11.2018-08.11.2018</t>
  </si>
  <si>
    <t>166/18</t>
  </si>
  <si>
    <t>Vedecko-výskumný projekt: Mechanické skúšky plechov pre karosérie osobných automobilov</t>
  </si>
  <si>
    <t>08.11.2018-12.11.2018</t>
  </si>
  <si>
    <t>Kollmorgen Modrice ČR</t>
  </si>
  <si>
    <t>167/18</t>
  </si>
  <si>
    <t>Výskum hĺbkového chemického profilu zinkového produktu</t>
  </si>
  <si>
    <t>07.11.201-09.11.2018</t>
  </si>
  <si>
    <t>168/18</t>
  </si>
  <si>
    <t>Výskum odmiešania bóru v oceliach pre energetiku</t>
  </si>
  <si>
    <t>09.11.2018-15.11.2018</t>
  </si>
  <si>
    <t>169/18</t>
  </si>
  <si>
    <t>08.11.201-15.11.2018</t>
  </si>
  <si>
    <t>170/18</t>
  </si>
  <si>
    <t>Urminksý Ján Ing. PhD.</t>
  </si>
  <si>
    <t>Research of comprehensive possibilities for 3D scanning  and evaluation process for plastic parts</t>
  </si>
  <si>
    <t>09.11.201-16.11.2018</t>
  </si>
  <si>
    <t>Stavebná fakulta STU Bratislava</t>
  </si>
  <si>
    <t>171/18</t>
  </si>
  <si>
    <t>Výskum tepelného namáhania plastových rozvodov</t>
  </si>
  <si>
    <t>12.11.201-23.11.2018</t>
  </si>
  <si>
    <t>172/18</t>
  </si>
  <si>
    <t>14.11.2018-16.11.2018</t>
  </si>
  <si>
    <t>173/18</t>
  </si>
  <si>
    <t>16.11.2018-21.11.2018</t>
  </si>
  <si>
    <t>174/18</t>
  </si>
  <si>
    <t>Výskum vplyvu výroby na mikrotvrdosť</t>
  </si>
  <si>
    <t>19.11.201-20.11.2018</t>
  </si>
  <si>
    <t>175/18</t>
  </si>
  <si>
    <t>Výskumná analýza pevnostnej únosnosti Centrovacieho systému WCW</t>
  </si>
  <si>
    <t>20.11.201-27.11.2018</t>
  </si>
  <si>
    <t>Mata Automotive Slovakia Sklabiná</t>
  </si>
  <si>
    <t>176/18</t>
  </si>
  <si>
    <t>Kuracina Richard doc. Ing. Ph.D.</t>
  </si>
  <si>
    <t>Výskumná analýza prachu z brúsiarne na teplotu vznietenia a výbušnosť</t>
  </si>
  <si>
    <t>20.11.2018-23.11.2018</t>
  </si>
  <si>
    <t>RBITech Vinosady</t>
  </si>
  <si>
    <t>177/18</t>
  </si>
  <si>
    <t>Výskum výroby prototypu hriadeľa</t>
  </si>
  <si>
    <t>29.11.201-30.11.2018</t>
  </si>
  <si>
    <t>Promat Varšava Poľsko</t>
  </si>
  <si>
    <t>179/18</t>
  </si>
  <si>
    <t>Expertízny posudok na odolnosť tmelu voči chemikáliam</t>
  </si>
  <si>
    <t>14.11.201-23.11.2018</t>
  </si>
  <si>
    <t>Fremach Belgicko</t>
  </si>
  <si>
    <t>180/18</t>
  </si>
  <si>
    <t>Research of comprehensive possibillities for 3D scanning and evaluation process for plastic parts JA</t>
  </si>
  <si>
    <t>26.11.2018-30.11.2018</t>
  </si>
  <si>
    <t>Techatron Krakovany</t>
  </si>
  <si>
    <t>181/18</t>
  </si>
  <si>
    <t>Milde Ján Ing. PhD.</t>
  </si>
  <si>
    <t>Výskum digitalizácia tváre človeka pomocou optického 3D skenera</t>
  </si>
  <si>
    <t>10.12.2018-14.12.2018</t>
  </si>
  <si>
    <t>182/18</t>
  </si>
  <si>
    <t>Výskum zliatiín na žiarové zinkovanie</t>
  </si>
  <si>
    <t>05.12.2018-10.12.2018</t>
  </si>
  <si>
    <t>183/18</t>
  </si>
  <si>
    <t>Výskum adhéznych vrstiev (meranie hrúbok)</t>
  </si>
  <si>
    <t>06.12.201-07.12.2018</t>
  </si>
  <si>
    <t>184/18</t>
  </si>
  <si>
    <t>06.12.2018-12.12.2018</t>
  </si>
  <si>
    <t>185/18</t>
  </si>
  <si>
    <t>Vedecko-výkumný projekt:Mechanické skúšky plechov určených pre karosérie osobných automobilov</t>
  </si>
  <si>
    <t>07.12.2018-10.12.2018</t>
  </si>
  <si>
    <t>186/18</t>
  </si>
  <si>
    <t>10.12.2018-12.12.2018</t>
  </si>
  <si>
    <t>Binder Slovakia Bratislava</t>
  </si>
  <si>
    <t>188/18</t>
  </si>
  <si>
    <t>Výskum vplyvu kontaminácie povrchu na adhéziu laku</t>
  </si>
  <si>
    <t>11.12.2018-12.12.2018</t>
  </si>
  <si>
    <t>189/18</t>
  </si>
  <si>
    <t>07.12.2018-14.12.2018</t>
  </si>
  <si>
    <t>Roman Majkovič Trnava</t>
  </si>
  <si>
    <t>190/18</t>
  </si>
  <si>
    <t>11.12.2018-18.12.2018</t>
  </si>
  <si>
    <t>191/18</t>
  </si>
  <si>
    <t>Research of comprehensive possibillities for 3D scanning and evaluation process for BR223 plastic parts</t>
  </si>
  <si>
    <t>192/18</t>
  </si>
  <si>
    <t>13.12.2018-17.12.2018</t>
  </si>
  <si>
    <t>193/18</t>
  </si>
  <si>
    <t>11.12.2018-14.12.2018</t>
  </si>
  <si>
    <t>194/18</t>
  </si>
  <si>
    <t>Výskum chemického zloženia roštníc v závislosti na procese odlievania</t>
  </si>
  <si>
    <t>14.12.2018-17.12.2018</t>
  </si>
  <si>
    <t>Branson Ultrasonics Nové mesto nad Váhom</t>
  </si>
  <si>
    <t>195/18</t>
  </si>
  <si>
    <t>Výskum chemického zloženia defektného hliníkového komponentu</t>
  </si>
  <si>
    <t>18.12.2018-18.12.2018</t>
  </si>
  <si>
    <t>196/18</t>
  </si>
  <si>
    <t>Výskum stupnice na svorke</t>
  </si>
  <si>
    <t>19.12.2018-20.12.2018</t>
  </si>
  <si>
    <t>LEAR Corporation Slovakia Voderady</t>
  </si>
  <si>
    <t>197/18</t>
  </si>
  <si>
    <t>Bošák Ondrej Mgr. PhD.</t>
  </si>
  <si>
    <t>Výskumná analýza plastových vzoriek</t>
  </si>
  <si>
    <t>17.12.201-17.12.2018</t>
  </si>
  <si>
    <t>PSL Považská Bystrica</t>
  </si>
  <si>
    <t>198/18</t>
  </si>
  <si>
    <t>17.12.201-18.12.2018</t>
  </si>
  <si>
    <t>Kinex Bearings Bytča</t>
  </si>
  <si>
    <t>199/18</t>
  </si>
  <si>
    <t>Evonik Slovenská Lupča</t>
  </si>
  <si>
    <t>140/17</t>
  </si>
  <si>
    <t>Výskumná analýza a posúdenie rizík</t>
  </si>
  <si>
    <t>18.05.2018-31.05.2018</t>
  </si>
  <si>
    <t>FO</t>
  </si>
  <si>
    <t>D+Z</t>
  </si>
  <si>
    <t>107/17</t>
  </si>
  <si>
    <t>Daynier Rolando Delgado Sobrino Ing. PhD.</t>
  </si>
  <si>
    <t>NTPDS IV</t>
  </si>
  <si>
    <t>07.02.2018-07.03.2018</t>
  </si>
  <si>
    <t>APVV - Všeobecná výzva</t>
  </si>
  <si>
    <t>APVV-15-0337</t>
  </si>
  <si>
    <t>prof. Ing. Milan Marônek, CSc.</t>
  </si>
  <si>
    <t xml:space="preserve"> Výskum zvárania progresívnych ľahkých zliatin lúčovými technológiami (APVV-15-0337)</t>
  </si>
  <si>
    <t>27500 prevod spoluriešiteľom</t>
  </si>
  <si>
    <t>APVV-15-0319</t>
  </si>
  <si>
    <t>prof. Ing. Maroš Martinkovič, PhD.</t>
  </si>
  <si>
    <t xml:space="preserve"> Výskum technologického procesu tvárnenia pri výrobe rúr s tvarovočlenitým vnútorným povrchom (APVV-15-0319)</t>
  </si>
  <si>
    <t>20035 prevod spoluriešiteľom</t>
  </si>
  <si>
    <t>APVV-15-0168</t>
  </si>
  <si>
    <t>prof. Ing. Ľubomír Čaplovič, PhD.</t>
  </si>
  <si>
    <t xml:space="preserve"> Výskum modifikácie fázových rozhraní v systéme povlak/ podložka  na zvýšenie adhézie tvrdých povlakov (APVV-15-0168)</t>
  </si>
  <si>
    <t>31300 prevod spoluriešiteľom</t>
  </si>
  <si>
    <t>APVV-Dunajsko-stredská výzva</t>
  </si>
  <si>
    <t>DS-2016-0038</t>
  </si>
  <si>
    <t>doc. Ing. Marián Kubliha, PhD.</t>
  </si>
  <si>
    <t>Fyzikálne vlastnosti skiel určených pre aplikácie v infračervenej oblasti spektra a pamäťových zariadení</t>
  </si>
  <si>
    <t>APVV-16-0057</t>
  </si>
  <si>
    <t>prof.Ing. Alexander Čaus, DrSc.</t>
  </si>
  <si>
    <t>Výskum unikátnej metódy úpravy mikrogeometrie rezných hrán plazmovým leštením v elektrolyte pre zvýšenie trvanlivosti rezných nástrojov pri obrábaní ťažkoobrobiteľných materiálov</t>
  </si>
  <si>
    <t>APVV-16-0223</t>
  </si>
  <si>
    <t>doc. Ing. Jozef Martinka, PhD.</t>
  </si>
  <si>
    <t>Progresívne svetovo unikátne metódy testovania elektrických káblov pre potreby posudzovania zhody a overovania nemennosti ich parametrov ako stavebných výrobkov</t>
  </si>
  <si>
    <t>17022 prevod spoluriešiteľom</t>
  </si>
  <si>
    <t>APVV - Bilaterálna výzva</t>
  </si>
  <si>
    <t>SK-SRB-2016-0002</t>
  </si>
  <si>
    <t>RNDr. Andrej Antušek, PhD.</t>
  </si>
  <si>
    <t>C-Au chemická väzba v polyetyléne implantovanom iónmi zlata: DFT modelovanie a experiment</t>
  </si>
  <si>
    <t>APVV-Všeobecná výzva</t>
  </si>
  <si>
    <t>APVV-10-0025</t>
  </si>
  <si>
    <t>prof. Ing. Roman Koleňák, PhD.</t>
  </si>
  <si>
    <t>Výskum priameho spájania keramických a kovových 
materiálov pomocou aktívnych spájkovacích zliatin</t>
  </si>
  <si>
    <t>13857 prevod spoluriešiteľom</t>
  </si>
  <si>
    <t>APVV-15-0105</t>
  </si>
  <si>
    <t xml:space="preserve"> Nekovalentné interakcie v systémoch s rastúcou zložitosťou (APVV-15-0105)</t>
  </si>
  <si>
    <t>040STU-4/2016</t>
  </si>
  <si>
    <t>Ing. Bohuslava Juhásová, PhD.</t>
  </si>
  <si>
    <t xml:space="preserve"> Aplikácia konceptu Industry 4.0 v rámci modernizácie predmetu Technické prostriedky automatizovaného riadenia. (040STU-4/2016)</t>
  </si>
  <si>
    <t>012TU Z-4/2016</t>
  </si>
  <si>
    <t>prof. Ing. Karol Balog, PhD.</t>
  </si>
  <si>
    <t xml:space="preserve"> Tvorba inovatívnych vysokoškolských učebníc a pomôcok pre študijné programy Protipožiarna ochrana a bezpečnosť a Integrovaná bezpečnosť (012STU Z-4/2016)</t>
  </si>
  <si>
    <t>216-2018</t>
  </si>
  <si>
    <t>030UMB-4/2017</t>
  </si>
  <si>
    <t>Vzdelávacie centrum integrovanej bezpečnosti</t>
  </si>
  <si>
    <t>009STU-4/2018</t>
  </si>
  <si>
    <t>doc. ing. Peter Schreiber, CSc.</t>
  </si>
  <si>
    <t>Inovácia výučby predmetu inteligentné metódy riadenia na MTF STU</t>
  </si>
  <si>
    <t>015STU-4/2018</t>
  </si>
  <si>
    <t>Dr.h.c. prof. Ing. Pavol Božek, CSc.</t>
  </si>
  <si>
    <t>Špecializované laboratórium s podporou MM učebnice pre výučbu predmetu "Projektovanie a prevádzkovanie výrobných systémov" pre STU Bratislava</t>
  </si>
  <si>
    <t>021STU-4/2018</t>
  </si>
  <si>
    <t>doc. Ing. Peter Košťál, PhD.</t>
  </si>
  <si>
    <t>Budovanie laboratória projektovania a údržby výrobných systémov s využitím virtuálnej reality</t>
  </si>
  <si>
    <t>007STU-4/2018</t>
  </si>
  <si>
    <t>doc. Ing. Podhorský Štefan, CSc.</t>
  </si>
  <si>
    <t>Multimediálna podpora výučby technológie zlievarenstva a jej obsahová optimalizácia v rámci krajín V4</t>
  </si>
  <si>
    <t>030STU-4/2018</t>
  </si>
  <si>
    <t>doc. Ing. Dagmar Cagáňová, PhD.</t>
  </si>
  <si>
    <t>Elektronická platforma na zefektívnenie spolupráce medzi vysokými školami a premyselnými podnikmi v oblasti vzdelávania</t>
  </si>
  <si>
    <t>029STU-4/2018</t>
  </si>
  <si>
    <t>Ing. Rastislav Ďuriš, PhD.</t>
  </si>
  <si>
    <t>Rozšírenie laboratória mechatronických systémov a tvorba nových študijných materiálov</t>
  </si>
  <si>
    <t>1/0520/15</t>
  </si>
  <si>
    <t>prof. Ing. Alexander Čaus, DrSc.</t>
  </si>
  <si>
    <t xml:space="preserve"> Stanovenie zákonitostí tvorby štruktúry  vlastností rýchlorezných ocelí pri pretavovaní a odlievaní vo vákuu. </t>
  </si>
  <si>
    <t>1/0876/15</t>
  </si>
  <si>
    <t xml:space="preserve"> Príprava a charakterizácia vlastnosti nových typov tvrdých povlakov pre nástrojové materiály </t>
  </si>
  <si>
    <t>1/0465/15</t>
  </si>
  <si>
    <t>RNDr. Martin Šulka, PhD.</t>
  </si>
  <si>
    <t xml:space="preserve"> Dizajn Al-TM zliatin pre on-board produkciu vodíka </t>
  </si>
  <si>
    <t>1/0669/15</t>
  </si>
  <si>
    <t>prof. Ing. Peter Šugár, CSc.</t>
  </si>
  <si>
    <t xml:space="preserve"> Výskum technológie laserového textúrovania povrchu pre potreby optimalizácie tribologických podmienok v procesoch plošného tvárnenia </t>
  </si>
  <si>
    <t>1/0335/16</t>
  </si>
  <si>
    <t>Mgr. Andrej Dobrotka, PhD.</t>
  </si>
  <si>
    <t xml:space="preserve"> Hľadanie fyzikálnych zdrojov rýchlych stochastických oscilácií v akréčnych systémoch </t>
  </si>
  <si>
    <t>1/0122/16</t>
  </si>
  <si>
    <t xml:space="preserve"> Výskum procesov deformácie využitím priestrovej rekonštrukcie mikroštruktúry a tvaru výtvarku </t>
  </si>
  <si>
    <t>1/1010/16</t>
  </si>
  <si>
    <t>doc. RNDr. Mária Behúlová, CSc.</t>
  </si>
  <si>
    <t xml:space="preserve"> Návrh, analýza a optimalizácia procesov metalurgického spájania progresívnych materiálov s využitím numerickej simulácie </t>
  </si>
  <si>
    <t>1/0219/16</t>
  </si>
  <si>
    <t>Ing. Jozef Dobrovodský, CSc.</t>
  </si>
  <si>
    <t xml:space="preserve"> Žíhanie pomocou zväzku vysokoenergetických ťažkých iónov karbidu kremíka sytetizovaného iónovou implantáciou </t>
  </si>
  <si>
    <t>1/0279/16</t>
  </si>
  <si>
    <t xml:space="preserve"> Fyzikálne vlastnosti "confined"systémov </t>
  </si>
  <si>
    <t>1/0218/16</t>
  </si>
  <si>
    <t>prof. Ing. Dušan Baran, PhD.</t>
  </si>
  <si>
    <t xml:space="preserve"> Model implementácie controllingu ako nástroja riadenia v skupine podnikov stredné podniky strojárskeho a elektrotechnického priemyslu </t>
  </si>
  <si>
    <t>Šugár Peter, prof. Ing., PhD.</t>
  </si>
  <si>
    <t>5400 prevod spoluriešiteľom</t>
  </si>
  <si>
    <t>1/0089/17</t>
  </si>
  <si>
    <t>Koleňák Roman, prof. Ing., PhD.</t>
  </si>
  <si>
    <t>Výskum nových spájkovacích zliatin pre priame spájkovanie kovových a keramických materiálov.</t>
  </si>
  <si>
    <t>1/0264/17</t>
  </si>
  <si>
    <t>Jurči Peter, prof. Ing., PhD.</t>
  </si>
  <si>
    <t>Štúdium vplyvu teploty a doby kryogénneho spracovania na mikroštruktúru a vlastnosti Cr-V nástrojovej ocele</t>
  </si>
  <si>
    <t>1/0091/17</t>
  </si>
  <si>
    <t>Hodúlová Erika, doc. Ing., PhD.</t>
  </si>
  <si>
    <t>Výskum spájania ľahkých zliatin progresívnymi metódami s prihliadnutím na environmentálnu vhodnosť a kvalitu overenú modernými  NDT metódami.</t>
  </si>
  <si>
    <t>1/0097/17</t>
  </si>
  <si>
    <t>Vopát Tomáš, Ing., PhD.</t>
  </si>
  <si>
    <t>Výskum novej metódy rektifikácie reznej hrany pre zvýšenie výkonu rezných nástrojov pri obrábaní ťažkoobrobiteľných materiálov</t>
  </si>
  <si>
    <t>1/0151/17</t>
  </si>
  <si>
    <t>Pekarčíková Marcela, Dr. - Ing.</t>
  </si>
  <si>
    <t>Návrh a príprava spojov vysokoteplotných supravodivých pások bezolovnatými spájkami a charakterizácia ich vlastností</t>
  </si>
  <si>
    <t>1/0238/17</t>
  </si>
  <si>
    <t>Bošák Ondrej, Mgr., PhD.</t>
  </si>
  <si>
    <t>Diagnostika špeciálnych skiel  s optimalizovanou iónovou vodivosťou</t>
  </si>
  <si>
    <t>1/0348/17</t>
  </si>
  <si>
    <t>Čambál Miloš, prof. Ing., CSc.</t>
  </si>
  <si>
    <t>Vplyv koexistencie rôznych generácií zamestnancov na udržateľnú výkonnosť organizácií</t>
  </si>
  <si>
    <t>1/0235/17</t>
  </si>
  <si>
    <t>Jemala Marek, doc. Ing., PhD.</t>
  </si>
  <si>
    <t>Systémová identifikácia komplexnejších predpokladov pre podporu priemyselných inovácií a zamestnanosti v menej rozvinutých regiónoch SR</t>
  </si>
  <si>
    <t>1/0490/18</t>
  </si>
  <si>
    <t>doc. Ing. Martin Kusý, PhD.</t>
  </si>
  <si>
    <t>Vplyv mikroštruktúry a fázového zloženia na koróznu odolnosť zliatin pre žiarové pokovovanie</t>
  </si>
  <si>
    <t>1/0330/18</t>
  </si>
  <si>
    <t>RNDr. Pavol Priputen, PhD.</t>
  </si>
  <si>
    <t>Materiálový dizajn vysokoentropických zliatin a ich charakterizácia</t>
  </si>
  <si>
    <t>1/0235/18</t>
  </si>
  <si>
    <t>prof. Ing. Kubliha Marián, PhD.</t>
  </si>
  <si>
    <t>Fyzikálne vlastnosti neusporiadaných štruktúr ovplyvnených pôsobením urýchlených iónov</t>
  </si>
  <si>
    <t>1/0272/18</t>
  </si>
  <si>
    <t>prof. Ing. Pavol Tanuška, PhD.</t>
  </si>
  <si>
    <t>Holistický prístup ziskavania znalostí z výrobných dát pre potreby  riadenia výrobných procesov v súlade s konceptom Industry 4.0</t>
  </si>
  <si>
    <t>1/0101/18</t>
  </si>
  <si>
    <t>doc. Ing. Alena Pauliková, PhD.</t>
  </si>
  <si>
    <t>Návrh kombinačného a rekombinačného postupu indexovania faktorov pracovného komfortu v strojárskych prevádzkach</t>
  </si>
  <si>
    <t>1/0232/18</t>
  </si>
  <si>
    <t>prof. Ing. Pavol Važan, PhD.</t>
  </si>
  <si>
    <t>Uplatnenie metód multikriteriálnej simulačnej optimalizácie v riadení výrobných procesov</t>
  </si>
  <si>
    <t>1/0418/18</t>
  </si>
  <si>
    <t xml:space="preserve">doc. Ing. Maximilián Strémy, PhD. </t>
  </si>
  <si>
    <t>Systém na meranie doby preletu (ToF) pre analýzu pružne vyrazených iónov (ERDA) prostredníctvom digitálnej jadrovej elektroniky</t>
  </si>
  <si>
    <t xml:space="preserve">Req-00048-0005
</t>
  </si>
  <si>
    <t>prof. Ing. Koloman Ulrich, PhD.</t>
  </si>
  <si>
    <t>Výskum novej generácie elektrónovolúčových komplexov určených na vákuové zváranie hliníkových a horčíkových zliatin (STIMULY Req-00048-0005)</t>
  </si>
  <si>
    <t>Schéma Návraty</t>
  </si>
  <si>
    <t>doc. Ing. Maximilán Strémy, PhD.</t>
  </si>
  <si>
    <t xml:space="preserve">Prediktívne modelovanie nových
funkčných materiálov pre technologické
aplikácie </t>
  </si>
  <si>
    <t>2018-2018</t>
  </si>
  <si>
    <t xml:space="preserve">EÚ H2020 </t>
  </si>
  <si>
    <t>Project ID: 721019</t>
  </si>
  <si>
    <t>Ing. Marcela Pekarčíková, PhD.</t>
  </si>
  <si>
    <t>FASTGRID - Cost effective FCL using advanced superconducting tapes for future HVDC grids</t>
  </si>
  <si>
    <t>1/0646/15</t>
  </si>
  <si>
    <t>prof. Ing. Mária Bieliková, PhD.</t>
  </si>
  <si>
    <t>Prispôsobovanie prístupu k informačným a vedomostným artefaktom založené na interakciách a kolaborácii v prostredí webu</t>
  </si>
  <si>
    <t>1/0836/16</t>
  </si>
  <si>
    <t>doc. Ing. Ivan Kotuliak, PhD.</t>
  </si>
  <si>
    <t>Metódy a algoritmy zefektívnenia a spoľahlivosti doručovania multimediálneho obsahu v IP sieťach</t>
  </si>
  <si>
    <t>1/0874/17</t>
  </si>
  <si>
    <t>doc. Ing. Vanda Benešová, PhD.</t>
  </si>
  <si>
    <t>Modelovanie ľudskej vizuálnej pozornosti s využitím automatického vizuálneho rozpoznávania scény a objektov</t>
  </si>
  <si>
    <t>1/0409/17</t>
  </si>
  <si>
    <t>za FIIT: Kuric, Hlaváč</t>
  </si>
  <si>
    <t>Osobnosť a profesijné videnie učiteľov a učiteliek vo vzťahu k riešeniu náročných situácií v školskej triede v období tranzitu do praxe</t>
  </si>
  <si>
    <t>1/0458/18</t>
  </si>
  <si>
    <t>Mária Lucká, doc. Ing., PhD.</t>
  </si>
  <si>
    <t>Chyby a neurčitosť v sekvenovaní DNA: Algoritmy a modely</t>
  </si>
  <si>
    <t>1/0667/18</t>
  </si>
  <si>
    <t>Michal Kompan, Ing., PhD.</t>
  </si>
  <si>
    <t>Modelovanie, predikcia a vyhodnocovanie správania človeka pri interakcii na webe pre prispôsobovanie a
personalizáciu</t>
  </si>
  <si>
    <t>011STU-4/2017</t>
  </si>
  <si>
    <t>prof. Ing. Pavel Čičák, PhD.</t>
  </si>
  <si>
    <t>Aktualizácia predmetov zameraných na výučbu počítačových sietí podľa špecifikácie praxe</t>
  </si>
  <si>
    <t>028STU-4/2017</t>
  </si>
  <si>
    <t>Inovatívne metódy výučby informatiky vo veľkých skupinách s podporou online vzdelávania</t>
  </si>
  <si>
    <t xml:space="preserve">019STU-4/2018 </t>
  </si>
  <si>
    <t>doc. Ing. Viera Rozinajová, PhD.</t>
  </si>
  <si>
    <t>Proces integrácie mentoringu a koučingu do výučby na technických univerzitách</t>
  </si>
  <si>
    <t>APVV-15-0508</t>
  </si>
  <si>
    <t>Informačné správanie sa človeka v digitálnom priestore</t>
  </si>
  <si>
    <t>APVV-15-0731</t>
  </si>
  <si>
    <t>Multimodálna interakcia človek-robot s využitím cloudových prostriedkov</t>
  </si>
  <si>
    <t>APVV-15-0789</t>
  </si>
  <si>
    <t>Ing. Katarína Jelemenská, PhD.</t>
  </si>
  <si>
    <t>Aplikovaný výskum merania fyziologických parametrov stresu a inteligentného bezdrôtového biomonitoringu s využitím technológií na čipe.</t>
  </si>
  <si>
    <t>APVV-16-0213</t>
  </si>
  <si>
    <t>Znalostné prístupy k inteligentnej analýze veľkých dát</t>
  </si>
  <si>
    <t>APVV-16-0484</t>
  </si>
  <si>
    <t>doc. RNDr. Mária Lucká, PhD.</t>
  </si>
  <si>
    <t>Nádorová heterogenita v mnohopočetnom myelóme: evolúcia a klinická významnosť</t>
  </si>
  <si>
    <t>APVV-17-0267</t>
  </si>
  <si>
    <t>prof. Ing. Pavol Návrat, PhD.</t>
  </si>
  <si>
    <t>Automatizované rozpoznávanie antisociálneho správania v online komunitách</t>
  </si>
  <si>
    <t>SK-IL-RD-18-0004</t>
  </si>
  <si>
    <t>prof. Ing. Mária Bieliková</t>
  </si>
  <si>
    <t>Misinformation Detection in Healthcare Domain</t>
  </si>
  <si>
    <t>SCOPES</t>
  </si>
  <si>
    <t>SCOPES JRP/IP, No. 160480/2015</t>
  </si>
  <si>
    <t>Innovative teaching curricula, methods and infrastructures for computer science and software engineering</t>
  </si>
  <si>
    <t>Norway grants</t>
  </si>
  <si>
    <t>BFN16-ENV-010</t>
  </si>
  <si>
    <t>Better Utilization of Green Energy through Better Modelling</t>
  </si>
  <si>
    <t>Molpir s.r.o.</t>
  </si>
  <si>
    <t>zmluva 52/15</t>
  </si>
  <si>
    <t>prof. Pavel Čičák, PhD.</t>
  </si>
  <si>
    <t>Výskum, zber, triedenie a analýzy údajov, riešenie digitálneho obsahu, vývoj modulov, knižníc, aplikácoí a vyvodenie záverov z údajov získaných analýzou zdrojových dokumentov.</t>
  </si>
  <si>
    <t>ZľavaDňa</t>
  </si>
  <si>
    <t>zmluva  25/16</t>
  </si>
  <si>
    <t>Tvorba a optimalizovanie modelov pre odporúčanie čo najrelevantnejšieho obsahu používateľom na základe dát o zobrazeniach stránky a ich doplňujúcich informácií</t>
  </si>
  <si>
    <t>CEAI Slovakia s.r.o.</t>
  </si>
  <si>
    <t>zmluva 22/2017</t>
  </si>
  <si>
    <t>Ing. Jakub Ševcech, PhD.</t>
  </si>
  <si>
    <t>Detekcia anomálií vrátane detekcie podozrivých vzorov a monitorovanie transakcií</t>
  </si>
  <si>
    <t>Softec, spol. s r.o.</t>
  </si>
  <si>
    <t>zmluva  33/2017</t>
  </si>
  <si>
    <t xml:space="preserve">Konzultačné služby v oblasti výskumu vývoja softverovýcha informačných systémov </t>
  </si>
  <si>
    <t>Unicorn Systems SK, s.r.o.</t>
  </si>
  <si>
    <t>zmluva  34/2017</t>
  </si>
  <si>
    <t>Continental Automotive Systems Slovakia, s.r.o.</t>
  </si>
  <si>
    <t>zmluva 35/2017</t>
  </si>
  <si>
    <t xml:space="preserve">Konzultačné služby v oblasti výskumu a vývoja softverovýcha informačných systémov </t>
  </si>
  <si>
    <t>QBSW, a.s.</t>
  </si>
  <si>
    <t>zmluva 39/2017</t>
  </si>
  <si>
    <t>Tempest a.s.</t>
  </si>
  <si>
    <t>zmluva 40/2017</t>
  </si>
  <si>
    <t>Exponea</t>
  </si>
  <si>
    <t>zmluva 41/2017</t>
  </si>
  <si>
    <t>Konzultačné služby v oblasti vývoja softvéru</t>
  </si>
  <si>
    <t>Asseco Central Europe, a.s.</t>
  </si>
  <si>
    <t>zmluva 50/2017</t>
  </si>
  <si>
    <t>Mentor Partners, s.r.o.</t>
  </si>
  <si>
    <t>zmluva  53/2017</t>
  </si>
  <si>
    <t>Výskum v oblasti vývoja SW aplikácií zameranom na poskytovanie informácií používateľom na podporu rozhodovania sa o investíciách do rôznych finančných produktov vrátane vyhodnocovasnia predchádzajúcich investícií z rôznych pohľadov vychádzajúc z najnovších poznatkov vedy</t>
  </si>
  <si>
    <t>Accenture Technology solutions - Slovanka, s.r.o.</t>
  </si>
  <si>
    <t>zmluva 58/17</t>
  </si>
  <si>
    <t xml:space="preserve"> Artificial Intelligence: Voice Channel </t>
  </si>
  <si>
    <t>Siemens Healthcare s.r.o.</t>
  </si>
  <si>
    <t>zmluva 59/15</t>
  </si>
  <si>
    <t>doc. Benešová Vanda</t>
  </si>
  <si>
    <t>Výskum v oblasti tvorby, testovania a vývoja počítačových programov pre analýzu obrazu v oblasti zdravotníctva</t>
  </si>
  <si>
    <t>2015 - 20</t>
  </si>
  <si>
    <t>Poštová banka, a.s.</t>
  </si>
  <si>
    <t>objednávka 2010012982</t>
  </si>
  <si>
    <t>Analýza výskumu</t>
  </si>
  <si>
    <t>Evona Electronic s.r.o</t>
  </si>
  <si>
    <t>zmluva 14/2018</t>
  </si>
  <si>
    <t>Vytvorenie analýzy správania a manažmentu rizika</t>
  </si>
  <si>
    <t>zmluva 24/2018</t>
  </si>
  <si>
    <t>Vzájomná spolupráca v oblasti IT</t>
  </si>
  <si>
    <t>Brainsware s.r.o.</t>
  </si>
  <si>
    <t>zmluva 27/2018</t>
  </si>
  <si>
    <t>Overovanie metód na vzorovej aplikácii</t>
  </si>
  <si>
    <t>Sféra s.r.o.</t>
  </si>
  <si>
    <t>zmluva 30/2018</t>
  </si>
  <si>
    <t>Konzultačné služby v oblasti vývoja softvérových a informačných systémov</t>
  </si>
  <si>
    <t>zmluva 31/2018</t>
  </si>
  <si>
    <t>Výskum na anonymizovaných dátach pre účely vzdelávania</t>
  </si>
  <si>
    <t>Instarea s.r.o.</t>
  </si>
  <si>
    <t>zmluva 36/2018</t>
  </si>
  <si>
    <t>Zmluva o spolupráci vývoja softvérových aplikácií</t>
  </si>
  <si>
    <t>Datavard</t>
  </si>
  <si>
    <t>zmluva 39/2018</t>
  </si>
  <si>
    <t>Výskum a vývoj automatizovanej validácie dát pre podnikové a Big Data systémy podporené AI</t>
  </si>
  <si>
    <t>Úrad podpredsedu vlády SR pre investície a informatizáciu</t>
  </si>
  <si>
    <t>Zmluva o partnerstve č.
152/2017</t>
  </si>
  <si>
    <t xml:space="preserve">Finka, Maroš, prof. Ing. arch. PhD., Ondrejičková, Silvia, Mgr. PhD.
</t>
  </si>
  <si>
    <t>Príprava nových kapacít pre EŠIF 1</t>
  </si>
  <si>
    <t>refundácia nákladov v roku 2019</t>
  </si>
  <si>
    <t>APVV-PP- H2020</t>
  </si>
  <si>
    <t>APVV-PP- H2020-18-0019</t>
  </si>
  <si>
    <t xml:space="preserve">Finka, Maroš, prof. Ing. arch. PhD. </t>
  </si>
  <si>
    <t>Energy efficient pathway for the city transformation: enabling a positive future</t>
  </si>
  <si>
    <t>No. 642372 H2020 - H2020-SC5-2014-one-stage</t>
  </si>
  <si>
    <t>Finka, Maroš, prof. Ing. arch. PhD.</t>
  </si>
  <si>
    <t>INSPIRATION - Integrated spatial planning, land use and soil management research action</t>
  </si>
  <si>
    <t>2014-2017</t>
  </si>
  <si>
    <t>dofinancovanie v r.2020</t>
  </si>
  <si>
    <t>MAKINGCITY - Energy efficient pathway for the city transformation: enabling a positive future, Horizon 2020</t>
  </si>
  <si>
    <t>2018-2023</t>
  </si>
  <si>
    <t>prvá zálohová platba očakávaná v r. 2019</t>
  </si>
  <si>
    <t xml:space="preserve">Interreg Central Europe </t>
  </si>
  <si>
    <t>Interreg Central Europe project CE89 LUMAT</t>
  </si>
  <si>
    <t>Finka, Maroš, prof. Ing. arch. PhD.; Petríková, Dagmar doc. PhDr. PhD. , Jamečný, Ľubomír, Ing. PhD.</t>
  </si>
  <si>
    <t>LUMAT Implementation of Sustainable Land Use in Integrated Environmental management of functional Urban Areas</t>
  </si>
  <si>
    <r>
      <t xml:space="preserve">2015 </t>
    </r>
    <r>
      <rPr>
        <b/>
        <sz val="10"/>
        <rFont val="Calibri"/>
        <family val="2"/>
        <charset val="238"/>
        <scheme val="minor"/>
      </rPr>
      <t xml:space="preserve">- </t>
    </r>
    <r>
      <rPr>
        <sz val="10"/>
        <rFont val="Calibri"/>
        <family val="2"/>
        <charset val="238"/>
        <scheme val="minor"/>
      </rPr>
      <t>2019</t>
    </r>
  </si>
  <si>
    <t>Interreg Central Europe</t>
  </si>
  <si>
    <t xml:space="preserve">Finka, Maroš, prof. Ing. arch. PhD., Ondrejička, Vladimír, Ing. PhD.; Jamečný, Ľubomír , Ing. Phd.   
</t>
  </si>
  <si>
    <t>BhENEFIT -  Projekt sa zameriava na zlepšenie manažmentu historických zastavaných oblastí, ktoré spájajú každodennú údržbu historického dedičstva s jeho zachovaním a valorizáciou udržateľným spôsobom.</t>
  </si>
  <si>
    <t>Interreg Danube Transnational Programme</t>
  </si>
  <si>
    <t>Finka, Maroš, prof. Ing. arch. PhD.; Ondrejička, Vladimír Ing. PhD.</t>
  </si>
  <si>
    <t>TRANSGREEN - Integrovaná doprava a plánovanie zelenej infraštruktúry v Podunajsko-karpatskom regióne v prospech ľudí a prírody</t>
  </si>
  <si>
    <t>INTERREG Transnational  Danube Programme</t>
  </si>
  <si>
    <t>CONNECTGREEN 
 Restoring and managing ecological corridors
in mountains
as
the green infrastructure in the Danube basin</t>
  </si>
  <si>
    <t>začiatok v júni 2018. Prvá refundačná platba v r. 2019</t>
  </si>
  <si>
    <t>Interreg V-A Slovakia -  Hungary Cross Border Cooperation Programme</t>
  </si>
  <si>
    <t>SK-HU EYES</t>
  </si>
  <si>
    <t>Zajko, Marián, doc. Ing. PhD. MBA</t>
  </si>
  <si>
    <t>Emerging  Young EntrepreneurS - Developing Entrepreneurial Spirit in Slovakia and Hungary</t>
  </si>
  <si>
    <t xml:space="preserve">2017-2019
</t>
  </si>
  <si>
    <t xml:space="preserve">v roku 2018 neboli obdržané žiadne fin. prostriedky. Prvá refundačná platba v r. 2019. Oneskorenie reportingového systému IMIS o 5 mesiacov. </t>
  </si>
  <si>
    <t>DTP 1-1-146-1.2</t>
  </si>
  <si>
    <t>DA-SPACE "Open Innovation to Raise Entrepreneurship Skills and Private Public
Partnership in Danube Region</t>
  </si>
  <si>
    <t>1/0652/16</t>
  </si>
  <si>
    <t>Chodasová Zuzana, doc. Ing. PhD.</t>
  </si>
  <si>
    <t>Vplyv územného umiestnenia a odvetvového zamerania na výkonnosť podnikateľských subjektov a ich konkurencieschopnosť na globálnom trhu</t>
  </si>
  <si>
    <t>2016 - 2018</t>
  </si>
  <si>
    <t>2/0013/17</t>
  </si>
  <si>
    <t>Ekosystémové služby na podporu ochrany krajiny v podmienkach globálnej zmeny</t>
  </si>
  <si>
    <t>1/0604/18</t>
  </si>
  <si>
    <t>Špirková, Daniela, doc. Ing. PhD.</t>
  </si>
  <si>
    <t>Ekonomické aspekty udržateľnej výstavby v rámci inteligentných mestských štruktúr</t>
  </si>
  <si>
    <t xml:space="preserve">2018-2020
</t>
  </si>
  <si>
    <t>031STU-4/2018</t>
  </si>
  <si>
    <t>Zatrochová Monika, doc. Ing. PhD.</t>
  </si>
  <si>
    <t>Inovácia výučby ekonomických a manažérskych predmetov na FCHPT STU v Bratislave</t>
  </si>
  <si>
    <t>019STU-4/2018</t>
  </si>
  <si>
    <t>Kalinová Gabriela, Ing. PhD.</t>
  </si>
  <si>
    <t>Grant  nemeckého ministerstva "Bundesministerium fur Bildung und Forschung</t>
  </si>
  <si>
    <t>č. 100326950</t>
  </si>
  <si>
    <t>Kulturelle Offnung" - Diversity und binterkulturelle Kompetenz im Kontext der integration von Gefluchteten. Eine multilaterale Zusammenarbeit zwischen Deutschland, Tschechien, Slowakei, Lettland, Serbien un Ungarn.</t>
  </si>
  <si>
    <t>v roku 2018 neboli obdržané žiadne fin. prostriedky</t>
  </si>
  <si>
    <t>EÚ ERASMUS+ KA2</t>
  </si>
  <si>
    <t>561890-EPP-1-2015-1-IT-EPPKA2-CBHE-JP/ERASMUS-KA2</t>
  </si>
  <si>
    <t>Stanko Štefan, doc. Ing. PhD.</t>
  </si>
  <si>
    <t>MARUEEB - Master Degree in Innovative Technologies in Energy Efficient Buildings for Russian and Armenian Universities and Stakeholders</t>
  </si>
  <si>
    <t>561539-EPP-1-2015-1-ES-EPPKA2-CBHE-JP</t>
  </si>
  <si>
    <t>Jankovichová Eva, doc. Ing. PhD.</t>
  </si>
  <si>
    <t>MIND - Management - Innovation -Development</t>
  </si>
  <si>
    <t>561749-EPP-1-2015-1-ES-EPPKA2-CBHE-SP</t>
  </si>
  <si>
    <t>ENHANCE - Strengthening National research and innovation Capacities in Vietnam</t>
  </si>
  <si>
    <t>573738-EPP-1-2016 -1-PS-EPPKA2-CBHE-SP</t>
  </si>
  <si>
    <t>Gašparík Jozef, prof. Ing. PhD.</t>
  </si>
  <si>
    <t>Transforming Assessment Practicies in Large Enrollment First Year Education</t>
  </si>
  <si>
    <t>2016 -2019</t>
  </si>
  <si>
    <t xml:space="preserve">2016-1-PL01-KA202-026719 </t>
  </si>
  <si>
    <t xml:space="preserve"> Vargová Andrea, Ing.PhD.</t>
  </si>
  <si>
    <t>ACE - Acoustic Course for Engineers</t>
  </si>
  <si>
    <t>1.11.2016 - 31.10.2018</t>
  </si>
  <si>
    <t>EÚ Horizont 2020-EE-2014-3-Market Uptake CSA</t>
  </si>
  <si>
    <t>SEP-210174191</t>
  </si>
  <si>
    <t>ingREes - Setting up Qualification and Continuing Education and Training Scheme for Moddle and Senior Level professionals on Energy Efficiency and Use of Renewable Energy Sources in Buildings</t>
  </si>
  <si>
    <t>2015 -2018</t>
  </si>
  <si>
    <t>TSUS</t>
  </si>
  <si>
    <t>PK87</t>
  </si>
  <si>
    <t>Priechodský Vladimír,Ing.PhD.</t>
  </si>
  <si>
    <t>Skúšky kameniva</t>
  </si>
  <si>
    <t>Dobré miesto</t>
  </si>
  <si>
    <t>PV53</t>
  </si>
  <si>
    <t>Diagnostika dosky fontany</t>
  </si>
  <si>
    <t>CRH a.s.</t>
  </si>
  <si>
    <t>PV40</t>
  </si>
  <si>
    <t>Protokoly zo skúšok pevnosti</t>
  </si>
  <si>
    <t>PV48</t>
  </si>
  <si>
    <t>Vykonanie diagnostiky nosnej konštrukcie fontány</t>
  </si>
  <si>
    <t>Elter s.r.o.</t>
  </si>
  <si>
    <t>PT19</t>
  </si>
  <si>
    <t>Výsledky skúšok betónu zo stavby SNG</t>
  </si>
  <si>
    <t>STAS s.r.o.</t>
  </si>
  <si>
    <t>PV51</t>
  </si>
  <si>
    <t>Výsledky skúšok pevnosti a modulu pružnosti ílobetónu</t>
  </si>
  <si>
    <t>Vertical Industrial</t>
  </si>
  <si>
    <t>PV72</t>
  </si>
  <si>
    <t>Výsledky skúšok ŽB vzoriek drieku komína</t>
  </si>
  <si>
    <t>PRODIS s.r.o.</t>
  </si>
  <si>
    <t>PV39</t>
  </si>
  <si>
    <t>Diagnostika obkladu fasády kotlovej a turbínovej haly</t>
  </si>
  <si>
    <t>PV94</t>
  </si>
  <si>
    <t>Odtrhové skúšky betónu,sanačnej malty a egalizačnej stierky</t>
  </si>
  <si>
    <t>PZ02</t>
  </si>
  <si>
    <t>Skúšky ŽB vzoriek</t>
  </si>
  <si>
    <t>Chemkostav a.s.</t>
  </si>
  <si>
    <t>PV97</t>
  </si>
  <si>
    <t>Skúšky betónovej ocele</t>
  </si>
  <si>
    <t>PV89</t>
  </si>
  <si>
    <t>Carlton Property</t>
  </si>
  <si>
    <t>PV77</t>
  </si>
  <si>
    <t>Skúšky modelu dosky</t>
  </si>
  <si>
    <t>PZ24</t>
  </si>
  <si>
    <t>Výsledky zo skúšok ŽB vzoriek drieku komína</t>
  </si>
  <si>
    <t>PZ27</t>
  </si>
  <si>
    <t>Skúšky trámčekov</t>
  </si>
  <si>
    <t>PZ30</t>
  </si>
  <si>
    <t>Výsledky zo skúšok ŽB vzoriek drieku sila</t>
  </si>
  <si>
    <t>PZ44</t>
  </si>
  <si>
    <t>Zistenie pevnosti betónu</t>
  </si>
  <si>
    <t>PZ41</t>
  </si>
  <si>
    <t>Vykonanie pevnosti betónu v tlaku na valcoch</t>
  </si>
  <si>
    <t>PZ31</t>
  </si>
  <si>
    <t>Odtrhové skúšky podkladu,sanačnej malty</t>
  </si>
  <si>
    <t>Mesto Senec</t>
  </si>
  <si>
    <t>PZ55</t>
  </si>
  <si>
    <t>Protokol zo skúšok</t>
  </si>
  <si>
    <t>Trnavská univerzita</t>
  </si>
  <si>
    <t>PZ67</t>
  </si>
  <si>
    <t>Diagnostika betónu a výstuže stropu budovy</t>
  </si>
  <si>
    <t>Skúšky pevnosti betónu</t>
  </si>
  <si>
    <t>D4R7</t>
  </si>
  <si>
    <t>PV69</t>
  </si>
  <si>
    <t>Halvoník Jaroslav,prof.Ing.PhD.</t>
  </si>
  <si>
    <t>Expertné stanovisko</t>
  </si>
  <si>
    <t>Košický samosprávny kraj</t>
  </si>
  <si>
    <t>PV76</t>
  </si>
  <si>
    <t>Benko Vladimír,prof.Ing.PhD.</t>
  </si>
  <si>
    <t>Dynamická skúška mosta</t>
  </si>
  <si>
    <t>ISPO s.r.o.</t>
  </si>
  <si>
    <t>PZ17</t>
  </si>
  <si>
    <t>Bilčík Juraj,prof.Ing.PhD.</t>
  </si>
  <si>
    <t>Príčiny vzniku presakujúcich trhlín v základovej doske</t>
  </si>
  <si>
    <t>Betonárske dni</t>
  </si>
  <si>
    <t>PV98</t>
  </si>
  <si>
    <t>Konferencia</t>
  </si>
  <si>
    <t>DevelopNet s.r.o.</t>
  </si>
  <si>
    <t>PU89</t>
  </si>
  <si>
    <t>Oprava havarijného stavu fasád pavilónov FMFI UK Bratislava</t>
  </si>
  <si>
    <t>Slovenská správa ciest</t>
  </si>
  <si>
    <t>PZ07</t>
  </si>
  <si>
    <t>Borzovič Viktor,doc.Ing.PhD.</t>
  </si>
  <si>
    <t>Prechodové oblasti cestných mostov</t>
  </si>
  <si>
    <t>PZ58</t>
  </si>
  <si>
    <t>Prednášková a konzultačná činnosť v rámci školenia</t>
  </si>
  <si>
    <t>OS Bratislava IV</t>
  </si>
  <si>
    <t>PZ16</t>
  </si>
  <si>
    <t>Cápayová Silvia,Ing.PhD.</t>
  </si>
  <si>
    <t>Prístavba budovy OS Bratislava IV</t>
  </si>
  <si>
    <t>Doprastav a.s.</t>
  </si>
  <si>
    <t>PZ06</t>
  </si>
  <si>
    <t>Bačová Katarína,doc.Ing.PhD.</t>
  </si>
  <si>
    <t>Vypracovanie technologických predpisov</t>
  </si>
  <si>
    <t>Geotech Bratislava s.r.o.</t>
  </si>
  <si>
    <t>PV50</t>
  </si>
  <si>
    <t>Husár Ladislav,Ing.PhD.</t>
  </si>
  <si>
    <t>Výsledky kalibrácie meradiel</t>
  </si>
  <si>
    <t>Georeal. a.s.</t>
  </si>
  <si>
    <t>PU78</t>
  </si>
  <si>
    <t>Marčiš Marián,Ing.PhD.</t>
  </si>
  <si>
    <t>Meranie digitálneho povrchu a objemov RPAS technológiou.</t>
  </si>
  <si>
    <t>Baumi s.r.o.</t>
  </si>
  <si>
    <t>PZ18</t>
  </si>
  <si>
    <t>Erdélyi Ján,Ing.PhD.</t>
  </si>
  <si>
    <t>Meranie správania sa základov nosných stĺpov bytového domu</t>
  </si>
  <si>
    <t>Konferencia A.G.K.</t>
  </si>
  <si>
    <t>PZ15</t>
  </si>
  <si>
    <t>Kopáčik Alojz,prof.Ing.PhD.</t>
  </si>
  <si>
    <t>NDS a.s.</t>
  </si>
  <si>
    <t>PZ12</t>
  </si>
  <si>
    <t>Kyrinovič Peter,doc.Ing.PhD.</t>
  </si>
  <si>
    <t>Geodetické merania pretvorenia geometrického tvaru mostného objektu</t>
  </si>
  <si>
    <t>PV42</t>
  </si>
  <si>
    <t>Laboratórne skúšky</t>
  </si>
  <si>
    <t>Úrad pre normalizáciu,metrológiu</t>
  </si>
  <si>
    <t>PZ11</t>
  </si>
  <si>
    <t>Preklad európskych noriem</t>
  </si>
  <si>
    <t>Geofos s.r.o.</t>
  </si>
  <si>
    <t>PZ26</t>
  </si>
  <si>
    <t>Ondrášik Martin,Mgr.,PhD.</t>
  </si>
  <si>
    <t>Sanácia geologického prostredia</t>
  </si>
  <si>
    <t>PZ69</t>
  </si>
  <si>
    <t>Oprava objektov vodnej stavby</t>
  </si>
  <si>
    <t>U.S.Steel</t>
  </si>
  <si>
    <t>PU19</t>
  </si>
  <si>
    <t>Geofyzikálne merania režimu prúdenia podzemných a priesakových vôd</t>
  </si>
  <si>
    <t>Furgo Consult</t>
  </si>
  <si>
    <t>PV29</t>
  </si>
  <si>
    <t>Experimentálne stanovenie rýchlosti šírenia šmykových vĺn</t>
  </si>
  <si>
    <t>Obec Most pri Bratislave</t>
  </si>
  <si>
    <t>PV70</t>
  </si>
  <si>
    <t>Expertízne posúdenie príčin porúch na objekte MŠ</t>
  </si>
  <si>
    <t>PV84</t>
  </si>
  <si>
    <t>Súľovská Monika,Ing.PhD.</t>
  </si>
  <si>
    <t>Expertízn posudok</t>
  </si>
  <si>
    <t>Konferencia Hydroturbo</t>
  </si>
  <si>
    <t>PV44</t>
  </si>
  <si>
    <t>HB Reavis s.r.o.</t>
  </si>
  <si>
    <t>PV81</t>
  </si>
  <si>
    <t>Merania akustickej nepriezvučnosti SDK priečok a stropu</t>
  </si>
  <si>
    <t>Europlac s.r.o.</t>
  </si>
  <si>
    <t>PV99</t>
  </si>
  <si>
    <t>Szabo Daniel,Mgr.PhD.</t>
  </si>
  <si>
    <t>Merania pohltivosti akustických vzoriek</t>
  </si>
  <si>
    <t>HMCon Slovakia s.r.o.</t>
  </si>
  <si>
    <t>PS86</t>
  </si>
  <si>
    <t>Puškár Anton,prof.Ing.PhD.</t>
  </si>
  <si>
    <t>Teoreticko-experimentálny vývoj deliacej steny a podlahovej konštrukcie</t>
  </si>
  <si>
    <t>MÚ Bratislava-Nové Mesto</t>
  </si>
  <si>
    <t>PZ03</t>
  </si>
  <si>
    <t>Meranie hluku vo vnútornom prostredí</t>
  </si>
  <si>
    <t>PT36</t>
  </si>
  <si>
    <t>Experimentálne vyhodnotenie zvukovej izolácie obvodového plášťa výškovej budovy</t>
  </si>
  <si>
    <t>Eustrean a.s.</t>
  </si>
  <si>
    <t>PT42</t>
  </si>
  <si>
    <t>Diagnostické prehliadky premostení</t>
  </si>
  <si>
    <t>UNIPHARMA</t>
  </si>
  <si>
    <t>PV85</t>
  </si>
  <si>
    <t>Kontrolné meranie pružného uloženia dieselgenerátora</t>
  </si>
  <si>
    <t>VUT Brno</t>
  </si>
  <si>
    <t>PV68</t>
  </si>
  <si>
    <t>Gašparík Jozef,prof.Ing.PhD.</t>
  </si>
  <si>
    <t>Systém managementu kvality podľa ČSN</t>
  </si>
  <si>
    <t>VM Telecom s.r.o.</t>
  </si>
  <si>
    <t>PV80</t>
  </si>
  <si>
    <t>Školiaci kurz inrených auditorov</t>
  </si>
  <si>
    <t>Verlag Dashofer</t>
  </si>
  <si>
    <t>PV79</t>
  </si>
  <si>
    <t>L-Construction s.r.o.</t>
  </si>
  <si>
    <t>PV75</t>
  </si>
  <si>
    <t>Školiace služby</t>
  </si>
  <si>
    <t>Invest s.r.o.</t>
  </si>
  <si>
    <t>PV78</t>
  </si>
  <si>
    <t>Vypracovanie dokumentácie IMS</t>
  </si>
  <si>
    <t>M-Unit s.r.o.</t>
  </si>
  <si>
    <t>PZ20</t>
  </si>
  <si>
    <t>Integrovaný manažérsky systém podľa STN</t>
  </si>
  <si>
    <t>DSC a.s.</t>
  </si>
  <si>
    <t>PZ33</t>
  </si>
  <si>
    <t>PZ05</t>
  </si>
  <si>
    <t>Realizácia monolitických ŽB konštrukcií</t>
  </si>
  <si>
    <t>IAARC</t>
  </si>
  <si>
    <t>PV35</t>
  </si>
  <si>
    <t>Ekonomicko-manažérske práce</t>
  </si>
  <si>
    <t>ANNO 2002 s.r.o.</t>
  </si>
  <si>
    <t>PV64</t>
  </si>
  <si>
    <t>Makýš Peter,doc.Ing.Phd.</t>
  </si>
  <si>
    <t>POV za akciu bytový dom Biely kríž</t>
  </si>
  <si>
    <t>AK Jančina s.r.o.</t>
  </si>
  <si>
    <t>PV37</t>
  </si>
  <si>
    <t>POV za spracovanie dokumentácie</t>
  </si>
  <si>
    <t>AKJ s.r.o.</t>
  </si>
  <si>
    <t>PU75</t>
  </si>
  <si>
    <t>Projekt organizácie výstavby</t>
  </si>
  <si>
    <t>PU74</t>
  </si>
  <si>
    <t>LTP Projekt a.s.</t>
  </si>
  <si>
    <t>PZ65</t>
  </si>
  <si>
    <t>Prístavba operačnej sály</t>
  </si>
  <si>
    <t>MV SR</t>
  </si>
  <si>
    <t>PU83</t>
  </si>
  <si>
    <t>Petráš Dušan,prof.Ing.Phd.</t>
  </si>
  <si>
    <t>Energetický audit budov</t>
  </si>
  <si>
    <t>Skúšky osvedčovateľov</t>
  </si>
  <si>
    <t>PV49</t>
  </si>
  <si>
    <t>Stanko Štefan,prof,Ing.PhD.</t>
  </si>
  <si>
    <t>Skúšky</t>
  </si>
  <si>
    <t>ÚSV SAV</t>
  </si>
  <si>
    <t>PV32</t>
  </si>
  <si>
    <t>Petráková Zora,doc.Ing.PhD.</t>
  </si>
  <si>
    <t>ZP vo veci stanovenia všeobecnej hodnoty nájmu pozemku</t>
  </si>
  <si>
    <t>Energo Kubín s.r.o.</t>
  </si>
  <si>
    <t>PV47</t>
  </si>
  <si>
    <t>ZP vo veci :znalecké posudzovanie triedy betónu</t>
  </si>
  <si>
    <t>Maroel s.r.o.</t>
  </si>
  <si>
    <t>PV33</t>
  </si>
  <si>
    <t>ZP vo veci posúdenia nutnosti výmeny okenných výplní</t>
  </si>
  <si>
    <t>Strabag s.r.o.</t>
  </si>
  <si>
    <t>PV41</t>
  </si>
  <si>
    <t>Posúdenie vhodnosti základovej pôdy pre založenie stavby</t>
  </si>
  <si>
    <t>Cargo Group s.r.o.</t>
  </si>
  <si>
    <t>PU17</t>
  </si>
  <si>
    <t>ZP vo veci poškodenia vodovodného potrubia</t>
  </si>
  <si>
    <t>Lastra s.r.o.</t>
  </si>
  <si>
    <t>PU70</t>
  </si>
  <si>
    <t>Popis technických chýb pre realizácii predmetu diela novostavby</t>
  </si>
  <si>
    <t>Europa SC a.s.</t>
  </si>
  <si>
    <t>PV30</t>
  </si>
  <si>
    <t>ZP vo veci odhadu všeobecnej hodnoty pozemkov</t>
  </si>
  <si>
    <t>OS Prievidza</t>
  </si>
  <si>
    <t>PS31</t>
  </si>
  <si>
    <t>ZP vo veci skládky komunálneho odpadu</t>
  </si>
  <si>
    <t>HighClean s.r.o.</t>
  </si>
  <si>
    <t>PV87</t>
  </si>
  <si>
    <t>Posúdenie porúch pojazdnej a hydroizolačnej účelovej plochej strechy parkoviska</t>
  </si>
  <si>
    <t>JUDr. Feciľák</t>
  </si>
  <si>
    <t>PU38</t>
  </si>
  <si>
    <t>Vypracovanie súkromného znaleckého posudku</t>
  </si>
  <si>
    <t>Ministerstvo živ.prostredia</t>
  </si>
  <si>
    <t>PV67</t>
  </si>
  <si>
    <t>Znalecký posudok na stanovenievšeobecnej hodnoty nehnuteľnosti</t>
  </si>
  <si>
    <t>Eurotex s.r.o.</t>
  </si>
  <si>
    <t>PT57</t>
  </si>
  <si>
    <t>ZP vo veci trestnej veci konateľa Eurotex</t>
  </si>
  <si>
    <t>Astoria Palace s.r.o.</t>
  </si>
  <si>
    <t>PV08</t>
  </si>
  <si>
    <t>ZP vo veci zmluvného usporiadania pre.a majetkových vzťahov</t>
  </si>
  <si>
    <t>Allianz a.s.</t>
  </si>
  <si>
    <t>PV56</t>
  </si>
  <si>
    <t>Stanovenie príčiny vzniku škody</t>
  </si>
  <si>
    <t>Vion a.s.</t>
  </si>
  <si>
    <t>PV63</t>
  </si>
  <si>
    <t>Posúdenie príčin havárie pri výstavbe vodného diela</t>
  </si>
  <si>
    <t>Obec Veľký Biel</t>
  </si>
  <si>
    <t>PV45</t>
  </si>
  <si>
    <t>Určenie všeobecnej hodnoty nájomného za užívanie pozemkov</t>
  </si>
  <si>
    <t>PZ23</t>
  </si>
  <si>
    <t>Posúdenie príčiny poškodenia strešnej konštrukcie výrobnej a expedičnej haly</t>
  </si>
  <si>
    <t>PR61</t>
  </si>
  <si>
    <t>Výsluch znalca</t>
  </si>
  <si>
    <t>OS Považská Bystrica</t>
  </si>
  <si>
    <t>PR03</t>
  </si>
  <si>
    <t>Vypracovanie posudku</t>
  </si>
  <si>
    <t>Obec Gbeľany</t>
  </si>
  <si>
    <t>PZ08</t>
  </si>
  <si>
    <t xml:space="preserve">ZP na svah </t>
  </si>
  <si>
    <t>Mesto Žilina</t>
  </si>
  <si>
    <t>PV73</t>
  </si>
  <si>
    <t>Stanovenie všeobecnej hodnoty rozostavanej športovej haly</t>
  </si>
  <si>
    <t>SMS TTSK s.r.o.</t>
  </si>
  <si>
    <t>PZ04</t>
  </si>
  <si>
    <t>ZP vo veci zatekania a vlhkostných problémov plochej strechy</t>
  </si>
  <si>
    <t>Hutní Montáže a.s.</t>
  </si>
  <si>
    <t>PV65</t>
  </si>
  <si>
    <t>ZP v súvislosti so súdnym konaním</t>
  </si>
  <si>
    <t>OS Bratislava II</t>
  </si>
  <si>
    <t>PV10</t>
  </si>
  <si>
    <t>Stanovenie všeobecnej hodnoty pozemku</t>
  </si>
  <si>
    <t>PZ37</t>
  </si>
  <si>
    <t>Doplnenie vyčíslenia vád na plochej streche polyfunkčného domu</t>
  </si>
  <si>
    <t>Anna Poláková</t>
  </si>
  <si>
    <t>PV82</t>
  </si>
  <si>
    <t>Zistenie a definovanie vád stavby rodinného domu</t>
  </si>
  <si>
    <t>Slovunit s.r.o.</t>
  </si>
  <si>
    <t>PV57</t>
  </si>
  <si>
    <t>ZP vo veci zatekajúcej strechy</t>
  </si>
  <si>
    <t>Slovunit R71 s.r.o.</t>
  </si>
  <si>
    <t>PV58</t>
  </si>
  <si>
    <t>AN Maison s.r.o.</t>
  </si>
  <si>
    <t>PZ36</t>
  </si>
  <si>
    <t>Technický posudok na strechu</t>
  </si>
  <si>
    <t>PZ22</t>
  </si>
  <si>
    <t>Stanovenie vzniku škody na svetlíkoch a másledne zatekanie do objektu</t>
  </si>
  <si>
    <t>PZ35</t>
  </si>
  <si>
    <t>Posudok na vodomernú šachtu</t>
  </si>
  <si>
    <t>Volkswagen Slovakia</t>
  </si>
  <si>
    <t>PZ34</t>
  </si>
  <si>
    <t>Posudok ohľadom hodnoty vecného bremena na pozemkoch</t>
  </si>
  <si>
    <t>OR PZ Zvolen</t>
  </si>
  <si>
    <t>PZ54</t>
  </si>
  <si>
    <t>Posúdenie vo veci prečinu nepravdiveého znaleckého posudku</t>
  </si>
  <si>
    <t>Slovenský pzemkový fond</t>
  </si>
  <si>
    <t>PV88</t>
  </si>
  <si>
    <t>Znalecký posudok v zmysle rozhodnutia OÚ</t>
  </si>
  <si>
    <t>Immofin a.s.</t>
  </si>
  <si>
    <t>PZ40</t>
  </si>
  <si>
    <t>Posudok na stanovenie všeobecnej hodnoty pozemkov</t>
  </si>
  <si>
    <t>Nadácia Centra pre filantropiu</t>
  </si>
  <si>
    <t>Podpora vedy a výuky pokročilej priemyselnej automatizácie a robotiky</t>
  </si>
  <si>
    <t>04.04.2018 -31.12.2018</t>
  </si>
  <si>
    <t>Nadácia Tatra Banka</t>
  </si>
  <si>
    <t>2018vs082</t>
  </si>
  <si>
    <t>Peciar Peter, doc. Ing., PhD.</t>
  </si>
  <si>
    <t>Aplikácia virtuálnej reality vo výúčbe konštrukčných predmetov</t>
  </si>
  <si>
    <t>1.7.2018- 15.11.2018</t>
  </si>
  <si>
    <t xml:space="preserve">Nadácia Volkswagen Slovakia </t>
  </si>
  <si>
    <t>344/18_RT</t>
  </si>
  <si>
    <t>Vyúkové pracovisko pre špeciálne moderné technológie v automibilovom priemysle</t>
  </si>
  <si>
    <t>17.09.201 - 30.09.2019</t>
  </si>
  <si>
    <t>Nadácia EPH</t>
  </si>
  <si>
    <t>2018/01VE005</t>
  </si>
  <si>
    <t>Macho Oliver, Ing. PhD.</t>
  </si>
  <si>
    <t>Experimentálny granulátor pre testovanie tepelných vlastností práškových materiálov pre kontinuálnu výrobu liečiv</t>
  </si>
  <si>
    <t>13.07.2018 - 30.11.2018</t>
  </si>
  <si>
    <t>2018/01VE004</t>
  </si>
  <si>
    <t>Kabát Juraj, Ing., PhD.</t>
  </si>
  <si>
    <t>Experimentálna štúdia prototypu rekuperátora tepla zloženého z tepelných trubíc s oscilujúcim médiom v aplikácií rekuperácie tepla vo vzduchotechnike</t>
  </si>
  <si>
    <t>EÚ ERASMUS+</t>
  </si>
  <si>
    <t xml:space="preserve">Z </t>
  </si>
  <si>
    <t>2015-1-FI01-KA203-009044</t>
  </si>
  <si>
    <t>Velichova, Daniela, doc. RNDr., CSc.</t>
  </si>
  <si>
    <t>Futuree Mathematics</t>
  </si>
  <si>
    <t>1.9.2015-31.8.2018</t>
  </si>
  <si>
    <t>2017-1-ES01-KA203-038491</t>
  </si>
  <si>
    <t>Riechtáriková, Daniela RNDr., PhD.</t>
  </si>
  <si>
    <t>Rules Math-New Rules for Assessing Mathematical Competencies</t>
  </si>
  <si>
    <t>01. 09. 2017 - 31. 08. 2020</t>
  </si>
  <si>
    <t>Slovnaft opravy a montáže, a.s.</t>
  </si>
  <si>
    <t>4/08</t>
  </si>
  <si>
    <t>Prikkel Karol, doc. Ing., PhD.</t>
  </si>
  <si>
    <t>Školenie majster údržby</t>
  </si>
  <si>
    <t>14.11. - 24.11.2017</t>
  </si>
  <si>
    <t>24/17</t>
  </si>
  <si>
    <t>Prehľad technických a ekonomických parametrov vybraných zdrojov elektriny, 2. časť</t>
  </si>
  <si>
    <t>3.10.-30.11.2017</t>
  </si>
  <si>
    <t>Školenie priemyselná hydraulika</t>
  </si>
  <si>
    <t>28.11. -6.12.2017</t>
  </si>
  <si>
    <t>ZF Slovakia, a.s.</t>
  </si>
  <si>
    <t>41/17</t>
  </si>
  <si>
    <t>Školenie</t>
  </si>
  <si>
    <t>Slovenské elektrárne , a.s.</t>
  </si>
  <si>
    <t>7/09</t>
  </si>
  <si>
    <t>Nezávislé posudzovanie materiálov</t>
  </si>
  <si>
    <t>Plastic Omnium Auto Exteriors, s.r.o.</t>
  </si>
  <si>
    <t>7/17</t>
  </si>
  <si>
    <t>Hrnčiar Viliam, doc. Ing., PhD.</t>
  </si>
  <si>
    <t>Testy FAT 2017</t>
  </si>
  <si>
    <t>13.3. - 20.11.2017</t>
  </si>
  <si>
    <t>Pivovary Topvar, a.s</t>
  </si>
  <si>
    <t>školenie-majster údržby</t>
  </si>
  <si>
    <t>4.10. - 24.11.2017</t>
  </si>
  <si>
    <t>PCA Slovakia, s.r.o.</t>
  </si>
  <si>
    <t xml:space="preserve">školenia-obslužná mechanika, </t>
  </si>
  <si>
    <t>28.11 - 1.12.2017</t>
  </si>
  <si>
    <t>50/17</t>
  </si>
  <si>
    <t>Gulanová Jana, Ing., PhD.</t>
  </si>
  <si>
    <t>spracovanie modelu a 3D tlač</t>
  </si>
  <si>
    <t>7.12.-21.12.2017</t>
  </si>
  <si>
    <t>11.12. - 15.12.2017</t>
  </si>
  <si>
    <t>IKEA Industry</t>
  </si>
  <si>
    <t xml:space="preserve">školeniahydarulické systémy, </t>
  </si>
  <si>
    <t>1--2.2018</t>
  </si>
  <si>
    <t>NAUTILUS spol. s r.o.</t>
  </si>
  <si>
    <t>53/17</t>
  </si>
  <si>
    <t>Morávek Ivan, Ing., PhD.</t>
  </si>
  <si>
    <t>Výroba púzdier na čapy bágrov</t>
  </si>
  <si>
    <t>30.11.2017 - 1.2.2018</t>
  </si>
  <si>
    <t>21.12.2017 -1.2.2018</t>
  </si>
  <si>
    <t>EKOCONSULT enviro, a.s,</t>
  </si>
  <si>
    <t>školenia operátorov lakovne</t>
  </si>
  <si>
    <t>8.1. - 19.1.2018</t>
  </si>
  <si>
    <t>MicroStep, spol. s r. o.</t>
  </si>
  <si>
    <t>Pavlásek Peter, Ing, PhD.</t>
  </si>
  <si>
    <t>Vyhodnotenie z meraní celkových geometrických rozmerov dvoch kusov súčiastok</t>
  </si>
  <si>
    <t>11.1. - 30.01.2018</t>
  </si>
  <si>
    <t>Vyhodnotenie z meraní celkových geometrických rozmerov desiatich kusov súčiastok</t>
  </si>
  <si>
    <t>povrchové opracovanie medeného bloku a jeho sústržnícku úpravu podľa dodaného náčrt</t>
  </si>
  <si>
    <t>14.3. -26.3.2018</t>
  </si>
  <si>
    <t>c2i, s.r.o.</t>
  </si>
  <si>
    <t>Spracovanei modelu na 3D tlač a 3D tlač</t>
  </si>
  <si>
    <t>15.11. - 22.11.2017</t>
  </si>
  <si>
    <t>Prvá Zváračská a.s., BA</t>
  </si>
  <si>
    <t>13/18</t>
  </si>
  <si>
    <t>Frézovanie polotovarov a výroba vzoriek</t>
  </si>
  <si>
    <t>16.2. - 13.3.2018</t>
  </si>
  <si>
    <t>Wertheim s.r.o., D.Streda</t>
  </si>
  <si>
    <t>Výroba ozubených kolies</t>
  </si>
  <si>
    <t>1.3. - 12.3.2018</t>
  </si>
  <si>
    <t>3D tlač</t>
  </si>
  <si>
    <t>26.2. - 9.3.2018</t>
  </si>
  <si>
    <t>ELV PRODUKT, a.s.</t>
  </si>
  <si>
    <t>Vŕtanie delov podľa priloženej dokumentácie</t>
  </si>
  <si>
    <t>21.3. -22. 3.2018</t>
  </si>
  <si>
    <t>Process Automation Solutions</t>
  </si>
  <si>
    <t>Výroba súčiastok podľa dodanej výkresovej dokumentácie</t>
  </si>
  <si>
    <t>2.2.3018- 23.3.2018</t>
  </si>
  <si>
    <t>Peikko Slovakia, s.r.o.</t>
  </si>
  <si>
    <t>4.4.2018 - 9.4.2018</t>
  </si>
  <si>
    <t>Hexagon Metrology s.r.o.</t>
  </si>
  <si>
    <t>Výroba prírub k rotačnému stolu</t>
  </si>
  <si>
    <t>3.4. - 13.4.2018</t>
  </si>
  <si>
    <t>Volkswagen Slovakia a.s.,
BA</t>
  </si>
  <si>
    <t>Výučba vo Volkswagene, a.s. Bratislava</t>
  </si>
  <si>
    <t>1.3. - 23.3.2018</t>
  </si>
  <si>
    <t>CMK s.r.o.</t>
  </si>
  <si>
    <t>37/17</t>
  </si>
  <si>
    <t>Juriga Martin, Ing., PhD.</t>
  </si>
  <si>
    <t>Vypracovanie konštrukčnej dokumentácie prece /1.etapa/</t>
  </si>
  <si>
    <t>školenia-obslužná mechanika, pneumatická technológia</t>
  </si>
  <si>
    <t>19.3. - 29.3.2018</t>
  </si>
  <si>
    <t>Frézovanie dielov podľa priloženej dokumentácie</t>
  </si>
  <si>
    <t>6.4.2018 - 20.4.2018</t>
  </si>
  <si>
    <t>35/18</t>
  </si>
  <si>
    <t>Práce na analýze materiálových vlastností dodaných skrutkových spojov</t>
  </si>
  <si>
    <t>29.3.2018 - 17.4.2018</t>
  </si>
  <si>
    <t>Gasinex Projekt, s.r.o.</t>
  </si>
  <si>
    <t>Gužela Štefan,doc. Ing. , PhD.</t>
  </si>
  <si>
    <t xml:space="preserve">Vypracovanie predbežného výpočtu vzduchového chladiča </t>
  </si>
  <si>
    <t>10.4.2018 - 16.4.2018</t>
  </si>
  <si>
    <t>ANDRITZ KUFFERATH, s.r.o.</t>
  </si>
  <si>
    <t>Rozbor vzoriek</t>
  </si>
  <si>
    <t>25.4.2018 - 30.4.2018</t>
  </si>
  <si>
    <t>Výroba štvorlopatkových miešadiel a hriadeľa</t>
  </si>
  <si>
    <t>11.5.2018 -5.6.2018</t>
  </si>
  <si>
    <t>1.4.-27.4.2018</t>
  </si>
  <si>
    <t>1.5. - 25.5.2018</t>
  </si>
  <si>
    <t>Ministerstvo hospodárstva SR</t>
  </si>
  <si>
    <t>Porovnanie centralizovaného a decentralizovaného zásobovania teplom z hľadiska energetickej, ekonomickej efektívnosti a dopadov na ŽP v lokalite zásobovania teplom</t>
  </si>
  <si>
    <t>24.4.2018-15.6.2018</t>
  </si>
  <si>
    <t>školenia-obslužná mechanika,  pneumatická technológia</t>
  </si>
  <si>
    <t>14.5. - 29.6.2018</t>
  </si>
  <si>
    <t>4.6.- 20.6.2018</t>
  </si>
  <si>
    <t>1.6. - 29.6.2018</t>
  </si>
  <si>
    <t>Hard Skills Tuzemské</t>
  </si>
  <si>
    <t>17.5 -28.5.2018</t>
  </si>
  <si>
    <t>Continental Automotive Systems Slovakia s.r.o.</t>
  </si>
  <si>
    <t>Školenie Aplikovaná štatistika pre prax</t>
  </si>
  <si>
    <t>2.2.2018-9.3.2018</t>
  </si>
  <si>
    <t>CMK s.r.o.,Žarnovia</t>
  </si>
  <si>
    <t>Vypracovanie konštrukčnej dokumentácie vysokotlakej ťahačky VGF</t>
  </si>
  <si>
    <t>2.2. - 30.4.2018</t>
  </si>
  <si>
    <t>Univerzita Palackého v Olomouci</t>
  </si>
  <si>
    <t>32/18</t>
  </si>
  <si>
    <t>Príprava 25 výliskov z nanoprášku na báze Fe2O3</t>
  </si>
  <si>
    <t>19.4. - 2.7.2018</t>
  </si>
  <si>
    <t>TEN Slovakia, s.r.o.</t>
  </si>
  <si>
    <t>Elesztös Pavel, prof. Ing., CSc.</t>
  </si>
  <si>
    <t>Odborné konzultácie v oblasti riešenia technických úloh v oblasti Aplikovanej mechaniky s hlavným zámerom na pevnostné a deformačné problémy</t>
  </si>
  <si>
    <t>1.9. - 31.12.2018</t>
  </si>
  <si>
    <t>BOGE Elastmetall Slovakia a.s.</t>
  </si>
  <si>
    <t>Schrek Alexander, doc. Ing., PhD.</t>
  </si>
  <si>
    <t xml:space="preserve">Meranie tvrdosti vzoriek podľa Brinella </t>
  </si>
  <si>
    <t>23.8 - 27.8.2018</t>
  </si>
  <si>
    <t>6.8. - 16.8.2018</t>
  </si>
  <si>
    <t>3D skenovanie</t>
  </si>
  <si>
    <t>19.7 - 27.7.2018</t>
  </si>
  <si>
    <t>20.8. - 7.9.2018</t>
  </si>
  <si>
    <t>Origin s.r.o.</t>
  </si>
  <si>
    <t>8.10.-10.10.2018</t>
  </si>
  <si>
    <t>školenie Majster údržby</t>
  </si>
  <si>
    <t>26.9. - 4.10.2018</t>
  </si>
  <si>
    <t>5.9. -24.9.2018</t>
  </si>
  <si>
    <t>Oprava mechaniky mlecieho zariadenia a brúsenie nožových segmentov</t>
  </si>
  <si>
    <t>17.9. - 28.9.2018</t>
  </si>
  <si>
    <t>6.9. - 21.9.2018</t>
  </si>
  <si>
    <t>24.10. - 25.10.2018</t>
  </si>
  <si>
    <t>16.10. - 18.10.2018</t>
  </si>
  <si>
    <t>Rektorát STU</t>
  </si>
  <si>
    <t>Gravírovanie na medailu</t>
  </si>
  <si>
    <t>12.10-14.10.2018</t>
  </si>
  <si>
    <t>3D print</t>
  </si>
  <si>
    <t>18.5 - 1.6.2018</t>
  </si>
  <si>
    <t>8.11-14.11.2018</t>
  </si>
  <si>
    <t>Žilinská univerzita v Žiline</t>
  </si>
  <si>
    <t>74/18</t>
  </si>
  <si>
    <t>Výroba experimenálnych vzoriek z rôznych druhov biomasy</t>
  </si>
  <si>
    <t>21.10.2018 - 27.11.2018</t>
  </si>
  <si>
    <t>Výroba záslepiek, redukcie k pO2 sonde</t>
  </si>
  <si>
    <t>23.11. - 3.12.2018</t>
  </si>
  <si>
    <t>Danko Ján, Ing., PhD.</t>
  </si>
  <si>
    <t>Meranie dynamických vlastností silentblokov</t>
  </si>
  <si>
    <t>1.9. - 15.10.2018</t>
  </si>
  <si>
    <t>4.10. - 25.10.2018</t>
  </si>
  <si>
    <t>eČasenka, s.r.o.</t>
  </si>
  <si>
    <t>Návrh a vypracovanie projektov kiosku pre spoločnosť eČasenka</t>
  </si>
  <si>
    <t>12.11.2018 - 28..11.2018</t>
  </si>
  <si>
    <t>MAHLE Behr Senica s.r.o</t>
  </si>
  <si>
    <t>Meranie na 3D</t>
  </si>
  <si>
    <t>29.10. - 14.11.2018</t>
  </si>
  <si>
    <t>Nafta a.s.</t>
  </si>
  <si>
    <t>59/17</t>
  </si>
  <si>
    <t>Analýza mechanických vlastností materiálov plynovodov</t>
  </si>
  <si>
    <t>10.10.2017-15.11.2017</t>
  </si>
  <si>
    <t>Mikrotech s.r.o.</t>
  </si>
  <si>
    <t>Homogenzačné žíhanie vzoriek, protokolp meraní tvrdosti a záznam priebehu teploty počas žíhania</t>
  </si>
  <si>
    <t>5.2. - 9.2.2018</t>
  </si>
  <si>
    <t>Clima tech, spol. s r.o.</t>
  </si>
  <si>
    <t>Ridzoň František, doc. Ing., CSc.</t>
  </si>
  <si>
    <t>Technicko poradenské služby pri návrhu a realizácii klimatizačných zariadení: modernizácia výroby v Slovenskej grafii</t>
  </si>
  <si>
    <t>2.3. - 26.3.2018</t>
  </si>
  <si>
    <t>46/17</t>
  </si>
  <si>
    <t>15.-16.11.2017</t>
  </si>
  <si>
    <t>54/17</t>
  </si>
  <si>
    <t>1.12. - 15.12.2017</t>
  </si>
  <si>
    <t>Vákuové žíhanie</t>
  </si>
  <si>
    <t>1.3. - 6.3.2018</t>
  </si>
  <si>
    <t>1.2. - 23.2.2018</t>
  </si>
  <si>
    <t>cadvision, s.r.o.</t>
  </si>
  <si>
    <t>49/16</t>
  </si>
  <si>
    <t>Gužela Štefan,doc. Ing., PhD.</t>
  </si>
  <si>
    <t>Výpočet potrubných vetiev</t>
  </si>
  <si>
    <t>8.2. - 13.2.2018</t>
  </si>
  <si>
    <t>Bionergy, a,s,</t>
  </si>
  <si>
    <t>Odborné posúdenie spôsobu uchytenia  prevodovky  s elektromotrom na hriadeľ závitovkového dopravníka</t>
  </si>
  <si>
    <t>15.2.2018 - 1.4.2018</t>
  </si>
  <si>
    <t>1.11. - 30.11.2018</t>
  </si>
  <si>
    <t>ZKW Slovakia, s.r.o.</t>
  </si>
  <si>
    <t xml:space="preserve">školeniamajster a technik údržby </t>
  </si>
  <si>
    <t>007STU-4/2016</t>
  </si>
  <si>
    <t>Progresívne formy vzdelávania pre oblasť telekomunikačných multislužbových sietí</t>
  </si>
  <si>
    <t>037UK-4/2016</t>
  </si>
  <si>
    <t>Ing. Elena Cocherová, PhD.</t>
  </si>
  <si>
    <t>Monitoring a rozvoj spôsobilostí vedeckej práce u študentov lekárskych a biomedicínskych odborov vysokých škôl</t>
  </si>
  <si>
    <t>025STU-4/2017</t>
  </si>
  <si>
    <t>Internet vecí pre mechatronické systémy</t>
  </si>
  <si>
    <t>030STU-4/2017</t>
  </si>
  <si>
    <t>Ing. Ján Cigánek, PhD.</t>
  </si>
  <si>
    <t>Laboratórium digitálnych tovární s podporou IoT</t>
  </si>
  <si>
    <t>38STU-4/2017</t>
  </si>
  <si>
    <t xml:space="preserve">prof. Ing. František Janíček, PhD. </t>
  </si>
  <si>
    <t xml:space="preserve">Zážitkom od prírodných zákonov k technike -projekt neformálneho interaktívneho vzdelávania žiakov a študentov podnecujúci záujem 
o techniku
</t>
  </si>
  <si>
    <t>038STU-4/2018</t>
  </si>
  <si>
    <t>doc. Ing. Peter Drahoš, PhD.</t>
  </si>
  <si>
    <t>Konvergencia automatizácie a pokročilých IKT</t>
  </si>
  <si>
    <t>2014-1-C Z01-KA202-002074</t>
  </si>
  <si>
    <t>prof. Ing. Pavol Podhradský, PhD.</t>
  </si>
  <si>
    <t>TECHpedia - European Virtual Learning Platform for Electrical and Information Engineering</t>
  </si>
  <si>
    <t>MŠVVaŠR</t>
  </si>
  <si>
    <t>DAAD</t>
  </si>
  <si>
    <t>Ing. Marian Vojs, PhD.    </t>
  </si>
  <si>
    <t>Diamond electrodes for decontamination of industrial wastewaters and hydrogen generation (Diaclean)</t>
  </si>
  <si>
    <t>COST</t>
  </si>
  <si>
    <t>doc. Ing. Anna Přibilová, PhD.</t>
  </si>
  <si>
    <t>Wearable Robots for Augmentation, Assistance or Substitution of Human Motor Functions</t>
  </si>
  <si>
    <t>4.10.2017-14.3.2021</t>
  </si>
  <si>
    <t>SAIA</t>
  </si>
  <si>
    <t>CEEPUS</t>
  </si>
  <si>
    <t>BG-1103 Modelling, Simulation and Computer-aided Design in Engineering and Management</t>
  </si>
  <si>
    <t>2017-1-CZ01-KA202-035479</t>
  </si>
  <si>
    <t>MoVET - Modernisation of VET through Collaboration with the Industry</t>
  </si>
  <si>
    <t>1.11.2017-31.8.2020</t>
  </si>
  <si>
    <t>SK-AT Interreg 5</t>
  </si>
  <si>
    <t>INTERREG V-A SK-AT/2016/01</t>
  </si>
  <si>
    <t>Ing. Richard Balogh, PhD.</t>
  </si>
  <si>
    <t>RoboCoop - Robotics Education driven by Interregional Cooperation</t>
  </si>
  <si>
    <t>N I K É , spol. s r.o.</t>
  </si>
  <si>
    <t>Znalecký posudok</t>
  </si>
  <si>
    <t>Applied Meters, a.s.</t>
  </si>
  <si>
    <t>VOB/20170315</t>
  </si>
  <si>
    <t>doc. Ing. Peter Kováč, PhD.</t>
  </si>
  <si>
    <t>EMC skúšky</t>
  </si>
  <si>
    <t>inovel, s.r.o.</t>
  </si>
  <si>
    <t>Mgr. Roman Dubnička, PhD.</t>
  </si>
  <si>
    <t>Meranie umelého osvetlenia</t>
  </si>
  <si>
    <t>ENLIT spol. s r.o.</t>
  </si>
  <si>
    <t>Obj</t>
  </si>
  <si>
    <t>Fotometrické meranie</t>
  </si>
  <si>
    <t>ECO-LOGIC s.r.o.</t>
  </si>
  <si>
    <t>SEC spol. s r.o.</t>
  </si>
  <si>
    <t>2017121a</t>
  </si>
  <si>
    <t>doc. Ing. Karol Kováč, PhD.</t>
  </si>
  <si>
    <t>Vertiv Slovakia, a. s.</t>
  </si>
  <si>
    <t>Power System Consulting s.r.o</t>
  </si>
  <si>
    <t>doc. Ing. Žaneta Eleschová, PhD.</t>
  </si>
  <si>
    <t>Vypracovanie stanoviska na aktualizáciu štúdie "Stanovenie kapacity inštalovaného výkonu nepredikovateľných OZE pre distribučnú sieť SSE-D"</t>
  </si>
  <si>
    <t>HMH s.r.o.</t>
  </si>
  <si>
    <t>Obj.</t>
  </si>
  <si>
    <t>doc. Ing. Miroslav Kopča, PhD.</t>
  </si>
  <si>
    <t>Kurz elektrotechnického minima - M. Novotny</t>
  </si>
  <si>
    <t>Siemens s.r.o.</t>
  </si>
  <si>
    <t>VÝVOJ Martin, a.s.</t>
  </si>
  <si>
    <t>B17_0395</t>
  </si>
  <si>
    <t>Spracovanie dodatku k technickej správe</t>
  </si>
  <si>
    <t>Július Jánoška</t>
  </si>
  <si>
    <t>Kurz elektrotechnického minima - J. Janoška</t>
  </si>
  <si>
    <t>Stredoslovenská distribučná, a.s.</t>
  </si>
  <si>
    <t>VUJE, a. s.</t>
  </si>
  <si>
    <t>Vypracovanie CFD analýzy</t>
  </si>
  <si>
    <t>XIMEA s.r.o.</t>
  </si>
  <si>
    <t xml:space="preserve"> P333918</t>
  </si>
  <si>
    <t>Meranie EMC</t>
  </si>
  <si>
    <t>Eurotech Ltd</t>
  </si>
  <si>
    <t>PO115941-1</t>
  </si>
  <si>
    <t>Západoslovenská distribučná, a.s.</t>
  </si>
  <si>
    <t xml:space="preserve"> 45200517/17</t>
  </si>
  <si>
    <t>Ing. Attila Kment, PhD.</t>
  </si>
  <si>
    <t>Periodické skúšky OOPP</t>
  </si>
  <si>
    <t>VOB/20170314</t>
  </si>
  <si>
    <t xml:space="preserve">Q-System s.r.o. </t>
  </si>
  <si>
    <t>Technický skúšobný ústav Piešťany, š.p.</t>
  </si>
  <si>
    <t>28/323/EKO/2018</t>
  </si>
  <si>
    <t xml:space="preserve">Slovenské elektrárne, a. s. </t>
  </si>
  <si>
    <t>doc. Ing. Róbert Hinca, PhD.</t>
  </si>
  <si>
    <t>Nezávislé posudzovanie materiálov predkladaných na zasadnutie VJB SE-EMO</t>
  </si>
  <si>
    <t xml:space="preserve">Jadrová a vyraďovacia spoločnosť, a.  s. </t>
  </si>
  <si>
    <t>48-15-1-00426-05210</t>
  </si>
  <si>
    <t>Nezávislé posudzovanie materiálov predkladaných na zasadnutie VJB JAVYS</t>
  </si>
  <si>
    <t>BVH, spol. s r.o.</t>
  </si>
  <si>
    <t xml:space="preserve">Obj. </t>
  </si>
  <si>
    <t>ERMS s.r.o.</t>
  </si>
  <si>
    <t>MAGNA SLOVTECA, s.r.o.</t>
  </si>
  <si>
    <t>Test LED ESD</t>
  </si>
  <si>
    <t>ZTS Elektronika SKS s.r.o.</t>
  </si>
  <si>
    <t>Plus Energia s.r.o.</t>
  </si>
  <si>
    <t>OBV1700003</t>
  </si>
  <si>
    <t>DDK Slovakia, s.r.o.</t>
  </si>
  <si>
    <t>P0115976-1</t>
  </si>
  <si>
    <t>P333996</t>
  </si>
  <si>
    <t>CASCA Svietidlá, s.r.o.</t>
  </si>
  <si>
    <t>ANDIS s.r.o.</t>
  </si>
  <si>
    <t>180117/PK</t>
  </si>
  <si>
    <t>Úrad jadrového dozoru Slovenskej republiky</t>
  </si>
  <si>
    <t>Periodická príprava kontrolných fyzikov ÚJD SR na experimentálnych reaktoroch</t>
  </si>
  <si>
    <t>IMPE, s.r.o.</t>
  </si>
  <si>
    <t>doc. Ing. Michal Váry, PhD.</t>
  </si>
  <si>
    <t>Aktualizačný kurz § 21 - 23 Zákona 124/2006 Z.z.</t>
  </si>
  <si>
    <t>J O T, s.r.o.</t>
  </si>
  <si>
    <t>LE-TECHNIKA, D.O.O., KRANJ</t>
  </si>
  <si>
    <t>37/2018</t>
  </si>
  <si>
    <t>CITYLED s.r.o.</t>
  </si>
  <si>
    <t>OMS, a.s.</t>
  </si>
  <si>
    <t>mymedia s.r.o.</t>
  </si>
  <si>
    <t>2018/002</t>
  </si>
  <si>
    <t>Školenie EMC</t>
  </si>
  <si>
    <t>EZ - ELEKTROSYSTÉMY Trading, s.r.o.</t>
  </si>
  <si>
    <t>18/9999/005</t>
  </si>
  <si>
    <t>E.ON Elektrárne s.r.o.</t>
  </si>
  <si>
    <t>SPIE Elektrovod, a.s.</t>
  </si>
  <si>
    <t>SLOVNAFT MONTÁŽE A OPRAVY a.s.</t>
  </si>
  <si>
    <t>Diagnostické meranie izolačného systému statorového vynutia el. motora s rozpojiteľným uzlom</t>
  </si>
  <si>
    <t>ABB Schweiz AG</t>
  </si>
  <si>
    <t>Vysokonapäťové skšky vzoriek</t>
  </si>
  <si>
    <t>M-Tec Slovakia, s.r.o.</t>
  </si>
  <si>
    <t>18VO-109/REZIA</t>
  </si>
  <si>
    <t>P.P.H.U. Verdex Sp. Z.o.o.</t>
  </si>
  <si>
    <t>2018/01</t>
  </si>
  <si>
    <t>ANV, s.r.o.</t>
  </si>
  <si>
    <t>FEI STU</t>
  </si>
  <si>
    <t>3DB, s.r.o.</t>
  </si>
  <si>
    <t>10SL2018TVN</t>
  </si>
  <si>
    <t>DaDo Media, s.r.o.</t>
  </si>
  <si>
    <t>Stratégia riadenia starnutia káblov na JE v SR</t>
  </si>
  <si>
    <t xml:space="preserve"> -</t>
  </si>
  <si>
    <t>Kurz § 22 Zákona 124/2006 Z.z.</t>
  </si>
  <si>
    <t>SynCom s.r.o.</t>
  </si>
  <si>
    <t>212/2018</t>
  </si>
  <si>
    <t>FORTUNA SK, a.s.</t>
  </si>
  <si>
    <t>HOTJET Slovakia s.r.o.</t>
  </si>
  <si>
    <t xml:space="preserve">Meranie dielektrického systému VN kábla </t>
  </si>
  <si>
    <t>MENOLLI, s.r.o.</t>
  </si>
  <si>
    <t>MEN-022-2018</t>
  </si>
  <si>
    <t>SML/0301/0092/16</t>
  </si>
  <si>
    <t xml:space="preserve">Kurz elektrotechnického minima </t>
  </si>
  <si>
    <t>SML/0301/0032/13</t>
  </si>
  <si>
    <t>SML/0301/0063/14</t>
  </si>
  <si>
    <t>CEEbase s. r. o.</t>
  </si>
  <si>
    <t>SML/0301/0079/14</t>
  </si>
  <si>
    <t>CELIM SLOVAKIA</t>
  </si>
  <si>
    <t>SML/0301/0031/13</t>
  </si>
  <si>
    <t>Lukáš Cisár</t>
  </si>
  <si>
    <t>SML/0301/0075/14</t>
  </si>
  <si>
    <t>GA Drilling a.s.</t>
  </si>
  <si>
    <t>SML/0301/0011/17</t>
  </si>
  <si>
    <t>NECTEL spol. s r.o.</t>
  </si>
  <si>
    <t>LED - SOLAR, s.r.o.</t>
  </si>
  <si>
    <t>JCO - 0 - 17102</t>
  </si>
  <si>
    <t>Lumi, spol. s r.o.</t>
  </si>
  <si>
    <t>THE LIGHT s.r.o.</t>
  </si>
  <si>
    <t>Priemyslený park Štúrovo, a.s.</t>
  </si>
  <si>
    <t>P0116087-1</t>
  </si>
  <si>
    <t>SLOVNAFT, a.s.</t>
  </si>
  <si>
    <t>Ing. Milan Pavúk, PhD.</t>
  </si>
  <si>
    <t>KOMPOZITUM,  s.r.o.</t>
  </si>
  <si>
    <t>Ing. Patrik Novák, PhD.</t>
  </si>
  <si>
    <t>Meranie</t>
  </si>
  <si>
    <t>STELA PLAY, s.r.o.</t>
  </si>
  <si>
    <t>ZEDER TEAM, a.s.</t>
  </si>
  <si>
    <t>PROTHERM  PRODUCTION s.r.o.</t>
  </si>
  <si>
    <t>S12/631109071/3100</t>
  </si>
  <si>
    <t>PRVÁ  ZVÁRAČSKÁ,  a.s.</t>
  </si>
  <si>
    <t>218/200/18K</t>
  </si>
  <si>
    <t>Kurz elektromagnetická kompatibilita pre konštruktérov elektronických zariadení</t>
  </si>
  <si>
    <t>Dopravný podnik Bratislava, akciová spoločnosť</t>
  </si>
  <si>
    <t>Bratislavská  teplárenská, a. s.</t>
  </si>
  <si>
    <t>Miroslav Krajčovič - ELEKTRIK - M. K..</t>
  </si>
  <si>
    <t>ENFEI s.r.o.</t>
  </si>
  <si>
    <t>Kutiš</t>
  </si>
  <si>
    <t>Diagnostika demontovaných lanových spojok prúdovým namáhaním</t>
  </si>
  <si>
    <t>277/2018</t>
  </si>
  <si>
    <t>KUMAT, spol. s r.o.</t>
  </si>
  <si>
    <t>50/05/18/Ha</t>
  </si>
  <si>
    <t>TOP GAME GROUP, s.r.o.</t>
  </si>
  <si>
    <t>Smart Light s.r.o.</t>
  </si>
  <si>
    <t>V180765</t>
  </si>
  <si>
    <t>REGONIK spol. s r.o.</t>
  </si>
  <si>
    <t>006-18</t>
  </si>
  <si>
    <t>Regotrans - Rittmeyer, spol. s r.o.</t>
  </si>
  <si>
    <t>Kurz pracovníkov</t>
  </si>
  <si>
    <t>MicroStep - HDO, s.r.o.</t>
  </si>
  <si>
    <t>0132/18/2554</t>
  </si>
  <si>
    <t>Bel Power Solutions, s.r.o.</t>
  </si>
  <si>
    <t>Delta Electronics (Slovakia). s.r.o.</t>
  </si>
  <si>
    <t>PO180528400200</t>
  </si>
  <si>
    <t>0180430JC</t>
  </si>
  <si>
    <t>PHYSICUS  s.r.o.</t>
  </si>
  <si>
    <t>Atos Convergence Creators GmbH</t>
  </si>
  <si>
    <t>VM elektro s.r.o.</t>
  </si>
  <si>
    <t>OP-18-06-00003</t>
  </si>
  <si>
    <t>367/2018</t>
  </si>
  <si>
    <t>ProVolt, s.r.o.</t>
  </si>
  <si>
    <t>06-10/2018</t>
  </si>
  <si>
    <t>Komplexná analýza kvality el. energie v tuneli Považský Chlmec</t>
  </si>
  <si>
    <t>Skúška priloženým napätím 2 ks odporových deličov</t>
  </si>
  <si>
    <t>VUKI a.s.</t>
  </si>
  <si>
    <t>Typové skúšky pre netienené káble</t>
  </si>
  <si>
    <t>V180846</t>
  </si>
  <si>
    <t>Denis Mocko DMC</t>
  </si>
  <si>
    <t>007-18</t>
  </si>
  <si>
    <t>PPC Investments, a. s.</t>
  </si>
  <si>
    <t>OBJ/00110/3103/2018</t>
  </si>
  <si>
    <t xml:space="preserve">KOVOTVAR, výrobné družstvo </t>
  </si>
  <si>
    <t xml:space="preserve"> 49-o-148</t>
  </si>
  <si>
    <t>EKOFLUID s.r.o</t>
  </si>
  <si>
    <t>prihláška</t>
  </si>
  <si>
    <t>Akreditovaná vzdelávacia aktivita elekrotechnik</t>
  </si>
  <si>
    <t>Ozonius, s.r.o.</t>
  </si>
  <si>
    <t>Obj. ZREBZ-18057</t>
  </si>
  <si>
    <t>CORWIN, a-s.</t>
  </si>
  <si>
    <t>EVENT SK, s.r.o.</t>
  </si>
  <si>
    <t>Západoslovenská energetika a.s.</t>
  </si>
  <si>
    <t>0213/18/2554</t>
  </si>
  <si>
    <t>Merania EMC</t>
  </si>
  <si>
    <t>Nezávislé posudzovanie materiálov predkladaných na zasadnutie VJB SE- EMO</t>
  </si>
  <si>
    <t>Ob18069</t>
  </si>
  <si>
    <t>Old Town Service s.r.o.</t>
  </si>
  <si>
    <t>0219/18/2554</t>
  </si>
  <si>
    <t>Showtacle s.r.o.</t>
  </si>
  <si>
    <t>Kurz EM</t>
  </si>
  <si>
    <t xml:space="preserve">Kurz EM </t>
  </si>
  <si>
    <t>Tomáš Archleb</t>
  </si>
  <si>
    <t>Slovenská plavba a prístavy - Lodenica, s.r.o.</t>
  </si>
  <si>
    <t>148VOB0211</t>
  </si>
  <si>
    <t>Národná diaľničná spoločnosť, a.s.</t>
  </si>
  <si>
    <t>OBJ/57992/30000/2018</t>
  </si>
  <si>
    <t>TESTEK, a.s.</t>
  </si>
  <si>
    <t>1629/2018</t>
  </si>
  <si>
    <t>kurz overenia znalostí o vozidlách</t>
  </si>
  <si>
    <t>ŽOS Trnava, a.s.</t>
  </si>
  <si>
    <t>OBJ/6584/30000/2018</t>
  </si>
  <si>
    <t>V181180</t>
  </si>
  <si>
    <t>Tomra Sorting s.r.o.</t>
  </si>
  <si>
    <t>Ing. Katarína Sedlačková, PhD.</t>
  </si>
  <si>
    <t>Školenie - základy jadrovej fyziky</t>
  </si>
  <si>
    <t>MEOPTIS, s.r.o.</t>
  </si>
  <si>
    <t>48/2018 a 60/2018</t>
  </si>
  <si>
    <t>212/323/EKO/2018</t>
  </si>
  <si>
    <t>PPC Energy, a.s.</t>
  </si>
  <si>
    <t>OBJ/00143/3103/2018</t>
  </si>
  <si>
    <t>HORMEN CE a.s.</t>
  </si>
  <si>
    <t>Wood Nuclear Slovakia s.r.o.</t>
  </si>
  <si>
    <t>Ing. Július Dekan, PhD.</t>
  </si>
  <si>
    <t>Fázová analýza</t>
  </si>
  <si>
    <t xml:space="preserve"> 09-3-1/2018</t>
  </si>
  <si>
    <t>09-3-2/2018</t>
  </si>
  <si>
    <t xml:space="preserve"> 09-3-3/2018</t>
  </si>
  <si>
    <t>Starting point, s.r.o.</t>
  </si>
  <si>
    <t>2018/09</t>
  </si>
  <si>
    <t>ELEN, s.r.o.</t>
  </si>
  <si>
    <t>18091901/LS</t>
  </si>
  <si>
    <t>Fachhochschule Wiener Neustadt</t>
  </si>
  <si>
    <t>SML/0301/0080/17</t>
  </si>
  <si>
    <t>prof. Ing. Márius Pavlovič, PhD.</t>
  </si>
  <si>
    <t xml:space="preserve">Fachhochschule </t>
  </si>
  <si>
    <t>OP-18-06-00005</t>
  </si>
  <si>
    <t>578/2018</t>
  </si>
  <si>
    <t>630/2018</t>
  </si>
  <si>
    <t>Rolus, s.r.o.</t>
  </si>
  <si>
    <t>Ro-102-1/R/2018</t>
  </si>
  <si>
    <t>Ing. Peter Ťapák, PhD.</t>
  </si>
  <si>
    <t>meranie</t>
  </si>
  <si>
    <t>NES Nová Dubnica s.r.o.</t>
  </si>
  <si>
    <t>OV19Ma0678</t>
  </si>
  <si>
    <t>Jones Lang LaSalle s.r.o.</t>
  </si>
  <si>
    <t xml:space="preserve">Univerzita Komenského v Bratislave </t>
  </si>
  <si>
    <t>H07/4500280552</t>
  </si>
  <si>
    <t>Kalibrácia</t>
  </si>
  <si>
    <t>O20180010</t>
  </si>
  <si>
    <t>prof. Ing. Vladmír Nečas, PhD.</t>
  </si>
  <si>
    <t>Mesto Gbely</t>
  </si>
  <si>
    <t>9/1800066</t>
  </si>
  <si>
    <t xml:space="preserve">PETRIDIS SA </t>
  </si>
  <si>
    <t xml:space="preserve">VNET, a.s. </t>
  </si>
  <si>
    <t>Overenie odbornej spôsobilosti</t>
  </si>
  <si>
    <t>P0116403-1</t>
  </si>
  <si>
    <t>689/2018</t>
  </si>
  <si>
    <t>doc. Ing. Jaroslav Lelák, PhD.</t>
  </si>
  <si>
    <t>Test LED</t>
  </si>
  <si>
    <t>Ján Rusnák</t>
  </si>
  <si>
    <t>Prihláška</t>
  </si>
  <si>
    <t xml:space="preserve">Overenie odbornej spôsobilosti </t>
  </si>
  <si>
    <t>Andrej Franta</t>
  </si>
  <si>
    <t>Aken s.r.o.</t>
  </si>
  <si>
    <t>AKN-004-2018</t>
  </si>
  <si>
    <t>V181390</t>
  </si>
  <si>
    <t>TRANSPETROL, a.s.</t>
  </si>
  <si>
    <t>IMCO POWER, s.r.o.</t>
  </si>
  <si>
    <t xml:space="preserve"> EVB 180217</t>
  </si>
  <si>
    <t>prof. Ing. Vladmír Kutiš, PhD.</t>
  </si>
  <si>
    <t>MKP model</t>
  </si>
  <si>
    <t>Diagnostika lanových spojok</t>
  </si>
  <si>
    <t>VOLKSWAGEN SLOVAKIA, a.s.</t>
  </si>
  <si>
    <t>Obj. 4180125964</t>
  </si>
  <si>
    <t>SK-SRB-2016-0006</t>
  </si>
  <si>
    <t>doc. Ing. Svetlana Hrouzková, PhD.</t>
  </si>
  <si>
    <t>Ekologické analytické metódy na sledovanie rezíduí pesticídov a na degradačné štúdie v potravinách a rastlinných materiáloch</t>
  </si>
  <si>
    <t>1.1.2017-31.12.2018</t>
  </si>
  <si>
    <t>DS-2016-0016</t>
  </si>
  <si>
    <t>Plávajúci fotokatalyzátor so synergiskou adsorpčnou funkciou</t>
  </si>
  <si>
    <t>SK-CN-2017-0026</t>
  </si>
  <si>
    <t>Verifikované odhadovanie a riadenie chemických procesov</t>
  </si>
  <si>
    <t>1.1.2018-31.12.2019</t>
  </si>
  <si>
    <t>SK-AT-2017-0017</t>
  </si>
  <si>
    <t>Redoxné reakcie koordinačných zlúčenín pre katalýzu a farmáciu</t>
  </si>
  <si>
    <t>SK-FR-2017-0014</t>
  </si>
  <si>
    <t>Rozdelenie elektrónovej a spinovej hustoty v organokovových komplexoch</t>
  </si>
  <si>
    <t>Reliable and Real-time Feasible Estimation and Control of Chemical Plants</t>
  </si>
  <si>
    <t>Medzinárodný vyšehradský fond</t>
  </si>
  <si>
    <t>51810301</t>
  </si>
  <si>
    <t>doc. Ing. Ivan Špánik, DrSc.</t>
  </si>
  <si>
    <t>Visegrad Scholarship - Nemanja Koljančić</t>
  </si>
  <si>
    <t>1.9.2018-30.6.2019</t>
  </si>
  <si>
    <t>SlovakAid</t>
  </si>
  <si>
    <t>SAMRS/2016/VP/1/1</t>
  </si>
  <si>
    <t>Harmonizácia analytických metód v Národnej agentúre životného prostredia Gruzínska s požiadavkami novelizovanej Rámcovej smernice o vode 2013/39/EÚ</t>
  </si>
  <si>
    <t>15.9.2016-31.12.2017</t>
  </si>
  <si>
    <t>SAMRS/2016/AFG/1/1</t>
  </si>
  <si>
    <t>Laboratórium analýzy potravín a vody pre Kábulskú polytechnickú univerzitu</t>
  </si>
  <si>
    <t>1.10.2016-30.9.2018</t>
  </si>
  <si>
    <t>SAMRS/2018/AFG/1/1</t>
  </si>
  <si>
    <t>Budovanie kapacít v sektore vysokých škôl Afganistanu</t>
  </si>
  <si>
    <t>1.10.2018-1.1.2021</t>
  </si>
  <si>
    <t>SAMRS/2018/ZB/1/4</t>
  </si>
  <si>
    <t>Ing. Andrea Machyňáková, PhD.</t>
  </si>
  <si>
    <t>Zlepšenie kvality monitorovania existujúcich a nových vodných zdrojov pitnej vody v kantóne Sarajevo</t>
  </si>
  <si>
    <t>1.10.2018-30.6.2022</t>
  </si>
  <si>
    <t>Ústav polymérov SAV, Bratislava</t>
  </si>
  <si>
    <t>005/18</t>
  </si>
  <si>
    <t>Rapta Peter, prof. Ing. DrSc</t>
  </si>
  <si>
    <t>Zabezpečenie prístupu k ESR spektrometru</t>
  </si>
  <si>
    <t>Hameln rds, a.s. Modra</t>
  </si>
  <si>
    <t>006/18</t>
  </si>
  <si>
    <t>Jorík Vladimír, doc. Ing. CSc.</t>
  </si>
  <si>
    <t>Analýzy vzoriek</t>
  </si>
  <si>
    <t>02.01.18-31.12.18</t>
  </si>
  <si>
    <t>Saneca Pharmaceuticals  a.s. Hlohovec</t>
  </si>
  <si>
    <t>008/18</t>
  </si>
  <si>
    <t>Berkeš Dušan, doc. Ing. CSc.</t>
  </si>
  <si>
    <t>Externá vedecká činnosť</t>
  </si>
  <si>
    <t>19.02.18-15.03.18</t>
  </si>
  <si>
    <t>Transpetrol a.s. Bratislava</t>
  </si>
  <si>
    <t>009/18</t>
  </si>
  <si>
    <t>Smrčková Eva, Ing. CSc.</t>
  </si>
  <si>
    <t>RTG difrakcia vzoriek stanov prit. azbestu</t>
  </si>
  <si>
    <t>21.02.18-22.02.18</t>
  </si>
  <si>
    <t>010/18</t>
  </si>
  <si>
    <t>19.02.18-30.05.18</t>
  </si>
  <si>
    <t>Betón Racio s.r.o. Trnava</t>
  </si>
  <si>
    <t>011/18</t>
  </si>
  <si>
    <t>Chem. analýza vody do betónu</t>
  </si>
  <si>
    <t>01.01.18-15.02.18</t>
  </si>
  <si>
    <t>OLO a.s. Bratislava</t>
  </si>
  <si>
    <t>012/18</t>
  </si>
  <si>
    <t>Segľa Peter, prof. Ing. DrSc.</t>
  </si>
  <si>
    <t>Chemická analýza vzoriek</t>
  </si>
  <si>
    <t>01.03.18-31.01.19</t>
  </si>
  <si>
    <t>Auchem, s.r.o. Čadca</t>
  </si>
  <si>
    <t>015/18</t>
  </si>
  <si>
    <t>Liptaj Tibor, doc. Ing. CSc.</t>
  </si>
  <si>
    <t>Meranie NMR spektier</t>
  </si>
  <si>
    <t>12.03.18-16.03.18</t>
  </si>
  <si>
    <t>018/18</t>
  </si>
  <si>
    <t>02.05.18-31.08.18</t>
  </si>
  <si>
    <t>Perfekt - SH s.r.o. Vráble</t>
  </si>
  <si>
    <t>020/18</t>
  </si>
  <si>
    <t>Meranie NMR spektier a následná analýza</t>
  </si>
  <si>
    <t>16.04.18-20.04.18</t>
  </si>
  <si>
    <t>023/18</t>
  </si>
  <si>
    <t>15.05.18-30.07.18</t>
  </si>
  <si>
    <t>024/18</t>
  </si>
  <si>
    <t>27.09.18-28.09.18</t>
  </si>
  <si>
    <t>Eurofarm Bratislava</t>
  </si>
  <si>
    <t>025/18</t>
  </si>
  <si>
    <t>RTG analýzy vzoriek</t>
  </si>
  <si>
    <t>21.05.18-25.05.18</t>
  </si>
  <si>
    <t>Hofitech s-r-o-</t>
  </si>
  <si>
    <t>030/18</t>
  </si>
  <si>
    <t>Daučík Pavol, doc. Ing. PhD.</t>
  </si>
  <si>
    <t>Analýzy vzoriek a protokol</t>
  </si>
  <si>
    <t>01.07.18-07.07.18</t>
  </si>
  <si>
    <t>slc Partners s.r.o.</t>
  </si>
  <si>
    <t>031/18</t>
  </si>
  <si>
    <t>Reháková Milena, doc. Ing. PhD.</t>
  </si>
  <si>
    <t>05.06.18-20.06.18</t>
  </si>
  <si>
    <t>032/18</t>
  </si>
  <si>
    <t>Analýzy NMR spektier</t>
  </si>
  <si>
    <t>26.06.18-28.06.18</t>
  </si>
  <si>
    <t>TAU-CHEM Ltd Bratislava</t>
  </si>
  <si>
    <t>033/18</t>
  </si>
  <si>
    <t>27.06.18-06.07.18</t>
  </si>
  <si>
    <t>Hameln rds a.s.</t>
  </si>
  <si>
    <t>034/18</t>
  </si>
  <si>
    <t>29.06.18-09.07.18</t>
  </si>
  <si>
    <t>SynthCluster s.r.o. Modra</t>
  </si>
  <si>
    <t>035/18</t>
  </si>
  <si>
    <t>01.07.18-25.08-18</t>
  </si>
  <si>
    <t>VUP a.s. Prievidza</t>
  </si>
  <si>
    <t>036/18</t>
  </si>
  <si>
    <t>26.06.18-27.06.18</t>
  </si>
  <si>
    <t>Tomáš Dérer Jelka</t>
  </si>
  <si>
    <t>037/18</t>
  </si>
  <si>
    <t>01.08.18-24.08.18</t>
  </si>
  <si>
    <t>039/18</t>
  </si>
  <si>
    <t>06.07.18-11.07.18</t>
  </si>
  <si>
    <t>Meroco, a.s. Leopoldov</t>
  </si>
  <si>
    <t>043/18</t>
  </si>
  <si>
    <t>Filtrácia FAME a transesterifikácia oleja</t>
  </si>
  <si>
    <t>13.07.18-31.07.18</t>
  </si>
  <si>
    <t>Primagra a.s. Milín</t>
  </si>
  <si>
    <t>044/18</t>
  </si>
  <si>
    <t>Vyhotovenie vzoriek metzlesteru mastných kyselín</t>
  </si>
  <si>
    <t>Georganics, s.r.o. Bratislava</t>
  </si>
  <si>
    <t>045/18</t>
  </si>
  <si>
    <t>03.09.18-19.10.18</t>
  </si>
  <si>
    <t>DTG Optimus Kft Debrecen</t>
  </si>
  <si>
    <t>047/18</t>
  </si>
  <si>
    <t>Mikroskopická analýza</t>
  </si>
  <si>
    <t>16.08.18-23.08.18</t>
  </si>
  <si>
    <t>Nafta a.s. Bratislava</t>
  </si>
  <si>
    <t>048/18</t>
  </si>
  <si>
    <t>Markoš Jozef, prof. Ing. DrSc.</t>
  </si>
  <si>
    <t>Analýza vzoriek silikagélu</t>
  </si>
  <si>
    <t>03.09.18-30.11.18</t>
  </si>
  <si>
    <t>APOL, s.r.o. Bytča</t>
  </si>
  <si>
    <t>050/18</t>
  </si>
  <si>
    <t>12.09.18-30.09.18</t>
  </si>
  <si>
    <t>Hofitech, s.r.o. Dunajská Streda</t>
  </si>
  <si>
    <t>051/18</t>
  </si>
  <si>
    <t>Hodnotenie vzoriek, protokol</t>
  </si>
  <si>
    <t>01.10.18-20.11.18</t>
  </si>
  <si>
    <t>Mikrochem s.r.o. Pezinok</t>
  </si>
  <si>
    <t>052/18</t>
  </si>
  <si>
    <t>26.09.18-28.09.18</t>
  </si>
  <si>
    <t>NTE development s.r.o. Bratislava</t>
  </si>
  <si>
    <t>053/18</t>
  </si>
  <si>
    <t>Analýzy vzoriek a vyhodnotenie</t>
  </si>
  <si>
    <t>055/18</t>
  </si>
  <si>
    <t>05.10.18-19.10.18</t>
  </si>
  <si>
    <t>059/18</t>
  </si>
  <si>
    <t>Hutňan Miroslav, prof. Ing. PhD.</t>
  </si>
  <si>
    <t xml:space="preserve">Spracovanie prebytočného kalu ČOV Volkswagen a.s. </t>
  </si>
  <si>
    <t>01.11.18-31.03.19</t>
  </si>
  <si>
    <t>THYMOS spol. s r.o. Veľká Lomnica</t>
  </si>
  <si>
    <t>062/18</t>
  </si>
  <si>
    <t>Minarovičová Lucia, Ing. PhD.</t>
  </si>
  <si>
    <t>Laboratórne rozbory</t>
  </si>
  <si>
    <t>01.11.18-16.11.18</t>
  </si>
  <si>
    <t>Ustav polymérov SAV Bratislava</t>
  </si>
  <si>
    <t>063/18</t>
  </si>
  <si>
    <t>Šimon Peter, prof. Ing. DrSc.</t>
  </si>
  <si>
    <t>Meranie termickej degradácie</t>
  </si>
  <si>
    <t>08.11.18-14.11.18</t>
  </si>
  <si>
    <t>Auchem s.r.o. Čadca</t>
  </si>
  <si>
    <t>064/18</t>
  </si>
  <si>
    <t>Kaliňák Michal, Ing. PhD.</t>
  </si>
  <si>
    <t>23.11.18-29.11.18</t>
  </si>
  <si>
    <t>065/18</t>
  </si>
  <si>
    <t>NMR analýza vzoriek</t>
  </si>
  <si>
    <t>26.11.18-27.11.18</t>
  </si>
  <si>
    <t xml:space="preserve">Hameln rds a.s. </t>
  </si>
  <si>
    <t>066/18</t>
  </si>
  <si>
    <t>04.12.18-06.12.18</t>
  </si>
  <si>
    <t>067/18</t>
  </si>
  <si>
    <t>26.11.18-28.12.18</t>
  </si>
  <si>
    <t>Nár. poľnohosp. a potr. centrum Lužianky</t>
  </si>
  <si>
    <t>068/18</t>
  </si>
  <si>
    <t>Meranie C NMR spektier 2 vzoriek humínových kyselín</t>
  </si>
  <si>
    <t>07.12.18-07.12.18</t>
  </si>
  <si>
    <t>069/18</t>
  </si>
  <si>
    <t>10.12.18-11.12.18</t>
  </si>
  <si>
    <t>055/16</t>
  </si>
  <si>
    <t>Chemická analýza vody do betónu</t>
  </si>
  <si>
    <t>OLO,a.s. Bratislava</t>
  </si>
  <si>
    <t>011/17</t>
  </si>
  <si>
    <t>Elementárna analýza, príprava vzoriek, merania</t>
  </si>
  <si>
    <t>01.02.17-31.07.17</t>
  </si>
  <si>
    <t>FORTISCHAM,a.s., Nováky</t>
  </si>
  <si>
    <t>047/17</t>
  </si>
  <si>
    <t>HAZOP a posudok</t>
  </si>
  <si>
    <t>05.06.17-30.11.17</t>
  </si>
  <si>
    <t>BRENTAG Slovakia,s.r.o.</t>
  </si>
  <si>
    <t>049/17</t>
  </si>
  <si>
    <t>Rosenberg Michal, prof. Ing. PhD</t>
  </si>
  <si>
    <t>Stanovenie analyzovanej aktivity</t>
  </si>
  <si>
    <t>01.05.17-30.04.18</t>
  </si>
  <si>
    <t>IML Trading s.r.o. Bratislava</t>
  </si>
  <si>
    <t>052/17</t>
  </si>
  <si>
    <t>Lakatoš Boris, doc. Ing. PhD.</t>
  </si>
  <si>
    <t>Realizácia analýz</t>
  </si>
  <si>
    <t>do 2019</t>
  </si>
  <si>
    <t>Slovenská agentúra pre medzinárodnú rozvojovú spoluprácu</t>
  </si>
  <si>
    <t>SAMRS/2016/RV/1/1</t>
  </si>
  <si>
    <t>Challenges of Conterporary Urban Planning</t>
  </si>
  <si>
    <t>ESF</t>
  </si>
  <si>
    <t>312041R446</t>
  </si>
  <si>
    <t>Rollová Lea, doc. Ing. arch., PhD.</t>
  </si>
  <si>
    <t>Deinštitucionalizácia zaraidení sociálnych služieb - Podpora transformačných tímov</t>
  </si>
  <si>
    <t>MK SR</t>
  </si>
  <si>
    <t>MK-2299/2018/1.3</t>
  </si>
  <si>
    <t>Vošková Katarrína, Ing. arch., PhD.</t>
  </si>
  <si>
    <t>Jesenná univerzita architektúry 2018</t>
  </si>
  <si>
    <t>MK-1658/2018/1.2</t>
  </si>
  <si>
    <t>Gregor Pavel, prof. Ing. arch., PhD.</t>
  </si>
  <si>
    <t>Obnova NKP dom meštiansky - výmena strešnej krytiny</t>
  </si>
  <si>
    <t>FPU</t>
  </si>
  <si>
    <t>18-362-02842</t>
  </si>
  <si>
    <t>Schemnitz ARCH+A days</t>
  </si>
  <si>
    <t>SAAIC</t>
  </si>
  <si>
    <t>2015-1-SK01-KA203-008959</t>
  </si>
  <si>
    <t>Čerešňová, Zuzana, doc. Ing. arch., PhD.</t>
  </si>
  <si>
    <t>UNIALL - Sprístupňovanie vysokoškolského vzdelávania pre študentov so špecifickými potrebami</t>
  </si>
  <si>
    <t>Rakúske kultúrne fórum</t>
  </si>
  <si>
    <t>0501/0025/18</t>
  </si>
  <si>
    <t>Bartošová Nina, Ing. arch., PhD.</t>
  </si>
  <si>
    <t>Reflexie architektúry</t>
  </si>
  <si>
    <t>Bratislavský samosprávny kraj</t>
  </si>
  <si>
    <t>0501/0027/18</t>
  </si>
  <si>
    <t>SOITRON s.r.o.</t>
  </si>
  <si>
    <t>0501/0007/18</t>
  </si>
  <si>
    <t>Vodrážka Peter, prof. Ing. arch., PhD.</t>
  </si>
  <si>
    <t>Podpora publikácie M.M. Harminc</t>
  </si>
  <si>
    <t>SIEBERT+TALAŠ</t>
  </si>
  <si>
    <t>0501/0032/18</t>
  </si>
  <si>
    <t>Ing. arch. Gabriel Drobniak</t>
  </si>
  <si>
    <t>0501/0031/18</t>
  </si>
  <si>
    <t>Techo s.r.o.</t>
  </si>
  <si>
    <t>0501/0033/18</t>
  </si>
  <si>
    <t>Nové Mesto nad Váhom</t>
  </si>
  <si>
    <t>0502/0001/18</t>
  </si>
  <si>
    <t>ZoD_Zmeny a doplnky č. 11 ÚP - Nové mesto nad Váhom</t>
  </si>
  <si>
    <t>RAIT, s.r.o.</t>
  </si>
  <si>
    <t>0502/0002/18</t>
  </si>
  <si>
    <t>ZoD_Zmeny a doplnky č. 11.3 ÚP - Nové mesto nad Váhom</t>
  </si>
  <si>
    <t>Slovenská agentúra životného prostredia</t>
  </si>
  <si>
    <t>0502/0003/18</t>
  </si>
  <si>
    <t>Salcer Igor, Ing.a rch. ArtD.</t>
  </si>
  <si>
    <t>ZoD_Rekonštrukcia a adptácia interiérových priestorov SAŽP v Banskej Bystrici</t>
  </si>
  <si>
    <t>Bardejosvké kúpele</t>
  </si>
  <si>
    <t>0502/0004/18</t>
  </si>
  <si>
    <t>Siláči Ivan, Ing.a rch., PhD.</t>
  </si>
  <si>
    <t>ZoD_Návrh censtrálnej zóny oblasti Bardejovských kúpelov</t>
  </si>
  <si>
    <t>Mesto Baská Štiavnica</t>
  </si>
  <si>
    <t>0502/0005/18</t>
  </si>
  <si>
    <t>ZoD_Architektonicko-urbanistická štúdia riešenia dočasnej pešej zóny na Trojičnom nám. v BŠ</t>
  </si>
  <si>
    <t>Mesto Hlohovec</t>
  </si>
  <si>
    <t>0502/0006/18</t>
  </si>
  <si>
    <t>ZoD_Vypracovanie projektovej dokumentácie</t>
  </si>
  <si>
    <t>Internorma s r.o.</t>
  </si>
  <si>
    <t>0502/0007/18</t>
  </si>
  <si>
    <t>Kočlík Dušan, Ing., ArtD.</t>
  </si>
  <si>
    <t>ZoD_rekonštdukcia a koncept nového interiéru Internorma s.r.o.</t>
  </si>
  <si>
    <t>Mestská časť Bratislava-Záhorská Bystrica</t>
  </si>
  <si>
    <t>0502/0010/18</t>
  </si>
  <si>
    <t>Sopirová Alžbeta, doc. Ing. arch., PhD.</t>
  </si>
  <si>
    <t>ZoD_Riešenie území v BA - Záhorskej Bystrici</t>
  </si>
  <si>
    <t>Mesto Jelšava</t>
  </si>
  <si>
    <t>0502/0011/18</t>
  </si>
  <si>
    <t>ZoD_Návrh riešenia verejného priestoru Nám. republiky v Jelšave</t>
  </si>
  <si>
    <t>Múzeum mesta Bratislavy</t>
  </si>
  <si>
    <t>0502/0018/18</t>
  </si>
  <si>
    <t>ZoD_Projektová dokumentácia dočasného zastrešeniaa štúdia objektu Dom s hypocaustom</t>
  </si>
  <si>
    <t>Mesto Trnava</t>
  </si>
  <si>
    <t>Matúšová Miriam Ing. PhD.</t>
  </si>
  <si>
    <t>Realizácia praktických cvičení pre žiakov ZŠ</t>
  </si>
  <si>
    <t>15.02.2018-30.05.2018</t>
  </si>
  <si>
    <t>Hurajová Ľudmila Mgr. PhD.</t>
  </si>
  <si>
    <t>Jazykový kurz</t>
  </si>
  <si>
    <t>26.03.2018-23.04.2018</t>
  </si>
  <si>
    <t>Kurz fyzika</t>
  </si>
  <si>
    <t>27.08.2018-07.09.2018</t>
  </si>
  <si>
    <t>Školenie pracovníkov firmy Tomra Sorting Senec</t>
  </si>
  <si>
    <t>11.04.2018-16.04.2018</t>
  </si>
  <si>
    <t>Liška Vladimír Mgr.</t>
  </si>
  <si>
    <t>Kurz matematika</t>
  </si>
  <si>
    <t>03.09.2018-30.09.2018</t>
  </si>
  <si>
    <t>Trnavská univerzita Trnava</t>
  </si>
  <si>
    <t>106/18</t>
  </si>
  <si>
    <t>Čambál Miloš prof. Ing. CSc.</t>
  </si>
  <si>
    <t>Kurz - rozvoj komunikačných zručností</t>
  </si>
  <si>
    <t>02.07.2018-03.07.2018</t>
  </si>
  <si>
    <t>112/18</t>
  </si>
  <si>
    <t>Preklad protokolu Gerresheimer do AJ a preklad protokolu Weidman do AJ</t>
  </si>
  <si>
    <t>16.07.2018-20.07.2018</t>
  </si>
  <si>
    <t>122/18</t>
  </si>
  <si>
    <t>Janíčková Elena Mgr.</t>
  </si>
  <si>
    <t>Športová činnosť</t>
  </si>
  <si>
    <t>24.09.2018-31.12.2018</t>
  </si>
  <si>
    <t>123/18</t>
  </si>
  <si>
    <t>Kurz - motivácia a vedenie ľudí</t>
  </si>
  <si>
    <t>06.09.2018-07.09.2018</t>
  </si>
  <si>
    <t>Športové gymnázium Trnava</t>
  </si>
  <si>
    <t>124/18</t>
  </si>
  <si>
    <t>03.09.2018-31.12.2018</t>
  </si>
  <si>
    <t>Plavecký klub STU Trnava</t>
  </si>
  <si>
    <t>125/18</t>
  </si>
  <si>
    <t>01.09.2018-31.12.2018</t>
  </si>
  <si>
    <t>UCM Trnava zam.</t>
  </si>
  <si>
    <t>126/18</t>
  </si>
  <si>
    <t>01.10.2018-31.12.2018</t>
  </si>
  <si>
    <t>UCM Trnava študenti</t>
  </si>
  <si>
    <t>127/18</t>
  </si>
  <si>
    <t>Reaktortest Trnava</t>
  </si>
  <si>
    <t>128/18</t>
  </si>
  <si>
    <t>RTVŠ Trnava</t>
  </si>
  <si>
    <t>129/18</t>
  </si>
  <si>
    <t>28.09.2018-31.12.2018</t>
  </si>
  <si>
    <t>145/18</t>
  </si>
  <si>
    <t>Prípravný kurz pneumatického riadenia systému</t>
  </si>
  <si>
    <t>1.1.02018-10.12.2018</t>
  </si>
  <si>
    <t>Elba Kremnica</t>
  </si>
  <si>
    <t>151/18</t>
  </si>
  <si>
    <t>Kapustová Mária doc. Ing. PhD.</t>
  </si>
  <si>
    <t>Školenie "Objemové tvárnenie kovov"</t>
  </si>
  <si>
    <t>178/18</t>
  </si>
  <si>
    <t>Školenie-Technológia zlievarenstva</t>
  </si>
  <si>
    <t>29.11.2018-30.11.2018</t>
  </si>
  <si>
    <t>178/17</t>
  </si>
  <si>
    <t>01.01.2018-31.01.2018</t>
  </si>
  <si>
    <t>147/17</t>
  </si>
  <si>
    <t>01.01.2018-31.05.2018</t>
  </si>
  <si>
    <t>UCM Trnava zamestnanci</t>
  </si>
  <si>
    <t>146/17</t>
  </si>
  <si>
    <t>Športový klub RTVŠ Trnava</t>
  </si>
  <si>
    <t>145/17</t>
  </si>
  <si>
    <t>01.01.2018-30.06.2018</t>
  </si>
  <si>
    <t>144/17</t>
  </si>
  <si>
    <t>01.01.2018-12.05.2018</t>
  </si>
  <si>
    <t>143/17</t>
  </si>
  <si>
    <t>142/17</t>
  </si>
  <si>
    <t>141/17</t>
  </si>
  <si>
    <t>Davital Banská Bystrica</t>
  </si>
  <si>
    <t>149/16</t>
  </si>
  <si>
    <t>Prenájom automatov</t>
  </si>
  <si>
    <t>01.01.2018-31.12.2018</t>
  </si>
  <si>
    <t>SANET I Bratislava</t>
  </si>
  <si>
    <t>66/10</t>
  </si>
  <si>
    <t>Hýroš Matej Ing.</t>
  </si>
  <si>
    <t>Zabezpečenie siete</t>
  </si>
  <si>
    <t>Prevádzka ŠDaJ</t>
  </si>
  <si>
    <t>17/09</t>
  </si>
  <si>
    <t>Knap Dušan Ing.</t>
  </si>
  <si>
    <t>PSA</t>
  </si>
  <si>
    <t>PSA16_8</t>
  </si>
  <si>
    <t>doc. Mgr. Dagmar Cagáňová, PhD.</t>
  </si>
  <si>
    <t>Automobilová junior akadémia</t>
  </si>
  <si>
    <t>Nadácia Tatrabanka</t>
  </si>
  <si>
    <t>2017vs039</t>
  </si>
  <si>
    <t>doc. Mgr. Marta Kučerová, PhD.</t>
  </si>
  <si>
    <t>Games Learning vo výučbe "Základov priemyselného inžinierstva"</t>
  </si>
  <si>
    <t>18-513-03975</t>
  </si>
  <si>
    <t>PhDr. Kvetoslava Rešetová, PhD.</t>
  </si>
  <si>
    <t>Akvizičný program na podporu výskumu a vzdelávania</t>
  </si>
  <si>
    <t>V4</t>
  </si>
  <si>
    <t xml:space="preserve">V4-21810100
</t>
  </si>
  <si>
    <t xml:space="preserve">Ing. Štefan Svetský, PhD.
</t>
  </si>
  <si>
    <t xml:space="preserve">V4+ Akademicko-výskumné konzorcium integrujúce  databázové, robotické a jazykové technológie  (V4)
</t>
  </si>
  <si>
    <t>Erasmus+:2015-1-SK01-
KA201-008937</t>
  </si>
  <si>
    <t>Mgr. Ľudmila Hurajová, PhD.</t>
  </si>
  <si>
    <r>
      <t xml:space="preserve"> Transnational exchange of good </t>
    </r>
    <r>
      <rPr>
        <b/>
        <sz val="10"/>
        <rFont val="Calibri"/>
        <family val="2"/>
        <charset val="238"/>
        <scheme val="minor"/>
      </rPr>
      <t>CLIL</t>
    </r>
    <r>
      <rPr>
        <sz val="10"/>
        <rFont val="Calibri"/>
        <family val="2"/>
        <charset val="238"/>
        <scheme val="minor"/>
      </rPr>
      <t xml:space="preserve"> practice among European Educational Institutions (2015-1-SK01-KA201-008937)- ERASMUS+</t>
    </r>
  </si>
  <si>
    <t>EAC/S11/13</t>
  </si>
  <si>
    <r>
      <t xml:space="preserve">Encouraging Social Entrepreneurship among European Youth - </t>
    </r>
    <r>
      <rPr>
        <b/>
        <sz val="10"/>
        <rFont val="Calibri"/>
        <family val="2"/>
        <charset val="238"/>
        <scheme val="minor"/>
      </rPr>
      <t>YounGO</t>
    </r>
    <r>
      <rPr>
        <sz val="10"/>
        <rFont val="Calibri"/>
        <family val="2"/>
        <charset val="238"/>
        <scheme val="minor"/>
      </rPr>
      <t xml:space="preserve"> (Erasmus Plus Key Action 2-Call-Capacity Building in the field of youth -EAC/S11/13) - ERASMUS+</t>
    </r>
  </si>
  <si>
    <t>2016-2017</t>
  </si>
  <si>
    <t>Erasmus+</t>
  </si>
  <si>
    <t>Mgr. Dorota Horváth</t>
  </si>
  <si>
    <t>TCA-Fostering critical thinking and media literacy – Strengthening European democracy through adult education</t>
  </si>
  <si>
    <t>SAIA/CEEPUS</t>
  </si>
  <si>
    <t>BG722</t>
  </si>
  <si>
    <t xml:space="preserve"> Computer Aided Design of automated systems for assembling (CIII-BG0722-06-1718)</t>
  </si>
  <si>
    <t>RS813</t>
  </si>
  <si>
    <t>Research, Development and Education in Nonconventional processes (CIII-RS-0813-05-1718)</t>
  </si>
  <si>
    <t>RO58</t>
  </si>
  <si>
    <t>doc. Ing. Ladislav Morovič, PhD.</t>
  </si>
  <si>
    <t>Design, implementation and use of joint programs regarding quality in manufacturing engineering (CIII-RO-0058-10-1718)</t>
  </si>
  <si>
    <t>PL07</t>
  </si>
  <si>
    <t>Contemporary manufacturing and measuring technologies in quality management systems (CIII-PL-0007-13-1718)</t>
  </si>
  <si>
    <t>PL33</t>
  </si>
  <si>
    <t>prof. Ing. Karol Velíšek, CSc.</t>
  </si>
  <si>
    <t>Development of mechanical engineering (design, technology and production management) as an essential base for progress in the area of small and medium companies' logistics - research, preparation and implementation of joint programs of study (CIII-PL-0033-13-1718)+(CIII-PL-0033-14-1819)</t>
  </si>
  <si>
    <t>PL701</t>
  </si>
  <si>
    <t>Engineering as Communication Language in Europe (CIII-PL-0701-06-1718)</t>
  </si>
  <si>
    <t>RO202</t>
  </si>
  <si>
    <t>Implementation and utilization of e-learning systems in study area of production engineering in Central European Region (CIII-RO-0202-11-1718)+(CIII-RO-0202-12-1819)</t>
  </si>
  <si>
    <t>PL901</t>
  </si>
  <si>
    <t xml:space="preserve"> Teaching and research in advanced manufacturing (CIII-PL-0901-04-1718)+(CIII-PL-0901-05-1819)</t>
  </si>
  <si>
    <t>RO13</t>
  </si>
  <si>
    <t xml:space="preserve"> Teaching and Research of Environment-oriented Technologies in Manufacturing (CIII-RO-0013-013-1718)+ (CIII-RO-0013-014-1819)</t>
  </si>
  <si>
    <t>RS304</t>
  </si>
  <si>
    <t>Technical Characteristics Researching of Modern Products in Machine Industry (Machine Design, Fluid Technics and Calculations) with the Purpose of Improvement Their Market Characteristics and Better Placement on the Market (CIII-RS-0304-10-1718)+(CIII-RS-0304-11-1819)</t>
  </si>
  <si>
    <t>RS1311</t>
  </si>
  <si>
    <t>Technical Characteristics Researching of Modern Products in Machine Industry (Machine Design, Fluid Technics and Calculations) with the Purpose of Improvement Their Market Characteristics and Better Placement on the Market (CIII-RS-0304-11-1819)</t>
  </si>
  <si>
    <t>Freemover</t>
  </si>
  <si>
    <t>doc. Ing. Peter Košťál,PhD.</t>
  </si>
  <si>
    <t xml:space="preserve">CEEPUS III Freemover  Letter Teacher  </t>
  </si>
  <si>
    <t>ČSOB Nadácia</t>
  </si>
  <si>
    <t>Darovacia zmluva 20/2018</t>
  </si>
  <si>
    <t>Podpora vzdelávania</t>
  </si>
  <si>
    <t>Nadácia ESET</t>
  </si>
  <si>
    <t>Darovacia zmluva 13/2018</t>
  </si>
  <si>
    <t>Podpora konferencia IIT.SRC 2018</t>
  </si>
  <si>
    <t>Soimco a.s.</t>
  </si>
  <si>
    <t>Darovacia zmluva 12/2018</t>
  </si>
  <si>
    <t>Darovacia zmluva 32/2018</t>
  </si>
  <si>
    <t>Podpora doktorandského štúdia</t>
  </si>
  <si>
    <t>Fresh</t>
  </si>
  <si>
    <t>RZ 4829</t>
  </si>
  <si>
    <t>Konzultačné služby v oblasti výskumu</t>
  </si>
  <si>
    <t xml:space="preserve">Abonus </t>
  </si>
  <si>
    <t>RZ 2368</t>
  </si>
  <si>
    <t>Zmluva o reklame</t>
  </si>
  <si>
    <t>Diorama</t>
  </si>
  <si>
    <t>Objednávka 018050001</t>
  </si>
  <si>
    <t>Konzultačné služby v oblasti výskumu používateľského zážitku</t>
  </si>
  <si>
    <t>Objednávka 018150008</t>
  </si>
  <si>
    <t>Konzultačné služby v oblasti UX testovania</t>
  </si>
  <si>
    <t>Kistler Bratislava</t>
  </si>
  <si>
    <t>Zmluva 22/2018</t>
  </si>
  <si>
    <t>Konzultačné služby v oblasti vývoja informačných systémov</t>
  </si>
  <si>
    <t>EÚ 7. RP Marie Curie ITN</t>
  </si>
  <si>
    <t xml:space="preserve">Finka, Maroš, prof. Ing. arch. PhD., Ondrejička, Vladimír, Ing. PhD.   </t>
  </si>
  <si>
    <t>RegPol  Socio-ekonomické a politické odozvy na regionálnu polarizáciu v strednej a východnej Európe</t>
  </si>
  <si>
    <t>Hlavné mesto Slovenskej republiky Bratislava</t>
  </si>
  <si>
    <t xml:space="preserve">Zmluva  o poskytnutí dotácie </t>
  </si>
  <si>
    <t xml:space="preserve">Ondrejička, Vladimír, Ing. PhD.; Ondrejičková, Silvia, Mgr.PhD.   </t>
  </si>
  <si>
    <t>MUNISS Medzinárodná študentská súťaž</t>
  </si>
  <si>
    <t>CIII-SK-0606-05-1516</t>
  </si>
  <si>
    <t>Urban Innovations Network</t>
  </si>
  <si>
    <t>Colliers International spol. s.r.o.</t>
  </si>
  <si>
    <t>Darovacia zmluva</t>
  </si>
  <si>
    <t>Adamuščin, Andrej, Ing. PhD.</t>
  </si>
  <si>
    <t>Podpora vedy a výskumu v oblasti realitného trhu, projektu International Real Estate Challenge a podujatí European Real Estate  Society</t>
  </si>
  <si>
    <t>Tabuľka č. 21: Prehľad umeleckej činnosti vysokej školy za rok 2017</t>
  </si>
  <si>
    <t>YVV</t>
  </si>
  <si>
    <t>Vozárová Tatiana</t>
  </si>
  <si>
    <t>Vízie rybného námestia - grafický dizajn publikácie + obálka, ISBN 978-80-227-4783-7, 96 strán</t>
  </si>
  <si>
    <t>Spectrum STU, Bratislava</t>
  </si>
  <si>
    <t>Hajtmánek Roman</t>
  </si>
  <si>
    <t>YXV</t>
  </si>
  <si>
    <t>Maukš Filip</t>
  </si>
  <si>
    <t>Vizuálna komunikácia produktu Drone n Base - herný dron s možnosťou hry v rozšírenej realite</t>
  </si>
  <si>
    <t xml:space="preserve"> Anima Technika s.r.o., Bratislava</t>
  </si>
  <si>
    <t>YZZ</t>
  </si>
  <si>
    <t xml:space="preserve">TRAINSHOT - dizajn vizuálnej identity produktu TrainShot - (logo, vizualizácie, propagačné materiály, obal produktu) - elektronický vyhodnocovací systém pre športovú streľbu.  </t>
  </si>
  <si>
    <t>IWA Outdoor Classics 2018, Norimberg, Nemecko</t>
  </si>
  <si>
    <t>9.3.-12.3.2018</t>
  </si>
  <si>
    <t xml:space="preserve">TRAINSHOT nový vizuál - Dizajn novej vizuálnej identity produktu TrainShot - Elektronický vyhodnocovací systém určený pre športovú streľbu. </t>
  </si>
  <si>
    <t>2018 NASGW EXPO, 16.-19.10, Pittsburgh, Pennsylvania, USA</t>
  </si>
  <si>
    <t>16.10.-19.10.2018</t>
  </si>
  <si>
    <t>ZYY</t>
  </si>
  <si>
    <t>Kočlík Dušan</t>
  </si>
  <si>
    <t>Výstavný stánok na CONECO 2018 - Návrh a výroba výstavného stánku, realizácia a prezentácia výsledkov výskumu FA STU v oblasti dopravy HYPERLOOP Bratislava - Brno</t>
  </si>
  <si>
    <t>CONECO 2018, Výstavisko Incheba, Bratislava</t>
  </si>
  <si>
    <t>11.4.-14.4.2018</t>
  </si>
  <si>
    <t>Hain Vladimír</t>
  </si>
  <si>
    <t>Incheba, Bratislava</t>
  </si>
  <si>
    <t>Hanáček Tomáš</t>
  </si>
  <si>
    <t>Baláž Martin</t>
  </si>
  <si>
    <t>YYV</t>
  </si>
  <si>
    <t>HYPERLOOP BRATISLAVA - BRNO - Výstava výsledkov výskumu systému HYPERLOOP - prípadová štúdia Bratislava-Brno</t>
  </si>
  <si>
    <t>FA STU, Bratislava</t>
  </si>
  <si>
    <t>15.2.-28.2.2018</t>
  </si>
  <si>
    <t>XVV</t>
  </si>
  <si>
    <t>Majcher Stanislav</t>
  </si>
  <si>
    <t xml:space="preserve"> Novostavba rodinného domu, Dolné Hámre</t>
  </si>
  <si>
    <t>Súkromnný investor, Dolné Hámre</t>
  </si>
  <si>
    <t xml:space="preserve">apríl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</si>
  <si>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XYV</t>
  </si>
  <si>
    <t>Husárová Silvia</t>
  </si>
  <si>
    <t>Vila Štúrovo - komplexná prestavba objektu s terasovitým rozšírením zastavaných plôch smerom do záhrady</t>
  </si>
  <si>
    <t>Súkromnný investor, Štúrovo</t>
  </si>
  <si>
    <t>Salcer Igor</t>
  </si>
  <si>
    <t>Novostavba rodinného domu, Poltár</t>
  </si>
  <si>
    <t>Súkromnný investor, Poltár</t>
  </si>
  <si>
    <t>február 2018</t>
  </si>
  <si>
    <t xml:space="preserve">Architektonický návrh na verejnú anonymnú  urbanisticko-architektonickú súťaž návrhov na Martinské Aquacentrum  / získaná odmena </t>
  </si>
  <si>
    <t>Mesto Martin</t>
  </si>
  <si>
    <t>11.7.2018</t>
  </si>
  <si>
    <t>ZZY</t>
  </si>
  <si>
    <t xml:space="preserve">Moravčíková Henrieta </t>
  </si>
  <si>
    <t>Výstava Architekt Friedrich Weinwurm: Nová cetsa</t>
  </si>
  <si>
    <t>Slovenská národná galéria, Bratislava</t>
  </si>
  <si>
    <t>25.1.-20.5.2018</t>
  </si>
  <si>
    <t>Grafiký dizajn medzinárodnej konferencie EADE 2018 - postery, vizitky, certifikáty, program</t>
  </si>
  <si>
    <t>11.6.-14.6.2018</t>
  </si>
  <si>
    <t>Kubaliaková Radka</t>
  </si>
  <si>
    <t xml:space="preserve">Nechtové štúdio Ruscona –  realizácia  </t>
  </si>
  <si>
    <t>Súkromný investor, Poltár</t>
  </si>
  <si>
    <t>Botek Andrej</t>
  </si>
  <si>
    <t>Kalendár s modlitbami pre deti r. 2019 - ilustrácie</t>
  </si>
  <si>
    <t xml:space="preserve">Vydavateľ Spolok sv. Vojtecha, Trnava </t>
  </si>
  <si>
    <t>XXV</t>
  </si>
  <si>
    <t>Autorská výstava "Posolstvo obrazu"</t>
  </si>
  <si>
    <t>Mestské centrum kultúry, Malacky</t>
  </si>
  <si>
    <t>22.2.-17.3.2018</t>
  </si>
  <si>
    <t>Kolektívna výstava „Ora et Ars Viator. Skalka putujúca.“</t>
  </si>
  <si>
    <t>Dvorana Ministerstva kultúry, Bratislava</t>
  </si>
  <si>
    <t>5.4. – 27.4.2018</t>
  </si>
  <si>
    <t>XVIII.  Salón 2018 - kolektívna výstava</t>
  </si>
  <si>
    <t>Galéria Umelka, Bratislava</t>
  </si>
  <si>
    <t>13.6.-24.6.2018</t>
  </si>
  <si>
    <t>YZV</t>
  </si>
  <si>
    <t>Lesajová Tatiana</t>
  </si>
  <si>
    <t>Kolekcia šperkov vyrobená z bieleho a zeleného mramoru a mosadze</t>
  </si>
  <si>
    <t>Metaformi</t>
  </si>
  <si>
    <t>Vizuálna identita Le Miam - vizuálna identita pre cukráreň Le Miam: návrh logotypu, farebnosti, jeho aplikácia, návrh tlačovín - menu, vizitky</t>
  </si>
  <si>
    <t>Cukráreň Le Miam, Bratislava</t>
  </si>
  <si>
    <t>Realizácia interiéru cukrárne  Le Miam - kaviareň prepojená s výrobňou, zázemie, sklad a sociálne zariadenie</t>
  </si>
  <si>
    <t>Štefancová Lucia</t>
  </si>
  <si>
    <t>Bratislava_MČ Ružinov_lokalita Pošeň_Nové centrum - grafický dizjan publikácie a obálky, ISBN 978-80-227-4810-0,</t>
  </si>
  <si>
    <t>Spektrum STU, Bratislava</t>
  </si>
  <si>
    <t>YXX</t>
  </si>
  <si>
    <t>Kacej Michal</t>
  </si>
  <si>
    <t>Inclusive Higher Education - grafický návrh obálky publikácie, ISBN 978-80-87079-60-7</t>
  </si>
  <si>
    <t>Nakladatelství Gasset - Allan Gintel,, Praha, ČR</t>
  </si>
  <si>
    <t>Hodnotenie prístupnosti architektonického prostredia vysokých škôl na Slovensku - grafický návrh obálky a layout celej publikácie, ISBN 978-80-227-4803-2</t>
  </si>
  <si>
    <t xml:space="preserve">Kolektívna výstava „O2H v umení.“  - výstava diel slovenských kresťanských umelcov, ktoré vznikli počas „Odvážneho roka“  </t>
  </si>
  <si>
    <t xml:space="preserve">Galéria Caraffova väznica, Prešov </t>
  </si>
  <si>
    <t>25.7.-28.7.2018</t>
  </si>
  <si>
    <t>Trnovská Veronika</t>
  </si>
  <si>
    <t>Priestorové riešenie výstavy fotografií : [1:1] WORKSHOP 2013 - 2017</t>
  </si>
  <si>
    <t>22.2.-16.3.2018</t>
  </si>
  <si>
    <t>YVZ</t>
  </si>
  <si>
    <t>POLYLINE [Líne pole]</t>
  </si>
  <si>
    <t>Galerie Jaroslava Fragnera, Praha, ČR</t>
  </si>
  <si>
    <t>21.6.-30.9.2018</t>
  </si>
  <si>
    <t>Projekt Živé námestie, Quick Wins, Kiosky</t>
  </si>
  <si>
    <t>Kamenné námestie, Bratislava</t>
  </si>
  <si>
    <t>Architektonický návrh na  verejnú anonymnú architektonickú súťaž návrhov:  Nová mestská plaváreň v Ružomberku</t>
  </si>
  <si>
    <t>Mesto Ružomberok</t>
  </si>
  <si>
    <t>21.9.2018</t>
  </si>
  <si>
    <t xml:space="preserve">Ebringerová Paulína </t>
  </si>
  <si>
    <t>Dialógy 2018: Bratislava - Paríž - výstava predstavuje tvorbu pedagógov a doktorandov ÚVTM FA STU spoločne s 30-timi  výtvarníkmi z Francúzska</t>
  </si>
  <si>
    <t>12.4.-29.4.2018</t>
  </si>
  <si>
    <t>Gáspárová-Illéšová Gab.</t>
  </si>
  <si>
    <t>Ploczeková Eva</t>
  </si>
  <si>
    <t>Šuda Michal</t>
  </si>
  <si>
    <t>Petrík Vladimír</t>
  </si>
  <si>
    <t>Kubinský Bohuš</t>
  </si>
  <si>
    <t>Lukáč Milan</t>
  </si>
  <si>
    <t>Sova z Marsu - autorská výstava</t>
  </si>
  <si>
    <t>Galéria Statua, Bratislava</t>
  </si>
  <si>
    <t>31.5.-21.6.2018</t>
  </si>
  <si>
    <t>YYX</t>
  </si>
  <si>
    <t>Výstava:  A view  froom V4 / Une Vue de V4</t>
  </si>
  <si>
    <t>Art Thema Gallery, Brusel, Belgicko</t>
  </si>
  <si>
    <t>20.2.-19.3.2018</t>
  </si>
  <si>
    <t>Legény Ján</t>
  </si>
  <si>
    <t xml:space="preserve">Realizácia dvojpodlažného rodinného domu Radvaň - Pršianska terasa </t>
  </si>
  <si>
    <t>Súkromný investor, Banská Bystrica</t>
  </si>
  <si>
    <t xml:space="preserve">Bytový dom Matejkova - projekt pre územné rozhodnutie </t>
  </si>
  <si>
    <t>Súkromný investor, Bratislava</t>
  </si>
  <si>
    <t>Administratívna budova, Slovnaftská ulica - Realizácia administratívnej 5 podlažnej budovy  spolu s návrhom interiéru</t>
  </si>
  <si>
    <t>jún 2018</t>
  </si>
  <si>
    <t xml:space="preserve">RD Hliník - rekonštrukcia rodinného domu </t>
  </si>
  <si>
    <t>Súkromný investor,  Hliník</t>
  </si>
  <si>
    <t>Robotnícka ubytovňa v Bratislave - projekt pre územné rozhodnutie</t>
  </si>
  <si>
    <t>Súkromný iinvestor, Bratislava</t>
  </si>
  <si>
    <t>január 2018</t>
  </si>
  <si>
    <t>Infocentrum na Kamzíku - realizačný projekt rieši rekonštrukciu a rozšírenie existujúcej nevyužívanej stavby na viacúčelové infocentrum pre enviromentálne vzdelávanie verejnostti</t>
  </si>
  <si>
    <t>Mestské lesy, Bratislava</t>
  </si>
  <si>
    <t>ZVZ</t>
  </si>
  <si>
    <t xml:space="preserve">
huja Lamp- víťazstvo v medzinárodnej súťaži Global Architecture and Design Awards 2018 v kategórii - Product Design -- Interior Design Elements</t>
  </si>
  <si>
    <t>Rethinking The Future Media Lab, New Delhi, India</t>
  </si>
  <si>
    <t>21.8.2018</t>
  </si>
  <si>
    <t>Kučerová Markéta</t>
  </si>
  <si>
    <t>Abstraktový sborník dvojkonferencie Identita SK - Interiér na Slovensku - grafická úprava publikácie, ISBN 978-80-227-4838-4</t>
  </si>
  <si>
    <t>YYY</t>
  </si>
  <si>
    <t xml:space="preserve">Realizácia prístavby a stavebných úprav  objektu balnoterapie </t>
  </si>
  <si>
    <t>Kúpele Lúčky</t>
  </si>
  <si>
    <t>28.9.2018</t>
  </si>
  <si>
    <t>YZY</t>
  </si>
  <si>
    <t>Šimkovič Vladimír</t>
  </si>
  <si>
    <t>NKP hrad Devín - budova správy hradu - aktualizácia projektovej dokumentácie z r. 2005, zmena stavby pred dokončením</t>
  </si>
  <si>
    <t>Hlavné mesto SR, Bratislava</t>
  </si>
  <si>
    <t>august 2018</t>
  </si>
  <si>
    <t>Rodinný dom Malatíny - realizácia</t>
  </si>
  <si>
    <t>Súkromný investor, Ružomberok</t>
  </si>
  <si>
    <t>25.9.2018</t>
  </si>
  <si>
    <t>Kostol Božské srdce Ježišovo,  Stankovany - nový vstup, projekt pre stavebné povolenie</t>
  </si>
  <si>
    <t>Rímsko-katolícka cirkev Farnosť Stankovany</t>
  </si>
  <si>
    <t>Novostavba rodinného domu a dielne - projekt pre stavebné povolenie</t>
  </si>
  <si>
    <t>Súkromný investor, Kalinovo</t>
  </si>
  <si>
    <t>september 2018</t>
  </si>
  <si>
    <t>Dom pre kňaza - projekt pre stavebné povolenie</t>
  </si>
  <si>
    <t>Súkromný investor, Považská Bystrica</t>
  </si>
  <si>
    <t>Sopirová Alžbeta</t>
  </si>
  <si>
    <t>Územný plán obce Unín Zmeny a doplnkyz 1/2018</t>
  </si>
  <si>
    <t>Obec Unín</t>
  </si>
  <si>
    <t xml:space="preserve">Územný plán obce Tesáre. Správa o hodnotení vplyvov na životné prostredie  </t>
  </si>
  <si>
    <t>Obec Tesáre</t>
  </si>
  <si>
    <t>Územný plán obce Štiavnické Bane</t>
  </si>
  <si>
    <t>Obec Štiavnické Bane</t>
  </si>
  <si>
    <t xml:space="preserve">apríl 2018                                                                                                                                                                                                                                                     </t>
  </si>
  <si>
    <t>Skúmaj elektrickú energiu cez virtuálnu realitu - návrh a výroba výstavného stánku</t>
  </si>
  <si>
    <t>Stará tržnica, Bratislava</t>
  </si>
  <si>
    <t>URBAN WALK - 2018 -  koncepcia interaktívnej prechádzky na tému plánovania verejného priestoru</t>
  </si>
  <si>
    <t>15.9.2018</t>
  </si>
  <si>
    <t>Fejo Katarína</t>
  </si>
  <si>
    <t>Byt na Paričkovej ul. - celková rekonštrukcia priestorov, dizajn interiéru a autorský dozor</t>
  </si>
  <si>
    <t>Expozícia  FA STU na 23. medzinárodnom veľtrhu Moddom 2018 - Cena Moddom 2018 za kreatívnu expozíciu</t>
  </si>
  <si>
    <t>Incheba Expo Bratislava</t>
  </si>
  <si>
    <t>17.10.-21.10.2018</t>
  </si>
  <si>
    <t>Mazalán Peter</t>
  </si>
  <si>
    <t>Dizajn vizuálnej komunikácie výstavy vyladené frekvencie - plagát, pozvánka, skladačka</t>
  </si>
  <si>
    <t>25.10.-15.11.2018</t>
  </si>
  <si>
    <t>Vyladené frekvencie - výstava</t>
  </si>
  <si>
    <t>ZVX</t>
  </si>
  <si>
    <t>Join the Dots / Unire le Distanze - Vyzvaná účasť. Výstava prezentujúca diela zavedené do zbierky Imago Mundi  Komisár a kolektor zbierky: Luciano Benetton. Kurátorka výstavy je Liliana Malta</t>
  </si>
  <si>
    <t>Salone degli Incanti ex Pesceria , Trieste, Taliansko</t>
  </si>
  <si>
    <t>29.5.-2.9.2018</t>
  </si>
  <si>
    <t>Join the Dots / Unire le Distanze - Vyzvaná účasť. Výstava prezentujúca diela zavedené do zbierky Imago Mundi  Komisár a kolektor zbierky: Luciano Benetton. Kurátorka výstavy : Liliana Malta</t>
  </si>
  <si>
    <t>Žitňanský Márius</t>
  </si>
  <si>
    <t>Fashion Live! 2018 - Scénografia, výtvarný návrh podujatia pre módny festival</t>
  </si>
  <si>
    <t>17.10.-19.10.2018</t>
  </si>
  <si>
    <t>ZZZ</t>
  </si>
  <si>
    <t>Stacho Monika</t>
  </si>
  <si>
    <t xml:space="preserve">Zwei Häuser eines Herrn - samostatná výstava v rámci Európskeho mesiaca fotografie (EMOP) </t>
  </si>
  <si>
    <t>Slovenský inštitút v Berlíne</t>
  </si>
  <si>
    <t>11.10.-21.11.2018</t>
  </si>
  <si>
    <t>ZZX</t>
  </si>
  <si>
    <t>Zachor/Remember - 55 min, jazyk SK s ENG titulky, prezentácia dokumentárnych svedectiev o koncentračnom a pracovnom tábore v Novákoch</t>
  </si>
  <si>
    <t>Beit BaLev, Jeruzalem, Izrael</t>
  </si>
  <si>
    <t>8.5.2018</t>
  </si>
  <si>
    <t>ZZV</t>
  </si>
  <si>
    <t>Zachor  - 55 min, jazyk SK s ENG titulky, prezentácia dokumentárnych svedectiev o koncentračnom a pracovnom tábore v Novákoch - rozšírená verzia</t>
  </si>
  <si>
    <t>CA.L.E.H., Banská Bystrica</t>
  </si>
  <si>
    <t>24.5.2018</t>
  </si>
  <si>
    <t xml:space="preserve">Vrba Wetzler Memorial 2018 - Podujatie k ukončeniu pochodu zúčastnených Vrba Wetzler Memorialu 2018 a prezentácia filmu Zachor </t>
  </si>
  <si>
    <t>Kunsthalle, Žilina</t>
  </si>
  <si>
    <t>7.7. a 11.8.2018</t>
  </si>
  <si>
    <t>ZYV</t>
  </si>
  <si>
    <t>VII. Bienále voľného výtvarného umenia - výstava. Kurátori: Dagmar Kudoláni Srnenská a Roman Popelár</t>
  </si>
  <si>
    <t>Trenčianske múzeum, Trenčín</t>
  </si>
  <si>
    <t>19.10.-14.11.2018</t>
  </si>
  <si>
    <t>Jeden svet, medzinárodný festival dokumentárnych filmov - prezentácia rozšírenej verzie filmu Zachor - Pamätaj vybraná na medzinárodny festival v Bratislave</t>
  </si>
  <si>
    <t>Kino Mladosť, Bratislava</t>
  </si>
  <si>
    <t>16.10.2018</t>
  </si>
  <si>
    <t>SVETLO, INŠTALÁCIE, AKCIE a PERFORMANCIE vo fotografiách Ľuba Stacha - Grafická úprava publikácie, 300x200mm, 290 str., 14,5 AH, SK-ENG., 2018, náklad 200ks, ISBN: 978-80-570-0317-5</t>
  </si>
  <si>
    <t>Ľubo Stacho, Bratislava</t>
  </si>
  <si>
    <t>Hyperloop Bratislava-Brno, výskum koncepcie systému Hyperloop. Grafická úprava publikácie, 240x210mm, 141 str., 7,2 AH, SK-ENG., 2018, náklad 250ks, ISBN: 978-80-570-0282-6</t>
  </si>
  <si>
    <t>Fakulta architektúry STU, Bratislava</t>
  </si>
  <si>
    <t>Coneco Racioenergia 2018 - 39. medzinárodný veľtrh, výstava FA STU na tému Hyperloopu, ocenená Zlatým Leonardom</t>
  </si>
  <si>
    <t>HYPERLOOP BRATISLAVA - BRNO - vystavené 7ks fotografií 120 x 80cm, plus fotografie na postroch, 5 ks slideshow prezentovaných v slučke cca 20min.</t>
  </si>
  <si>
    <t>Autorská výstava: Obrazné spojenia</t>
  </si>
  <si>
    <t>Staromestská galéria Zichy, Bratislava</t>
  </si>
  <si>
    <t>6.9.-30.9.2018</t>
  </si>
  <si>
    <t>Výstava obrazov a fotografií „Priatelia“ Fotografie/Miloš Kráľ – Obrazy/Ladislav Olexa / kurátorstvo</t>
  </si>
  <si>
    <t>Mestské centrum kultúry Malacky</t>
  </si>
  <si>
    <t>18.10. - 10.11.2018</t>
  </si>
  <si>
    <t>Vladimír Petrík  OBRAZY - vyzvaná autorská  výstava, kurátorka výstavy  M. Horváthová</t>
  </si>
  <si>
    <t>Dom kultúry Ružinov, Bratislava</t>
  </si>
  <si>
    <t>26.9.-31.12.2018</t>
  </si>
  <si>
    <t xml:space="preserve">Concerto grosso / Zo súčasného slovenského výtvarného umenia - vyzvaná účasť na podujatí,  kurátor výstavy Ľ. Podušel </t>
  </si>
  <si>
    <t>Slovenské národné múzeum, Bratislava</t>
  </si>
  <si>
    <t>2.3.-1.7.2018</t>
  </si>
  <si>
    <t>XVX</t>
  </si>
  <si>
    <t>Art kolonija Paradiso - medzinárodný výtvarný plenér, vyzvaná účasť na zahraničnom podujatí, kurátor: Sanda Stanaćev Bajzek</t>
  </si>
  <si>
    <t>Art gallery Makek-paradiso, Rab Chorvátsko</t>
  </si>
  <si>
    <t>19.9.-15.10.2018</t>
  </si>
  <si>
    <t>Jelenčík Branislav</t>
  </si>
  <si>
    <t>Reinštalácia Bienále užitkového umenia SVU.  Kurátorka: Bohunka Zamecová</t>
  </si>
  <si>
    <t>Galéria Limes, Komárno</t>
  </si>
  <si>
    <t>23.2.-18.3.2018</t>
  </si>
  <si>
    <t>ZXZ</t>
  </si>
  <si>
    <t>Ilustrácia – rekonštrukcia historickej udalosti: v dvojjazyčnej reprezentatívnej   publikácii Pokoriteľ Alsterufera, ISBN: 978-80-972190-2-4</t>
  </si>
  <si>
    <t>Vojenská podporná nadácia, Bratislava</t>
  </si>
  <si>
    <t>Ilustrácia – rekonštrukcia historickej udalosti, časopis Obrana 6/2018</t>
  </si>
  <si>
    <t>Ministerstvo obrany SR, Bratislava</t>
  </si>
  <si>
    <t>Gregor Pavel</t>
  </si>
  <si>
    <t>Grafický návrh 7 prezentačných posterov  pre výstavu „Schemnitz ARCH+A days 2018“</t>
  </si>
  <si>
    <t xml:space="preserve">FA STU, Bratislava, DP  Banská Štiavnica </t>
  </si>
  <si>
    <t>11.8.-15.9.2018</t>
  </si>
  <si>
    <t>„Schemnitz ARCH+A days 2018“ - koncepcia výstavy a kurátorstvo</t>
  </si>
  <si>
    <t>Mečiar Ivor</t>
  </si>
  <si>
    <t xml:space="preserve"> Rodinný dom A na parcele 1600/97, Javorová Alej, Chorvátsky Grob - projekt pre stavebné povolenie</t>
  </si>
  <si>
    <t>MAPLE Group, s. r. o., Bratislava</t>
  </si>
  <si>
    <t>24.8.2018</t>
  </si>
  <si>
    <t xml:space="preserve">9 rodinných domov B, Javorová Alej, Chorvátsky Grob - projekt pre stavebné povolenie  </t>
  </si>
  <si>
    <t>Rodinný dom C na parcele 1600/109,  Javorová Alej, Chorvátsky Grob - pre stavebné povolenie</t>
  </si>
  <si>
    <t xml:space="preserve">Rodinný dom, Monarská Alej, Chorvátsky Grob  na parcele č.1560/115 </t>
  </si>
  <si>
    <t>23.7.2018</t>
  </si>
  <si>
    <t xml:space="preserve">Rodinný dom, Monarská Alej, Chorvátsky Grob  na parcele č.1560/117 </t>
  </si>
  <si>
    <t>Súkromný investor, Lokca</t>
  </si>
  <si>
    <t>25.7.2018</t>
  </si>
  <si>
    <t>Czafík Michal</t>
  </si>
  <si>
    <t>Rodinný dom Čunovo - realizovaný projekt rodinného domu a interiéru</t>
  </si>
  <si>
    <t>Hronský Michal</t>
  </si>
  <si>
    <t>Objekt vrátnice pre nákladnú dopravu, areál firmy Europlac - realizácia</t>
  </si>
  <si>
    <t>Firma europlac, s.r.o., Topoľčany</t>
  </si>
  <si>
    <t>marec 2018</t>
  </si>
  <si>
    <t>Daniel Peter</t>
  </si>
  <si>
    <t>Interiér veľkej a malej zasadacej miestnosti v priestoroch firmy Europlac - realizácia</t>
  </si>
  <si>
    <t>október 2018</t>
  </si>
  <si>
    <t>Exteriérový pavilón pre firemné návštevy v priestoroch firmy Europlac - realizácia</t>
  </si>
  <si>
    <t>Výstavný stánok na odbornej výstave ARCHITECTURE.WORLD 2018 - realizované dielo</t>
  </si>
  <si>
    <t>Architecture World, Kolín, Nemecko</t>
  </si>
  <si>
    <t>23.10.-27.10.2018</t>
  </si>
  <si>
    <t xml:space="preserve">Výstavný stánok na odbornej výstave ARCHITECT@WORK 2018 - realizované dielo </t>
  </si>
  <si>
    <t>Architecture work 2018, Viedeň, Rakúsko</t>
  </si>
  <si>
    <t>10.10.-11.10.2018</t>
  </si>
  <si>
    <t>Výstavný stánok na odbornej výstave ARCHITECT@WORK 2018  - realizované dielo</t>
  </si>
  <si>
    <t>Výstavný stánok na odbornej výstave HOLZ-HANDWERK 2018 - realizované dielo</t>
  </si>
  <si>
    <t>HOLZ-HANDWERK 2018, Norinberk, Nemecko</t>
  </si>
  <si>
    <t>21.3.-24.3.2018</t>
  </si>
  <si>
    <t>Výstavný stánok na veľtrhu NÁBYTOK A BÝVANIE 2018 - realizované dielo /  Cena veľtrhu za expozíciu</t>
  </si>
  <si>
    <t>Agrokomplex, Nitra</t>
  </si>
  <si>
    <t>13.3.-18.3.2018</t>
  </si>
  <si>
    <t>Uzávery pohárov na med, veľkosť L, M, S - relizácia</t>
  </si>
  <si>
    <t>BCDlab FA STU, Bratislava</t>
  </si>
  <si>
    <t>Súbor upomienkových magnetiek - realizácia</t>
  </si>
  <si>
    <t>Vráblová Edita</t>
  </si>
  <si>
    <t>Rekonštrukcia interiéru telocvične MTF STU v  Trnave - projektová dokumentácia, realizačný stupeň</t>
  </si>
  <si>
    <t>MTF STU, Trnava</t>
  </si>
  <si>
    <t>Puškár Branislav</t>
  </si>
  <si>
    <t>Novostavba rodinného dvoj domu - dokumentácia pre územné rozhodnutie</t>
  </si>
  <si>
    <t>Kováč Bohumil</t>
  </si>
  <si>
    <t>Urbanistická štúdia centrálnej rozvojovej osi v Petržalke, variant B</t>
  </si>
  <si>
    <t>Magistrát hl.m. SR Bratislavy</t>
  </si>
  <si>
    <t xml:space="preserve"> 2018</t>
  </si>
  <si>
    <t>Görner Karol</t>
  </si>
  <si>
    <t xml:space="preserve"> 2018 </t>
  </si>
  <si>
    <t>Interiér obchodnej prevádzky Orange, OC TULIP, Martin</t>
  </si>
  <si>
    <t>Orange Slovensko, a.s., Bratislava</t>
  </si>
  <si>
    <t>Interiér obchodnej prevádzky Allianz, Nové Mesto nad Váhom - realizácia</t>
  </si>
  <si>
    <t>Allianz, Slovenská poisťovňa a.s., Bratislava</t>
  </si>
  <si>
    <t>Interiér obchodnej prevádzky Allianz, Bratislava - realizácia</t>
  </si>
  <si>
    <t>Kotradyová Veronika</t>
  </si>
  <si>
    <t>Miestnosť na odsávanie materského mlieka na Klinike neonatológie Lekráskej fakulty  UPJŠ a DFN v Košiciach - realizácia</t>
  </si>
  <si>
    <t>Lekárska fakulta UPJŠ a DFN, Košice</t>
  </si>
  <si>
    <t>Lesná sauna Spišský Hrhov - realizácia</t>
  </si>
  <si>
    <t>OZ Centrum architektúry, Piešťany</t>
  </si>
  <si>
    <t>Turlíková Zuzana</t>
  </si>
  <si>
    <t>Liturgické zariadenie presbytéria v kostole Najsvätejšej Trojice, Brezová pod Bradlom - realizované dielo</t>
  </si>
  <si>
    <t>Farnosť Brezová pod Bradlom</t>
  </si>
  <si>
    <t>november 2018</t>
  </si>
  <si>
    <t>Korporátna identita mediálneho domu Nové mesto - vizuál inštitúcie, vydavateľstva, časopisu a webu</t>
  </si>
  <si>
    <t>Občianske združenie, Nové ľudstvo, Bratislava</t>
  </si>
  <si>
    <t>Tvorba logotypu, korporátnej identity a webu pre OZ Žime krajšie -  plagáty, propagačné materiály</t>
  </si>
  <si>
    <t>Občianske združenie, Žime krajšie, Bratislava</t>
  </si>
  <si>
    <t>YZX</t>
  </si>
  <si>
    <t>Gondová Anna</t>
  </si>
  <si>
    <t>Hranice Rímskej ríše – Danube limes, od Trajána k Markovi  Auréliéovi</t>
  </si>
  <si>
    <t>Múzeum Mercati di Traiano dei Fori Imperiali, Rím</t>
  </si>
  <si>
    <t>6.7.-8.11.2018</t>
  </si>
  <si>
    <t xml:space="preserve">Martin Benka - architektonicko-priestorové riešenie konceptu výstavy </t>
  </si>
  <si>
    <t>Slovenské národné múzeum, Bratislavský hrad,  BA</t>
  </si>
  <si>
    <t>21.9.2018-31.12.2019</t>
  </si>
  <si>
    <t>Bratislavský hrad – in situ - návrh priestorových prvkov a výtvarného riešenia prezentácie zvyškov keltsko-rímskych architektúr</t>
  </si>
  <si>
    <t>Uhrík Martin</t>
  </si>
  <si>
    <t>Volkswagen expozícia Autosalón Bratislava 2018 - realizácia</t>
  </si>
  <si>
    <t>Porche Slovakia spol.s.r.o., Bratislava</t>
  </si>
  <si>
    <t>24.4.-29.4.2018</t>
  </si>
  <si>
    <t>Livre Paris 2019 -  vytvorenie návrhu pre expozíciu mesta Bratislavy na medzinárodnú výstavu kníh Livre Paris 2019</t>
  </si>
  <si>
    <t>Literárne informačné centrum, Bratislava</t>
  </si>
  <si>
    <t>máj 2018</t>
  </si>
  <si>
    <t>Orange chillout, Pohoda 2018 - vyzvaný súťažný návrh na riešenie Orange zóny na festivale Pohoda 2018</t>
  </si>
  <si>
    <t>Leopard production, s.r.o., Bratislava</t>
  </si>
  <si>
    <t>Reinvent  zóny Slovenskej sporiteľne na festivale  Pohoda 2018</t>
  </si>
  <si>
    <t>Promea Communication, spol. s.r.o., Bratislava</t>
  </si>
  <si>
    <t>5.7.-.7.7.2018</t>
  </si>
  <si>
    <t>Urbanistická štúdia centrálnej rozvojovej osi v Petržalke, variant A</t>
  </si>
  <si>
    <t>Janák Michal</t>
  </si>
  <si>
    <t>Nová mestská plaváreň Ružomberok  - súťažný návrh na novú mestskú plaváreň /ocenený návrh</t>
  </si>
  <si>
    <t>Jančok Martin</t>
  </si>
  <si>
    <t>Nová Synagóga - cenou CE.ZA.AR 2018 v kategórii obnova a prestavba</t>
  </si>
  <si>
    <t>Slovenská komora architektov, Bratislava</t>
  </si>
  <si>
    <t>3.10.2018</t>
  </si>
  <si>
    <t>ZVV</t>
  </si>
  <si>
    <t xml:space="preserve">Knižnica Hudobného centra - 1. miesto vo vyzvanej súťaži na návrh interiéru </t>
  </si>
  <si>
    <t>Hudobné centrum, Bratislava</t>
  </si>
  <si>
    <t>Architektonický návrh - Ilona Németh: Eastern Sugar / Múzeum cukru</t>
  </si>
  <si>
    <t xml:space="preserve">Kunsthalle, Bratislava </t>
  </si>
  <si>
    <t>13.4.-15.7.2018</t>
  </si>
  <si>
    <t>Grafický set prezentácie, podujatia Mestské zásahy Gelnica a Vok Mok Bratislava</t>
  </si>
  <si>
    <t>10.05.2018</t>
  </si>
  <si>
    <t xml:space="preserve">Metaformi - nová  kolekcia šperkov vyrobená z bieleho a čierneho mramoru a mosadze. </t>
  </si>
  <si>
    <t>Le miam Patisserie, Bratislava</t>
  </si>
  <si>
    <t>22.11. a 25.11.2018</t>
  </si>
  <si>
    <t xml:space="preserve">Dielo NAILITH - návrh i realizácia sú výsledkom 10 dňového medzinárodného podujatia 1:1 Workshop. </t>
  </si>
  <si>
    <t>Mesto Lučenec</t>
  </si>
  <si>
    <t>13.8.-24.8.2018</t>
  </si>
  <si>
    <t>Interiér obchodnej prevádzky Orange, Detva - realizácia</t>
  </si>
  <si>
    <t>Interiér obchodnej prevádzky Orange, OC Mlyny, Nitra - realizácia</t>
  </si>
  <si>
    <t>Interiér obchodnej prevádzky Orange, Nové Zámky - realizácia</t>
  </si>
  <si>
    <t>Interiér obchodnej prevádzky Orange, Šamorín - realizácia</t>
  </si>
  <si>
    <t>Interiér obchodnej prevádzky Orange, Topoľčany - realizácia</t>
  </si>
  <si>
    <t>Interiér obchodnej prevádzky Orange, Žiar nad Hronom - realizácia</t>
  </si>
  <si>
    <t>Rodinný dom, Sládkovičovo</t>
  </si>
  <si>
    <t>Súkromný investor, Sládkovičovo</t>
  </si>
  <si>
    <t>Interiér obchodnej prevádzky Allianz, Nové Zámky - realizácia</t>
  </si>
  <si>
    <t>Interiér jedálne Allianz, Bratislava - realizácia</t>
  </si>
  <si>
    <t>Andráš Milan</t>
  </si>
  <si>
    <t>Rekonštrukcia pivničných priestorov, Kadnárova 24, 26, 28  Bratislava  - projekt pre stavebné povolenie</t>
  </si>
  <si>
    <t>Kristiánová Katarína</t>
  </si>
  <si>
    <t xml:space="preserve">Rekonštrukcia rodinného domu v Kvetoslavove - projekt pre stavebné povolenie </t>
  </si>
  <si>
    <t>Súkromný investor, Kvetoslavov</t>
  </si>
  <si>
    <t>Inzeráty a marketingová komunikácia firmy IBG, s.r.o.</t>
  </si>
  <si>
    <t>IBG  Slovensko, s.r.o.</t>
  </si>
  <si>
    <t>Grafické návrhy pre komunikáciu novej rady produktov</t>
  </si>
  <si>
    <t>EXIQUA, s.r.o., Košice</t>
  </si>
  <si>
    <t>Inzeráty, publikácia, marketingová komunikácia, reklama a grafický dizajn</t>
  </si>
  <si>
    <t>Vertical Industrial, Bratislava</t>
  </si>
  <si>
    <t>Výstava: 10 rokov dizajnérskej kresby - autorská prezentácia dizajnérskej kresby</t>
  </si>
  <si>
    <t>3.12.-10.12.2018</t>
  </si>
  <si>
    <t>Výstava: Umelecké dielo v architektúre - sada špeciálnych kovaní dverí pre Kerametal</t>
  </si>
  <si>
    <t>27.11.-31.12.2018</t>
  </si>
  <si>
    <t>Predajňa hodiniek NW Time square - realizačný projekt v OC Parndorf Outlet v Rakúsku.</t>
  </si>
  <si>
    <t>Súkromný investor, Parndorf, Rakúsko</t>
  </si>
  <si>
    <t>Územný plán obce Hubice Zmeny a doplnky 1/2018</t>
  </si>
  <si>
    <t>Obec Hubice</t>
  </si>
  <si>
    <t>december 2018</t>
  </si>
  <si>
    <t>Interiér kancelárií firmy Electronic Star - realizácia</t>
  </si>
  <si>
    <t>Electronic Star a.s., Bratislava</t>
  </si>
  <si>
    <t>júl 2018</t>
  </si>
  <si>
    <t>Autorská výstava Obrazy a sochy /Paintings and Sculptures</t>
  </si>
  <si>
    <t>Danubiana Meulensteen Art Museum, Bratislava</t>
  </si>
  <si>
    <t>17.11.2018-13.1.2019</t>
  </si>
  <si>
    <t>Bergerová Katarína</t>
  </si>
  <si>
    <t>Architektonický návrh na  verejnú anonymnú  dvojkolovú architektonicko-urbanisticko-krajinársku projektovú súťaž návrhov : Obnova Mierového a Kláštorného námestia v Malackách</t>
  </si>
  <si>
    <t>Mesto Malacky</t>
  </si>
  <si>
    <t>Ďurianová Andrea</t>
  </si>
  <si>
    <t>Mobiliár pre detské vzdelávacie programy pre Novú synagógu v Žiline - realizácia</t>
  </si>
  <si>
    <t>Truc sphérique, občianske združenie, Žilina</t>
  </si>
  <si>
    <t>YXY</t>
  </si>
  <si>
    <t>Návrh a realizácia výstavy "Horror aurum"</t>
  </si>
  <si>
    <t>Galéria Médium, Bratislava</t>
  </si>
  <si>
    <t>21.9.-30.9.2018</t>
  </si>
  <si>
    <t>Ľubomír Krátky: Typografia a kaligrafia - návrh výtvarno-priestorového riešenia výstavy knižného dizajnu Ľubomíra Krátkeho</t>
  </si>
  <si>
    <t>Slovenské centrum dizajnu, Bratislava</t>
  </si>
  <si>
    <t>6.9.-5.10.2018</t>
  </si>
  <si>
    <t>YVX</t>
  </si>
  <si>
    <t>Hajtmanek Roman</t>
  </si>
  <si>
    <t xml:space="preserve">Virtuálne autonómne autá FIT2NUI - - interaktívna inštalácia aplikácie virtuálnej reality </t>
  </si>
  <si>
    <t>Kostol sv. Bonaventury, Mladá Boleslav, ČR</t>
  </si>
  <si>
    <t>20.9.2018</t>
  </si>
  <si>
    <t>Zajíček Viliam</t>
  </si>
  <si>
    <t>Virtuálny HubHub, nájdi a ohodnoť naj miesta v priestore! - interaktívna inštalácia aplikácie virtuálnej reality</t>
  </si>
  <si>
    <t>HubHub Twin City C, Bratislava</t>
  </si>
  <si>
    <t>27.11. a 11.12.-21.12. 2018</t>
  </si>
  <si>
    <t>Instant Mies - Interaktívna inštalácia a aplikácia virtuálnej reality na festivale digitálneho umenia a dizajnu Sensorium.</t>
  </si>
  <si>
    <t>Pisztoryho palác, Bratislava</t>
  </si>
  <si>
    <t>5.5.2018</t>
  </si>
  <si>
    <t>Varga Tibor</t>
  </si>
  <si>
    <t>Územie zástavby rodinných domov – Zóna II. - projekt pre územné rozhodnutie</t>
  </si>
  <si>
    <t>Súkromný investor, Lučenec</t>
  </si>
  <si>
    <t>Zastavovacia a objemová štúdia letisko Piešťany</t>
  </si>
  <si>
    <t>Trnavský samosprávny kraj, Trnava</t>
  </si>
  <si>
    <t>Zväčšenie kapacity príletovej haly, letisko Piešťany</t>
  </si>
  <si>
    <t>Letisko Piešťany</t>
  </si>
  <si>
    <t>RD Laskár - Novostavba rodinného domu</t>
  </si>
  <si>
    <t>Súkromný investor, Liptovská Lužná</t>
  </si>
  <si>
    <t>Schleicher Alexander</t>
  </si>
  <si>
    <t>Rodinný dom s ateliérom Rusovce realizácia</t>
  </si>
  <si>
    <t>Interiér fy Pro Partners -  administratívna budova</t>
  </si>
  <si>
    <t>MT Invest, a.s.,  Bratislava</t>
  </si>
  <si>
    <t xml:space="preserve">Architektonický návrh na verejnú anonymnú architektonickú jednokolovú súťaž:  Rozšírenie mestského úradu v Senci  </t>
  </si>
  <si>
    <t>Mestský úrad, Senec</t>
  </si>
  <si>
    <t>22.10.2018</t>
  </si>
  <si>
    <t>Dom sociálnych služieb, Leopoldov - projekt pre SP na adaptáciu a rekonštrukciu objektu bývalého OO VB</t>
  </si>
  <si>
    <t>Mestský úrad, Leopoldov</t>
  </si>
  <si>
    <t>Rollová Lea</t>
  </si>
  <si>
    <t>Pauliny Pavol</t>
  </si>
  <si>
    <t>Prístavba garáže a terasy k existujúcemu rodinnému domu - projekt pre stavebné povolenie</t>
  </si>
  <si>
    <t>Súkromný investor, Bernolákovo</t>
  </si>
  <si>
    <t>Rekonštrukcia a nadstavba rodinného domu - projekt pre stavebné povolenie</t>
  </si>
  <si>
    <t>Rodinný dom Solár - projekt pre stavebné povolenie</t>
  </si>
  <si>
    <t>Rekonštrukcia meštianskeho domu na Rudnayovom námestí č. 3</t>
  </si>
  <si>
    <t>Rímskokatolícka cirkev, Bratislavská arcidiecéza</t>
  </si>
  <si>
    <t>Prepojovací objekt s katedrálou sv. Martina, Rudnayovo nám. v Bratislave</t>
  </si>
  <si>
    <t>Interiér obchodnej prevádzky Orange, OC Centrál, Bratislava - realizácia</t>
  </si>
  <si>
    <t>URBAN TALK -Prezentácia výsledkov výskumu a aktivizačná odborná diskusia pre verejnosť na tému plánovania verejného priestoru Pod mostom SNP v Bratislave.</t>
  </si>
  <si>
    <t>11.10.2018</t>
  </si>
  <si>
    <t>Výstava: Dušan Samo JURKOVIČ známy a neznámy / kurátorstvo</t>
  </si>
  <si>
    <t>Galéria architektúry SAS, Bratislava</t>
  </si>
  <si>
    <t>4.10.-18.10.2018</t>
  </si>
  <si>
    <t>XYX</t>
  </si>
  <si>
    <t>Šíp Lukáš</t>
  </si>
  <si>
    <t>Súťažný návrh do vyzvanej architektonickej súťaže na novostavbu administratívnej budovy spoločnosti Škoda auto v areáli Ackerbauschule</t>
  </si>
  <si>
    <t>Volkswagen Immobilien GmbH</t>
  </si>
  <si>
    <t>Rodinný dom v Pate - realizácia</t>
  </si>
  <si>
    <t>Súkromný investor, Dolná Streda</t>
  </si>
  <si>
    <t xml:space="preserve"> december 2018</t>
  </si>
  <si>
    <t>EXPO CLOUD - architektonický návrh oficiálnej expozície Slovenskej republiky na Svetovej výstave Expo 2020 Dubaj / 3. miesto</t>
  </si>
  <si>
    <t>Ministerstvo hospodárstva SR, Bratislava</t>
  </si>
  <si>
    <t>Hanáček, tomáš</t>
  </si>
  <si>
    <t>ZVY</t>
  </si>
  <si>
    <t>Výstava: Dušan Samo JURKOVIČ známy a neznámy - vystavené modely  historických stavieb Dušana Jurkoviča</t>
  </si>
  <si>
    <t>Dubiny Martin</t>
  </si>
  <si>
    <t>Rodinný dom Lošonec - projekt pre stavebné povolenie</t>
  </si>
  <si>
    <t>Rekonštrukcia Meštianskeho domu a komplexu  Nádvorie v Trnave - CE.ZA.AR 2018, Cena Dušana Jurkoviča, Cena ARCH</t>
  </si>
  <si>
    <t>Mobilný box pre produkty a katalógy - autorský dizajn, realizácia</t>
  </si>
  <si>
    <t xml:space="preserve">Firma europlac, s.r.o., Topoľčany </t>
  </si>
  <si>
    <t>Podstavec pod monitor - autorský dizajn, realizácia</t>
  </si>
  <si>
    <t>Stojan pre vystavovanie firemných produktov - autorský dizajn, realizácia</t>
  </si>
  <si>
    <t>Stojan na lyže - autorský dizajn, realizácia</t>
  </si>
  <si>
    <t>EDELHOLZ book 2018 (EN mutácia) - hlavný katalóg pre výrobky (182 s), realizácia</t>
  </si>
  <si>
    <t>FIREPLAC &amp; INOIS book (DE mutácia, EN mutácia, FR mutácia) - katalóg (70 s.) pre výrobky firmy, realizácia</t>
  </si>
  <si>
    <t>január-november 2018</t>
  </si>
  <si>
    <t>Firemný kalendár 2019 - realizácia</t>
  </si>
  <si>
    <t>Grafický dizajn inzercie v odborných zahraničných časopisoch (Ait, Perspectiven, HZB, GD Holz Magazin ( spolu 14 x)</t>
  </si>
  <si>
    <t>Interiérové úpravy Kúpeľnej dovorany - realizácia</t>
  </si>
  <si>
    <t>Kúpele Lúčky, Ružomberok</t>
  </si>
  <si>
    <t>Interiérové úpravy novej vinárne - realizácia</t>
  </si>
  <si>
    <t>Zariadenie sociálnych služieb a špecializované zariadenie Dúbravka – Hlavica - realizácia</t>
  </si>
  <si>
    <t>Griffin, s.r.o.,  Bratislava</t>
  </si>
  <si>
    <t>RD Ľubeľa - projekt na stavebné povolenie</t>
  </si>
  <si>
    <t>Súkromný  investor, Ľubeľa</t>
  </si>
  <si>
    <t xml:space="preserve">Ten, čo prežil - koncept podujatia, scénografia, svetelný dizajn </t>
  </si>
  <si>
    <t xml:space="preserve">Kultúrne centrum Žilina-Záriečie </t>
  </si>
  <si>
    <t>9.10.2018</t>
  </si>
  <si>
    <t xml:space="preserve">Klavír - dokumentárny portrét Petra Pažického- koncept podujatia, scénografia, svetelný dizajn </t>
  </si>
  <si>
    <t>Štúdio 12, Bratislava</t>
  </si>
  <si>
    <t xml:space="preserve">Dvojhlas - koncept podujatia, scénografia, svetelný dizajn </t>
  </si>
  <si>
    <t>Rakúske kultúrne fórum, Bratislava</t>
  </si>
  <si>
    <t>10.12.2018</t>
  </si>
  <si>
    <t>Realizácia novostavby dvojpodlažného rodinného domu so sedlovou strechou</t>
  </si>
  <si>
    <t>Súkromný investor, Východná</t>
  </si>
  <si>
    <t xml:space="preserve">Koncepcia interiéru oddelenia neonatológie s adaptáciou na jednotku MCC </t>
  </si>
  <si>
    <t>Nemocnica sv. Cyrila a Metoda, Bratislava</t>
  </si>
  <si>
    <t>Nováček Oto</t>
  </si>
  <si>
    <t>Manuál tvorby verejných priestranstiev mesta Prešov - grafický dizajn publikácie</t>
  </si>
  <si>
    <t>Mesto Prešov</t>
  </si>
  <si>
    <t>Architektonický návrh oficiálnej expozície Slovenskej republiky na Svetovej výstave Expo 2020 Dubaj / 2. miesto</t>
  </si>
  <si>
    <t>Bakyta Robert</t>
  </si>
  <si>
    <t>Architektonický návrh oficiálnej expozície Slovenskej republiky na Svetovej výstave Expo 2020 Dubaj / 1. miesto</t>
  </si>
  <si>
    <t>Nová mestská plaváreň Ružomberok  - súťažný návrh na novú mestskú plaváreň /ocenený návrh / 3. miesto</t>
  </si>
  <si>
    <t xml:space="preserve">Mesto Ružomberok </t>
  </si>
  <si>
    <t>XXY</t>
  </si>
  <si>
    <t>Huraiová Petra</t>
  </si>
  <si>
    <t xml:space="preserve">Ten, čo prežil - vizuálna komunikácia (grafický dizajn plagátu, autorská fotografia) pre intermediálne dielo </t>
  </si>
  <si>
    <t xml:space="preserve">Klavír - dokumentárny portrét Petra Pažického - vizuálna komunikácia (grafický dizajn plagátu, autorská fotografia) pre intermediálne dielo </t>
  </si>
  <si>
    <t>Woman magazín č. 4 - Módny editoriál pre značku šperkov Metaformi - vizuálna komunikácia</t>
  </si>
  <si>
    <t>Albatros group, Bratislava</t>
  </si>
  <si>
    <t>Gábrišová Vanda</t>
  </si>
  <si>
    <t xml:space="preserve">Národná cena za dizajn - dielo: Detský časopis Bublina - grafický dizajn časopisu </t>
  </si>
  <si>
    <t>8.10.-25.11.2018</t>
  </si>
  <si>
    <t>Diežka Miloš</t>
  </si>
  <si>
    <t>Bytový dom Discovery Tower - projekt pre stavebné povolenie</t>
  </si>
  <si>
    <t>Discovery Residence, s.r.o., Bratislava</t>
  </si>
  <si>
    <t>Novostavba rodinného domu - projekt pre stavebné povolenie</t>
  </si>
  <si>
    <t>Súkromný investor, Žaškov</t>
  </si>
  <si>
    <t>Orly a holubice - medzinárodná výstava, predstavuje výber diel slovenských a nemeckých umelcov - kurátori: Lenka Kukurová a Omar Mirza</t>
  </si>
  <si>
    <t>Dom umenia, Kunsthalle</t>
  </si>
  <si>
    <t>17.8.-28.10.2018</t>
  </si>
  <si>
    <t>Alchýmia času / Alchemie der Zeit - umelecká dvojica Kubinskí v tomto projekte predstavili svoju najnovšiu tvorbu komorného charakteru (obrazy, kombinované techniky, plastiky, grafiky a objekty).  Kurátor: Omar Mirza</t>
  </si>
  <si>
    <t>Produzentengalerie Passau, Nemecko</t>
  </si>
  <si>
    <t>31.8.-23.9.2018</t>
  </si>
  <si>
    <t>Výstava:  To Cache - monumentálny objekt To Cache je vytvorený z umelecky netypického a veľmi krehkého materiálu - macesu. Kurátor: Roman Popelár</t>
  </si>
  <si>
    <t>At Home Gallery, Šamorín</t>
  </si>
  <si>
    <t>4.3.-22.3.2018</t>
  </si>
  <si>
    <t>Pavúk Ján</t>
  </si>
  <si>
    <t>Zasklenie časti stavby Kongresovej sály budovy MZVaEZ SR - realizácia</t>
  </si>
  <si>
    <t>MZVaEZ SR , Bratislava</t>
  </si>
  <si>
    <t>Generálna rekonštrukcia ZÚ SR v Londýne - projekt pre ÚR a SP</t>
  </si>
  <si>
    <t xml:space="preserve">2018                                                                                                                                                                                                                                                     </t>
  </si>
  <si>
    <t>Predajný stánok "Kolečko" - realizačný projekt dizajnu</t>
  </si>
  <si>
    <t>OZ  Tu som doma, Kokava nad Rimavicou</t>
  </si>
  <si>
    <t>Majerník Ordódy  Mária</t>
  </si>
  <si>
    <t>Keramický svietnik K</t>
  </si>
  <si>
    <t>Showroom Kabinet, Bratislava</t>
  </si>
  <si>
    <t>Ilkovičová Ľubica</t>
  </si>
  <si>
    <t>Dizajna grafické riešenie publikácie : Prieniky vo vzdelávaní v rámci siete škôl architektúry REA</t>
  </si>
  <si>
    <t>Ilkovičová Ján</t>
  </si>
  <si>
    <t>Meziani Yakoub</t>
  </si>
  <si>
    <t>Dvojkríž : plastický reliéf - emblén do štítu RK Farského kostola v Perneku - grafický návrh</t>
  </si>
  <si>
    <t>Rímskokatolícky farský úrad, Pernek</t>
  </si>
  <si>
    <t>Králik Marián</t>
  </si>
  <si>
    <t>Absentee gallery - 3 sochy umiestnené vo verejnom priestore</t>
  </si>
  <si>
    <t>Galéria ABSENTEE, Bratislava</t>
  </si>
  <si>
    <t xml:space="preserve">Socha pieskovec, 70 cm, - dielo na XXI Medzinárodných umeleckých  dielňach / Miedzynarodowe Warsztaty Artystyczne  </t>
  </si>
  <si>
    <t>Myslenice, Polsko</t>
  </si>
  <si>
    <t>2.7.-14.7. 2018</t>
  </si>
  <si>
    <t>More than 30 - kolektívna výstava, kurátorka iveta Ledecká</t>
  </si>
  <si>
    <t>Zoya Museum Modra</t>
  </si>
  <si>
    <t>18.2.-31.8.2018</t>
  </si>
  <si>
    <t>Séria produktu CARPORT - Projekt dizajnu viacúčelového montovaného prístrešku pre rôzne použitie</t>
  </si>
  <si>
    <t>Truxter, s.r.o., Zvolen</t>
  </si>
  <si>
    <t>Olah Peter</t>
  </si>
  <si>
    <t>Svatovítské varhany – návrh nového organu pre Katedrálu sv. Víta v Prahe</t>
  </si>
  <si>
    <t>Nadační fond Svatovítské varhany, Praha, ČR</t>
  </si>
  <si>
    <t>16.11.2018</t>
  </si>
  <si>
    <t>Trofej pre víťazov IIHF Ice Hockey World Championship 2018</t>
  </si>
  <si>
    <t>International Ice Hockey Federation, Kodaň, Dánsko</t>
  </si>
  <si>
    <t>4.5.-20.5.2018</t>
  </si>
  <si>
    <t>Trofej pre víťazov Tour de France 2018</t>
  </si>
  <si>
    <t>Tour de France/ Amaury Sport Organisation, Paríž, Fr.</t>
  </si>
  <si>
    <t>7.6.-29.6.2018</t>
  </si>
  <si>
    <t>7. Bienále voľného výtvarného umenia 2018 celoslovenská výberová . Kurátori Dagmar Srnenská, Roman Popelár</t>
  </si>
  <si>
    <t>18.10.-14.11.2018</t>
  </si>
  <si>
    <t>STATUA 2018 / Výstava z tvorby absolventov sochárskych, sklárskych a keramických ateliérovna VŠVU v Bratislave a UMPRUM v Prahe v rokoch 1968 - 1978 (18.01.2018 - 28.02.2018 : Bratislava, Slovensko)</t>
  </si>
  <si>
    <t>Dom Umenia/Kunsthalle, Bratislava</t>
  </si>
  <si>
    <t>18.1.-28.2.2018</t>
  </si>
  <si>
    <t>ZYZ</t>
  </si>
  <si>
    <t>FIDEM XXXV ART MEDAL EXHIBITION, Women and Women in the Natural Sciences - medzinárodná výstava mincí a medailí</t>
  </si>
  <si>
    <t>Canadian Museum of Nature, Ottawa, Kanada</t>
  </si>
  <si>
    <t>30.05.-30.06.2018</t>
  </si>
  <si>
    <t>Milan Lukáč: Sochy, maľby, grafiky - autorská výstava, kurátor: Ľubomír Podušel</t>
  </si>
  <si>
    <t>Mestské kultúrne stredisko, Galanta</t>
  </si>
  <si>
    <t>11.10.-4.11.2018</t>
  </si>
  <si>
    <t>Autorská výstava 2 autorov: M. Lukáč et J. Šufliarsky</t>
  </si>
  <si>
    <t>Múzeum SNP, Banská Bystrica</t>
  </si>
  <si>
    <t>7.9.-30.9.2018</t>
  </si>
  <si>
    <t>Medzinárodná výstava, prehliadka diel pozvaných umelcov v rámci 18. ročníka medzinárodného výtvarného sympózia eu-art-network</t>
  </si>
  <si>
    <t xml:space="preserve">Cselley Mühle Oslip, Rakúsko    </t>
  </si>
  <si>
    <t>1.9.-16.9.2018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</si>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</sst>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#,##0;#,##0"/>
    <numFmt numFmtId="166" formatCode="_-* #,##0.00\ &quot;Sk&quot;_-;\-* #,##0.00\ &quot;Sk&quot;_-;_-* &quot;-&quot;??\ &quot;Sk&quot;_-;_-@_-"/>
    <numFmt numFmtId="167" formatCode="dd\.mm\.yyyy"/>
    <numFmt numFmtId="168" formatCode="#,##0.00000"/>
    <numFmt numFmtId="169" formatCode="d&quot;.&quot;m&quot;.&quot;yyyy"/>
  </numFmts>
  <fonts count="60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</font>
    <font>
      <vertAlign val="superscript"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000099"/>
      <name val="Times New Roman"/>
      <family val="1"/>
      <charset val="238"/>
    </font>
    <font>
      <sz val="2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9"/>
      <color rgb="FF0000FF"/>
      <name val="Times New Roman"/>
      <family val="1"/>
      <charset val="238"/>
    </font>
    <font>
      <b/>
      <sz val="8"/>
      <color rgb="FF0000FF"/>
      <name val="Times New Roman"/>
      <family val="1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sz val="11.5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333333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rgb="FFFFFF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9" fontId="18" fillId="0" borderId="0" applyFon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2" fillId="0" borderId="0"/>
    <xf numFmtId="0" fontId="11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11" fillId="0" borderId="0"/>
    <xf numFmtId="0" fontId="56" fillId="0" borderId="0"/>
    <xf numFmtId="0" fontId="11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9" fillId="0" borderId="0" applyNumberFormat="0" applyFill="0" applyBorder="0" applyAlignment="0" applyProtection="0"/>
  </cellStyleXfs>
  <cellXfs count="8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1" fillId="0" borderId="1" xfId="0" applyFont="1" applyBorder="1"/>
    <xf numFmtId="0" fontId="0" fillId="0" borderId="0" xfId="0" applyBorder="1" applyAlignment="1"/>
    <xf numFmtId="0" fontId="11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0" fillId="0" borderId="7" xfId="0" applyBorder="1"/>
    <xf numFmtId="0" fontId="14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6" fillId="0" borderId="0" xfId="0" applyFont="1" applyBorder="1"/>
    <xf numFmtId="0" fontId="11" fillId="0" borderId="4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11" fillId="0" borderId="1" xfId="0" applyFont="1" applyFill="1" applyBorder="1"/>
    <xf numFmtId="0" fontId="0" fillId="0" borderId="6" xfId="0" applyFill="1" applyBorder="1"/>
    <xf numFmtId="0" fontId="11" fillId="0" borderId="4" xfId="0" applyFont="1" applyFill="1" applyBorder="1"/>
    <xf numFmtId="0" fontId="0" fillId="0" borderId="7" xfId="0" applyFill="1" applyBorder="1"/>
    <xf numFmtId="0" fontId="11" fillId="0" borderId="0" xfId="0" applyFont="1" applyFill="1" applyBorder="1"/>
    <xf numFmtId="0" fontId="8" fillId="0" borderId="0" xfId="0" applyFont="1" applyFill="1" applyAlignment="1">
      <alignment horizontal="center"/>
    </xf>
    <xf numFmtId="0" fontId="6" fillId="0" borderId="0" xfId="0" applyFont="1" applyFill="1" applyBorder="1"/>
    <xf numFmtId="0" fontId="0" fillId="0" borderId="4" xfId="0" applyFill="1" applyBorder="1"/>
    <xf numFmtId="0" fontId="0" fillId="0" borderId="4" xfId="0" applyBorder="1"/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4" xfId="0" applyFont="1" applyBorder="1"/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2" xfId="0" applyBorder="1"/>
    <xf numFmtId="0" fontId="11" fillId="0" borderId="12" xfId="0" applyFont="1" applyBorder="1"/>
    <xf numFmtId="0" fontId="11" fillId="0" borderId="14" xfId="0" applyFont="1" applyBorder="1"/>
    <xf numFmtId="0" fontId="0" fillId="0" borderId="12" xfId="0" applyFill="1" applyBorder="1"/>
    <xf numFmtId="0" fontId="11" fillId="0" borderId="12" xfId="0" applyFont="1" applyFill="1" applyBorder="1"/>
    <xf numFmtId="0" fontId="11" fillId="0" borderId="14" xfId="0" applyFont="1" applyFill="1" applyBorder="1"/>
    <xf numFmtId="0" fontId="0" fillId="0" borderId="14" xfId="0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164" fontId="16" fillId="2" borderId="4" xfId="0" applyNumberFormat="1" applyFont="1" applyFill="1" applyBorder="1"/>
    <xf numFmtId="164" fontId="16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11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 vertical="top"/>
    </xf>
    <xf numFmtId="3" fontId="24" fillId="0" borderId="0" xfId="2" applyNumberFormat="1" applyFont="1" applyFill="1" applyBorder="1" applyAlignment="1">
      <alignment vertical="top" wrapText="1"/>
    </xf>
    <xf numFmtId="3" fontId="26" fillId="0" borderId="0" xfId="2" applyNumberFormat="1" applyFont="1" applyFill="1" applyBorder="1" applyAlignment="1">
      <alignment vertical="center" wrapText="1"/>
    </xf>
    <xf numFmtId="3" fontId="24" fillId="0" borderId="0" xfId="2" applyNumberFormat="1" applyFont="1" applyBorder="1" applyAlignment="1">
      <alignment vertical="top" wrapText="1"/>
    </xf>
    <xf numFmtId="3" fontId="24" fillId="0" borderId="0" xfId="2" applyNumberFormat="1" applyFont="1" applyBorder="1" applyAlignment="1">
      <alignment vertical="center" wrapText="1"/>
    </xf>
    <xf numFmtId="3" fontId="24" fillId="0" borderId="0" xfId="3" applyNumberFormat="1" applyFont="1" applyFill="1" applyBorder="1" applyAlignment="1">
      <alignment vertical="center" wrapText="1"/>
    </xf>
    <xf numFmtId="3" fontId="24" fillId="0" borderId="0" xfId="4" applyNumberFormat="1" applyFont="1" applyFill="1" applyBorder="1" applyAlignment="1">
      <alignment vertical="center" wrapText="1"/>
    </xf>
    <xf numFmtId="3" fontId="24" fillId="0" borderId="0" xfId="5" applyNumberFormat="1" applyFont="1" applyFill="1" applyBorder="1" applyAlignment="1">
      <alignment vertical="center" wrapText="1"/>
    </xf>
    <xf numFmtId="0" fontId="23" fillId="0" borderId="0" xfId="0" applyFont="1" applyBorder="1" applyAlignment="1"/>
    <xf numFmtId="0" fontId="13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3" fontId="24" fillId="0" borderId="0" xfId="3" applyNumberFormat="1" applyFont="1" applyFill="1" applyBorder="1" applyAlignment="1">
      <alignment vertical="top" wrapText="1"/>
    </xf>
    <xf numFmtId="3" fontId="24" fillId="0" borderId="0" xfId="4" applyNumberFormat="1" applyFont="1" applyFill="1" applyBorder="1" applyAlignment="1">
      <alignment vertical="top" wrapText="1"/>
    </xf>
    <xf numFmtId="3" fontId="24" fillId="0" borderId="0" xfId="5" applyNumberFormat="1" applyFont="1" applyFill="1" applyBorder="1" applyAlignment="1">
      <alignment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top"/>
    </xf>
    <xf numFmtId="0" fontId="0" fillId="0" borderId="0" xfId="0" applyAlignment="1">
      <alignment vertical="center" wrapText="1"/>
    </xf>
    <xf numFmtId="164" fontId="0" fillId="2" borderId="11" xfId="0" applyNumberFormat="1" applyFill="1" applyBorder="1"/>
    <xf numFmtId="164" fontId="0" fillId="2" borderId="28" xfId="0" applyNumberFormat="1" applyFill="1" applyBorder="1"/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left"/>
    </xf>
    <xf numFmtId="0" fontId="27" fillId="2" borderId="1" xfId="0" applyFont="1" applyFill="1" applyBorder="1"/>
    <xf numFmtId="0" fontId="27" fillId="2" borderId="51" xfId="0" applyFont="1" applyFill="1" applyBorder="1"/>
    <xf numFmtId="0" fontId="27" fillId="2" borderId="49" xfId="0" applyFont="1" applyFill="1" applyBorder="1"/>
    <xf numFmtId="0" fontId="27" fillId="2" borderId="1" xfId="1" applyNumberFormat="1" applyFont="1" applyFill="1" applyBorder="1"/>
    <xf numFmtId="164" fontId="27" fillId="2" borderId="1" xfId="0" applyNumberFormat="1" applyFont="1" applyFill="1" applyBorder="1"/>
    <xf numFmtId="164" fontId="27" fillId="2" borderId="51" xfId="0" applyNumberFormat="1" applyFont="1" applyFill="1" applyBorder="1"/>
    <xf numFmtId="0" fontId="27" fillId="0" borderId="30" xfId="0" applyFont="1" applyFill="1" applyBorder="1" applyAlignment="1">
      <alignment horizontal="left" wrapText="1"/>
    </xf>
    <xf numFmtId="0" fontId="27" fillId="0" borderId="1" xfId="1" applyNumberFormat="1" applyFont="1" applyFill="1" applyBorder="1"/>
    <xf numFmtId="164" fontId="27" fillId="0" borderId="1" xfId="0" applyNumberFormat="1" applyFont="1" applyFill="1" applyBorder="1"/>
    <xf numFmtId="164" fontId="27" fillId="0" borderId="36" xfId="0" applyNumberFormat="1" applyFont="1" applyFill="1" applyBorder="1"/>
    <xf numFmtId="164" fontId="27" fillId="0" borderId="30" xfId="0" applyNumberFormat="1" applyFont="1" applyFill="1" applyBorder="1"/>
    <xf numFmtId="164" fontId="27" fillId="0" borderId="7" xfId="0" applyNumberFormat="1" applyFont="1" applyFill="1" applyBorder="1"/>
    <xf numFmtId="0" fontId="27" fillId="0" borderId="30" xfId="0" applyFont="1" applyBorder="1" applyAlignment="1">
      <alignment horizontal="left" wrapText="1"/>
    </xf>
    <xf numFmtId="0" fontId="27" fillId="0" borderId="1" xfId="0" applyFont="1" applyBorder="1"/>
    <xf numFmtId="0" fontId="27" fillId="0" borderId="36" xfId="0" applyFont="1" applyBorder="1"/>
    <xf numFmtId="0" fontId="27" fillId="0" borderId="30" xfId="0" applyFont="1" applyBorder="1"/>
    <xf numFmtId="0" fontId="27" fillId="2" borderId="30" xfId="0" applyFont="1" applyFill="1" applyBorder="1" applyAlignment="1">
      <alignment horizontal="left" wrapText="1"/>
    </xf>
    <xf numFmtId="0" fontId="27" fillId="2" borderId="3" xfId="0" applyFont="1" applyFill="1" applyBorder="1"/>
    <xf numFmtId="0" fontId="27" fillId="2" borderId="33" xfId="0" applyFont="1" applyFill="1" applyBorder="1"/>
    <xf numFmtId="0" fontId="27" fillId="2" borderId="31" xfId="0" applyFont="1" applyFill="1" applyBorder="1"/>
    <xf numFmtId="0" fontId="27" fillId="2" borderId="24" xfId="0" applyFont="1" applyFill="1" applyBorder="1" applyAlignment="1">
      <alignment horizontal="left" wrapText="1"/>
    </xf>
    <xf numFmtId="164" fontId="27" fillId="2" borderId="11" xfId="1" applyNumberFormat="1" applyFont="1" applyFill="1" applyBorder="1"/>
    <xf numFmtId="164" fontId="27" fillId="2" borderId="28" xfId="1" applyNumberFormat="1" applyFont="1" applyFill="1" applyBorder="1"/>
    <xf numFmtId="164" fontId="27" fillId="2" borderId="48" xfId="1" applyNumberFormat="1" applyFont="1" applyFill="1" applyBorder="1"/>
    <xf numFmtId="0" fontId="27" fillId="0" borderId="0" xfId="0" applyFont="1" applyAlignment="1">
      <alignment horizontal="left"/>
    </xf>
    <xf numFmtId="164" fontId="27" fillId="2" borderId="38" xfId="0" applyNumberFormat="1" applyFont="1" applyFill="1" applyBorder="1"/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2" borderId="7" xfId="0" applyFont="1" applyFill="1" applyBorder="1"/>
    <xf numFmtId="164" fontId="27" fillId="2" borderId="7" xfId="0" applyNumberFormat="1" applyFont="1" applyFill="1" applyBorder="1"/>
    <xf numFmtId="0" fontId="27" fillId="0" borderId="7" xfId="0" applyFont="1" applyBorder="1"/>
    <xf numFmtId="0" fontId="27" fillId="2" borderId="15" xfId="0" applyFont="1" applyFill="1" applyBorder="1"/>
    <xf numFmtId="164" fontId="27" fillId="2" borderId="50" xfId="1" applyNumberFormat="1" applyFont="1" applyFill="1" applyBorder="1"/>
    <xf numFmtId="0" fontId="27" fillId="2" borderId="37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164" fontId="27" fillId="0" borderId="38" xfId="0" applyNumberFormat="1" applyFont="1" applyFill="1" applyBorder="1"/>
    <xf numFmtId="0" fontId="27" fillId="0" borderId="38" xfId="0" applyFont="1" applyBorder="1"/>
    <xf numFmtId="0" fontId="27" fillId="2" borderId="46" xfId="0" applyFont="1" applyFill="1" applyBorder="1"/>
    <xf numFmtId="164" fontId="27" fillId="2" borderId="39" xfId="1" applyNumberFormat="1" applyFont="1" applyFill="1" applyBorder="1"/>
    <xf numFmtId="164" fontId="27" fillId="2" borderId="49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1" fillId="0" borderId="0" xfId="8"/>
    <xf numFmtId="0" fontId="11" fillId="0" borderId="0" xfId="8" applyFill="1"/>
    <xf numFmtId="0" fontId="11" fillId="0" borderId="0" xfId="8" applyFill="1" applyBorder="1"/>
    <xf numFmtId="0" fontId="11" fillId="0" borderId="0" xfId="8" applyFont="1" applyFill="1" applyBorder="1" applyAlignment="1">
      <alignment horizontal="center"/>
    </xf>
    <xf numFmtId="0" fontId="11" fillId="2" borderId="14" xfId="8" applyFill="1" applyBorder="1"/>
    <xf numFmtId="0" fontId="11" fillId="2" borderId="13" xfId="8" applyFill="1" applyBorder="1"/>
    <xf numFmtId="0" fontId="11" fillId="2" borderId="28" xfId="8" applyFill="1" applyBorder="1"/>
    <xf numFmtId="0" fontId="11" fillId="2" borderId="11" xfId="8" applyFill="1" applyBorder="1"/>
    <xf numFmtId="0" fontId="11" fillId="2" borderId="11" xfId="8" applyFill="1" applyBorder="1" applyAlignment="1">
      <alignment horizontal="center"/>
    </xf>
    <xf numFmtId="0" fontId="11" fillId="2" borderId="36" xfId="8" applyFill="1" applyBorder="1"/>
    <xf numFmtId="0" fontId="11" fillId="2" borderId="1" xfId="8" applyFill="1" applyBorder="1"/>
    <xf numFmtId="0" fontId="11" fillId="2" borderId="1" xfId="8" applyFill="1" applyBorder="1" applyAlignment="1">
      <alignment horizontal="center"/>
    </xf>
    <xf numFmtId="0" fontId="11" fillId="2" borderId="35" xfId="8" applyFill="1" applyBorder="1"/>
    <xf numFmtId="0" fontId="11" fillId="2" borderId="9" xfId="8" applyFill="1" applyBorder="1"/>
    <xf numFmtId="0" fontId="11" fillId="2" borderId="9" xfId="8" applyFill="1" applyBorder="1" applyAlignment="1">
      <alignment horizontal="center"/>
    </xf>
    <xf numFmtId="0" fontId="11" fillId="2" borderId="33" xfId="8" applyFill="1" applyBorder="1"/>
    <xf numFmtId="0" fontId="11" fillId="2" borderId="3" xfId="8" applyFill="1" applyBorder="1"/>
    <xf numFmtId="0" fontId="11" fillId="2" borderId="3" xfId="8" applyFont="1" applyFill="1" applyBorder="1"/>
    <xf numFmtId="0" fontId="11" fillId="0" borderId="1" xfId="8" applyBorder="1"/>
    <xf numFmtId="0" fontId="11" fillId="0" borderId="1" xfId="8" applyBorder="1" applyAlignment="1">
      <alignment horizontal="center"/>
    </xf>
    <xf numFmtId="0" fontId="11" fillId="2" borderId="1" xfId="8" applyFont="1" applyFill="1" applyBorder="1"/>
    <xf numFmtId="0" fontId="11" fillId="2" borderId="44" xfId="8" applyFill="1" applyBorder="1"/>
    <xf numFmtId="0" fontId="11" fillId="2" borderId="4" xfId="8" applyFill="1" applyBorder="1"/>
    <xf numFmtId="0" fontId="11" fillId="0" borderId="4" xfId="8" applyBorder="1"/>
    <xf numFmtId="0" fontId="11" fillId="0" borderId="4" xfId="8" applyBorder="1" applyAlignment="1">
      <alignment horizontal="center"/>
    </xf>
    <xf numFmtId="0" fontId="21" fillId="0" borderId="28" xfId="8" applyFont="1" applyBorder="1" applyAlignment="1">
      <alignment vertical="center"/>
    </xf>
    <xf numFmtId="0" fontId="21" fillId="0" borderId="11" xfId="8" applyFont="1" applyBorder="1" applyAlignment="1">
      <alignment vertical="center"/>
    </xf>
    <xf numFmtId="0" fontId="11" fillId="2" borderId="4" xfId="8" applyFill="1" applyBorder="1" applyAlignment="1">
      <alignment horizontal="center"/>
    </xf>
    <xf numFmtId="0" fontId="11" fillId="0" borderId="13" xfId="8" applyBorder="1" applyAlignment="1">
      <alignment horizontal="center"/>
    </xf>
    <xf numFmtId="0" fontId="11" fillId="0" borderId="47" xfId="8" applyBorder="1" applyAlignment="1">
      <alignment horizontal="center"/>
    </xf>
    <xf numFmtId="0" fontId="11" fillId="0" borderId="12" xfId="8" applyBorder="1" applyAlignment="1">
      <alignment horizontal="center"/>
    </xf>
    <xf numFmtId="0" fontId="11" fillId="0" borderId="0" xfId="8" applyAlignment="1">
      <alignment wrapText="1"/>
    </xf>
    <xf numFmtId="0" fontId="11" fillId="0" borderId="11" xfId="8" applyBorder="1" applyAlignment="1">
      <alignment horizontal="center" wrapText="1"/>
    </xf>
    <xf numFmtId="0" fontId="11" fillId="0" borderId="11" xfId="8" applyBorder="1" applyAlignment="1">
      <alignment wrapText="1"/>
    </xf>
    <xf numFmtId="0" fontId="11" fillId="0" borderId="11" xfId="8" applyFill="1" applyBorder="1" applyAlignment="1">
      <alignment horizontal="center" wrapText="1"/>
    </xf>
    <xf numFmtId="0" fontId="11" fillId="0" borderId="28" xfId="8" applyBorder="1" applyAlignment="1">
      <alignment wrapText="1"/>
    </xf>
    <xf numFmtId="0" fontId="11" fillId="0" borderId="43" xfId="8" applyBorder="1" applyAlignment="1">
      <alignment horizontal="center"/>
    </xf>
    <xf numFmtId="0" fontId="32" fillId="0" borderId="4" xfId="8" applyFont="1" applyBorder="1"/>
    <xf numFmtId="0" fontId="11" fillId="3" borderId="4" xfId="8" applyFill="1" applyBorder="1"/>
    <xf numFmtId="0" fontId="11" fillId="2" borderId="4" xfId="8" applyFont="1" applyFill="1" applyBorder="1"/>
    <xf numFmtId="0" fontId="11" fillId="0" borderId="30" xfId="8" applyBorder="1"/>
    <xf numFmtId="0" fontId="11" fillId="3" borderId="1" xfId="8" applyFill="1" applyBorder="1"/>
    <xf numFmtId="0" fontId="32" fillId="2" borderId="1" xfId="8" applyFont="1" applyFill="1" applyBorder="1"/>
    <xf numFmtId="0" fontId="11" fillId="0" borderId="30" xfId="8" applyFont="1" applyBorder="1" applyAlignment="1">
      <alignment horizontal="center"/>
    </xf>
    <xf numFmtId="0" fontId="11" fillId="0" borderId="30" xfId="8" applyBorder="1" applyAlignment="1">
      <alignment horizontal="center"/>
    </xf>
    <xf numFmtId="0" fontId="11" fillId="2" borderId="9" xfId="8" applyFont="1" applyFill="1" applyBorder="1"/>
    <xf numFmtId="0" fontId="11" fillId="2" borderId="31" xfId="8" applyFont="1" applyFill="1" applyBorder="1" applyAlignment="1">
      <alignment vertical="center" wrapText="1"/>
    </xf>
    <xf numFmtId="0" fontId="11" fillId="2" borderId="3" xfId="8" applyFill="1" applyBorder="1" applyAlignment="1">
      <alignment horizontal="center"/>
    </xf>
    <xf numFmtId="0" fontId="11" fillId="2" borderId="13" xfId="8" applyFont="1" applyFill="1" applyBorder="1"/>
    <xf numFmtId="0" fontId="11" fillId="0" borderId="0" xfId="8" applyFont="1"/>
    <xf numFmtId="0" fontId="14" fillId="0" borderId="0" xfId="9" applyFont="1" applyAlignment="1">
      <alignment vertical="center" wrapText="1"/>
    </xf>
    <xf numFmtId="0" fontId="9" fillId="0" borderId="0" xfId="9"/>
    <xf numFmtId="0" fontId="11" fillId="0" borderId="0" xfId="9" applyFont="1" applyBorder="1" applyAlignment="1">
      <alignment vertical="center" wrapText="1"/>
    </xf>
    <xf numFmtId="0" fontId="9" fillId="0" borderId="0" xfId="9" applyBorder="1"/>
    <xf numFmtId="0" fontId="9" fillId="0" borderId="0" xfId="9" applyBorder="1" applyAlignment="1">
      <alignment vertical="center" wrapText="1"/>
    </xf>
    <xf numFmtId="0" fontId="9" fillId="0" borderId="1" xfId="9" applyBorder="1"/>
    <xf numFmtId="164" fontId="9" fillId="0" borderId="1" xfId="9" applyNumberFormat="1" applyBorder="1"/>
    <xf numFmtId="0" fontId="9" fillId="0" borderId="0" xfId="9" applyAlignment="1">
      <alignment horizontal="left"/>
    </xf>
    <xf numFmtId="0" fontId="11" fillId="0" borderId="0" xfId="10" applyFont="1" applyAlignment="1">
      <alignment vertical="center"/>
    </xf>
    <xf numFmtId="0" fontId="6" fillId="0" borderId="0" xfId="10" applyFont="1" applyAlignment="1">
      <alignment vertical="center"/>
    </xf>
    <xf numFmtId="0" fontId="11" fillId="0" borderId="12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4" xfId="10" applyFont="1" applyBorder="1" applyAlignment="1">
      <alignment horizontal="center" vertical="center" wrapText="1"/>
    </xf>
    <xf numFmtId="0" fontId="7" fillId="0" borderId="0" xfId="10" applyFont="1" applyAlignment="1">
      <alignment vertical="center" wrapText="1"/>
    </xf>
    <xf numFmtId="0" fontId="11" fillId="0" borderId="0" xfId="10" applyFont="1" applyAlignment="1">
      <alignment vertical="center" wrapText="1"/>
    </xf>
    <xf numFmtId="0" fontId="35" fillId="10" borderId="1" xfId="10" applyFont="1" applyFill="1" applyBorder="1" applyAlignment="1">
      <alignment horizontal="center" vertical="center" wrapText="1"/>
    </xf>
    <xf numFmtId="0" fontId="11" fillId="0" borderId="13" xfId="8" applyFont="1" applyBorder="1" applyAlignment="1">
      <alignment horizontal="center" vertical="center" wrapText="1"/>
    </xf>
    <xf numFmtId="0" fontId="11" fillId="0" borderId="0" xfId="10" applyFont="1" applyFill="1" applyAlignment="1">
      <alignment vertical="center"/>
    </xf>
    <xf numFmtId="0" fontId="35" fillId="9" borderId="1" xfId="10" applyFont="1" applyFill="1" applyBorder="1" applyAlignment="1">
      <alignment horizontal="left" vertical="center" wrapText="1"/>
    </xf>
    <xf numFmtId="0" fontId="35" fillId="9" borderId="29" xfId="10" applyFont="1" applyFill="1" applyBorder="1" applyAlignment="1">
      <alignment horizontal="center" vertical="center" wrapText="1"/>
    </xf>
    <xf numFmtId="0" fontId="35" fillId="9" borderId="29" xfId="10" applyFont="1" applyFill="1" applyBorder="1" applyAlignment="1">
      <alignment horizontal="center" vertical="center"/>
    </xf>
    <xf numFmtId="14" fontId="35" fillId="9" borderId="29" xfId="10" applyNumberFormat="1" applyFont="1" applyFill="1" applyBorder="1" applyAlignment="1">
      <alignment horizontal="center" vertical="center" wrapText="1"/>
    </xf>
    <xf numFmtId="49" fontId="35" fillId="9" borderId="29" xfId="10" applyNumberFormat="1" applyFont="1" applyFill="1" applyBorder="1" applyAlignment="1">
      <alignment horizontal="center" vertical="center" wrapText="1"/>
    </xf>
    <xf numFmtId="0" fontId="36" fillId="0" borderId="0" xfId="10" applyFont="1" applyAlignment="1">
      <alignment vertical="center"/>
    </xf>
    <xf numFmtId="0" fontId="35" fillId="7" borderId="1" xfId="10" applyFont="1" applyFill="1" applyBorder="1" applyAlignment="1">
      <alignment horizontal="center" vertical="center" wrapText="1"/>
    </xf>
    <xf numFmtId="0" fontId="35" fillId="7" borderId="1" xfId="10" applyFont="1" applyFill="1" applyBorder="1" applyAlignment="1">
      <alignment horizontal="center" vertical="center"/>
    </xf>
    <xf numFmtId="49" fontId="35" fillId="9" borderId="2" xfId="10" applyNumberFormat="1" applyFont="1" applyFill="1" applyBorder="1" applyAlignment="1">
      <alignment horizontal="center" vertical="center" wrapText="1"/>
    </xf>
    <xf numFmtId="0" fontId="35" fillId="9" borderId="2" xfId="10" applyFont="1" applyFill="1" applyBorder="1" applyAlignment="1">
      <alignment horizontal="center" vertical="center" wrapText="1"/>
    </xf>
    <xf numFmtId="0" fontId="35" fillId="9" borderId="2" xfId="10" applyFont="1" applyFill="1" applyBorder="1" applyAlignment="1">
      <alignment horizontal="center" vertical="center"/>
    </xf>
    <xf numFmtId="0" fontId="11" fillId="0" borderId="0" xfId="10" applyFont="1"/>
    <xf numFmtId="0" fontId="6" fillId="0" borderId="0" xfId="10" applyFont="1" applyAlignment="1">
      <alignment horizontal="left" vertical="center" wrapText="1"/>
    </xf>
    <xf numFmtId="0" fontId="35" fillId="4" borderId="1" xfId="10" applyFont="1" applyFill="1" applyBorder="1" applyAlignment="1">
      <alignment horizontal="center" vertical="center" wrapText="1"/>
    </xf>
    <xf numFmtId="0" fontId="35" fillId="4" borderId="1" xfId="10" applyFont="1" applyFill="1" applyBorder="1" applyAlignment="1">
      <alignment horizontal="center" vertical="top" wrapText="1"/>
    </xf>
    <xf numFmtId="14" fontId="35" fillId="4" borderId="1" xfId="10" applyNumberFormat="1" applyFont="1" applyFill="1" applyBorder="1" applyAlignment="1">
      <alignment horizontal="center" vertical="center" wrapText="1" shrinkToFit="1"/>
    </xf>
    <xf numFmtId="0" fontId="35" fillId="0" borderId="0" xfId="10" applyFont="1" applyAlignment="1">
      <alignment wrapText="1"/>
    </xf>
    <xf numFmtId="0" fontId="35" fillId="0" borderId="0" xfId="10" applyFont="1"/>
    <xf numFmtId="0" fontId="35" fillId="14" borderId="1" xfId="10" applyFont="1" applyFill="1" applyBorder="1" applyAlignment="1">
      <alignment horizontal="left" vertical="center" wrapText="1"/>
    </xf>
    <xf numFmtId="0" fontId="35" fillId="14" borderId="1" xfId="10" applyFont="1" applyFill="1" applyBorder="1" applyAlignment="1">
      <alignment horizontal="center" vertical="center" wrapText="1"/>
    </xf>
    <xf numFmtId="14" fontId="35" fillId="14" borderId="1" xfId="10" applyNumberFormat="1" applyFont="1" applyFill="1" applyBorder="1" applyAlignment="1">
      <alignment horizontal="center" vertical="center" wrapText="1"/>
    </xf>
    <xf numFmtId="0" fontId="35" fillId="6" borderId="1" xfId="10" applyFont="1" applyFill="1" applyBorder="1" applyAlignment="1">
      <alignment horizontal="center" vertical="center" wrapText="1"/>
    </xf>
    <xf numFmtId="14" fontId="35" fillId="6" borderId="1" xfId="10" applyNumberFormat="1" applyFont="1" applyFill="1" applyBorder="1" applyAlignment="1">
      <alignment horizontal="center" vertical="center" wrapText="1"/>
    </xf>
    <xf numFmtId="0" fontId="35" fillId="6" borderId="1" xfId="10" applyFont="1" applyFill="1" applyBorder="1" applyAlignment="1">
      <alignment horizontal="left" vertical="center" wrapText="1"/>
    </xf>
    <xf numFmtId="0" fontId="35" fillId="8" borderId="1" xfId="10" applyFont="1" applyFill="1" applyBorder="1" applyAlignment="1">
      <alignment horizontal="center" vertical="center" wrapText="1"/>
    </xf>
    <xf numFmtId="165" fontId="35" fillId="15" borderId="1" xfId="10" applyNumberFormat="1" applyFont="1" applyFill="1" applyBorder="1" applyAlignment="1">
      <alignment horizontal="center" vertical="center" wrapText="1"/>
    </xf>
    <xf numFmtId="0" fontId="35" fillId="15" borderId="1" xfId="10" applyFont="1" applyFill="1" applyBorder="1" applyAlignment="1">
      <alignment horizontal="center" vertical="center" wrapText="1"/>
    </xf>
    <xf numFmtId="0" fontId="35" fillId="9" borderId="1" xfId="10" applyFont="1" applyFill="1" applyBorder="1" applyAlignment="1">
      <alignment horizontal="center" vertical="center" wrapText="1"/>
    </xf>
    <xf numFmtId="14" fontId="35" fillId="9" borderId="1" xfId="10" applyNumberFormat="1" applyFont="1" applyFill="1" applyBorder="1" applyAlignment="1">
      <alignment horizontal="center" vertical="center" wrapText="1"/>
    </xf>
    <xf numFmtId="0" fontId="35" fillId="16" borderId="1" xfId="10" applyFont="1" applyFill="1" applyBorder="1" applyAlignment="1">
      <alignment horizontal="center" vertical="center" wrapText="1"/>
    </xf>
    <xf numFmtId="14" fontId="35" fillId="16" borderId="1" xfId="10" applyNumberFormat="1" applyFont="1" applyFill="1" applyBorder="1" applyAlignment="1">
      <alignment horizontal="center" vertical="center" wrapText="1"/>
    </xf>
    <xf numFmtId="0" fontId="35" fillId="11" borderId="1" xfId="10" applyFont="1" applyFill="1" applyBorder="1" applyAlignment="1">
      <alignment horizontal="center" vertical="center" wrapText="1"/>
    </xf>
    <xf numFmtId="0" fontId="35" fillId="17" borderId="1" xfId="10" applyFont="1" applyFill="1" applyBorder="1" applyAlignment="1">
      <alignment horizontal="center" vertical="center" wrapText="1"/>
    </xf>
    <xf numFmtId="14" fontId="35" fillId="17" borderId="1" xfId="10" applyNumberFormat="1" applyFont="1" applyFill="1" applyBorder="1" applyAlignment="1">
      <alignment horizontal="center" vertical="center" wrapText="1"/>
    </xf>
    <xf numFmtId="0" fontId="35" fillId="0" borderId="0" xfId="10" applyFont="1" applyFill="1"/>
    <xf numFmtId="0" fontId="6" fillId="0" borderId="0" xfId="10" applyFont="1"/>
    <xf numFmtId="0" fontId="9" fillId="0" borderId="9" xfId="9" applyBorder="1"/>
    <xf numFmtId="0" fontId="9" fillId="0" borderId="0" xfId="9" applyAlignment="1">
      <alignment wrapText="1"/>
    </xf>
    <xf numFmtId="0" fontId="9" fillId="0" borderId="1" xfId="9" applyBorder="1" applyAlignment="1">
      <alignment horizontal="center"/>
    </xf>
    <xf numFmtId="0" fontId="9" fillId="2" borderId="1" xfId="9" applyFill="1" applyBorder="1" applyAlignment="1">
      <alignment horizontal="center"/>
    </xf>
    <xf numFmtId="0" fontId="9" fillId="2" borderId="1" xfId="9" applyFill="1" applyBorder="1"/>
    <xf numFmtId="0" fontId="9" fillId="0" borderId="0" xfId="9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0" xfId="10" applyFont="1" applyAlignment="1">
      <alignment horizontal="center" wrapText="1"/>
    </xf>
    <xf numFmtId="0" fontId="11" fillId="0" borderId="1" xfId="8" applyBorder="1"/>
    <xf numFmtId="0" fontId="35" fillId="4" borderId="1" xfId="14" applyFont="1" applyFill="1" applyBorder="1" applyAlignment="1">
      <alignment horizontal="center" vertical="center" wrapText="1"/>
    </xf>
    <xf numFmtId="0" fontId="35" fillId="4" borderId="1" xfId="14" applyFont="1" applyFill="1" applyBorder="1" applyAlignment="1">
      <alignment horizontal="center" vertical="center"/>
    </xf>
    <xf numFmtId="0" fontId="35" fillId="5" borderId="1" xfId="14" applyFont="1" applyFill="1" applyBorder="1" applyAlignment="1">
      <alignment horizontal="center" vertical="center" wrapText="1"/>
    </xf>
    <xf numFmtId="0" fontId="35" fillId="5" borderId="1" xfId="14" applyFont="1" applyFill="1" applyBorder="1" applyAlignment="1">
      <alignment horizontal="center" vertical="center"/>
    </xf>
    <xf numFmtId="0" fontId="38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35" fillId="6" borderId="1" xfId="14" applyFont="1" applyFill="1" applyBorder="1" applyAlignment="1">
      <alignment horizontal="left" vertical="center" wrapText="1"/>
    </xf>
    <xf numFmtId="0" fontId="35" fillId="6" borderId="1" xfId="14" applyFont="1" applyFill="1" applyBorder="1" applyAlignment="1">
      <alignment horizontal="center" vertical="center" wrapText="1"/>
    </xf>
    <xf numFmtId="0" fontId="35" fillId="6" borderId="1" xfId="14" applyFont="1" applyFill="1" applyBorder="1" applyAlignment="1">
      <alignment horizontal="center" vertical="center"/>
    </xf>
    <xf numFmtId="0" fontId="35" fillId="7" borderId="1" xfId="14" applyFont="1" applyFill="1" applyBorder="1" applyAlignment="1">
      <alignment horizontal="center" vertical="center" wrapText="1"/>
    </xf>
    <xf numFmtId="0" fontId="35" fillId="7" borderId="1" xfId="14" applyFont="1" applyFill="1" applyBorder="1" applyAlignment="1">
      <alignment horizontal="center" vertical="center"/>
    </xf>
    <xf numFmtId="0" fontId="39" fillId="0" borderId="0" xfId="10" applyFont="1" applyAlignment="1">
      <alignment vertical="center"/>
    </xf>
    <xf numFmtId="0" fontId="40" fillId="0" borderId="0" xfId="10" applyFont="1" applyAlignment="1">
      <alignment vertical="center"/>
    </xf>
    <xf numFmtId="0" fontId="42" fillId="0" borderId="0" xfId="10" applyFont="1" applyAlignment="1">
      <alignment vertical="center"/>
    </xf>
    <xf numFmtId="0" fontId="41" fillId="0" borderId="0" xfId="10" applyFont="1" applyAlignment="1">
      <alignment vertical="center"/>
    </xf>
    <xf numFmtId="0" fontId="35" fillId="8" borderId="1" xfId="14" applyFont="1" applyFill="1" applyBorder="1" applyAlignment="1">
      <alignment horizontal="left" vertical="center" wrapText="1"/>
    </xf>
    <xf numFmtId="0" fontId="35" fillId="8" borderId="1" xfId="14" applyFont="1" applyFill="1" applyBorder="1" applyAlignment="1">
      <alignment horizontal="center" vertical="center" wrapText="1"/>
    </xf>
    <xf numFmtId="0" fontId="35" fillId="8" borderId="1" xfId="14" applyFont="1" applyFill="1" applyBorder="1" applyAlignment="1">
      <alignment horizontal="center" vertical="center"/>
    </xf>
    <xf numFmtId="0" fontId="35" fillId="0" borderId="0" xfId="10" applyFont="1" applyAlignment="1">
      <alignment vertical="center"/>
    </xf>
    <xf numFmtId="0" fontId="35" fillId="10" borderId="1" xfId="14" applyFont="1" applyFill="1" applyBorder="1" applyAlignment="1">
      <alignment horizontal="left" vertical="center" wrapText="1"/>
    </xf>
    <xf numFmtId="0" fontId="35" fillId="10" borderId="1" xfId="14" applyFont="1" applyFill="1" applyBorder="1" applyAlignment="1">
      <alignment horizontal="center" vertical="center" wrapText="1"/>
    </xf>
    <xf numFmtId="0" fontId="35" fillId="10" borderId="1" xfId="14" applyFont="1" applyFill="1" applyBorder="1" applyAlignment="1">
      <alignment horizontal="center" vertical="center"/>
    </xf>
    <xf numFmtId="0" fontId="22" fillId="10" borderId="1" xfId="14" applyFont="1" applyFill="1" applyBorder="1" applyAlignment="1">
      <alignment horizontal="center" vertical="center" wrapText="1"/>
    </xf>
    <xf numFmtId="0" fontId="35" fillId="11" borderId="1" xfId="14" applyFont="1" applyFill="1" applyBorder="1" applyAlignment="1">
      <alignment horizontal="left" vertical="center" wrapText="1"/>
    </xf>
    <xf numFmtId="0" fontId="35" fillId="11" borderId="1" xfId="14" applyFont="1" applyFill="1" applyBorder="1" applyAlignment="1">
      <alignment horizontal="center" vertical="center" wrapText="1"/>
    </xf>
    <xf numFmtId="0" fontId="35" fillId="13" borderId="1" xfId="14" applyFont="1" applyFill="1" applyBorder="1" applyAlignment="1">
      <alignment horizontal="center" vertical="center" wrapText="1"/>
    </xf>
    <xf numFmtId="0" fontId="35" fillId="13" borderId="1" xfId="14" applyFont="1" applyFill="1" applyBorder="1" applyAlignment="1">
      <alignment horizontal="center" vertical="center"/>
    </xf>
    <xf numFmtId="0" fontId="22" fillId="0" borderId="0" xfId="8" applyFont="1" applyAlignment="1">
      <alignment horizontal="left" wrapText="1"/>
    </xf>
    <xf numFmtId="0" fontId="22" fillId="0" borderId="0" xfId="8" applyFont="1"/>
    <xf numFmtId="0" fontId="35" fillId="4" borderId="1" xfId="15" applyFont="1" applyFill="1" applyBorder="1" applyAlignment="1">
      <alignment horizontal="left" vertical="center" wrapText="1"/>
    </xf>
    <xf numFmtId="0" fontId="35" fillId="4" borderId="1" xfId="15" applyFont="1" applyFill="1" applyBorder="1" applyAlignment="1">
      <alignment horizontal="center" vertical="center"/>
    </xf>
    <xf numFmtId="0" fontId="44" fillId="0" borderId="0" xfId="10" applyFont="1" applyFill="1" applyAlignment="1">
      <alignment wrapText="1"/>
    </xf>
    <xf numFmtId="14" fontId="43" fillId="0" borderId="0" xfId="10" applyNumberFormat="1" applyFont="1"/>
    <xf numFmtId="165" fontId="35" fillId="14" borderId="1" xfId="10" applyNumberFormat="1" applyFont="1" applyFill="1" applyBorder="1" applyAlignment="1">
      <alignment horizontal="center" vertical="center" wrapText="1"/>
    </xf>
    <xf numFmtId="165" fontId="35" fillId="6" borderId="1" xfId="10" applyNumberFormat="1" applyFont="1" applyFill="1" applyBorder="1" applyAlignment="1">
      <alignment horizontal="center" vertical="center" wrapText="1"/>
    </xf>
    <xf numFmtId="165" fontId="34" fillId="8" borderId="1" xfId="10" applyNumberFormat="1" applyFont="1" applyFill="1" applyBorder="1" applyAlignment="1">
      <alignment horizontal="center" vertical="center" wrapText="1"/>
    </xf>
    <xf numFmtId="0" fontId="34" fillId="8" borderId="1" xfId="10" applyFont="1" applyFill="1" applyBorder="1" applyAlignment="1">
      <alignment horizontal="center" vertical="center" wrapText="1"/>
    </xf>
    <xf numFmtId="0" fontId="34" fillId="8" borderId="1" xfId="14" applyFont="1" applyFill="1" applyBorder="1" applyAlignment="1">
      <alignment horizontal="center" vertical="center" wrapText="1"/>
    </xf>
    <xf numFmtId="165" fontId="35" fillId="10" borderId="1" xfId="10" applyNumberFormat="1" applyFont="1" applyFill="1" applyBorder="1" applyAlignment="1">
      <alignment horizontal="center" vertical="center" wrapText="1"/>
    </xf>
    <xf numFmtId="165" fontId="35" fillId="11" borderId="1" xfId="10" applyNumberFormat="1" applyFont="1" applyFill="1" applyBorder="1" applyAlignment="1">
      <alignment horizontal="center" vertical="center" wrapText="1"/>
    </xf>
    <xf numFmtId="0" fontId="40" fillId="0" borderId="0" xfId="10" applyFont="1" applyFill="1"/>
    <xf numFmtId="0" fontId="38" fillId="0" borderId="0" xfId="10" applyFont="1"/>
    <xf numFmtId="0" fontId="11" fillId="0" borderId="18" xfId="10" applyFont="1" applyBorder="1" applyAlignment="1">
      <alignment horizontal="center" vertical="center" wrapText="1"/>
    </xf>
    <xf numFmtId="0" fontId="11" fillId="0" borderId="22" xfId="10" applyFont="1" applyBorder="1" applyAlignment="1">
      <alignment horizontal="center" vertical="center" wrapText="1"/>
    </xf>
    <xf numFmtId="0" fontId="11" fillId="0" borderId="23" xfId="10" applyFont="1" applyBorder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34" fillId="7" borderId="1" xfId="10" applyFont="1" applyFill="1" applyBorder="1" applyAlignment="1">
      <alignment horizontal="center" vertical="center" wrapText="1"/>
    </xf>
    <xf numFmtId="0" fontId="22" fillId="0" borderId="0" xfId="8" applyFont="1" applyAlignment="1">
      <alignment horizontal="left"/>
    </xf>
    <xf numFmtId="0" fontId="22" fillId="0" borderId="0" xfId="10" applyFont="1" applyFill="1" applyAlignment="1">
      <alignment vertical="center"/>
    </xf>
    <xf numFmtId="0" fontId="38" fillId="0" borderId="0" xfId="10" applyFont="1" applyFill="1" applyAlignment="1">
      <alignment vertical="center"/>
    </xf>
    <xf numFmtId="0" fontId="35" fillId="0" borderId="0" xfId="10" applyFont="1" applyFill="1" applyAlignment="1">
      <alignment vertical="center" wrapText="1"/>
    </xf>
    <xf numFmtId="0" fontId="11" fillId="0" borderId="0" xfId="10" applyFont="1" applyAlignment="1">
      <alignment wrapText="1"/>
    </xf>
    <xf numFmtId="0" fontId="35" fillId="0" borderId="0" xfId="10" applyFont="1" applyFill="1" applyAlignment="1">
      <alignment wrapText="1"/>
    </xf>
    <xf numFmtId="0" fontId="35" fillId="0" borderId="0" xfId="0" applyFont="1" applyAlignment="1">
      <alignment vertical="center" wrapText="1"/>
    </xf>
    <xf numFmtId="165" fontId="35" fillId="8" borderId="1" xfId="10" applyNumberFormat="1" applyFont="1" applyFill="1" applyBorder="1" applyAlignment="1">
      <alignment horizontal="center" vertical="center" wrapText="1"/>
    </xf>
    <xf numFmtId="14" fontId="35" fillId="8" borderId="1" xfId="14" applyNumberFormat="1" applyFont="1" applyFill="1" applyBorder="1" applyAlignment="1">
      <alignment horizontal="center" vertical="center" wrapText="1"/>
    </xf>
    <xf numFmtId="0" fontId="11" fillId="0" borderId="9" xfId="8" applyFont="1" applyBorder="1" applyAlignment="1">
      <alignment horizontal="center" vertical="center" wrapText="1"/>
    </xf>
    <xf numFmtId="0" fontId="11" fillId="2" borderId="8" xfId="8" applyFont="1" applyFill="1" applyBorder="1" applyAlignment="1">
      <alignment vertical="center" wrapText="1"/>
    </xf>
    <xf numFmtId="0" fontId="11" fillId="2" borderId="30" xfId="8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9" fillId="18" borderId="0" xfId="0" applyFont="1" applyFill="1" applyAlignment="1">
      <alignment vertical="top"/>
    </xf>
    <xf numFmtId="0" fontId="0" fillId="18" borderId="0" xfId="0" applyFill="1" applyAlignment="1">
      <alignment vertical="top"/>
    </xf>
    <xf numFmtId="0" fontId="38" fillId="0" borderId="0" xfId="0" applyFont="1" applyAlignment="1">
      <alignment vertical="top"/>
    </xf>
    <xf numFmtId="0" fontId="9" fillId="0" borderId="36" xfId="9" applyBorder="1"/>
    <xf numFmtId="0" fontId="11" fillId="2" borderId="30" xfId="9" applyFont="1" applyFill="1" applyBorder="1"/>
    <xf numFmtId="0" fontId="9" fillId="2" borderId="36" xfId="9" applyFill="1" applyBorder="1"/>
    <xf numFmtId="0" fontId="11" fillId="2" borderId="10" xfId="9" applyFont="1" applyFill="1" applyBorder="1" applyAlignment="1">
      <alignment wrapText="1"/>
    </xf>
    <xf numFmtId="0" fontId="9" fillId="2" borderId="11" xfId="9" applyFill="1" applyBorder="1" applyAlignment="1">
      <alignment horizontal="center"/>
    </xf>
    <xf numFmtId="0" fontId="9" fillId="2" borderId="11" xfId="9" applyFill="1" applyBorder="1"/>
    <xf numFmtId="0" fontId="9" fillId="2" borderId="28" xfId="9" applyFill="1" applyBorder="1"/>
    <xf numFmtId="0" fontId="9" fillId="0" borderId="30" xfId="9" applyBorder="1" applyAlignment="1">
      <alignment horizontal="left"/>
    </xf>
    <xf numFmtId="164" fontId="9" fillId="0" borderId="36" xfId="9" applyNumberFormat="1" applyBorder="1"/>
    <xf numFmtId="0" fontId="9" fillId="0" borderId="10" xfId="9" applyBorder="1" applyAlignment="1">
      <alignment horizontal="left"/>
    </xf>
    <xf numFmtId="0" fontId="9" fillId="0" borderId="11" xfId="9" applyBorder="1"/>
    <xf numFmtId="164" fontId="9" fillId="0" borderId="11" xfId="9" applyNumberFormat="1" applyBorder="1"/>
    <xf numFmtId="164" fontId="9" fillId="0" borderId="28" xfId="9" applyNumberFormat="1" applyBorder="1"/>
    <xf numFmtId="0" fontId="11" fillId="0" borderId="1" xfId="9" applyFont="1" applyBorder="1" applyAlignment="1">
      <alignment horizontal="center" vertical="center"/>
    </xf>
    <xf numFmtId="0" fontId="9" fillId="0" borderId="1" xfId="9" applyBorder="1" applyAlignment="1">
      <alignment horizontal="center" vertical="center" wrapText="1"/>
    </xf>
    <xf numFmtId="0" fontId="9" fillId="0" borderId="1" xfId="9" applyBorder="1" applyAlignment="1">
      <alignment vertical="center"/>
    </xf>
    <xf numFmtId="0" fontId="9" fillId="0" borderId="1" xfId="9" applyBorder="1" applyAlignment="1">
      <alignment horizontal="center" vertical="center"/>
    </xf>
    <xf numFmtId="0" fontId="11" fillId="0" borderId="1" xfId="9" applyFont="1" applyBorder="1" applyAlignment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0" fontId="11" fillId="0" borderId="14" xfId="8" applyBorder="1" applyAlignment="1">
      <alignment horizontal="center"/>
    </xf>
    <xf numFmtId="0" fontId="11" fillId="0" borderId="44" xfId="8" applyBorder="1"/>
    <xf numFmtId="0" fontId="11" fillId="0" borderId="36" xfId="8" applyBorder="1"/>
    <xf numFmtId="0" fontId="11" fillId="2" borderId="10" xfId="8" applyFill="1" applyBorder="1" applyAlignment="1">
      <alignment horizontal="center"/>
    </xf>
    <xf numFmtId="0" fontId="11" fillId="2" borderId="43" xfId="8" applyFill="1" applyBorder="1" applyAlignment="1">
      <alignment horizontal="center"/>
    </xf>
    <xf numFmtId="0" fontId="11" fillId="2" borderId="30" xfId="8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 wrapText="1"/>
    </xf>
    <xf numFmtId="164" fontId="16" fillId="2" borderId="44" xfId="0" applyNumberFormat="1" applyFont="1" applyFill="1" applyBorder="1"/>
    <xf numFmtId="0" fontId="16" fillId="0" borderId="30" xfId="0" applyFont="1" applyFill="1" applyBorder="1" applyAlignment="1">
      <alignment horizontal="center" vertical="center" wrapText="1"/>
    </xf>
    <xf numFmtId="164" fontId="16" fillId="2" borderId="36" xfId="0" applyNumberFormat="1" applyFont="1" applyFill="1" applyBorder="1"/>
    <xf numFmtId="0" fontId="16" fillId="0" borderId="30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/>
    <xf numFmtId="164" fontId="16" fillId="2" borderId="11" xfId="0" applyNumberFormat="1" applyFont="1" applyFill="1" applyBorder="1"/>
    <xf numFmtId="164" fontId="16" fillId="2" borderId="28" xfId="0" applyNumberFormat="1" applyFont="1" applyFill="1" applyBorder="1"/>
    <xf numFmtId="0" fontId="11" fillId="0" borderId="4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164" fontId="0" fillId="2" borderId="44" xfId="0" applyNumberFormat="1" applyFill="1" applyBorder="1"/>
    <xf numFmtId="164" fontId="0" fillId="2" borderId="36" xfId="0" applyNumberFormat="1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9" fillId="0" borderId="9" xfId="9" applyBorder="1" applyAlignment="1">
      <alignment vertical="center"/>
    </xf>
    <xf numFmtId="0" fontId="9" fillId="0" borderId="30" xfId="9" applyBorder="1"/>
    <xf numFmtId="0" fontId="11" fillId="2" borderId="30" xfId="9" applyFont="1" applyFill="1" applyBorder="1" applyAlignment="1">
      <alignment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35" xfId="8" applyFont="1" applyBorder="1" applyAlignment="1">
      <alignment horizontal="center" vertical="center" wrapText="1"/>
    </xf>
    <xf numFmtId="0" fontId="35" fillId="4" borderId="30" xfId="14" applyFont="1" applyFill="1" applyBorder="1" applyAlignment="1">
      <alignment horizontal="left" vertical="center" wrapText="1"/>
    </xf>
    <xf numFmtId="0" fontId="35" fillId="4" borderId="36" xfId="14" applyFont="1" applyFill="1" applyBorder="1" applyAlignment="1">
      <alignment horizontal="center" vertical="center"/>
    </xf>
    <xf numFmtId="0" fontId="35" fillId="5" borderId="30" xfId="14" applyFont="1" applyFill="1" applyBorder="1" applyAlignment="1">
      <alignment horizontal="left" vertical="center" wrapText="1"/>
    </xf>
    <xf numFmtId="0" fontId="35" fillId="5" borderId="36" xfId="14" applyFont="1" applyFill="1" applyBorder="1" applyAlignment="1">
      <alignment horizontal="center" vertical="center"/>
    </xf>
    <xf numFmtId="0" fontId="35" fillId="6" borderId="30" xfId="14" applyFont="1" applyFill="1" applyBorder="1" applyAlignment="1">
      <alignment horizontal="left" vertical="center" wrapText="1"/>
    </xf>
    <xf numFmtId="0" fontId="35" fillId="6" borderId="36" xfId="14" applyFont="1" applyFill="1" applyBorder="1" applyAlignment="1">
      <alignment horizontal="center" vertical="center"/>
    </xf>
    <xf numFmtId="0" fontId="35" fillId="7" borderId="30" xfId="10" applyFont="1" applyFill="1" applyBorder="1" applyAlignment="1">
      <alignment horizontal="left" vertical="center" wrapText="1"/>
    </xf>
    <xf numFmtId="0" fontId="35" fillId="7" borderId="36" xfId="14" applyFont="1" applyFill="1" applyBorder="1" applyAlignment="1">
      <alignment horizontal="center" vertical="center"/>
    </xf>
    <xf numFmtId="0" fontId="35" fillId="8" borderId="30" xfId="14" applyFont="1" applyFill="1" applyBorder="1" applyAlignment="1">
      <alignment horizontal="left" vertical="center" wrapText="1"/>
    </xf>
    <xf numFmtId="0" fontId="35" fillId="8" borderId="36" xfId="14" applyFont="1" applyFill="1" applyBorder="1" applyAlignment="1">
      <alignment horizontal="center" vertical="center"/>
    </xf>
    <xf numFmtId="0" fontId="35" fillId="9" borderId="30" xfId="10" applyFont="1" applyFill="1" applyBorder="1" applyAlignment="1">
      <alignment horizontal="left" vertical="center" wrapText="1"/>
    </xf>
    <xf numFmtId="0" fontId="35" fillId="9" borderId="49" xfId="10" applyFont="1" applyFill="1" applyBorder="1" applyAlignment="1">
      <alignment horizontal="center" vertical="center" wrapText="1"/>
    </xf>
    <xf numFmtId="0" fontId="35" fillId="9" borderId="54" xfId="10" applyFont="1" applyFill="1" applyBorder="1" applyAlignment="1">
      <alignment horizontal="center" vertical="center" wrapText="1"/>
    </xf>
    <xf numFmtId="0" fontId="35" fillId="10" borderId="30" xfId="14" applyFont="1" applyFill="1" applyBorder="1" applyAlignment="1">
      <alignment horizontal="left" vertical="center" wrapText="1"/>
    </xf>
    <xf numFmtId="0" fontId="35" fillId="10" borderId="36" xfId="14" applyFont="1" applyFill="1" applyBorder="1" applyAlignment="1">
      <alignment horizontal="center" vertical="center" wrapText="1"/>
    </xf>
    <xf numFmtId="0" fontId="35" fillId="11" borderId="30" xfId="14" applyFont="1" applyFill="1" applyBorder="1" applyAlignment="1">
      <alignment horizontal="left" vertical="center" wrapText="1"/>
    </xf>
    <xf numFmtId="0" fontId="35" fillId="11" borderId="36" xfId="14" applyFont="1" applyFill="1" applyBorder="1" applyAlignment="1">
      <alignment horizontal="center" vertical="center" wrapText="1"/>
    </xf>
    <xf numFmtId="0" fontId="35" fillId="11" borderId="10" xfId="14" applyFont="1" applyFill="1" applyBorder="1" applyAlignment="1">
      <alignment horizontal="left" vertical="center" wrapText="1"/>
    </xf>
    <xf numFmtId="0" fontId="35" fillId="11" borderId="11" xfId="14" applyFont="1" applyFill="1" applyBorder="1" applyAlignment="1">
      <alignment horizontal="center" vertical="center" wrapText="1"/>
    </xf>
    <xf numFmtId="0" fontId="35" fillId="11" borderId="11" xfId="14" applyFont="1" applyFill="1" applyBorder="1" applyAlignment="1">
      <alignment horizontal="center" vertical="center"/>
    </xf>
    <xf numFmtId="0" fontId="35" fillId="12" borderId="11" xfId="10" applyFont="1" applyFill="1" applyBorder="1" applyAlignment="1">
      <alignment horizontal="center" vertical="center" wrapText="1"/>
    </xf>
    <xf numFmtId="0" fontId="35" fillId="11" borderId="28" xfId="14" applyFont="1" applyFill="1" applyBorder="1" applyAlignment="1">
      <alignment horizontal="center" vertical="center" wrapText="1"/>
    </xf>
    <xf numFmtId="0" fontId="35" fillId="9" borderId="54" xfId="10" applyFont="1" applyFill="1" applyBorder="1" applyAlignment="1">
      <alignment horizontal="center" vertical="center"/>
    </xf>
    <xf numFmtId="0" fontId="35" fillId="13" borderId="30" xfId="14" applyFont="1" applyFill="1" applyBorder="1" applyAlignment="1">
      <alignment horizontal="left" vertical="center" wrapText="1"/>
    </xf>
    <xf numFmtId="0" fontId="35" fillId="13" borderId="36" xfId="14" applyFont="1" applyFill="1" applyBorder="1" applyAlignment="1">
      <alignment horizontal="center" vertical="center"/>
    </xf>
    <xf numFmtId="0" fontId="35" fillId="7" borderId="36" xfId="10" applyFont="1" applyFill="1" applyBorder="1" applyAlignment="1">
      <alignment horizontal="center" vertical="center"/>
    </xf>
    <xf numFmtId="0" fontId="35" fillId="9" borderId="49" xfId="10" applyFont="1" applyFill="1" applyBorder="1" applyAlignment="1">
      <alignment horizontal="center" vertical="center"/>
    </xf>
    <xf numFmtId="0" fontId="35" fillId="11" borderId="28" xfId="14" applyFont="1" applyFill="1" applyBorder="1" applyAlignment="1">
      <alignment horizontal="center" vertical="center"/>
    </xf>
    <xf numFmtId="0" fontId="35" fillId="4" borderId="30" xfId="15" applyFont="1" applyFill="1" applyBorder="1" applyAlignment="1">
      <alignment horizontal="left" vertical="center" wrapText="1"/>
    </xf>
    <xf numFmtId="14" fontId="35" fillId="4" borderId="36" xfId="10" applyNumberFormat="1" applyFont="1" applyFill="1" applyBorder="1" applyAlignment="1">
      <alignment horizontal="center" vertical="center" wrapText="1"/>
    </xf>
    <xf numFmtId="0" fontId="35" fillId="14" borderId="30" xfId="10" applyFont="1" applyFill="1" applyBorder="1" applyAlignment="1">
      <alignment horizontal="left" vertical="center" wrapText="1"/>
    </xf>
    <xf numFmtId="14" fontId="35" fillId="14" borderId="36" xfId="10" applyNumberFormat="1" applyFont="1" applyFill="1" applyBorder="1" applyAlignment="1">
      <alignment horizontal="center" vertical="center" wrapText="1"/>
    </xf>
    <xf numFmtId="0" fontId="35" fillId="6" borderId="30" xfId="10" applyFont="1" applyFill="1" applyBorder="1" applyAlignment="1">
      <alignment horizontal="left" vertical="center" wrapText="1"/>
    </xf>
    <xf numFmtId="14" fontId="35" fillId="6" borderId="36" xfId="10" applyNumberFormat="1" applyFont="1" applyFill="1" applyBorder="1" applyAlignment="1">
      <alignment horizontal="center" vertical="center" wrapText="1"/>
    </xf>
    <xf numFmtId="0" fontId="34" fillId="7" borderId="30" xfId="10" applyFont="1" applyFill="1" applyBorder="1" applyAlignment="1">
      <alignment horizontal="left" vertical="center" wrapText="1"/>
    </xf>
    <xf numFmtId="14" fontId="34" fillId="7" borderId="36" xfId="10" applyNumberFormat="1" applyFont="1" applyFill="1" applyBorder="1" applyAlignment="1">
      <alignment horizontal="center" vertical="center" wrapText="1"/>
    </xf>
    <xf numFmtId="0" fontId="34" fillId="8" borderId="30" xfId="14" applyFont="1" applyFill="1" applyBorder="1" applyAlignment="1">
      <alignment horizontal="left" vertical="center" wrapText="1"/>
    </xf>
    <xf numFmtId="14" fontId="34" fillId="8" borderId="36" xfId="14" applyNumberFormat="1" applyFont="1" applyFill="1" applyBorder="1" applyAlignment="1">
      <alignment horizontal="center" vertical="center" wrapText="1"/>
    </xf>
    <xf numFmtId="14" fontId="35" fillId="8" borderId="36" xfId="14" applyNumberFormat="1" applyFont="1" applyFill="1" applyBorder="1" applyAlignment="1">
      <alignment horizontal="center" vertical="center" wrapText="1"/>
    </xf>
    <xf numFmtId="14" fontId="35" fillId="9" borderId="36" xfId="10" applyNumberFormat="1" applyFont="1" applyFill="1" applyBorder="1" applyAlignment="1">
      <alignment horizontal="center" vertical="center" wrapText="1"/>
    </xf>
    <xf numFmtId="14" fontId="35" fillId="16" borderId="36" xfId="10" applyNumberFormat="1" applyFont="1" applyFill="1" applyBorder="1" applyAlignment="1">
      <alignment horizontal="center" vertical="center" wrapText="1"/>
    </xf>
    <xf numFmtId="165" fontId="35" fillId="11" borderId="11" xfId="10" applyNumberFormat="1" applyFont="1" applyFill="1" applyBorder="1" applyAlignment="1">
      <alignment horizontal="center" vertical="center" wrapText="1"/>
    </xf>
    <xf numFmtId="0" fontId="35" fillId="11" borderId="11" xfId="10" applyFont="1" applyFill="1" applyBorder="1" applyAlignment="1">
      <alignment horizontal="center" vertical="center" wrapText="1"/>
    </xf>
    <xf numFmtId="0" fontId="35" fillId="17" borderId="11" xfId="10" applyFont="1" applyFill="1" applyBorder="1" applyAlignment="1">
      <alignment horizontal="center" vertical="center" wrapText="1"/>
    </xf>
    <xf numFmtId="14" fontId="35" fillId="17" borderId="28" xfId="10" applyNumberFormat="1" applyFont="1" applyFill="1" applyBorder="1" applyAlignment="1">
      <alignment horizontal="center" vertical="center" wrapText="1"/>
    </xf>
    <xf numFmtId="0" fontId="11" fillId="0" borderId="53" xfId="1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19" borderId="0" xfId="0" applyFont="1" applyFill="1" applyBorder="1"/>
    <xf numFmtId="0" fontId="0" fillId="19" borderId="0" xfId="0" applyFill="1" applyAlignment="1">
      <alignment wrapText="1"/>
    </xf>
    <xf numFmtId="0" fontId="0" fillId="19" borderId="11" xfId="0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0" fillId="19" borderId="45" xfId="0" applyFill="1" applyBorder="1" applyAlignment="1">
      <alignment wrapText="1"/>
    </xf>
    <xf numFmtId="0" fontId="0" fillId="19" borderId="43" xfId="0" applyFill="1" applyBorder="1" applyAlignment="1">
      <alignment wrapText="1"/>
    </xf>
    <xf numFmtId="0" fontId="0" fillId="19" borderId="4" xfId="0" applyFill="1" applyBorder="1" applyAlignment="1">
      <alignment wrapText="1"/>
    </xf>
    <xf numFmtId="0" fontId="0" fillId="19" borderId="44" xfId="0" applyFill="1" applyBorder="1" applyAlignment="1">
      <alignment wrapText="1"/>
    </xf>
    <xf numFmtId="0" fontId="0" fillId="19" borderId="38" xfId="0" applyFill="1" applyBorder="1" applyAlignment="1">
      <alignment wrapText="1"/>
    </xf>
    <xf numFmtId="0" fontId="0" fillId="19" borderId="30" xfId="0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0" fillId="19" borderId="36" xfId="0" applyFill="1" applyBorder="1" applyAlignment="1">
      <alignment wrapText="1"/>
    </xf>
    <xf numFmtId="0" fontId="0" fillId="19" borderId="38" xfId="0" applyFill="1" applyBorder="1"/>
    <xf numFmtId="0" fontId="0" fillId="19" borderId="30" xfId="0" applyFill="1" applyBorder="1"/>
    <xf numFmtId="0" fontId="0" fillId="19" borderId="1" xfId="0" applyFill="1" applyBorder="1"/>
    <xf numFmtId="0" fontId="0" fillId="19" borderId="36" xfId="0" applyFill="1" applyBorder="1"/>
    <xf numFmtId="0" fontId="0" fillId="19" borderId="46" xfId="0" applyFill="1" applyBorder="1"/>
    <xf numFmtId="0" fontId="0" fillId="19" borderId="31" xfId="0" applyFill="1" applyBorder="1"/>
    <xf numFmtId="0" fontId="0" fillId="19" borderId="3" xfId="0" applyFill="1" applyBorder="1"/>
    <xf numFmtId="0" fontId="0" fillId="19" borderId="33" xfId="0" applyFill="1" applyBorder="1"/>
    <xf numFmtId="0" fontId="0" fillId="19" borderId="34" xfId="0" applyFill="1" applyBorder="1"/>
    <xf numFmtId="0" fontId="0" fillId="19" borderId="12" xfId="0" applyFill="1" applyBorder="1"/>
    <xf numFmtId="0" fontId="0" fillId="19" borderId="13" xfId="0" applyFill="1" applyBorder="1"/>
    <xf numFmtId="0" fontId="0" fillId="19" borderId="14" xfId="0" applyFill="1" applyBorder="1"/>
    <xf numFmtId="0" fontId="0" fillId="19" borderId="0" xfId="0" applyFill="1"/>
    <xf numFmtId="0" fontId="0" fillId="19" borderId="0" xfId="0" applyFill="1" applyBorder="1"/>
    <xf numFmtId="0" fontId="0" fillId="19" borderId="45" xfId="0" applyFill="1" applyBorder="1"/>
    <xf numFmtId="0" fontId="0" fillId="19" borderId="43" xfId="0" applyFill="1" applyBorder="1"/>
    <xf numFmtId="0" fontId="0" fillId="19" borderId="4" xfId="0" applyFill="1" applyBorder="1"/>
    <xf numFmtId="0" fontId="0" fillId="19" borderId="44" xfId="0" applyFill="1" applyBorder="1"/>
    <xf numFmtId="0" fontId="11" fillId="19" borderId="34" xfId="0" applyFont="1" applyFill="1" applyBorder="1"/>
    <xf numFmtId="0" fontId="11" fillId="19" borderId="40" xfId="0" applyFont="1" applyFill="1" applyBorder="1" applyAlignment="1"/>
    <xf numFmtId="0" fontId="0" fillId="19" borderId="8" xfId="0" applyFill="1" applyBorder="1"/>
    <xf numFmtId="0" fontId="0" fillId="19" borderId="9" xfId="0" applyFill="1" applyBorder="1"/>
    <xf numFmtId="0" fontId="0" fillId="19" borderId="35" xfId="0" applyFill="1" applyBorder="1"/>
    <xf numFmtId="0" fontId="11" fillId="19" borderId="48" xfId="0" applyFont="1" applyFill="1" applyBorder="1"/>
    <xf numFmtId="164" fontId="0" fillId="19" borderId="10" xfId="0" applyNumberFormat="1" applyFill="1" applyBorder="1"/>
    <xf numFmtId="164" fontId="0" fillId="19" borderId="11" xfId="0" applyNumberFormat="1" applyFill="1" applyBorder="1"/>
    <xf numFmtId="164" fontId="0" fillId="19" borderId="28" xfId="0" applyNumberFormat="1" applyFill="1" applyBorder="1"/>
    <xf numFmtId="0" fontId="45" fillId="0" borderId="4" xfId="13" applyFont="1" applyBorder="1"/>
    <xf numFmtId="14" fontId="4" fillId="0" borderId="4" xfId="13" applyNumberFormat="1" applyBorder="1"/>
    <xf numFmtId="14" fontId="4" fillId="0" borderId="4" xfId="13" applyNumberFormat="1" applyBorder="1" applyAlignment="1"/>
    <xf numFmtId="0" fontId="4" fillId="0" borderId="4" xfId="13" applyBorder="1" applyAlignment="1">
      <alignment wrapText="1"/>
    </xf>
    <xf numFmtId="14" fontId="2" fillId="0" borderId="4" xfId="13" applyNumberFormat="1" applyFont="1" applyBorder="1" applyAlignment="1">
      <alignment wrapText="1"/>
    </xf>
    <xf numFmtId="14" fontId="4" fillId="0" borderId="4" xfId="13" applyNumberFormat="1" applyBorder="1" applyAlignment="1">
      <alignment wrapText="1"/>
    </xf>
    <xf numFmtId="14" fontId="2" fillId="0" borderId="4" xfId="13" applyNumberFormat="1" applyFont="1" applyBorder="1"/>
    <xf numFmtId="0" fontId="46" fillId="0" borderId="1" xfId="13" applyFont="1" applyBorder="1"/>
    <xf numFmtId="0" fontId="4" fillId="0" borderId="1" xfId="13" applyBorder="1"/>
    <xf numFmtId="14" fontId="4" fillId="0" borderId="1" xfId="13" applyNumberFormat="1" applyBorder="1"/>
    <xf numFmtId="14" fontId="2" fillId="0" borderId="1" xfId="13" applyNumberFormat="1" applyFont="1" applyBorder="1"/>
    <xf numFmtId="14" fontId="4" fillId="0" borderId="1" xfId="13" applyNumberFormat="1" applyBorder="1" applyAlignment="1"/>
    <xf numFmtId="0" fontId="46" fillId="0" borderId="4" xfId="13" applyFont="1" applyBorder="1"/>
    <xf numFmtId="14" fontId="4" fillId="0" borderId="6" xfId="13" applyNumberFormat="1" applyBorder="1"/>
    <xf numFmtId="0" fontId="4" fillId="0" borderId="0" xfId="13" applyBorder="1" applyAlignment="1"/>
    <xf numFmtId="0" fontId="11" fillId="0" borderId="12" xfId="13" applyFont="1" applyBorder="1" applyAlignment="1">
      <alignment horizontal="center" vertical="center"/>
    </xf>
    <xf numFmtId="0" fontId="4" fillId="0" borderId="13" xfId="13" applyBorder="1" applyAlignment="1">
      <alignment horizontal="center" vertical="center"/>
    </xf>
    <xf numFmtId="0" fontId="11" fillId="0" borderId="23" xfId="13" applyFont="1" applyBorder="1" applyAlignment="1">
      <alignment horizontal="center" vertical="center" wrapText="1"/>
    </xf>
    <xf numFmtId="0" fontId="4" fillId="0" borderId="0" xfId="13" applyBorder="1"/>
    <xf numFmtId="0" fontId="11" fillId="0" borderId="2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14" fontId="45" fillId="0" borderId="1" xfId="0" applyNumberFormat="1" applyFont="1" applyFill="1" applyBorder="1"/>
    <xf numFmtId="14" fontId="45" fillId="0" borderId="1" xfId="0" applyNumberFormat="1" applyFont="1" applyBorder="1"/>
    <xf numFmtId="0" fontId="45" fillId="0" borderId="1" xfId="0" applyFont="1" applyFill="1" applyBorder="1" applyAlignment="1"/>
    <xf numFmtId="0" fontId="45" fillId="0" borderId="1" xfId="13" applyFont="1" applyFill="1" applyBorder="1"/>
    <xf numFmtId="0" fontId="45" fillId="0" borderId="1" xfId="0" applyFont="1" applyFill="1" applyBorder="1"/>
    <xf numFmtId="0" fontId="4" fillId="0" borderId="1" xfId="13" applyFill="1" applyBorder="1"/>
    <xf numFmtId="0" fontId="47" fillId="0" borderId="1" xfId="0" applyFont="1" applyBorder="1" applyAlignment="1">
      <alignment vertical="center"/>
    </xf>
    <xf numFmtId="44" fontId="2" fillId="0" borderId="1" xfId="13" applyNumberFormat="1" applyFont="1" applyBorder="1" applyAlignment="1">
      <alignment horizontal="left" vertical="top"/>
    </xf>
    <xf numFmtId="0" fontId="45" fillId="0" borderId="1" xfId="0" applyFont="1" applyFill="1" applyBorder="1" applyAlignment="1">
      <alignment horizontal="center"/>
    </xf>
    <xf numFmtId="0" fontId="0" fillId="0" borderId="55" xfId="0" applyFill="1" applyBorder="1"/>
    <xf numFmtId="0" fontId="47" fillId="0" borderId="1" xfId="0" applyFont="1" applyBorder="1" applyAlignment="1"/>
    <xf numFmtId="0" fontId="45" fillId="0" borderId="1" xfId="0" applyFont="1" applyBorder="1" applyAlignment="1">
      <alignment wrapText="1"/>
    </xf>
    <xf numFmtId="0" fontId="48" fillId="0" borderId="1" xfId="0" applyFont="1" applyBorder="1"/>
    <xf numFmtId="0" fontId="45" fillId="0" borderId="1" xfId="0" applyFont="1" applyFill="1" applyBorder="1" applyAlignment="1">
      <alignment wrapText="1"/>
    </xf>
    <xf numFmtId="0" fontId="45" fillId="0" borderId="1" xfId="0" applyFont="1" applyBorder="1"/>
    <xf numFmtId="0" fontId="45" fillId="0" borderId="56" xfId="0" applyFont="1" applyBorder="1"/>
    <xf numFmtId="0" fontId="0" fillId="0" borderId="57" xfId="0" applyFill="1" applyBorder="1"/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/>
    <xf numFmtId="0" fontId="11" fillId="0" borderId="58" xfId="0" applyFont="1" applyFill="1" applyBorder="1" applyAlignment="1">
      <alignment wrapText="1"/>
    </xf>
    <xf numFmtId="166" fontId="0" fillId="0" borderId="1" xfId="0" applyNumberFormat="1" applyBorder="1"/>
    <xf numFmtId="44" fontId="0" fillId="0" borderId="1" xfId="0" applyNumberFormat="1" applyBorder="1"/>
    <xf numFmtId="14" fontId="0" fillId="0" borderId="1" xfId="0" applyNumberFormat="1" applyBorder="1"/>
    <xf numFmtId="0" fontId="11" fillId="19" borderId="12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0" fontId="0" fillId="19" borderId="4" xfId="0" applyFill="1" applyBorder="1" applyAlignment="1"/>
    <xf numFmtId="0" fontId="0" fillId="19" borderId="1" xfId="0" applyFill="1" applyBorder="1" applyAlignment="1"/>
    <xf numFmtId="0" fontId="11" fillId="19" borderId="1" xfId="0" applyFont="1" applyFill="1" applyBorder="1" applyAlignment="1"/>
    <xf numFmtId="164" fontId="0" fillId="19" borderId="1" xfId="0" applyNumberFormat="1" applyFill="1" applyBorder="1" applyAlignment="1"/>
    <xf numFmtId="0" fontId="0" fillId="19" borderId="0" xfId="0" applyFill="1" applyBorder="1" applyAlignment="1">
      <alignment horizontal="center" wrapText="1"/>
    </xf>
    <xf numFmtId="0" fontId="11" fillId="19" borderId="13" xfId="0" applyFont="1" applyFill="1" applyBorder="1" applyAlignment="1">
      <alignment horizontal="center" wrapText="1"/>
    </xf>
    <xf numFmtId="0" fontId="11" fillId="19" borderId="14" xfId="0" applyFont="1" applyFill="1" applyBorder="1" applyAlignment="1">
      <alignment horizontal="center" wrapText="1"/>
    </xf>
    <xf numFmtId="0" fontId="0" fillId="19" borderId="29" xfId="0" applyFill="1" applyBorder="1"/>
    <xf numFmtId="0" fontId="0" fillId="19" borderId="2" xfId="0" applyFill="1" applyBorder="1"/>
    <xf numFmtId="0" fontId="11" fillId="19" borderId="1" xfId="0" applyFont="1" applyFill="1" applyBorder="1"/>
    <xf numFmtId="0" fontId="11" fillId="19" borderId="0" xfId="0" applyFont="1" applyFill="1"/>
    <xf numFmtId="0" fontId="0" fillId="19" borderId="10" xfId="0" applyFill="1" applyBorder="1"/>
    <xf numFmtId="0" fontId="0" fillId="19" borderId="11" xfId="0" applyFill="1" applyBorder="1"/>
    <xf numFmtId="0" fontId="0" fillId="19" borderId="28" xfId="0" applyFill="1" applyBorder="1"/>
    <xf numFmtId="0" fontId="0" fillId="19" borderId="34" xfId="0" applyFill="1" applyBorder="1" applyAlignment="1">
      <alignment horizontal="center"/>
    </xf>
    <xf numFmtId="0" fontId="0" fillId="19" borderId="47" xfId="0" applyFill="1" applyBorder="1"/>
    <xf numFmtId="0" fontId="6" fillId="19" borderId="0" xfId="0" applyFont="1" applyFill="1" applyBorder="1" applyAlignment="1">
      <alignment horizontal="left"/>
    </xf>
    <xf numFmtId="0" fontId="0" fillId="19" borderId="45" xfId="0" applyFill="1" applyBorder="1" applyAlignment="1">
      <alignment horizontal="center" vertical="center" wrapText="1"/>
    </xf>
    <xf numFmtId="0" fontId="0" fillId="19" borderId="43" xfId="0" applyFill="1" applyBorder="1" applyAlignment="1">
      <alignment horizontal="center" wrapText="1"/>
    </xf>
    <xf numFmtId="0" fontId="0" fillId="19" borderId="29" xfId="0" applyFill="1" applyBorder="1" applyAlignment="1">
      <alignment horizontal="center" wrapText="1"/>
    </xf>
    <xf numFmtId="0" fontId="0" fillId="19" borderId="4" xfId="0" applyFill="1" applyBorder="1" applyAlignment="1">
      <alignment horizontal="center" vertical="center" wrapText="1"/>
    </xf>
    <xf numFmtId="0" fontId="0" fillId="19" borderId="44" xfId="0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wrapText="1"/>
    </xf>
    <xf numFmtId="0" fontId="0" fillId="19" borderId="2" xfId="0" applyFill="1" applyBorder="1" applyAlignment="1">
      <alignment wrapText="1"/>
    </xf>
    <xf numFmtId="0" fontId="0" fillId="19" borderId="37" xfId="0" applyFill="1" applyBorder="1"/>
    <xf numFmtId="0" fontId="11" fillId="19" borderId="39" xfId="0" applyFont="1" applyFill="1" applyBorder="1" applyAlignment="1">
      <alignment horizontal="left" vertical="center"/>
    </xf>
    <xf numFmtId="0" fontId="0" fillId="20" borderId="1" xfId="0" applyFill="1" applyBorder="1"/>
    <xf numFmtId="0" fontId="11" fillId="20" borderId="1" xfId="0" applyFont="1" applyFill="1" applyBorder="1"/>
    <xf numFmtId="164" fontId="0" fillId="20" borderId="1" xfId="0" applyNumberFormat="1" applyFill="1" applyBorder="1"/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center" vertical="center" wrapText="1"/>
    </xf>
    <xf numFmtId="2" fontId="51" fillId="0" borderId="4" xfId="0" applyNumberFormat="1" applyFont="1" applyFill="1" applyBorder="1" applyAlignment="1">
      <alignment vertical="center" wrapText="1"/>
    </xf>
    <xf numFmtId="2" fontId="50" fillId="0" borderId="4" xfId="0" applyNumberFormat="1" applyFont="1" applyFill="1" applyBorder="1" applyAlignment="1">
      <alignment vertical="center"/>
    </xf>
    <xf numFmtId="0" fontId="50" fillId="0" borderId="4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vertical="center" wrapText="1"/>
    </xf>
    <xf numFmtId="2" fontId="50" fillId="0" borderId="1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horizontal="left" vertical="center"/>
    </xf>
    <xf numFmtId="4" fontId="51" fillId="0" borderId="1" xfId="0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vertical="center" wrapText="1"/>
    </xf>
    <xf numFmtId="0" fontId="51" fillId="21" borderId="1" xfId="0" applyFont="1" applyFill="1" applyBorder="1" applyAlignment="1">
      <alignment horizontal="left" vertical="center" wrapText="1"/>
    </xf>
    <xf numFmtId="14" fontId="50" fillId="0" borderId="1" xfId="0" applyNumberFormat="1" applyFont="1" applyFill="1" applyBorder="1" applyAlignment="1">
      <alignment horizontal="center" vertical="center" wrapText="1"/>
    </xf>
    <xf numFmtId="2" fontId="50" fillId="21" borderId="1" xfId="0" applyNumberFormat="1" applyFont="1" applyFill="1" applyBorder="1" applyAlignment="1">
      <alignment vertical="center" wrapText="1"/>
    </xf>
    <xf numFmtId="0" fontId="50" fillId="21" borderId="1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2" fontId="50" fillId="0" borderId="1" xfId="0" applyNumberFormat="1" applyFont="1" applyBorder="1" applyAlignment="1">
      <alignment vertical="center"/>
    </xf>
    <xf numFmtId="0" fontId="50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 wrapText="1"/>
    </xf>
    <xf numFmtId="4" fontId="52" fillId="0" borderId="1" xfId="0" applyNumberFormat="1" applyFont="1" applyBorder="1" applyAlignment="1">
      <alignment horizontal="left" vertical="center" wrapText="1"/>
    </xf>
    <xf numFmtId="0" fontId="50" fillId="0" borderId="1" xfId="16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1" fillId="0" borderId="1" xfId="8" applyFont="1" applyBorder="1" applyAlignment="1">
      <alignment horizontal="left" vertical="center" wrapText="1"/>
    </xf>
    <xf numFmtId="0" fontId="55" fillId="0" borderId="1" xfId="8" applyFont="1" applyBorder="1" applyAlignment="1">
      <alignment horizontal="left" vertical="center" wrapText="1"/>
    </xf>
    <xf numFmtId="0" fontId="50" fillId="0" borderId="1" xfId="8" applyFont="1" applyFill="1" applyBorder="1" applyAlignment="1">
      <alignment horizontal="left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14" fontId="50" fillId="21" borderId="1" xfId="0" applyNumberFormat="1" applyFont="1" applyFill="1" applyBorder="1" applyAlignment="1">
      <alignment horizontal="center" vertical="center" wrapText="1"/>
    </xf>
    <xf numFmtId="2" fontId="55" fillId="0" borderId="1" xfId="8" applyNumberFormat="1" applyFont="1" applyFill="1" applyBorder="1" applyAlignment="1" applyProtection="1">
      <alignment vertical="center" wrapText="1"/>
    </xf>
    <xf numFmtId="0" fontId="50" fillId="21" borderId="1" xfId="13" applyFont="1" applyFill="1" applyBorder="1" applyAlignment="1">
      <alignment horizontal="left" vertical="center" wrapText="1"/>
    </xf>
    <xf numFmtId="0" fontId="50" fillId="21" borderId="1" xfId="17" applyFont="1" applyFill="1" applyBorder="1" applyAlignment="1">
      <alignment horizontal="center" vertical="center"/>
    </xf>
    <xf numFmtId="0" fontId="50" fillId="0" borderId="1" xfId="13" applyFont="1" applyBorder="1" applyAlignment="1">
      <alignment horizontal="center" vertical="center"/>
    </xf>
    <xf numFmtId="0" fontId="50" fillId="21" borderId="1" xfId="13" applyFont="1" applyFill="1" applyBorder="1" applyAlignment="1">
      <alignment horizontal="center" vertical="center"/>
    </xf>
    <xf numFmtId="49" fontId="50" fillId="0" borderId="1" xfId="0" applyNumberFormat="1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/>
    </xf>
    <xf numFmtId="14" fontId="50" fillId="0" borderId="1" xfId="0" applyNumberFormat="1" applyFont="1" applyFill="1" applyBorder="1" applyAlignment="1">
      <alignment horizontal="left" vertical="center" wrapText="1"/>
    </xf>
    <xf numFmtId="0" fontId="50" fillId="21" borderId="1" xfId="8" applyFont="1" applyFill="1" applyBorder="1" applyAlignment="1">
      <alignment horizontal="center" vertical="center"/>
    </xf>
    <xf numFmtId="0" fontId="52" fillId="21" borderId="1" xfId="10" applyFont="1" applyFill="1" applyBorder="1" applyAlignment="1">
      <alignment horizontal="left" vertical="center" wrapText="1"/>
    </xf>
    <xf numFmtId="14" fontId="50" fillId="21" borderId="1" xfId="8" applyNumberFormat="1" applyFont="1" applyFill="1" applyBorder="1" applyAlignment="1">
      <alignment horizontal="center" vertical="center" wrapText="1"/>
    </xf>
    <xf numFmtId="2" fontId="50" fillId="21" borderId="1" xfId="8" applyNumberFormat="1" applyFont="1" applyFill="1" applyBorder="1" applyAlignment="1">
      <alignment vertical="center"/>
    </xf>
    <xf numFmtId="2" fontId="50" fillId="21" borderId="1" xfId="0" applyNumberFormat="1" applyFont="1" applyFill="1" applyBorder="1" applyAlignment="1">
      <alignment vertical="center"/>
    </xf>
    <xf numFmtId="0" fontId="50" fillId="0" borderId="1" xfId="8" applyFont="1" applyBorder="1" applyAlignment="1">
      <alignment horizontal="left" vertical="center" wrapText="1"/>
    </xf>
    <xf numFmtId="0" fontId="50" fillId="0" borderId="1" xfId="13" applyFont="1" applyBorder="1" applyAlignment="1">
      <alignment horizontal="left" vertical="center" wrapText="1"/>
    </xf>
    <xf numFmtId="0" fontId="50" fillId="0" borderId="1" xfId="8" applyFont="1" applyBorder="1" applyAlignment="1">
      <alignment horizontal="center" vertical="center"/>
    </xf>
    <xf numFmtId="14" fontId="50" fillId="0" borderId="1" xfId="8" applyNumberFormat="1" applyFont="1" applyBorder="1" applyAlignment="1">
      <alignment horizontal="center" vertical="center" wrapText="1"/>
    </xf>
    <xf numFmtId="2" fontId="50" fillId="0" borderId="1" xfId="8" applyNumberFormat="1" applyFont="1" applyBorder="1" applyAlignment="1">
      <alignment vertical="center"/>
    </xf>
    <xf numFmtId="0" fontId="52" fillId="22" borderId="1" xfId="10" applyFont="1" applyFill="1" applyBorder="1" applyAlignment="1">
      <alignment horizontal="left" vertical="center" wrapText="1"/>
    </xf>
    <xf numFmtId="0" fontId="50" fillId="0" borderId="1" xfId="8" applyFont="1" applyBorder="1" applyAlignment="1">
      <alignment horizontal="left" vertical="center"/>
    </xf>
    <xf numFmtId="2" fontId="50" fillId="0" borderId="1" xfId="13" applyNumberFormat="1" applyFont="1" applyBorder="1" applyAlignment="1">
      <alignment vertical="center"/>
    </xf>
    <xf numFmtId="0" fontId="52" fillId="22" borderId="1" xfId="18" applyFont="1" applyFill="1" applyBorder="1" applyAlignment="1">
      <alignment horizontal="left" vertical="center" wrapText="1"/>
    </xf>
    <xf numFmtId="14" fontId="50" fillId="0" borderId="1" xfId="8" applyNumberFormat="1" applyFont="1" applyFill="1" applyBorder="1" applyAlignment="1">
      <alignment horizontal="center" vertical="center" wrapText="1"/>
    </xf>
    <xf numFmtId="0" fontId="50" fillId="0" borderId="1" xfId="17" applyFont="1" applyBorder="1" applyAlignment="1">
      <alignment horizontal="left" vertical="center" wrapText="1"/>
    </xf>
    <xf numFmtId="0" fontId="50" fillId="0" borderId="1" xfId="17" applyFont="1" applyBorder="1" applyAlignment="1">
      <alignment horizontal="center" vertical="center" wrapText="1"/>
    </xf>
    <xf numFmtId="2" fontId="50" fillId="21" borderId="1" xfId="17" applyNumberFormat="1" applyFont="1" applyFill="1" applyBorder="1" applyAlignment="1">
      <alignment vertical="center"/>
    </xf>
    <xf numFmtId="0" fontId="52" fillId="0" borderId="1" xfId="18" applyFont="1" applyFill="1" applyBorder="1" applyAlignment="1">
      <alignment horizontal="left" vertical="center" wrapText="1"/>
    </xf>
    <xf numFmtId="0" fontId="50" fillId="0" borderId="1" xfId="18" applyFont="1" applyFill="1" applyBorder="1" applyAlignment="1">
      <alignment horizontal="left" vertical="center" wrapText="1"/>
    </xf>
    <xf numFmtId="0" fontId="52" fillId="0" borderId="1" xfId="18" applyFont="1" applyFill="1" applyBorder="1" applyAlignment="1">
      <alignment horizontal="center" vertical="center" wrapText="1"/>
    </xf>
    <xf numFmtId="49" fontId="50" fillId="0" borderId="1" xfId="8" applyNumberFormat="1" applyFont="1" applyBorder="1" applyAlignment="1">
      <alignment horizontal="left" vertical="center" wrapText="1"/>
    </xf>
    <xf numFmtId="16" fontId="50" fillId="0" borderId="1" xfId="0" applyNumberFormat="1" applyFont="1" applyFill="1" applyBorder="1" applyAlignment="1">
      <alignment horizontal="center" vertical="center" wrapText="1"/>
    </xf>
    <xf numFmtId="16" fontId="50" fillId="0" borderId="1" xfId="0" applyNumberFormat="1" applyFont="1" applyFill="1" applyBorder="1" applyAlignment="1">
      <alignment horizontal="left" vertical="center" wrapText="1"/>
    </xf>
    <xf numFmtId="16" fontId="50" fillId="21" borderId="1" xfId="0" applyNumberFormat="1" applyFont="1" applyFill="1" applyBorder="1" applyAlignment="1">
      <alignment horizontal="left" vertical="center" wrapText="1"/>
    </xf>
    <xf numFmtId="49" fontId="50" fillId="0" borderId="1" xfId="0" applyNumberFormat="1" applyFont="1" applyFill="1" applyBorder="1" applyAlignment="1">
      <alignment horizontal="left" vertical="center" wrapText="1"/>
    </xf>
    <xf numFmtId="0" fontId="50" fillId="0" borderId="1" xfId="19" applyFont="1" applyFill="1" applyBorder="1" applyAlignment="1">
      <alignment horizontal="left" vertical="center" wrapText="1"/>
    </xf>
    <xf numFmtId="0" fontId="50" fillId="21" borderId="1" xfId="0" applyFont="1" applyFill="1" applyBorder="1" applyAlignment="1">
      <alignment horizontal="center" vertical="center" wrapText="1"/>
    </xf>
    <xf numFmtId="2" fontId="50" fillId="0" borderId="1" xfId="0" applyNumberFormat="1" applyFont="1" applyBorder="1" applyAlignment="1">
      <alignment vertical="center" wrapText="1"/>
    </xf>
    <xf numFmtId="0" fontId="50" fillId="0" borderId="1" xfId="19" applyFont="1" applyFill="1" applyBorder="1" applyAlignment="1">
      <alignment horizontal="center" vertical="center" wrapText="1"/>
    </xf>
    <xf numFmtId="0" fontId="50" fillId="0" borderId="1" xfId="20" applyFont="1" applyFill="1" applyBorder="1" applyAlignment="1">
      <alignment horizontal="left" vertical="center" wrapText="1"/>
    </xf>
    <xf numFmtId="0" fontId="50" fillId="0" borderId="1" xfId="20" applyFont="1" applyBorder="1" applyAlignment="1">
      <alignment horizontal="center" vertical="center" wrapText="1"/>
    </xf>
    <xf numFmtId="0" fontId="50" fillId="0" borderId="1" xfId="20" applyFont="1" applyBorder="1" applyAlignment="1">
      <alignment horizontal="left" vertical="center" wrapText="1"/>
    </xf>
    <xf numFmtId="0" fontId="50" fillId="0" borderId="1" xfId="20" applyFont="1" applyFill="1" applyBorder="1" applyAlignment="1">
      <alignment horizontal="center" vertical="center" wrapText="1"/>
    </xf>
    <xf numFmtId="2" fontId="51" fillId="0" borderId="4" xfId="0" applyNumberFormat="1" applyFont="1" applyFill="1" applyBorder="1" applyAlignment="1">
      <alignment horizontal="right" vertical="center" wrapText="1"/>
    </xf>
    <xf numFmtId="2" fontId="50" fillId="0" borderId="4" xfId="0" applyNumberFormat="1" applyFont="1" applyBorder="1" applyAlignment="1">
      <alignment horizontal="right" vertical="center" wrapText="1"/>
    </xf>
    <xf numFmtId="0" fontId="50" fillId="0" borderId="4" xfId="0" applyFont="1" applyBorder="1" applyAlignment="1">
      <alignment horizontal="left" vertical="center" wrapText="1"/>
    </xf>
    <xf numFmtId="2" fontId="51" fillId="0" borderId="1" xfId="0" applyNumberFormat="1" applyFont="1" applyFill="1" applyBorder="1" applyAlignment="1">
      <alignment horizontal="right" vertical="center" wrapText="1"/>
    </xf>
    <xf numFmtId="2" fontId="50" fillId="0" borderId="1" xfId="0" applyNumberFormat="1" applyFont="1" applyBorder="1" applyAlignment="1">
      <alignment horizontal="right" vertical="center" wrapText="1"/>
    </xf>
    <xf numFmtId="2" fontId="50" fillId="0" borderId="1" xfId="0" applyNumberFormat="1" applyFont="1" applyFill="1" applyBorder="1" applyAlignment="1">
      <alignment horizontal="right" vertical="center" wrapText="1"/>
    </xf>
    <xf numFmtId="17" fontId="50" fillId="0" borderId="1" xfId="0" applyNumberFormat="1" applyFont="1" applyBorder="1" applyAlignment="1">
      <alignment horizontal="center" vertical="center" wrapText="1"/>
    </xf>
    <xf numFmtId="0" fontId="50" fillId="0" borderId="1" xfId="21" applyFont="1" applyBorder="1" applyAlignment="1">
      <alignment horizontal="left" vertical="center" wrapText="1"/>
    </xf>
    <xf numFmtId="167" fontId="50" fillId="0" borderId="1" xfId="21" applyNumberFormat="1" applyFont="1" applyBorder="1" applyAlignment="1">
      <alignment horizontal="center" vertical="center" wrapText="1"/>
    </xf>
    <xf numFmtId="2" fontId="50" fillId="0" borderId="1" xfId="21" applyNumberFormat="1" applyFont="1" applyBorder="1" applyAlignment="1">
      <alignment horizontal="right" vertical="center" wrapText="1"/>
    </xf>
    <xf numFmtId="0" fontId="50" fillId="0" borderId="1" xfId="22" applyFont="1" applyBorder="1" applyAlignment="1">
      <alignment horizontal="left" vertical="center" wrapText="1"/>
    </xf>
    <xf numFmtId="0" fontId="50" fillId="0" borderId="1" xfId="23" applyFont="1" applyBorder="1" applyAlignment="1">
      <alignment horizontal="left" vertical="center" wrapText="1"/>
    </xf>
    <xf numFmtId="167" fontId="50" fillId="0" borderId="1" xfId="23" applyNumberFormat="1" applyFont="1" applyBorder="1" applyAlignment="1">
      <alignment horizontal="center" vertical="center" wrapText="1"/>
    </xf>
    <xf numFmtId="2" fontId="50" fillId="0" borderId="1" xfId="23" applyNumberFormat="1" applyFont="1" applyBorder="1" applyAlignment="1">
      <alignment horizontal="right" vertical="center" wrapText="1"/>
    </xf>
    <xf numFmtId="168" fontId="50" fillId="0" borderId="1" xfId="23" applyNumberFormat="1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0" fillId="0" borderId="1" xfId="24" applyFont="1" applyBorder="1" applyAlignment="1">
      <alignment horizontal="left" vertical="center" wrapText="1"/>
    </xf>
    <xf numFmtId="167" fontId="50" fillId="0" borderId="1" xfId="24" applyNumberFormat="1" applyFont="1" applyBorder="1" applyAlignment="1">
      <alignment horizontal="center" vertical="center" wrapText="1"/>
    </xf>
    <xf numFmtId="2" fontId="50" fillId="0" borderId="1" xfId="24" applyNumberFormat="1" applyFont="1" applyBorder="1" applyAlignment="1">
      <alignment horizontal="right" vertical="center" wrapText="1"/>
    </xf>
    <xf numFmtId="49" fontId="50" fillId="0" borderId="1" xfId="24" applyNumberFormat="1" applyFont="1" applyBorder="1" applyAlignment="1">
      <alignment horizontal="left" vertical="center" wrapText="1"/>
    </xf>
    <xf numFmtId="2" fontId="50" fillId="0" borderId="1" xfId="24" applyNumberFormat="1" applyFont="1" applyFill="1" applyBorder="1" applyAlignment="1">
      <alignment horizontal="right" vertical="center" wrapText="1"/>
    </xf>
    <xf numFmtId="167" fontId="50" fillId="0" borderId="1" xfId="22" applyNumberFormat="1" applyFont="1" applyBorder="1" applyAlignment="1">
      <alignment horizontal="center" vertical="center" wrapText="1"/>
    </xf>
    <xf numFmtId="2" fontId="50" fillId="0" borderId="1" xfId="22" applyNumberFormat="1" applyFont="1" applyBorder="1" applyAlignment="1">
      <alignment horizontal="right" vertical="center" wrapText="1"/>
    </xf>
    <xf numFmtId="1" fontId="50" fillId="0" borderId="1" xfId="0" applyNumberFormat="1" applyFont="1" applyFill="1" applyBorder="1" applyAlignment="1">
      <alignment horizontal="left" vertical="center" wrapText="1"/>
    </xf>
    <xf numFmtId="0" fontId="50" fillId="0" borderId="1" xfId="25" applyFont="1" applyBorder="1" applyAlignment="1">
      <alignment horizontal="left" vertical="center" wrapText="1"/>
    </xf>
    <xf numFmtId="167" fontId="50" fillId="0" borderId="1" xfId="25" applyNumberFormat="1" applyFont="1" applyBorder="1" applyAlignment="1">
      <alignment horizontal="center" vertical="center" wrapText="1"/>
    </xf>
    <xf numFmtId="0" fontId="50" fillId="0" borderId="1" xfId="26" applyFont="1" applyBorder="1" applyAlignment="1">
      <alignment horizontal="left" vertical="center" wrapText="1"/>
    </xf>
    <xf numFmtId="167" fontId="50" fillId="0" borderId="1" xfId="26" applyNumberFormat="1" applyFont="1" applyBorder="1" applyAlignment="1">
      <alignment horizontal="center" vertical="center" wrapText="1"/>
    </xf>
    <xf numFmtId="2" fontId="50" fillId="0" borderId="1" xfId="26" applyNumberFormat="1" applyFont="1" applyBorder="1" applyAlignment="1">
      <alignment horizontal="right" vertical="center" wrapText="1"/>
    </xf>
    <xf numFmtId="0" fontId="50" fillId="0" borderId="1" xfId="13" applyFont="1" applyBorder="1" applyAlignment="1">
      <alignment horizontal="center" vertical="center" wrapText="1"/>
    </xf>
    <xf numFmtId="0" fontId="50" fillId="21" borderId="1" xfId="13" applyFont="1" applyFill="1" applyBorder="1" applyAlignment="1">
      <alignment horizontal="center" vertical="center" wrapText="1"/>
    </xf>
    <xf numFmtId="2" fontId="55" fillId="0" borderId="1" xfId="8" applyNumberFormat="1" applyFont="1" applyFill="1" applyBorder="1" applyAlignment="1" applyProtection="1">
      <alignment horizontal="right" vertical="center" wrapText="1"/>
    </xf>
    <xf numFmtId="14" fontId="50" fillId="21" borderId="1" xfId="13" applyNumberFormat="1" applyFont="1" applyFill="1" applyBorder="1" applyAlignment="1">
      <alignment horizontal="center" vertical="center" wrapText="1"/>
    </xf>
    <xf numFmtId="0" fontId="50" fillId="0" borderId="1" xfId="8" applyFont="1" applyBorder="1" applyAlignment="1">
      <alignment horizontal="center" vertical="center" wrapText="1"/>
    </xf>
    <xf numFmtId="2" fontId="50" fillId="0" borderId="1" xfId="17" applyNumberFormat="1" applyFont="1" applyBorder="1" applyAlignment="1">
      <alignment horizontal="right" vertical="center" wrapText="1"/>
    </xf>
    <xf numFmtId="2" fontId="50" fillId="0" borderId="1" xfId="8" applyNumberFormat="1" applyFont="1" applyBorder="1" applyAlignment="1">
      <alignment horizontal="right" vertical="center" wrapText="1"/>
    </xf>
    <xf numFmtId="0" fontId="52" fillId="22" borderId="1" xfId="27" applyFont="1" applyFill="1" applyBorder="1" applyAlignment="1">
      <alignment horizontal="left" vertical="center" wrapText="1"/>
    </xf>
    <xf numFmtId="2" fontId="50" fillId="0" borderId="1" xfId="13" applyNumberFormat="1" applyFont="1" applyBorder="1" applyAlignment="1">
      <alignment horizontal="right" vertical="center" wrapText="1"/>
    </xf>
    <xf numFmtId="2" fontId="50" fillId="21" borderId="1" xfId="0" applyNumberFormat="1" applyFont="1" applyFill="1" applyBorder="1" applyAlignment="1">
      <alignment horizontal="right" vertical="center" wrapText="1"/>
    </xf>
    <xf numFmtId="0" fontId="55" fillId="23" borderId="1" xfId="0" applyFont="1" applyFill="1" applyBorder="1" applyAlignment="1">
      <alignment horizontal="center" wrapText="1"/>
    </xf>
    <xf numFmtId="0" fontId="55" fillId="23" borderId="1" xfId="0" applyFont="1" applyFill="1" applyBorder="1" applyAlignment="1">
      <alignment wrapText="1"/>
    </xf>
    <xf numFmtId="49" fontId="55" fillId="23" borderId="1" xfId="0" applyNumberFormat="1" applyFont="1" applyFill="1" applyBorder="1" applyAlignment="1">
      <alignment horizontal="center" wrapText="1"/>
    </xf>
    <xf numFmtId="49" fontId="55" fillId="23" borderId="1" xfId="0" applyNumberFormat="1" applyFont="1" applyFill="1" applyBorder="1" applyAlignment="1">
      <alignment horizontal="center" vertical="top" wrapText="1"/>
    </xf>
    <xf numFmtId="169" fontId="55" fillId="23" borderId="1" xfId="0" applyNumberFormat="1" applyFont="1" applyFill="1" applyBorder="1" applyAlignment="1">
      <alignment wrapText="1"/>
    </xf>
    <xf numFmtId="0" fontId="55" fillId="23" borderId="1" xfId="0" applyFont="1" applyFill="1" applyBorder="1" applyAlignment="1">
      <alignment horizontal="center" vertical="top" wrapText="1"/>
    </xf>
    <xf numFmtId="0" fontId="55" fillId="23" borderId="1" xfId="0" applyFont="1" applyFill="1" applyBorder="1" applyAlignment="1">
      <alignment vertical="top" wrapText="1"/>
    </xf>
    <xf numFmtId="0" fontId="55" fillId="23" borderId="1" xfId="28" applyFont="1" applyFill="1" applyBorder="1" applyAlignment="1">
      <alignment wrapText="1"/>
    </xf>
    <xf numFmtId="0" fontId="50" fillId="23" borderId="1" xfId="0" applyFont="1" applyFill="1" applyBorder="1" applyAlignment="1">
      <alignment horizontal="center" wrapText="1"/>
    </xf>
    <xf numFmtId="0" fontId="50" fillId="23" borderId="1" xfId="0" applyFont="1" applyFill="1" applyBorder="1" applyAlignment="1">
      <alignment wrapText="1"/>
    </xf>
    <xf numFmtId="0" fontId="55" fillId="24" borderId="1" xfId="0" applyFont="1" applyFill="1" applyBorder="1" applyAlignment="1">
      <alignment horizontal="center" wrapText="1"/>
    </xf>
    <xf numFmtId="0" fontId="55" fillId="24" borderId="1" xfId="0" applyFont="1" applyFill="1" applyBorder="1" applyAlignment="1">
      <alignment wrapText="1"/>
    </xf>
    <xf numFmtId="49" fontId="55" fillId="24" borderId="1" xfId="0" applyNumberFormat="1" applyFont="1" applyFill="1" applyBorder="1" applyAlignment="1">
      <alignment horizontal="center" wrapText="1"/>
    </xf>
    <xf numFmtId="0" fontId="55" fillId="21" borderId="1" xfId="0" applyFont="1" applyFill="1" applyBorder="1" applyAlignment="1">
      <alignment wrapText="1"/>
    </xf>
    <xf numFmtId="49" fontId="55" fillId="21" borderId="1" xfId="0" applyNumberFormat="1" applyFont="1" applyFill="1" applyBorder="1" applyAlignment="1">
      <alignment horizontal="center" wrapText="1"/>
    </xf>
    <xf numFmtId="0" fontId="11" fillId="0" borderId="3" xfId="9" applyFont="1" applyBorder="1" applyAlignment="1">
      <alignment horizontal="left" vertical="center"/>
    </xf>
    <xf numFmtId="0" fontId="11" fillId="0" borderId="3" xfId="9" applyFont="1" applyBorder="1" applyAlignment="1">
      <alignment horizontal="center" vertical="center"/>
    </xf>
    <xf numFmtId="0" fontId="9" fillId="0" borderId="12" xfId="9" applyBorder="1" applyAlignment="1">
      <alignment horizontal="center" vertical="center" wrapText="1"/>
    </xf>
    <xf numFmtId="0" fontId="9" fillId="0" borderId="13" xfId="9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9" fillId="0" borderId="1" xfId="9" applyBorder="1" applyAlignment="1">
      <alignment horizontal="left"/>
    </xf>
    <xf numFmtId="0" fontId="28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17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3" fontId="30" fillId="0" borderId="0" xfId="2" applyNumberFormat="1" applyFont="1" applyBorder="1" applyAlignment="1">
      <alignment vertical="top" wrapText="1"/>
    </xf>
    <xf numFmtId="3" fontId="30" fillId="18" borderId="0" xfId="3" applyNumberFormat="1" applyFont="1" applyFill="1" applyBorder="1" applyAlignment="1">
      <alignment vertical="top" wrapText="1"/>
    </xf>
    <xf numFmtId="3" fontId="30" fillId="18" borderId="0" xfId="4" applyNumberFormat="1" applyFont="1" applyFill="1" applyBorder="1" applyAlignment="1">
      <alignment vertical="top" wrapText="1"/>
    </xf>
    <xf numFmtId="0" fontId="29" fillId="18" borderId="0" xfId="0" applyFont="1" applyFill="1" applyAlignment="1">
      <alignment horizontal="left" vertical="top"/>
    </xf>
    <xf numFmtId="0" fontId="29" fillId="18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30" fillId="18" borderId="0" xfId="0" applyFont="1" applyFill="1" applyAlignment="1">
      <alignment horizontal="left" vertical="top"/>
    </xf>
    <xf numFmtId="0" fontId="30" fillId="18" borderId="0" xfId="0" applyFont="1" applyFill="1" applyAlignment="1">
      <alignment horizontal="left" vertical="top" wrapText="1"/>
    </xf>
    <xf numFmtId="0" fontId="29" fillId="0" borderId="0" xfId="0" applyFont="1" applyBorder="1" applyAlignment="1">
      <alignment vertical="top"/>
    </xf>
    <xf numFmtId="3" fontId="30" fillId="0" borderId="0" xfId="5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3" fontId="30" fillId="18" borderId="0" xfId="2" applyNumberFormat="1" applyFont="1" applyFill="1" applyBorder="1" applyAlignment="1">
      <alignment vertical="top" wrapText="1"/>
    </xf>
    <xf numFmtId="3" fontId="30" fillId="0" borderId="0" xfId="3" applyNumberFormat="1" applyFont="1" applyFill="1" applyBorder="1" applyAlignment="1">
      <alignment vertical="top" wrapText="1"/>
    </xf>
    <xf numFmtId="0" fontId="11" fillId="2" borderId="12" xfId="8" applyFont="1" applyFill="1" applyBorder="1" applyAlignment="1">
      <alignment horizontal="center"/>
    </xf>
    <xf numFmtId="0" fontId="11" fillId="2" borderId="13" xfId="8" applyFont="1" applyFill="1" applyBorder="1" applyAlignment="1">
      <alignment horizontal="center"/>
    </xf>
    <xf numFmtId="0" fontId="11" fillId="0" borderId="31" xfId="8" applyFont="1" applyBorder="1" applyAlignment="1">
      <alignment horizontal="center" vertical="center" wrapText="1"/>
    </xf>
    <xf numFmtId="0" fontId="11" fillId="0" borderId="52" xfId="8" applyFont="1" applyBorder="1" applyAlignment="1">
      <alignment horizontal="center" vertical="center" wrapText="1"/>
    </xf>
    <xf numFmtId="0" fontId="11" fillId="0" borderId="43" xfId="8" applyFont="1" applyBorder="1" applyAlignment="1">
      <alignment horizontal="center" vertical="center" wrapText="1"/>
    </xf>
    <xf numFmtId="0" fontId="11" fillId="2" borderId="30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0" fontId="11" fillId="0" borderId="31" xfId="8" applyFont="1" applyBorder="1" applyAlignment="1">
      <alignment horizontal="center" wrapText="1"/>
    </xf>
    <xf numFmtId="0" fontId="11" fillId="0" borderId="52" xfId="8" applyFont="1" applyBorder="1" applyAlignment="1">
      <alignment horizontal="center" wrapText="1"/>
    </xf>
    <xf numFmtId="0" fontId="11" fillId="0" borderId="43" xfId="8" applyFont="1" applyBorder="1" applyAlignment="1">
      <alignment horizontal="center" wrapText="1"/>
    </xf>
    <xf numFmtId="0" fontId="11" fillId="0" borderId="31" xfId="8" applyFont="1" applyBorder="1" applyAlignment="1">
      <alignment horizontal="center" vertical="center"/>
    </xf>
    <xf numFmtId="0" fontId="11" fillId="0" borderId="52" xfId="8" applyFont="1" applyBorder="1" applyAlignment="1">
      <alignment horizontal="center" vertical="center"/>
    </xf>
    <xf numFmtId="0" fontId="11" fillId="0" borderId="43" xfId="8" applyFont="1" applyBorder="1" applyAlignment="1">
      <alignment horizontal="center" vertical="center"/>
    </xf>
    <xf numFmtId="0" fontId="11" fillId="2" borderId="31" xfId="8" applyFont="1" applyFill="1" applyBorder="1" applyAlignment="1">
      <alignment horizontal="center"/>
    </xf>
    <xf numFmtId="0" fontId="11" fillId="2" borderId="3" xfId="8" applyFont="1" applyFill="1" applyBorder="1" applyAlignment="1">
      <alignment horizontal="center"/>
    </xf>
    <xf numFmtId="0" fontId="11" fillId="2" borderId="8" xfId="8" applyFont="1" applyFill="1" applyBorder="1" applyAlignment="1">
      <alignment vertical="center" wrapText="1"/>
    </xf>
    <xf numFmtId="0" fontId="11" fillId="2" borderId="30" xfId="8" applyFont="1" applyFill="1" applyBorder="1" applyAlignment="1">
      <alignment vertical="center" wrapText="1"/>
    </xf>
    <xf numFmtId="0" fontId="11" fillId="2" borderId="10" xfId="8" applyFont="1" applyFill="1" applyBorder="1" applyAlignment="1">
      <alignment vertical="center" wrapText="1"/>
    </xf>
    <xf numFmtId="0" fontId="13" fillId="0" borderId="0" xfId="8" applyFont="1" applyBorder="1" applyAlignment="1">
      <alignment horizontal="center"/>
    </xf>
    <xf numFmtId="0" fontId="11" fillId="0" borderId="8" xfId="8" applyBorder="1" applyAlignment="1">
      <alignment horizontal="center" vertical="center"/>
    </xf>
    <xf numFmtId="0" fontId="11" fillId="0" borderId="10" xfId="8" applyBorder="1" applyAlignment="1">
      <alignment horizontal="center" vertical="center"/>
    </xf>
    <xf numFmtId="0" fontId="11" fillId="0" borderId="9" xfId="8" applyFont="1" applyBorder="1" applyAlignment="1">
      <alignment horizontal="center" vertical="center" wrapText="1"/>
    </xf>
    <xf numFmtId="0" fontId="11" fillId="0" borderId="11" xfId="8" applyFont="1" applyBorder="1" applyAlignment="1">
      <alignment horizontal="center" vertical="center" wrapText="1"/>
    </xf>
    <xf numFmtId="0" fontId="21" fillId="0" borderId="9" xfId="8" applyFont="1" applyBorder="1" applyAlignment="1">
      <alignment horizontal="center" vertical="center"/>
    </xf>
    <xf numFmtId="0" fontId="11" fillId="0" borderId="9" xfId="8" applyBorder="1" applyAlignment="1">
      <alignment horizontal="center" vertical="center"/>
    </xf>
    <xf numFmtId="0" fontId="11" fillId="0" borderId="35" xfId="8" applyBorder="1" applyAlignment="1">
      <alignment horizontal="center" vertical="center"/>
    </xf>
    <xf numFmtId="0" fontId="11" fillId="0" borderId="18" xfId="8" applyBorder="1" applyAlignment="1">
      <alignment horizontal="center" vertical="center"/>
    </xf>
    <xf numFmtId="0" fontId="11" fillId="0" borderId="52" xfId="8" applyBorder="1" applyAlignment="1">
      <alignment horizontal="center" vertical="center"/>
    </xf>
    <xf numFmtId="0" fontId="11" fillId="0" borderId="43" xfId="8" applyBorder="1" applyAlignment="1">
      <alignment horizontal="center" vertical="center"/>
    </xf>
    <xf numFmtId="0" fontId="13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6" fillId="0" borderId="0" xfId="8" applyFont="1" applyBorder="1" applyAlignment="1">
      <alignment horizontal="center"/>
    </xf>
    <xf numFmtId="0" fontId="13" fillId="0" borderId="32" xfId="8" applyFont="1" applyBorder="1" applyAlignment="1">
      <alignment horizontal="center" vertical="center" wrapText="1"/>
    </xf>
    <xf numFmtId="0" fontId="11" fillId="0" borderId="8" xfId="8" applyBorder="1" applyAlignment="1">
      <alignment horizontal="center" vertical="center" wrapText="1"/>
    </xf>
    <xf numFmtId="0" fontId="11" fillId="0" borderId="10" xfId="8" applyBorder="1" applyAlignment="1">
      <alignment horizontal="center" vertical="center" wrapText="1"/>
    </xf>
    <xf numFmtId="0" fontId="11" fillId="0" borderId="9" xfId="8" applyBorder="1" applyAlignment="1">
      <alignment horizontal="center" vertical="center" wrapText="1"/>
    </xf>
    <xf numFmtId="0" fontId="11" fillId="0" borderId="11" xfId="8" applyBorder="1" applyAlignment="1">
      <alignment horizontal="center" vertical="center" wrapText="1"/>
    </xf>
    <xf numFmtId="0" fontId="11" fillId="0" borderId="9" xfId="8" applyFont="1" applyFill="1" applyBorder="1" applyAlignment="1">
      <alignment horizontal="center" vertical="center" wrapText="1"/>
    </xf>
    <xf numFmtId="0" fontId="11" fillId="0" borderId="35" xfId="8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13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3" fillId="0" borderId="0" xfId="9" applyFont="1" applyAlignment="1">
      <alignment horizontal="center" wrapText="1"/>
    </xf>
    <xf numFmtId="0" fontId="14" fillId="0" borderId="0" xfId="9" applyFont="1" applyAlignment="1">
      <alignment horizontal="center" wrapText="1"/>
    </xf>
    <xf numFmtId="0" fontId="11" fillId="0" borderId="8" xfId="9" applyFont="1" applyBorder="1" applyAlignment="1">
      <alignment vertical="center"/>
    </xf>
    <xf numFmtId="0" fontId="11" fillId="0" borderId="30" xfId="9" applyFont="1" applyBorder="1" applyAlignment="1">
      <alignment vertical="center"/>
    </xf>
    <xf numFmtId="0" fontId="9" fillId="0" borderId="30" xfId="9" applyBorder="1" applyAlignment="1">
      <alignment vertical="center"/>
    </xf>
    <xf numFmtId="0" fontId="11" fillId="0" borderId="9" xfId="9" applyFont="1" applyBorder="1" applyAlignment="1">
      <alignment horizontal="center" vertical="center"/>
    </xf>
    <xf numFmtId="0" fontId="9" fillId="0" borderId="9" xfId="9" applyBorder="1" applyAlignment="1">
      <alignment vertical="center"/>
    </xf>
    <xf numFmtId="0" fontId="9" fillId="0" borderId="9" xfId="9" applyBorder="1" applyAlignment="1">
      <alignment horizontal="center" vertical="center"/>
    </xf>
    <xf numFmtId="0" fontId="11" fillId="0" borderId="9" xfId="9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9" fillId="0" borderId="1" xfId="9" applyBorder="1" applyAlignment="1">
      <alignment horizontal="center" vertical="center" wrapText="1"/>
    </xf>
    <xf numFmtId="0" fontId="11" fillId="0" borderId="35" xfId="9" applyFont="1" applyBorder="1" applyAlignment="1">
      <alignment horizontal="center" vertical="center" wrapText="1"/>
    </xf>
    <xf numFmtId="0" fontId="11" fillId="0" borderId="36" xfId="9" applyFont="1" applyBorder="1" applyAlignment="1">
      <alignment horizontal="center" vertical="center" wrapText="1"/>
    </xf>
    <xf numFmtId="0" fontId="9" fillId="0" borderId="36" xfId="9" applyBorder="1" applyAlignment="1">
      <alignment horizontal="center" vertical="center" wrapText="1"/>
    </xf>
    <xf numFmtId="0" fontId="9" fillId="0" borderId="15" xfId="9" applyBorder="1" applyAlignment="1">
      <alignment horizontal="center" vertical="center"/>
    </xf>
    <xf numFmtId="0" fontId="9" fillId="0" borderId="16" xfId="9" applyBorder="1" applyAlignment="1">
      <alignment horizontal="center" vertical="center"/>
    </xf>
    <xf numFmtId="0" fontId="9" fillId="0" borderId="17" xfId="9" applyBorder="1" applyAlignment="1">
      <alignment horizontal="center" vertical="center"/>
    </xf>
    <xf numFmtId="0" fontId="11" fillId="19" borderId="8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19" borderId="41" xfId="0" applyFont="1" applyFill="1" applyBorder="1" applyAlignment="1">
      <alignment horizontal="center" vertical="center" wrapText="1"/>
    </xf>
    <xf numFmtId="0" fontId="0" fillId="19" borderId="42" xfId="0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0" fontId="11" fillId="19" borderId="37" xfId="0" applyFont="1" applyFill="1" applyBorder="1" applyAlignment="1">
      <alignment horizontal="center" vertical="center" wrapText="1"/>
    </xf>
    <xf numFmtId="0" fontId="0" fillId="19" borderId="39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left" wrapText="1"/>
    </xf>
    <xf numFmtId="0" fontId="13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19" borderId="20" xfId="0" applyFont="1" applyFill="1" applyBorder="1" applyAlignment="1">
      <alignment horizontal="center" wrapText="1"/>
    </xf>
    <xf numFmtId="0" fontId="0" fillId="19" borderId="26" xfId="0" applyFill="1" applyBorder="1" applyAlignment="1">
      <alignment horizontal="center" wrapText="1"/>
    </xf>
    <xf numFmtId="0" fontId="11" fillId="19" borderId="19" xfId="0" applyFont="1" applyFill="1" applyBorder="1" applyAlignment="1">
      <alignment horizontal="center" wrapText="1"/>
    </xf>
    <xf numFmtId="0" fontId="0" fillId="19" borderId="21" xfId="0" applyFill="1" applyBorder="1" applyAlignment="1">
      <alignment horizontal="center" wrapText="1"/>
    </xf>
    <xf numFmtId="0" fontId="0" fillId="19" borderId="27" xfId="0" applyFill="1" applyBorder="1" applyAlignment="1">
      <alignment horizontal="center" wrapText="1"/>
    </xf>
    <xf numFmtId="0" fontId="11" fillId="19" borderId="22" xfId="0" applyFont="1" applyFill="1" applyBorder="1" applyAlignment="1">
      <alignment horizontal="center" wrapText="1"/>
    </xf>
    <xf numFmtId="0" fontId="0" fillId="19" borderId="25" xfId="0" applyFill="1" applyBorder="1" applyAlignment="1">
      <alignment horizontal="center" wrapText="1"/>
    </xf>
    <xf numFmtId="0" fontId="11" fillId="19" borderId="8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11" fillId="19" borderId="18" xfId="0" applyFont="1" applyFill="1" applyBorder="1" applyAlignment="1">
      <alignment horizontal="center" wrapText="1"/>
    </xf>
    <xf numFmtId="0" fontId="0" fillId="19" borderId="24" xfId="0" applyFill="1" applyBorder="1" applyAlignment="1">
      <alignment horizontal="center" wrapText="1"/>
    </xf>
    <xf numFmtId="0" fontId="13" fillId="0" borderId="0" xfId="8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0" xfId="8" applyFont="1" applyAlignment="1">
      <alignment horizontal="center" vertical="center" wrapText="1"/>
    </xf>
    <xf numFmtId="0" fontId="22" fillId="0" borderId="0" xfId="8" applyFont="1" applyAlignment="1">
      <alignment horizontal="left" wrapText="1"/>
    </xf>
    <xf numFmtId="0" fontId="22" fillId="0" borderId="0" xfId="10" applyFont="1" applyAlignment="1">
      <alignment horizontal="left" vertical="center" wrapText="1"/>
    </xf>
    <xf numFmtId="0" fontId="13" fillId="0" borderId="0" xfId="10" applyFont="1" applyAlignment="1">
      <alignment horizontal="center" wrapText="1"/>
    </xf>
    <xf numFmtId="0" fontId="11" fillId="0" borderId="0" xfId="10" applyFont="1" applyAlignment="1">
      <alignment horizontal="left" wrapText="1"/>
    </xf>
    <xf numFmtId="0" fontId="49" fillId="0" borderId="32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</cellXfs>
  <cellStyles count="29">
    <cellStyle name="Hypertextové prepojenie" xfId="28" builtinId="8"/>
    <cellStyle name="Normal 2" xfId="9"/>
    <cellStyle name="Normal 3 2" xfId="19"/>
    <cellStyle name="Normal 4" xfId="20"/>
    <cellStyle name="Normálna" xfId="0" builtinId="0"/>
    <cellStyle name="Normálna 2" xfId="7"/>
    <cellStyle name="Normálna 2 2" xfId="10"/>
    <cellStyle name="Normálna 2 2 2 2 2" xfId="12"/>
    <cellStyle name="Normálna 2 2 2 2 2 2" xfId="15"/>
    <cellStyle name="Normálna 2 3" xfId="27"/>
    <cellStyle name="Normálna 2 3 2 2 2 2" xfId="11"/>
    <cellStyle name="Normálna 2 3 2 2 2 2 2" xfId="14"/>
    <cellStyle name="Normálna 3" xfId="6"/>
    <cellStyle name="Normálna 3 2" xfId="18"/>
    <cellStyle name="Normálna 4" xfId="8"/>
    <cellStyle name="Normálna 5" xfId="13"/>
    <cellStyle name="Normálna 6" xfId="17"/>
    <cellStyle name="Normálna_Hárok1" xfId="23"/>
    <cellStyle name="Normálna_Hárok1_1" xfId="25"/>
    <cellStyle name="Normálna_Hárok1_2" xfId="26"/>
    <cellStyle name="Normálna_Hárok2" xfId="24"/>
    <cellStyle name="Normálna_Hárok2_1" xfId="21"/>
    <cellStyle name="Normálna_Hárok3" xfId="22"/>
    <cellStyle name="normálne 2" xfId="1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6" sqref="K6"/>
    </sheetView>
  </sheetViews>
  <sheetFormatPr defaultRowHeight="15.75" x14ac:dyDescent="0.25"/>
  <sheetData>
    <row r="1" spans="1:9" ht="120.75" customHeight="1" x14ac:dyDescent="0.25">
      <c r="A1" s="702" t="s">
        <v>228</v>
      </c>
      <c r="B1" s="702"/>
      <c r="C1" s="702"/>
      <c r="D1" s="702"/>
      <c r="E1" s="702"/>
      <c r="F1" s="702"/>
      <c r="G1" s="702"/>
      <c r="H1" s="702"/>
      <c r="I1" s="702"/>
    </row>
    <row r="2" spans="1:9" ht="61.5" customHeight="1" x14ac:dyDescent="0.25">
      <c r="A2" s="702"/>
      <c r="B2" s="702"/>
      <c r="C2" s="702"/>
      <c r="D2" s="702"/>
      <c r="E2" s="702"/>
      <c r="F2" s="702"/>
      <c r="G2" s="702"/>
      <c r="H2" s="702"/>
      <c r="I2" s="702"/>
    </row>
    <row r="3" spans="1:9" ht="61.5" customHeight="1" x14ac:dyDescent="0.25">
      <c r="A3" s="702"/>
      <c r="B3" s="702"/>
      <c r="C3" s="702"/>
      <c r="D3" s="702"/>
      <c r="E3" s="702"/>
      <c r="F3" s="702"/>
      <c r="G3" s="702"/>
      <c r="H3" s="702"/>
      <c r="I3" s="702"/>
    </row>
    <row r="4" spans="1:9" ht="61.5" customHeight="1" x14ac:dyDescent="0.25"/>
    <row r="5" spans="1:9" ht="45.75" x14ac:dyDescent="0.65">
      <c r="A5" s="700" t="s">
        <v>517</v>
      </c>
      <c r="B5" s="700"/>
      <c r="C5" s="700"/>
      <c r="D5" s="700"/>
      <c r="E5" s="700"/>
      <c r="F5" s="700"/>
      <c r="G5" s="700"/>
      <c r="H5" s="700"/>
      <c r="I5" s="700"/>
    </row>
    <row r="6" spans="1:9" ht="39" customHeight="1" x14ac:dyDescent="0.5">
      <c r="A6" s="701" t="s">
        <v>518</v>
      </c>
      <c r="B6" s="701"/>
      <c r="C6" s="701"/>
      <c r="D6" s="701"/>
      <c r="E6" s="701"/>
      <c r="F6" s="701"/>
      <c r="G6" s="701"/>
      <c r="H6" s="701"/>
      <c r="I6" s="70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0"/>
  <sheetViews>
    <sheetView tabSelected="1" workbookViewId="0">
      <selection activeCell="L57" sqref="L57"/>
    </sheetView>
  </sheetViews>
  <sheetFormatPr defaultRowHeight="15.75" x14ac:dyDescent="0.25"/>
  <cols>
    <col min="1" max="1" width="47.125" style="229" bestFit="1" customWidth="1"/>
    <col min="2" max="2" width="11.125" style="223" customWidth="1"/>
    <col min="3" max="6" width="9" style="223"/>
    <col min="7" max="7" width="8.125" style="223" customWidth="1"/>
    <col min="8" max="8" width="8.5" style="223" customWidth="1"/>
    <col min="9" max="9" width="10.25" style="223" customWidth="1"/>
    <col min="10" max="16384" width="9" style="223"/>
  </cols>
  <sheetData>
    <row r="1" spans="1:10" ht="67.5" customHeight="1" x14ac:dyDescent="0.25">
      <c r="A1" s="767" t="s">
        <v>259</v>
      </c>
      <c r="B1" s="767"/>
      <c r="C1" s="767"/>
      <c r="D1" s="767"/>
      <c r="E1" s="767"/>
      <c r="F1" s="767"/>
      <c r="G1" s="767"/>
      <c r="H1" s="767"/>
      <c r="I1" s="767"/>
      <c r="J1" s="222"/>
    </row>
    <row r="2" spans="1:10" s="225" customFormat="1" ht="16.5" thickBot="1" x14ac:dyDescent="0.3">
      <c r="A2" s="694"/>
      <c r="B2" s="695"/>
      <c r="C2" s="783" t="s">
        <v>140</v>
      </c>
      <c r="D2" s="784"/>
      <c r="E2" s="784"/>
      <c r="F2" s="784"/>
      <c r="G2" s="784"/>
      <c r="H2" s="784"/>
      <c r="I2" s="785"/>
      <c r="J2" s="224"/>
    </row>
    <row r="3" spans="1:10" s="225" customFormat="1" ht="55.5" customHeight="1" thickBot="1" x14ac:dyDescent="0.3">
      <c r="A3" s="696" t="s">
        <v>68</v>
      </c>
      <c r="B3" s="697" t="s">
        <v>139</v>
      </c>
      <c r="C3" s="697" t="s">
        <v>69</v>
      </c>
      <c r="D3" s="62" t="s">
        <v>258</v>
      </c>
      <c r="E3" s="698" t="s">
        <v>225</v>
      </c>
      <c r="F3" s="698" t="s">
        <v>224</v>
      </c>
      <c r="G3" s="698" t="s">
        <v>219</v>
      </c>
      <c r="H3" s="698" t="s">
        <v>217</v>
      </c>
      <c r="I3" s="698" t="s">
        <v>198</v>
      </c>
      <c r="J3" s="226"/>
    </row>
    <row r="4" spans="1:10" s="225" customFormat="1" x14ac:dyDescent="0.25">
      <c r="A4" s="699" t="s">
        <v>22</v>
      </c>
      <c r="B4" s="227">
        <v>1</v>
      </c>
      <c r="C4" s="228" t="s">
        <v>316</v>
      </c>
      <c r="D4" s="228">
        <v>0</v>
      </c>
      <c r="E4" s="228">
        <v>0</v>
      </c>
      <c r="F4" s="228">
        <v>50.7</v>
      </c>
      <c r="G4" s="228">
        <v>0</v>
      </c>
      <c r="H4" s="228">
        <v>0</v>
      </c>
      <c r="I4" s="228">
        <v>0</v>
      </c>
    </row>
    <row r="5" spans="1:10" s="225" customFormat="1" x14ac:dyDescent="0.25">
      <c r="A5" s="699" t="s">
        <v>25</v>
      </c>
      <c r="B5" s="227">
        <v>1</v>
      </c>
      <c r="C5" s="228" t="s">
        <v>316</v>
      </c>
      <c r="D5" s="228">
        <v>0</v>
      </c>
      <c r="E5" s="228">
        <v>0</v>
      </c>
      <c r="F5" s="228"/>
      <c r="G5" s="228"/>
      <c r="H5" s="228"/>
      <c r="I5" s="228"/>
    </row>
    <row r="6" spans="1:10" s="225" customFormat="1" x14ac:dyDescent="0.25">
      <c r="A6" s="699" t="s">
        <v>27</v>
      </c>
      <c r="B6" s="227">
        <v>1</v>
      </c>
      <c r="C6" s="228" t="s">
        <v>316</v>
      </c>
      <c r="D6" s="228">
        <v>0.7</v>
      </c>
      <c r="E6" s="228">
        <v>0.6</v>
      </c>
      <c r="F6" s="228">
        <v>18.100000000000001</v>
      </c>
      <c r="G6" s="228">
        <v>26.1</v>
      </c>
      <c r="H6" s="228">
        <v>30.5</v>
      </c>
      <c r="I6" s="228">
        <v>37.1</v>
      </c>
    </row>
    <row r="7" spans="1:10" s="225" customFormat="1" x14ac:dyDescent="0.25">
      <c r="A7" s="699" t="s">
        <v>30</v>
      </c>
      <c r="B7" s="227">
        <v>1</v>
      </c>
      <c r="C7" s="228" t="s">
        <v>316</v>
      </c>
      <c r="D7" s="228">
        <v>4.9000000000000004</v>
      </c>
      <c r="E7" s="228">
        <v>1.4</v>
      </c>
      <c r="F7" s="228">
        <v>21.6</v>
      </c>
      <c r="G7" s="228">
        <v>34</v>
      </c>
      <c r="H7" s="228">
        <v>42.1</v>
      </c>
      <c r="I7" s="228">
        <v>45.7</v>
      </c>
    </row>
    <row r="8" spans="1:10" s="225" customFormat="1" x14ac:dyDescent="0.25">
      <c r="A8" s="699" t="s">
        <v>31</v>
      </c>
      <c r="B8" s="227">
        <v>1</v>
      </c>
      <c r="C8" s="228" t="s">
        <v>316</v>
      </c>
      <c r="D8" s="228">
        <v>6.6</v>
      </c>
      <c r="E8" s="228">
        <v>4.3</v>
      </c>
      <c r="F8" s="228">
        <v>35.9</v>
      </c>
      <c r="G8" s="228">
        <v>28.8</v>
      </c>
      <c r="H8" s="228">
        <v>26.1</v>
      </c>
      <c r="I8" s="228">
        <v>34.700000000000003</v>
      </c>
    </row>
    <row r="9" spans="1:10" s="225" customFormat="1" x14ac:dyDescent="0.25">
      <c r="A9" s="699" t="s">
        <v>32</v>
      </c>
      <c r="B9" s="227">
        <v>1</v>
      </c>
      <c r="C9" s="228" t="s">
        <v>316</v>
      </c>
      <c r="D9" s="228">
        <v>0</v>
      </c>
      <c r="E9" s="228">
        <v>81.8</v>
      </c>
      <c r="F9" s="228">
        <v>0</v>
      </c>
      <c r="G9" s="228">
        <v>0</v>
      </c>
      <c r="H9" s="228">
        <v>0</v>
      </c>
      <c r="I9" s="228">
        <v>79.2</v>
      </c>
    </row>
    <row r="10" spans="1:10" s="225" customFormat="1" x14ac:dyDescent="0.25">
      <c r="A10" s="699" t="s">
        <v>35</v>
      </c>
      <c r="B10" s="227">
        <v>1</v>
      </c>
      <c r="C10" s="228" t="s">
        <v>316</v>
      </c>
      <c r="D10" s="228">
        <v>0</v>
      </c>
      <c r="E10" s="228">
        <v>2.7</v>
      </c>
      <c r="F10" s="228">
        <v>37.5</v>
      </c>
      <c r="G10" s="228">
        <v>41.7</v>
      </c>
      <c r="H10" s="228">
        <v>25</v>
      </c>
      <c r="I10" s="228">
        <v>49.5</v>
      </c>
    </row>
    <row r="11" spans="1:10" s="225" customFormat="1" x14ac:dyDescent="0.25">
      <c r="A11" s="699" t="s">
        <v>42</v>
      </c>
      <c r="B11" s="227">
        <v>1</v>
      </c>
      <c r="C11" s="228" t="s">
        <v>316</v>
      </c>
      <c r="D11" s="228">
        <v>15.1</v>
      </c>
      <c r="E11" s="228">
        <v>2.9</v>
      </c>
      <c r="F11" s="228">
        <v>29.5</v>
      </c>
      <c r="G11" s="228">
        <v>6.8</v>
      </c>
      <c r="H11" s="228">
        <v>13.7</v>
      </c>
      <c r="I11" s="228">
        <v>22.1</v>
      </c>
    </row>
    <row r="12" spans="1:10" s="225" customFormat="1" x14ac:dyDescent="0.25">
      <c r="A12" s="699" t="s">
        <v>45</v>
      </c>
      <c r="B12" s="227">
        <v>1</v>
      </c>
      <c r="C12" s="227" t="s">
        <v>316</v>
      </c>
      <c r="D12" s="228">
        <v>0</v>
      </c>
      <c r="E12" s="228">
        <v>0</v>
      </c>
      <c r="F12" s="228">
        <v>62</v>
      </c>
      <c r="G12" s="228">
        <v>6.7</v>
      </c>
      <c r="H12" s="228">
        <v>0</v>
      </c>
      <c r="I12" s="228">
        <v>61.1</v>
      </c>
    </row>
    <row r="13" spans="1:10" s="225" customFormat="1" x14ac:dyDescent="0.25">
      <c r="A13" s="699" t="s">
        <v>46</v>
      </c>
      <c r="B13" s="227">
        <v>1</v>
      </c>
      <c r="C13" s="227" t="s">
        <v>316</v>
      </c>
      <c r="D13" s="228">
        <v>0.9</v>
      </c>
      <c r="E13" s="228">
        <v>1.7</v>
      </c>
      <c r="F13" s="228">
        <v>35.200000000000003</v>
      </c>
      <c r="G13" s="228">
        <v>32.9</v>
      </c>
      <c r="H13" s="228">
        <v>30.4</v>
      </c>
      <c r="I13" s="228">
        <v>29.7</v>
      </c>
    </row>
    <row r="14" spans="1:10" s="225" customFormat="1" x14ac:dyDescent="0.25">
      <c r="A14" s="699" t="s">
        <v>22</v>
      </c>
      <c r="B14" s="227">
        <v>2</v>
      </c>
      <c r="C14" s="227" t="s">
        <v>316</v>
      </c>
      <c r="D14" s="228">
        <v>0</v>
      </c>
      <c r="E14" s="228">
        <v>76.2</v>
      </c>
      <c r="F14" s="228">
        <v>96.2</v>
      </c>
      <c r="G14" s="228">
        <v>88.2</v>
      </c>
      <c r="H14" s="228">
        <v>97.4</v>
      </c>
      <c r="I14" s="228">
        <v>95.3</v>
      </c>
    </row>
    <row r="15" spans="1:10" x14ac:dyDescent="0.25">
      <c r="A15" s="699" t="s">
        <v>27</v>
      </c>
      <c r="B15" s="227">
        <v>2</v>
      </c>
      <c r="C15" s="227" t="s">
        <v>316</v>
      </c>
      <c r="D15" s="228">
        <v>4.7</v>
      </c>
      <c r="E15" s="228">
        <v>80.3</v>
      </c>
      <c r="F15" s="228">
        <v>79.400000000000006</v>
      </c>
      <c r="G15" s="228">
        <v>0</v>
      </c>
      <c r="H15" s="228">
        <v>83.9</v>
      </c>
      <c r="I15" s="228">
        <v>100</v>
      </c>
    </row>
    <row r="16" spans="1:10" x14ac:dyDescent="0.25">
      <c r="A16" s="699" t="s">
        <v>30</v>
      </c>
      <c r="B16" s="227">
        <v>2</v>
      </c>
      <c r="C16" s="227" t="s">
        <v>316</v>
      </c>
      <c r="D16" s="228">
        <v>3.1</v>
      </c>
      <c r="E16" s="228">
        <v>82.1</v>
      </c>
      <c r="F16" s="228">
        <v>82.1</v>
      </c>
      <c r="G16" s="228">
        <v>73.400000000000006</v>
      </c>
      <c r="H16" s="228">
        <v>86.5</v>
      </c>
      <c r="I16" s="228">
        <v>90.1</v>
      </c>
    </row>
    <row r="17" spans="1:9" x14ac:dyDescent="0.25">
      <c r="A17" s="699" t="s">
        <v>31</v>
      </c>
      <c r="B17" s="227">
        <v>2</v>
      </c>
      <c r="C17" s="227" t="s">
        <v>316</v>
      </c>
      <c r="D17" s="228">
        <v>2.2000000000000002</v>
      </c>
      <c r="E17" s="228">
        <v>78.7</v>
      </c>
      <c r="F17" s="228">
        <v>67.8</v>
      </c>
      <c r="G17" s="228">
        <v>61.3</v>
      </c>
      <c r="H17" s="228">
        <v>83.6</v>
      </c>
      <c r="I17" s="228">
        <v>88.5</v>
      </c>
    </row>
    <row r="18" spans="1:9" x14ac:dyDescent="0.25">
      <c r="A18" s="699" t="s">
        <v>32</v>
      </c>
      <c r="B18" s="227">
        <v>2</v>
      </c>
      <c r="C18" s="227" t="s">
        <v>316</v>
      </c>
      <c r="D18" s="228">
        <v>30</v>
      </c>
      <c r="E18" s="228">
        <v>100</v>
      </c>
      <c r="F18" s="228">
        <v>97</v>
      </c>
      <c r="G18" s="228">
        <v>90.5</v>
      </c>
      <c r="H18" s="228">
        <v>96.8</v>
      </c>
      <c r="I18" s="228">
        <v>100</v>
      </c>
    </row>
    <row r="19" spans="1:9" x14ac:dyDescent="0.25">
      <c r="A19" s="699" t="s">
        <v>35</v>
      </c>
      <c r="B19" s="227">
        <v>2</v>
      </c>
      <c r="C19" s="227" t="s">
        <v>316</v>
      </c>
      <c r="D19" s="228">
        <v>0</v>
      </c>
      <c r="E19" s="228">
        <v>86.4</v>
      </c>
      <c r="F19" s="228">
        <v>100</v>
      </c>
      <c r="G19" s="228">
        <v>93.3</v>
      </c>
      <c r="H19" s="228">
        <v>88.9</v>
      </c>
      <c r="I19" s="228">
        <v>93.9</v>
      </c>
    </row>
    <row r="20" spans="1:9" x14ac:dyDescent="0.25">
      <c r="A20" s="699" t="s">
        <v>42</v>
      </c>
      <c r="B20" s="227">
        <v>2</v>
      </c>
      <c r="C20" s="227" t="s">
        <v>316</v>
      </c>
      <c r="D20" s="228">
        <v>0</v>
      </c>
      <c r="E20" s="228">
        <v>85</v>
      </c>
      <c r="F20" s="228">
        <v>83.3</v>
      </c>
      <c r="G20" s="228">
        <v>85.4</v>
      </c>
      <c r="H20" s="228">
        <v>85.9</v>
      </c>
      <c r="I20" s="228">
        <v>87.1</v>
      </c>
    </row>
    <row r="21" spans="1:9" x14ac:dyDescent="0.25">
      <c r="A21" s="699" t="s">
        <v>45</v>
      </c>
      <c r="B21" s="227">
        <v>2</v>
      </c>
      <c r="C21" s="227" t="s">
        <v>316</v>
      </c>
      <c r="D21" s="228">
        <v>0</v>
      </c>
      <c r="E21" s="228">
        <v>66.7</v>
      </c>
      <c r="F21" s="228">
        <v>81</v>
      </c>
      <c r="G21" s="228">
        <v>0</v>
      </c>
      <c r="H21" s="228">
        <v>85.7</v>
      </c>
      <c r="I21" s="228">
        <v>81.8</v>
      </c>
    </row>
    <row r="22" spans="1:9" x14ac:dyDescent="0.25">
      <c r="A22" s="699" t="s">
        <v>46</v>
      </c>
      <c r="B22" s="227">
        <v>2</v>
      </c>
      <c r="C22" s="227" t="s">
        <v>316</v>
      </c>
      <c r="D22" s="228">
        <v>0.9</v>
      </c>
      <c r="E22" s="228">
        <v>67.400000000000006</v>
      </c>
      <c r="F22" s="228">
        <v>84.3</v>
      </c>
      <c r="G22" s="228">
        <v>69.599999999999994</v>
      </c>
      <c r="H22" s="228">
        <v>77.400000000000006</v>
      </c>
      <c r="I22" s="228">
        <v>80.2</v>
      </c>
    </row>
    <row r="23" spans="1:9" x14ac:dyDescent="0.25">
      <c r="A23" s="699" t="s">
        <v>21</v>
      </c>
      <c r="B23" s="227">
        <v>3</v>
      </c>
      <c r="C23" s="227" t="s">
        <v>316</v>
      </c>
      <c r="D23" s="228" t="s">
        <v>4931</v>
      </c>
      <c r="E23" s="228" t="s">
        <v>4931</v>
      </c>
      <c r="F23" s="228" t="s">
        <v>4931</v>
      </c>
      <c r="G23" s="228" t="s">
        <v>4931</v>
      </c>
      <c r="H23" s="228">
        <v>0</v>
      </c>
      <c r="I23" s="228">
        <v>0</v>
      </c>
    </row>
    <row r="24" spans="1:9" x14ac:dyDescent="0.25">
      <c r="A24" s="699" t="s">
        <v>22</v>
      </c>
      <c r="B24" s="227">
        <v>3</v>
      </c>
      <c r="C24" s="227" t="s">
        <v>316</v>
      </c>
      <c r="D24" s="228">
        <v>0</v>
      </c>
      <c r="E24" s="228">
        <v>0</v>
      </c>
      <c r="F24" s="228">
        <v>0</v>
      </c>
      <c r="G24" s="228">
        <v>33.299999999999997</v>
      </c>
      <c r="H24" s="228">
        <v>50</v>
      </c>
      <c r="I24" s="228" t="s">
        <v>4931</v>
      </c>
    </row>
    <row r="25" spans="1:9" x14ac:dyDescent="0.25">
      <c r="A25" s="699" t="s">
        <v>25</v>
      </c>
      <c r="B25" s="227">
        <v>3</v>
      </c>
      <c r="C25" s="227" t="s">
        <v>316</v>
      </c>
      <c r="D25" s="228" t="s">
        <v>4931</v>
      </c>
      <c r="E25" s="228" t="s">
        <v>4931</v>
      </c>
      <c r="F25" s="228" t="s">
        <v>4931</v>
      </c>
      <c r="G25" s="228" t="s">
        <v>4931</v>
      </c>
      <c r="H25" s="228">
        <v>0</v>
      </c>
      <c r="I25" s="228">
        <v>0</v>
      </c>
    </row>
    <row r="26" spans="1:9" x14ac:dyDescent="0.25">
      <c r="A26" s="699" t="s">
        <v>27</v>
      </c>
      <c r="B26" s="227">
        <v>3</v>
      </c>
      <c r="C26" s="227" t="s">
        <v>316</v>
      </c>
      <c r="D26" s="228">
        <v>0</v>
      </c>
      <c r="E26" s="228">
        <v>0</v>
      </c>
      <c r="F26" s="228">
        <v>6.3</v>
      </c>
      <c r="G26" s="228">
        <v>52.4</v>
      </c>
      <c r="H26" s="228">
        <v>70.599999999999994</v>
      </c>
      <c r="I26" s="228">
        <v>65.7</v>
      </c>
    </row>
    <row r="27" spans="1:9" x14ac:dyDescent="0.25">
      <c r="A27" s="699" t="s">
        <v>29</v>
      </c>
      <c r="B27" s="227">
        <v>3</v>
      </c>
      <c r="C27" s="227" t="s">
        <v>316</v>
      </c>
      <c r="D27" s="228" t="s">
        <v>4931</v>
      </c>
      <c r="E27" s="228" t="s">
        <v>4931</v>
      </c>
      <c r="F27" s="228" t="s">
        <v>4931</v>
      </c>
      <c r="G27" s="228" t="s">
        <v>4931</v>
      </c>
      <c r="H27" s="228" t="s">
        <v>4931</v>
      </c>
      <c r="I27" s="228">
        <v>0</v>
      </c>
    </row>
    <row r="28" spans="1:9" x14ac:dyDescent="0.25">
      <c r="A28" s="699" t="s">
        <v>30</v>
      </c>
      <c r="B28" s="227">
        <v>3</v>
      </c>
      <c r="C28" s="227" t="s">
        <v>316</v>
      </c>
      <c r="D28" s="228">
        <v>0</v>
      </c>
      <c r="E28" s="228">
        <v>0</v>
      </c>
      <c r="F28" s="228">
        <v>35.4</v>
      </c>
      <c r="G28" s="228">
        <v>37.9</v>
      </c>
      <c r="H28" s="228">
        <v>55.9</v>
      </c>
      <c r="I28" s="228">
        <v>46.8</v>
      </c>
    </row>
    <row r="29" spans="1:9" x14ac:dyDescent="0.25">
      <c r="A29" s="699" t="s">
        <v>31</v>
      </c>
      <c r="B29" s="227">
        <v>3</v>
      </c>
      <c r="C29" s="227" t="s">
        <v>316</v>
      </c>
      <c r="D29" s="228">
        <v>1.3</v>
      </c>
      <c r="E29" s="228">
        <v>7.8</v>
      </c>
      <c r="F29" s="228">
        <v>40.200000000000003</v>
      </c>
      <c r="G29" s="228">
        <v>25.6</v>
      </c>
      <c r="H29" s="228">
        <v>23.2</v>
      </c>
      <c r="I29" s="228">
        <v>54.3</v>
      </c>
    </row>
    <row r="30" spans="1:9" x14ac:dyDescent="0.25">
      <c r="A30" s="699" t="s">
        <v>32</v>
      </c>
      <c r="B30" s="227">
        <v>3</v>
      </c>
      <c r="C30" s="227" t="s">
        <v>316</v>
      </c>
      <c r="D30" s="228">
        <v>0</v>
      </c>
      <c r="E30" s="228">
        <v>0</v>
      </c>
      <c r="F30" s="228">
        <v>0</v>
      </c>
      <c r="G30" s="228">
        <v>50</v>
      </c>
      <c r="H30" s="228">
        <v>0</v>
      </c>
      <c r="I30" s="228">
        <v>100</v>
      </c>
    </row>
    <row r="31" spans="1:9" x14ac:dyDescent="0.25">
      <c r="A31" s="699" t="s">
        <v>35</v>
      </c>
      <c r="B31" s="227">
        <v>3</v>
      </c>
      <c r="C31" s="227" t="s">
        <v>316</v>
      </c>
      <c r="D31" s="228" t="s">
        <v>4931</v>
      </c>
      <c r="E31" s="228" t="s">
        <v>4931</v>
      </c>
      <c r="F31" s="228">
        <v>0</v>
      </c>
      <c r="G31" s="228">
        <v>0</v>
      </c>
      <c r="H31" s="228">
        <v>0</v>
      </c>
      <c r="I31" s="228">
        <v>0</v>
      </c>
    </row>
    <row r="32" spans="1:9" x14ac:dyDescent="0.25">
      <c r="A32" s="699" t="s">
        <v>42</v>
      </c>
      <c r="B32" s="227">
        <v>3</v>
      </c>
      <c r="C32" s="227" t="s">
        <v>316</v>
      </c>
      <c r="D32" s="228" t="s">
        <v>4931</v>
      </c>
      <c r="E32" s="228">
        <v>0</v>
      </c>
      <c r="F32" s="228">
        <v>37.5</v>
      </c>
      <c r="G32" s="228">
        <v>0</v>
      </c>
      <c r="H32" s="228">
        <v>0</v>
      </c>
      <c r="I32" s="228">
        <v>60</v>
      </c>
    </row>
    <row r="33" spans="1:9" x14ac:dyDescent="0.25">
      <c r="A33" s="699" t="s">
        <v>45</v>
      </c>
      <c r="B33" s="227">
        <v>3</v>
      </c>
      <c r="C33" s="227" t="s">
        <v>316</v>
      </c>
      <c r="D33" s="228">
        <v>0</v>
      </c>
      <c r="E33" s="228">
        <v>0</v>
      </c>
      <c r="F33" s="228">
        <v>0</v>
      </c>
      <c r="G33" s="228">
        <v>100</v>
      </c>
      <c r="H33" s="228">
        <v>50</v>
      </c>
      <c r="I33" s="228">
        <v>25</v>
      </c>
    </row>
    <row r="34" spans="1:9" x14ac:dyDescent="0.25">
      <c r="A34" s="699" t="s">
        <v>46</v>
      </c>
      <c r="B34" s="227">
        <v>3</v>
      </c>
      <c r="C34" s="227" t="s">
        <v>316</v>
      </c>
      <c r="D34" s="228">
        <v>5</v>
      </c>
      <c r="E34" s="228">
        <v>10</v>
      </c>
      <c r="F34" s="228">
        <v>33.9</v>
      </c>
      <c r="G34" s="228">
        <v>13.6</v>
      </c>
      <c r="H34" s="228">
        <v>26.3</v>
      </c>
      <c r="I34" s="228">
        <v>33.299999999999997</v>
      </c>
    </row>
    <row r="35" spans="1:9" x14ac:dyDescent="0.25">
      <c r="A35" s="699" t="s">
        <v>21</v>
      </c>
      <c r="B35" s="227">
        <v>3</v>
      </c>
      <c r="C35" s="227" t="s">
        <v>317</v>
      </c>
      <c r="D35" s="228" t="s">
        <v>4931</v>
      </c>
      <c r="E35" s="228" t="s">
        <v>4931</v>
      </c>
      <c r="F35" s="228" t="s">
        <v>4931</v>
      </c>
      <c r="G35" s="228" t="s">
        <v>4931</v>
      </c>
      <c r="H35" s="228">
        <v>0</v>
      </c>
      <c r="I35" s="228">
        <v>0</v>
      </c>
    </row>
    <row r="36" spans="1:9" x14ac:dyDescent="0.25">
      <c r="A36" s="699" t="s">
        <v>22</v>
      </c>
      <c r="B36" s="227">
        <v>3</v>
      </c>
      <c r="C36" s="227" t="s">
        <v>317</v>
      </c>
      <c r="D36" s="228">
        <v>0</v>
      </c>
      <c r="E36" s="228">
        <v>0</v>
      </c>
      <c r="F36" s="228">
        <v>50</v>
      </c>
      <c r="G36" s="228">
        <v>0</v>
      </c>
      <c r="H36" s="228">
        <v>33.299999999999997</v>
      </c>
      <c r="I36" s="228" t="s">
        <v>4931</v>
      </c>
    </row>
    <row r="37" spans="1:9" x14ac:dyDescent="0.25">
      <c r="A37" s="699" t="s">
        <v>25</v>
      </c>
      <c r="B37" s="227">
        <v>3</v>
      </c>
      <c r="C37" s="227" t="s">
        <v>317</v>
      </c>
      <c r="D37" s="228" t="s">
        <v>4931</v>
      </c>
      <c r="E37" s="228">
        <v>0</v>
      </c>
      <c r="F37" s="228">
        <v>40</v>
      </c>
      <c r="G37" s="228" t="s">
        <v>4931</v>
      </c>
      <c r="H37" s="228">
        <v>50</v>
      </c>
      <c r="I37" s="228">
        <v>16.7</v>
      </c>
    </row>
    <row r="38" spans="1:9" x14ac:dyDescent="0.25">
      <c r="A38" s="699" t="s">
        <v>27</v>
      </c>
      <c r="B38" s="227">
        <v>3</v>
      </c>
      <c r="C38" s="227" t="s">
        <v>317</v>
      </c>
      <c r="D38" s="228">
        <v>0</v>
      </c>
      <c r="E38" s="228">
        <v>0</v>
      </c>
      <c r="F38" s="228">
        <v>33.299999999999997</v>
      </c>
      <c r="G38" s="228">
        <v>33.299999999999997</v>
      </c>
      <c r="H38" s="228">
        <v>33.299999999999997</v>
      </c>
      <c r="I38" s="228">
        <v>0</v>
      </c>
    </row>
    <row r="39" spans="1:9" x14ac:dyDescent="0.25">
      <c r="A39" s="699" t="s">
        <v>30</v>
      </c>
      <c r="B39" s="227">
        <v>3</v>
      </c>
      <c r="C39" s="227" t="s">
        <v>317</v>
      </c>
      <c r="D39" s="228">
        <v>0</v>
      </c>
      <c r="E39" s="228">
        <v>0</v>
      </c>
      <c r="F39" s="228">
        <v>20</v>
      </c>
      <c r="G39" s="228">
        <v>15.4</v>
      </c>
      <c r="H39" s="228">
        <v>9.3000000000000007</v>
      </c>
      <c r="I39" s="228">
        <v>26.8</v>
      </c>
    </row>
    <row r="40" spans="1:9" x14ac:dyDescent="0.25">
      <c r="A40" s="699" t="s">
        <v>31</v>
      </c>
      <c r="B40" s="227">
        <v>3</v>
      </c>
      <c r="C40" s="227" t="s">
        <v>317</v>
      </c>
      <c r="D40" s="228">
        <v>4.2</v>
      </c>
      <c r="E40" s="228">
        <v>8.6999999999999993</v>
      </c>
      <c r="F40" s="228">
        <v>20.8</v>
      </c>
      <c r="G40" s="228">
        <v>14.3</v>
      </c>
      <c r="H40" s="228">
        <v>17.2</v>
      </c>
      <c r="I40" s="228">
        <v>36.700000000000003</v>
      </c>
    </row>
    <row r="41" spans="1:9" x14ac:dyDescent="0.25">
      <c r="A41" s="699" t="s">
        <v>32</v>
      </c>
      <c r="B41" s="227">
        <v>3</v>
      </c>
      <c r="C41" s="227" t="s">
        <v>317</v>
      </c>
      <c r="D41" s="228" t="s">
        <v>4931</v>
      </c>
      <c r="E41" s="228" t="s">
        <v>4931</v>
      </c>
      <c r="F41" s="228" t="s">
        <v>4931</v>
      </c>
      <c r="G41" s="228" t="s">
        <v>4931</v>
      </c>
      <c r="H41" s="228">
        <v>0</v>
      </c>
      <c r="I41" s="228" t="s">
        <v>4931</v>
      </c>
    </row>
    <row r="42" spans="1:9" x14ac:dyDescent="0.25">
      <c r="A42" s="699" t="s">
        <v>35</v>
      </c>
      <c r="B42" s="227">
        <v>3</v>
      </c>
      <c r="C42" s="227" t="s">
        <v>317</v>
      </c>
      <c r="D42" s="228" t="s">
        <v>4931</v>
      </c>
      <c r="E42" s="228" t="s">
        <v>4931</v>
      </c>
      <c r="F42" s="228">
        <v>0</v>
      </c>
      <c r="G42" s="228">
        <v>0</v>
      </c>
      <c r="H42" s="228">
        <v>0</v>
      </c>
      <c r="I42" s="228">
        <v>33.299999999999997</v>
      </c>
    </row>
    <row r="43" spans="1:9" x14ac:dyDescent="0.25">
      <c r="A43" s="699" t="s">
        <v>42</v>
      </c>
      <c r="B43" s="227">
        <v>3</v>
      </c>
      <c r="C43" s="227" t="s">
        <v>317</v>
      </c>
      <c r="D43" s="228">
        <v>33.299999999999997</v>
      </c>
      <c r="E43" s="228" t="s">
        <v>4931</v>
      </c>
      <c r="F43" s="228">
        <v>0</v>
      </c>
      <c r="G43" s="228">
        <v>0</v>
      </c>
      <c r="H43" s="228">
        <v>0</v>
      </c>
      <c r="I43" s="228" t="s">
        <v>4931</v>
      </c>
    </row>
    <row r="44" spans="1:9" x14ac:dyDescent="0.25">
      <c r="A44" s="699" t="s">
        <v>45</v>
      </c>
      <c r="B44" s="227">
        <v>3</v>
      </c>
      <c r="C44" s="227" t="s">
        <v>317</v>
      </c>
      <c r="D44" s="228" t="s">
        <v>4931</v>
      </c>
      <c r="E44" s="228" t="s">
        <v>4931</v>
      </c>
      <c r="F44" s="228">
        <v>0</v>
      </c>
      <c r="G44" s="228">
        <v>0</v>
      </c>
      <c r="H44" s="228" t="s">
        <v>4931</v>
      </c>
      <c r="I44" s="228">
        <v>0</v>
      </c>
    </row>
    <row r="45" spans="1:9" x14ac:dyDescent="0.25">
      <c r="A45" s="699" t="s">
        <v>46</v>
      </c>
      <c r="B45" s="227">
        <v>3</v>
      </c>
      <c r="C45" s="227" t="s">
        <v>317</v>
      </c>
      <c r="D45" s="228">
        <v>0</v>
      </c>
      <c r="E45" s="228">
        <v>0</v>
      </c>
      <c r="F45" s="228">
        <v>0</v>
      </c>
      <c r="G45" s="228">
        <v>11.1</v>
      </c>
      <c r="H45" s="228">
        <v>38.5</v>
      </c>
      <c r="I45" s="228">
        <v>10</v>
      </c>
    </row>
    <row r="46" spans="1:9" x14ac:dyDescent="0.25">
      <c r="A46" s="357" t="s">
        <v>32</v>
      </c>
      <c r="B46" s="227">
        <v>3</v>
      </c>
      <c r="C46" s="227" t="s">
        <v>317</v>
      </c>
      <c r="D46" s="228"/>
      <c r="E46" s="228"/>
      <c r="F46" s="228"/>
      <c r="G46" s="228"/>
      <c r="H46" s="228"/>
      <c r="I46" s="358"/>
    </row>
    <row r="47" spans="1:9" x14ac:dyDescent="0.25">
      <c r="A47" s="357" t="s">
        <v>35</v>
      </c>
      <c r="B47" s="227">
        <v>3</v>
      </c>
      <c r="C47" s="227" t="s">
        <v>317</v>
      </c>
      <c r="D47" s="228"/>
      <c r="E47" s="228"/>
      <c r="F47" s="228"/>
      <c r="G47" s="228"/>
      <c r="H47" s="228"/>
      <c r="I47" s="358"/>
    </row>
    <row r="48" spans="1:9" x14ac:dyDescent="0.25">
      <c r="A48" s="357" t="s">
        <v>42</v>
      </c>
      <c r="B48" s="227">
        <v>3</v>
      </c>
      <c r="C48" s="227" t="s">
        <v>317</v>
      </c>
      <c r="D48" s="228"/>
      <c r="E48" s="228"/>
      <c r="F48" s="228"/>
      <c r="G48" s="228"/>
      <c r="H48" s="228"/>
      <c r="I48" s="358"/>
    </row>
    <row r="49" spans="1:9" x14ac:dyDescent="0.25">
      <c r="A49" s="357" t="s">
        <v>45</v>
      </c>
      <c r="B49" s="227">
        <v>3</v>
      </c>
      <c r="C49" s="227" t="s">
        <v>317</v>
      </c>
      <c r="D49" s="228"/>
      <c r="E49" s="228"/>
      <c r="F49" s="228"/>
      <c r="G49" s="228"/>
      <c r="H49" s="228"/>
      <c r="I49" s="358"/>
    </row>
    <row r="50" spans="1:9" ht="16.5" thickBot="1" x14ac:dyDescent="0.3">
      <c r="A50" s="359" t="s">
        <v>46</v>
      </c>
      <c r="B50" s="360">
        <v>3</v>
      </c>
      <c r="C50" s="360" t="s">
        <v>317</v>
      </c>
      <c r="D50" s="361"/>
      <c r="E50" s="361"/>
      <c r="F50" s="361"/>
      <c r="G50" s="361"/>
      <c r="H50" s="361"/>
      <c r="I50" s="362"/>
    </row>
  </sheetData>
  <mergeCells count="2">
    <mergeCell ref="A1:I1"/>
    <mergeCell ref="C2:I2"/>
  </mergeCells>
  <pageMargins left="0.7" right="0.7" top="0.75" bottom="0.75" header="0.3" footer="0.3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E13" sqref="E13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3" customFormat="1" ht="37.5" customHeight="1" x14ac:dyDescent="0.25">
      <c r="A1" s="790" t="s">
        <v>260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</row>
    <row r="2" spans="1:11" s="3" customFormat="1" ht="16.5" thickBot="1" x14ac:dyDescent="0.3">
      <c r="A2" s="443" t="s">
        <v>261</v>
      </c>
      <c r="B2" s="443"/>
      <c r="C2" s="444"/>
      <c r="D2" s="444"/>
      <c r="E2" s="444"/>
      <c r="F2" s="444"/>
      <c r="G2" s="444"/>
      <c r="H2" s="444"/>
      <c r="I2" s="444"/>
      <c r="J2" s="444"/>
      <c r="K2" s="444"/>
    </row>
    <row r="3" spans="1:11" s="3" customFormat="1" ht="15.75" customHeight="1" x14ac:dyDescent="0.25">
      <c r="A3" s="801" t="s">
        <v>52</v>
      </c>
      <c r="B3" s="786" t="s">
        <v>74</v>
      </c>
      <c r="C3" s="798" t="s">
        <v>218</v>
      </c>
      <c r="D3" s="798" t="s">
        <v>75</v>
      </c>
      <c r="E3" s="799"/>
      <c r="F3" s="800"/>
      <c r="G3" s="786" t="s">
        <v>76</v>
      </c>
      <c r="H3" s="798" t="s">
        <v>218</v>
      </c>
      <c r="I3" s="798" t="s">
        <v>77</v>
      </c>
      <c r="J3" s="799"/>
      <c r="K3" s="800"/>
    </row>
    <row r="4" spans="1:11" s="3" customFormat="1" ht="32.25" thickBot="1" x14ac:dyDescent="0.3">
      <c r="A4" s="802"/>
      <c r="B4" s="787"/>
      <c r="C4" s="803"/>
      <c r="D4" s="445" t="s">
        <v>15</v>
      </c>
      <c r="E4" s="445" t="s">
        <v>16</v>
      </c>
      <c r="F4" s="446" t="s">
        <v>17</v>
      </c>
      <c r="G4" s="787"/>
      <c r="H4" s="803"/>
      <c r="I4" s="445" t="s">
        <v>15</v>
      </c>
      <c r="J4" s="445" t="s">
        <v>16</v>
      </c>
      <c r="K4" s="446" t="s">
        <v>17</v>
      </c>
    </row>
    <row r="5" spans="1:11" s="3" customFormat="1" x14ac:dyDescent="0.25">
      <c r="A5" s="447"/>
      <c r="B5" s="448"/>
      <c r="C5" s="449"/>
      <c r="D5" s="449"/>
      <c r="E5" s="449"/>
      <c r="F5" s="450"/>
      <c r="G5" s="448"/>
      <c r="H5" s="449"/>
      <c r="I5" s="449"/>
      <c r="J5" s="449"/>
      <c r="K5" s="450"/>
    </row>
    <row r="6" spans="1:11" s="3" customFormat="1" x14ac:dyDescent="0.25">
      <c r="A6" s="451"/>
      <c r="B6" s="452"/>
      <c r="C6" s="453"/>
      <c r="D6" s="453"/>
      <c r="E6" s="453"/>
      <c r="F6" s="454"/>
      <c r="G6" s="452"/>
      <c r="H6" s="453"/>
      <c r="I6" s="453"/>
      <c r="J6" s="453"/>
      <c r="K6" s="454"/>
    </row>
    <row r="7" spans="1:11" s="3" customFormat="1" x14ac:dyDescent="0.25">
      <c r="A7" s="451"/>
      <c r="B7" s="452"/>
      <c r="C7" s="453"/>
      <c r="D7" s="453"/>
      <c r="E7" s="453"/>
      <c r="F7" s="454"/>
      <c r="G7" s="452"/>
      <c r="H7" s="453"/>
      <c r="I7" s="453"/>
      <c r="J7" s="453"/>
      <c r="K7" s="454"/>
    </row>
    <row r="8" spans="1:11" x14ac:dyDescent="0.25">
      <c r="A8" s="455"/>
      <c r="B8" s="456"/>
      <c r="C8" s="457"/>
      <c r="D8" s="457"/>
      <c r="E8" s="457"/>
      <c r="F8" s="458"/>
      <c r="G8" s="456"/>
      <c r="H8" s="457"/>
      <c r="I8" s="457"/>
      <c r="J8" s="457"/>
      <c r="K8" s="458"/>
    </row>
    <row r="9" spans="1:11" x14ac:dyDescent="0.25">
      <c r="A9" s="455"/>
      <c r="B9" s="456"/>
      <c r="C9" s="457"/>
      <c r="D9" s="457"/>
      <c r="E9" s="457"/>
      <c r="F9" s="458"/>
      <c r="G9" s="456"/>
      <c r="H9" s="457"/>
      <c r="I9" s="457"/>
      <c r="J9" s="457"/>
      <c r="K9" s="458"/>
    </row>
    <row r="10" spans="1:11" ht="16.5" thickBot="1" x14ac:dyDescent="0.3">
      <c r="A10" s="459"/>
      <c r="B10" s="460"/>
      <c r="C10" s="461"/>
      <c r="D10" s="461"/>
      <c r="E10" s="461"/>
      <c r="F10" s="462"/>
      <c r="G10" s="460"/>
      <c r="H10" s="461"/>
      <c r="I10" s="461"/>
      <c r="J10" s="461"/>
      <c r="K10" s="462"/>
    </row>
    <row r="11" spans="1:11" ht="16.5" thickBot="1" x14ac:dyDescent="0.3">
      <c r="A11" s="463" t="s">
        <v>56</v>
      </c>
      <c r="B11" s="464">
        <f>SUM(B5:B10)</f>
        <v>0</v>
      </c>
      <c r="C11" s="465">
        <f>SUM(C5:C10)</f>
        <v>0</v>
      </c>
      <c r="D11" s="465">
        <f t="shared" ref="D11:K11" si="0">SUM(D5:D10)</f>
        <v>0</v>
      </c>
      <c r="E11" s="465">
        <f t="shared" si="0"/>
        <v>0</v>
      </c>
      <c r="F11" s="466">
        <f t="shared" si="0"/>
        <v>0</v>
      </c>
      <c r="G11" s="464">
        <f t="shared" ref="G11" si="1">SUM(G5:G10)</f>
        <v>0</v>
      </c>
      <c r="H11" s="465">
        <f t="shared" si="0"/>
        <v>0</v>
      </c>
      <c r="I11" s="465">
        <f t="shared" si="0"/>
        <v>0</v>
      </c>
      <c r="J11" s="465">
        <f t="shared" si="0"/>
        <v>0</v>
      </c>
      <c r="K11" s="466">
        <f t="shared" si="0"/>
        <v>0</v>
      </c>
    </row>
    <row r="12" spans="1:11" x14ac:dyDescent="0.25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 ht="16.5" thickBot="1" x14ac:dyDescent="0.3">
      <c r="A13" s="443" t="s">
        <v>226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</row>
    <row r="14" spans="1:11" ht="15.75" customHeight="1" x14ac:dyDescent="0.25">
      <c r="A14" s="791" t="s">
        <v>52</v>
      </c>
      <c r="B14" s="788" t="s">
        <v>74</v>
      </c>
      <c r="C14" s="793" t="s">
        <v>218</v>
      </c>
      <c r="D14" s="795" t="s">
        <v>75</v>
      </c>
      <c r="E14" s="796"/>
      <c r="F14" s="797"/>
      <c r="G14" s="788" t="s">
        <v>76</v>
      </c>
      <c r="H14" s="793" t="s">
        <v>218</v>
      </c>
      <c r="I14" s="795" t="s">
        <v>77</v>
      </c>
      <c r="J14" s="796"/>
      <c r="K14" s="797"/>
    </row>
    <row r="15" spans="1:11" ht="32.25" thickBot="1" x14ac:dyDescent="0.3">
      <c r="A15" s="792"/>
      <c r="B15" s="789"/>
      <c r="C15" s="794"/>
      <c r="D15" s="445" t="s">
        <v>15</v>
      </c>
      <c r="E15" s="445" t="s">
        <v>16</v>
      </c>
      <c r="F15" s="446" t="s">
        <v>17</v>
      </c>
      <c r="G15" s="789"/>
      <c r="H15" s="794"/>
      <c r="I15" s="445" t="s">
        <v>15</v>
      </c>
      <c r="J15" s="445" t="s">
        <v>16</v>
      </c>
      <c r="K15" s="446" t="s">
        <v>17</v>
      </c>
    </row>
    <row r="16" spans="1:11" x14ac:dyDescent="0.25">
      <c r="A16" s="469"/>
      <c r="B16" s="470"/>
      <c r="C16" s="471"/>
      <c r="D16" s="471"/>
      <c r="E16" s="471"/>
      <c r="F16" s="472"/>
      <c r="G16" s="470"/>
      <c r="H16" s="471"/>
      <c r="I16" s="471"/>
      <c r="J16" s="471"/>
      <c r="K16" s="472"/>
    </row>
    <row r="17" spans="1:11" x14ac:dyDescent="0.25">
      <c r="A17" s="469"/>
      <c r="B17" s="470"/>
      <c r="C17" s="471"/>
      <c r="D17" s="471"/>
      <c r="E17" s="471"/>
      <c r="F17" s="472"/>
      <c r="G17" s="470"/>
      <c r="H17" s="471"/>
      <c r="I17" s="471"/>
      <c r="J17" s="471"/>
      <c r="K17" s="472"/>
    </row>
    <row r="18" spans="1:11" x14ac:dyDescent="0.25">
      <c r="A18" s="469"/>
      <c r="B18" s="470"/>
      <c r="C18" s="471"/>
      <c r="D18" s="471"/>
      <c r="E18" s="471"/>
      <c r="F18" s="472"/>
      <c r="G18" s="470"/>
      <c r="H18" s="471"/>
      <c r="I18" s="471"/>
      <c r="J18" s="471"/>
      <c r="K18" s="472"/>
    </row>
    <row r="19" spans="1:11" x14ac:dyDescent="0.25">
      <c r="A19" s="455"/>
      <c r="B19" s="456"/>
      <c r="C19" s="457"/>
      <c r="D19" s="457"/>
      <c r="E19" s="457"/>
      <c r="F19" s="458"/>
      <c r="G19" s="456"/>
      <c r="H19" s="457"/>
      <c r="I19" s="457"/>
      <c r="J19" s="457"/>
      <c r="K19" s="458"/>
    </row>
    <row r="20" spans="1:11" x14ac:dyDescent="0.25">
      <c r="A20" s="455"/>
      <c r="B20" s="456"/>
      <c r="C20" s="457"/>
      <c r="D20" s="457"/>
      <c r="E20" s="457"/>
      <c r="F20" s="458"/>
      <c r="G20" s="456"/>
      <c r="H20" s="457"/>
      <c r="I20" s="457"/>
      <c r="J20" s="457"/>
      <c r="K20" s="458"/>
    </row>
    <row r="21" spans="1:11" ht="16.5" thickBot="1" x14ac:dyDescent="0.3">
      <c r="A21" s="459"/>
      <c r="B21" s="460"/>
      <c r="C21" s="461"/>
      <c r="D21" s="461"/>
      <c r="E21" s="461"/>
      <c r="F21" s="462"/>
      <c r="G21" s="460"/>
      <c r="H21" s="461"/>
      <c r="I21" s="461"/>
      <c r="J21" s="461"/>
      <c r="K21" s="462"/>
    </row>
    <row r="22" spans="1:11" ht="16.5" thickBot="1" x14ac:dyDescent="0.3">
      <c r="A22" s="473" t="s">
        <v>56</v>
      </c>
      <c r="B22" s="464">
        <f>SUM(B16:B21)</f>
        <v>0</v>
      </c>
      <c r="C22" s="465">
        <f>SUM(C16:C21)</f>
        <v>0</v>
      </c>
      <c r="D22" s="465">
        <f t="shared" ref="D22:K22" si="2">SUM(D16:D21)</f>
        <v>0</v>
      </c>
      <c r="E22" s="465">
        <f t="shared" si="2"/>
        <v>0</v>
      </c>
      <c r="F22" s="466">
        <f t="shared" si="2"/>
        <v>0</v>
      </c>
      <c r="G22" s="464">
        <f t="shared" ref="G22" si="3">SUM(G16:G21)</f>
        <v>0</v>
      </c>
      <c r="H22" s="465">
        <f t="shared" si="2"/>
        <v>0</v>
      </c>
      <c r="I22" s="465">
        <f t="shared" si="2"/>
        <v>0</v>
      </c>
      <c r="J22" s="465">
        <f t="shared" si="2"/>
        <v>0</v>
      </c>
      <c r="K22" s="466">
        <f t="shared" si="2"/>
        <v>0</v>
      </c>
    </row>
    <row r="23" spans="1:11" ht="16.5" thickBot="1" x14ac:dyDescent="0.3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  <row r="24" spans="1:11" x14ac:dyDescent="0.25">
      <c r="A24" s="474" t="s">
        <v>180</v>
      </c>
      <c r="B24" s="475">
        <f>+B11-B22</f>
        <v>0</v>
      </c>
      <c r="C24" s="476">
        <f>+C11-C22</f>
        <v>0</v>
      </c>
      <c r="D24" s="476">
        <f t="shared" ref="D24:K24" si="4">+D11-D22</f>
        <v>0</v>
      </c>
      <c r="E24" s="476">
        <f t="shared" si="4"/>
        <v>0</v>
      </c>
      <c r="F24" s="477">
        <f t="shared" si="4"/>
        <v>0</v>
      </c>
      <c r="G24" s="475">
        <f t="shared" ref="G24" si="5">+G11-G22</f>
        <v>0</v>
      </c>
      <c r="H24" s="476">
        <f t="shared" si="4"/>
        <v>0</v>
      </c>
      <c r="I24" s="476">
        <f t="shared" si="4"/>
        <v>0</v>
      </c>
      <c r="J24" s="476">
        <f t="shared" si="4"/>
        <v>0</v>
      </c>
      <c r="K24" s="477">
        <f t="shared" si="4"/>
        <v>0</v>
      </c>
    </row>
    <row r="25" spans="1:11" ht="16.5" thickBot="1" x14ac:dyDescent="0.3">
      <c r="A25" s="478" t="s">
        <v>164</v>
      </c>
      <c r="B25" s="479">
        <f>+IFERROR(B24/B22,0)*100</f>
        <v>0</v>
      </c>
      <c r="C25" s="480">
        <f>+IFERROR(C24/C22,0)*100</f>
        <v>0</v>
      </c>
      <c r="D25" s="480">
        <f t="shared" ref="D25:K25" si="6">+IFERROR(D24/D22,0)*100</f>
        <v>0</v>
      </c>
      <c r="E25" s="480">
        <f t="shared" si="6"/>
        <v>0</v>
      </c>
      <c r="F25" s="481">
        <f t="shared" si="6"/>
        <v>0</v>
      </c>
      <c r="G25" s="479">
        <f t="shared" ref="G25" si="7">+IFERROR(G24/G22,0)*100</f>
        <v>0</v>
      </c>
      <c r="H25" s="480">
        <f t="shared" si="6"/>
        <v>0</v>
      </c>
      <c r="I25" s="480">
        <f t="shared" si="6"/>
        <v>0</v>
      </c>
      <c r="J25" s="480">
        <f t="shared" si="6"/>
        <v>0</v>
      </c>
      <c r="K25" s="481">
        <f t="shared" si="6"/>
        <v>0</v>
      </c>
    </row>
    <row r="26" spans="1:11" x14ac:dyDescent="0.25">
      <c r="J26" s="14"/>
      <c r="K26" s="14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7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sqref="A1:F2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790" t="s">
        <v>262</v>
      </c>
      <c r="B1" s="790"/>
      <c r="C1" s="790"/>
      <c r="D1" s="790"/>
      <c r="E1" s="790"/>
      <c r="F1" s="790"/>
      <c r="G1" s="3"/>
      <c r="H1" s="3"/>
      <c r="I1" s="11"/>
      <c r="J1" s="11"/>
    </row>
    <row r="2" spans="1:10" ht="48" thickBot="1" x14ac:dyDescent="0.3">
      <c r="A2" s="64" t="s">
        <v>47</v>
      </c>
      <c r="B2" s="62" t="s">
        <v>79</v>
      </c>
      <c r="C2" s="62" t="s">
        <v>80</v>
      </c>
      <c r="D2" s="62" t="s">
        <v>81</v>
      </c>
      <c r="E2" s="62" t="s">
        <v>82</v>
      </c>
      <c r="F2" s="63" t="s">
        <v>120</v>
      </c>
      <c r="G2" s="16"/>
      <c r="H2" s="16"/>
    </row>
    <row r="3" spans="1:10" x14ac:dyDescent="0.25">
      <c r="A3">
        <v>1</v>
      </c>
      <c r="B3" s="482" t="s">
        <v>628</v>
      </c>
      <c r="C3" s="483" t="s">
        <v>357</v>
      </c>
      <c r="D3" s="483">
        <v>43003</v>
      </c>
      <c r="E3" s="484">
        <v>43179</v>
      </c>
      <c r="F3" s="485" t="s">
        <v>629</v>
      </c>
      <c r="G3" s="13"/>
      <c r="H3" s="13"/>
    </row>
    <row r="4" spans="1:10" x14ac:dyDescent="0.25">
      <c r="A4">
        <v>2</v>
      </c>
      <c r="B4" s="482" t="s">
        <v>630</v>
      </c>
      <c r="C4" s="486" t="s">
        <v>319</v>
      </c>
      <c r="D4" s="483">
        <v>43013</v>
      </c>
      <c r="E4" s="487">
        <v>43269</v>
      </c>
      <c r="F4" s="485" t="s">
        <v>629</v>
      </c>
      <c r="G4" s="13"/>
      <c r="H4" s="13"/>
    </row>
    <row r="5" spans="1:10" x14ac:dyDescent="0.25">
      <c r="A5">
        <v>3</v>
      </c>
      <c r="B5" s="482" t="s">
        <v>631</v>
      </c>
      <c r="C5" s="488" t="s">
        <v>458</v>
      </c>
      <c r="D5" s="483">
        <v>43055</v>
      </c>
      <c r="E5" s="487">
        <v>43269</v>
      </c>
      <c r="F5" s="485" t="s">
        <v>629</v>
      </c>
      <c r="G5" s="13"/>
      <c r="H5" s="13"/>
    </row>
    <row r="6" spans="1:10" x14ac:dyDescent="0.25">
      <c r="A6">
        <v>4</v>
      </c>
      <c r="B6" s="482" t="s">
        <v>632</v>
      </c>
      <c r="C6" s="488" t="s">
        <v>361</v>
      </c>
      <c r="D6" s="483">
        <v>43028</v>
      </c>
      <c r="E6" s="487">
        <v>43269</v>
      </c>
      <c r="F6" s="485" t="s">
        <v>629</v>
      </c>
      <c r="G6" s="13"/>
      <c r="H6" s="13"/>
    </row>
    <row r="7" spans="1:10" x14ac:dyDescent="0.25">
      <c r="A7">
        <v>5</v>
      </c>
      <c r="B7" s="489" t="s">
        <v>633</v>
      </c>
      <c r="C7" s="490" t="s">
        <v>451</v>
      </c>
      <c r="D7" s="491">
        <v>43143</v>
      </c>
      <c r="E7" s="487">
        <v>43269</v>
      </c>
      <c r="F7" s="485" t="s">
        <v>629</v>
      </c>
      <c r="G7" s="13"/>
      <c r="H7" s="13"/>
    </row>
    <row r="8" spans="1:10" x14ac:dyDescent="0.25">
      <c r="A8">
        <v>6</v>
      </c>
      <c r="B8" s="489" t="s">
        <v>634</v>
      </c>
      <c r="C8" s="492" t="s">
        <v>402</v>
      </c>
      <c r="D8" s="491">
        <v>43153</v>
      </c>
      <c r="E8" s="487">
        <v>43269</v>
      </c>
      <c r="F8" s="485" t="s">
        <v>629</v>
      </c>
      <c r="G8" s="13"/>
      <c r="H8" s="13"/>
    </row>
    <row r="9" spans="1:10" x14ac:dyDescent="0.25">
      <c r="A9">
        <v>7</v>
      </c>
      <c r="B9" s="489" t="s">
        <v>635</v>
      </c>
      <c r="C9" s="491" t="s">
        <v>361</v>
      </c>
      <c r="D9" s="491">
        <v>43172</v>
      </c>
      <c r="E9" s="493">
        <v>43417</v>
      </c>
      <c r="F9" s="485" t="s">
        <v>629</v>
      </c>
      <c r="G9" s="13"/>
      <c r="H9" s="13"/>
    </row>
    <row r="10" spans="1:10" ht="12.75" customHeight="1" x14ac:dyDescent="0.25">
      <c r="A10">
        <v>8</v>
      </c>
      <c r="B10" s="489" t="s">
        <v>636</v>
      </c>
      <c r="C10" s="492" t="s">
        <v>473</v>
      </c>
      <c r="D10" s="491">
        <v>43139</v>
      </c>
      <c r="E10" s="493">
        <v>43417</v>
      </c>
      <c r="F10" s="485" t="s">
        <v>629</v>
      </c>
      <c r="G10" s="13"/>
      <c r="H10" s="13"/>
    </row>
    <row r="11" spans="1:10" ht="64.5" customHeight="1" thickBot="1" x14ac:dyDescent="0.3">
      <c r="B11" s="494"/>
      <c r="C11" s="495"/>
      <c r="D11" s="483"/>
      <c r="E11" s="496"/>
      <c r="F11" s="13"/>
      <c r="G11" s="13"/>
      <c r="H11" s="13"/>
    </row>
    <row r="12" spans="1:10" ht="48" thickBot="1" x14ac:dyDescent="0.3">
      <c r="B12" s="497" t="s">
        <v>83</v>
      </c>
      <c r="C12" s="498"/>
      <c r="D12" s="499" t="s">
        <v>84</v>
      </c>
      <c r="E12" s="496"/>
      <c r="F12" s="13"/>
      <c r="G12" s="6"/>
      <c r="H12" s="6"/>
    </row>
    <row r="13" spans="1:10" x14ac:dyDescent="0.25">
      <c r="B13" s="20" t="s">
        <v>264</v>
      </c>
      <c r="C13" s="21">
        <v>4</v>
      </c>
      <c r="D13" s="2">
        <v>0</v>
      </c>
      <c r="E13" s="500"/>
      <c r="F13" s="6"/>
      <c r="G13" s="6"/>
      <c r="H13" s="6"/>
    </row>
    <row r="14" spans="1:10" x14ac:dyDescent="0.25">
      <c r="B14" s="20" t="s">
        <v>265</v>
      </c>
      <c r="C14" s="21">
        <v>8</v>
      </c>
      <c r="D14" s="2">
        <v>0</v>
      </c>
      <c r="E14" s="500"/>
      <c r="F14" s="6"/>
      <c r="G14" s="6"/>
      <c r="H14" s="6"/>
    </row>
    <row r="15" spans="1:10" x14ac:dyDescent="0.25">
      <c r="B15" s="12" t="s">
        <v>167</v>
      </c>
      <c r="C15" s="21"/>
      <c r="D15" s="2"/>
      <c r="E15" s="500"/>
      <c r="F15" s="6"/>
      <c r="G15" s="6"/>
      <c r="H15" s="6"/>
    </row>
    <row r="16" spans="1:10" x14ac:dyDescent="0.25">
      <c r="B16" s="2" t="s">
        <v>18</v>
      </c>
      <c r="C16" s="21"/>
      <c r="D16" s="2"/>
      <c r="E16" s="500"/>
      <c r="F16" s="6"/>
      <c r="G16" s="6"/>
      <c r="H16" s="6"/>
    </row>
    <row r="17" spans="2:6" x14ac:dyDescent="0.25">
      <c r="B17" s="2" t="s">
        <v>19</v>
      </c>
      <c r="C17" s="21">
        <v>1</v>
      </c>
      <c r="D17" s="2">
        <v>1</v>
      </c>
      <c r="E17" s="500"/>
      <c r="F17" s="6"/>
    </row>
    <row r="18" spans="2:6" x14ac:dyDescent="0.25">
      <c r="B18" s="2" t="s">
        <v>128</v>
      </c>
      <c r="C18" s="21"/>
      <c r="D18" s="2"/>
      <c r="E18" s="500"/>
      <c r="F18" s="6"/>
    </row>
    <row r="19" spans="2:6" ht="9.75" customHeight="1" thickBot="1" x14ac:dyDescent="0.3">
      <c r="B19" s="6"/>
      <c r="C19" s="6"/>
      <c r="D19" s="6"/>
      <c r="E19" s="500"/>
      <c r="F19" s="6"/>
    </row>
    <row r="20" spans="2:6" ht="31.5" customHeight="1" thickBot="1" x14ac:dyDescent="0.3">
      <c r="B20" s="65" t="s">
        <v>165</v>
      </c>
      <c r="C20" s="66" t="s">
        <v>166</v>
      </c>
      <c r="E20" s="6"/>
      <c r="F20" s="6"/>
    </row>
    <row r="21" spans="2:6" ht="32.25" customHeight="1" x14ac:dyDescent="0.25">
      <c r="B21" s="34">
        <v>8</v>
      </c>
      <c r="C21" s="20">
        <v>52</v>
      </c>
      <c r="D21" s="29"/>
      <c r="E21" s="6"/>
      <c r="F21" s="6"/>
    </row>
    <row r="22" spans="2:6" x14ac:dyDescent="0.25">
      <c r="D22" s="14"/>
    </row>
  </sheetData>
  <mergeCells count="1">
    <mergeCell ref="A1:F1"/>
  </mergeCells>
  <phoneticPr fontId="7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7" zoomScaleNormal="100" zoomScaleSheetLayoutView="100" workbookViewId="0">
      <selection sqref="A1:F35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804" t="s">
        <v>266</v>
      </c>
      <c r="B1" s="804"/>
      <c r="C1" s="804"/>
      <c r="D1" s="804"/>
      <c r="E1" s="804"/>
      <c r="F1" s="804"/>
      <c r="G1" s="22"/>
    </row>
    <row r="2" spans="1:7" ht="32.25" thickBot="1" x14ac:dyDescent="0.3">
      <c r="A2" s="67" t="s">
        <v>47</v>
      </c>
      <c r="B2" s="346" t="s">
        <v>79</v>
      </c>
      <c r="C2" s="346" t="s">
        <v>80</v>
      </c>
      <c r="D2" s="346" t="s">
        <v>81</v>
      </c>
      <c r="E2" s="346" t="s">
        <v>182</v>
      </c>
      <c r="F2" s="501" t="s">
        <v>120</v>
      </c>
      <c r="G2" s="9"/>
    </row>
    <row r="3" spans="1:7" x14ac:dyDescent="0.25">
      <c r="A3" s="39">
        <v>1</v>
      </c>
      <c r="B3" s="502" t="s">
        <v>637</v>
      </c>
      <c r="C3" s="491" t="s">
        <v>357</v>
      </c>
      <c r="D3" s="503">
        <v>43039</v>
      </c>
      <c r="E3" s="504">
        <v>43264</v>
      </c>
      <c r="F3" s="505"/>
      <c r="G3" s="13"/>
    </row>
    <row r="4" spans="1:7" x14ac:dyDescent="0.25">
      <c r="A4" s="41">
        <v>2</v>
      </c>
      <c r="B4" s="502" t="s">
        <v>638</v>
      </c>
      <c r="C4" s="506" t="s">
        <v>329</v>
      </c>
      <c r="D4" s="503">
        <v>43062</v>
      </c>
      <c r="E4" s="504">
        <v>43264</v>
      </c>
      <c r="F4" s="505"/>
      <c r="G4" s="13"/>
    </row>
    <row r="5" spans="1:7" x14ac:dyDescent="0.25">
      <c r="A5" s="41">
        <v>3</v>
      </c>
      <c r="B5" s="502" t="s">
        <v>639</v>
      </c>
      <c r="C5" s="507" t="s">
        <v>640</v>
      </c>
      <c r="D5" s="503">
        <v>42986</v>
      </c>
      <c r="E5" s="504">
        <v>43264</v>
      </c>
      <c r="F5" s="505"/>
      <c r="G5" s="13"/>
    </row>
    <row r="6" spans="1:7" x14ac:dyDescent="0.25">
      <c r="A6" s="41">
        <v>4</v>
      </c>
      <c r="B6" s="502" t="s">
        <v>641</v>
      </c>
      <c r="C6" s="507" t="s">
        <v>493</v>
      </c>
      <c r="D6" s="503">
        <v>43033</v>
      </c>
      <c r="E6" s="504">
        <v>43264</v>
      </c>
      <c r="F6" s="505"/>
      <c r="G6" s="13"/>
    </row>
    <row r="7" spans="1:7" x14ac:dyDescent="0.25">
      <c r="A7" s="41">
        <v>5</v>
      </c>
      <c r="B7" s="502" t="s">
        <v>642</v>
      </c>
      <c r="C7" s="508" t="s">
        <v>319</v>
      </c>
      <c r="D7" s="503">
        <v>43152</v>
      </c>
      <c r="E7" s="504">
        <v>43264</v>
      </c>
      <c r="F7" s="505"/>
      <c r="G7" s="13"/>
    </row>
    <row r="8" spans="1:7" x14ac:dyDescent="0.25">
      <c r="A8" s="41">
        <v>6</v>
      </c>
      <c r="B8" s="502" t="s">
        <v>643</v>
      </c>
      <c r="C8" s="488" t="s">
        <v>361</v>
      </c>
      <c r="D8" s="503">
        <v>43033</v>
      </c>
      <c r="E8" s="504">
        <v>43264</v>
      </c>
      <c r="F8" s="505"/>
      <c r="G8" s="13"/>
    </row>
    <row r="9" spans="1:7" x14ac:dyDescent="0.25">
      <c r="A9" s="41">
        <v>7</v>
      </c>
      <c r="B9" s="509" t="s">
        <v>644</v>
      </c>
      <c r="C9" s="510" t="s">
        <v>373</v>
      </c>
      <c r="D9" s="503">
        <v>42849</v>
      </c>
      <c r="E9" s="504">
        <v>43264</v>
      </c>
      <c r="F9" s="511" t="s">
        <v>645</v>
      </c>
      <c r="G9" s="13"/>
    </row>
    <row r="10" spans="1:7" x14ac:dyDescent="0.25">
      <c r="A10" s="41">
        <v>8</v>
      </c>
      <c r="B10" s="509" t="s">
        <v>646</v>
      </c>
      <c r="C10" s="506" t="s">
        <v>329</v>
      </c>
      <c r="D10" s="503">
        <v>43062</v>
      </c>
      <c r="E10" s="504">
        <v>43264</v>
      </c>
      <c r="F10" s="505"/>
      <c r="G10" s="6"/>
    </row>
    <row r="11" spans="1:7" x14ac:dyDescent="0.25">
      <c r="A11" s="512">
        <v>9</v>
      </c>
      <c r="B11" s="509" t="s">
        <v>647</v>
      </c>
      <c r="C11" s="507" t="s">
        <v>648</v>
      </c>
      <c r="D11" s="503">
        <v>43062</v>
      </c>
      <c r="E11" s="504">
        <v>43264</v>
      </c>
      <c r="F11" s="505"/>
      <c r="G11" s="6"/>
    </row>
    <row r="12" spans="1:7" ht="53.25" customHeight="1" x14ac:dyDescent="0.25">
      <c r="A12" s="512">
        <v>10</v>
      </c>
      <c r="B12" s="509" t="s">
        <v>649</v>
      </c>
      <c r="C12" s="507" t="s">
        <v>347</v>
      </c>
      <c r="D12" s="503">
        <v>43158</v>
      </c>
      <c r="E12" s="503">
        <v>43376</v>
      </c>
      <c r="F12" s="505"/>
      <c r="G12" s="6"/>
    </row>
    <row r="13" spans="1:7" ht="31.5" x14ac:dyDescent="0.25">
      <c r="A13" s="512">
        <v>11</v>
      </c>
      <c r="B13" s="513" t="s">
        <v>650</v>
      </c>
      <c r="C13" s="514" t="s">
        <v>458</v>
      </c>
      <c r="D13" s="503">
        <v>43252</v>
      </c>
      <c r="E13" s="503">
        <v>43454</v>
      </c>
      <c r="F13" s="505"/>
      <c r="G13" s="6"/>
    </row>
    <row r="14" spans="1:7" x14ac:dyDescent="0.25">
      <c r="A14" s="512">
        <v>12</v>
      </c>
      <c r="B14" s="509" t="s">
        <v>651</v>
      </c>
      <c r="C14" s="490" t="s">
        <v>652</v>
      </c>
      <c r="D14" s="503">
        <v>43215</v>
      </c>
      <c r="E14" s="503">
        <v>43454</v>
      </c>
      <c r="F14" s="505"/>
      <c r="G14" s="6"/>
    </row>
    <row r="15" spans="1:7" x14ac:dyDescent="0.25">
      <c r="A15" s="512">
        <v>13</v>
      </c>
      <c r="B15" s="509" t="s">
        <v>653</v>
      </c>
      <c r="C15" s="507" t="s">
        <v>348</v>
      </c>
      <c r="D15" s="503">
        <v>43362</v>
      </c>
      <c r="E15" s="503">
        <v>43454</v>
      </c>
      <c r="F15" s="505"/>
      <c r="G15" s="6"/>
    </row>
    <row r="16" spans="1:7" x14ac:dyDescent="0.25">
      <c r="A16" s="512">
        <v>14</v>
      </c>
      <c r="B16" s="509" t="s">
        <v>654</v>
      </c>
      <c r="C16" s="508" t="s">
        <v>319</v>
      </c>
      <c r="D16" s="503">
        <v>43151</v>
      </c>
      <c r="E16" s="503">
        <v>43454</v>
      </c>
      <c r="F16" s="505"/>
      <c r="G16" s="6"/>
    </row>
    <row r="17" spans="1:7" x14ac:dyDescent="0.25">
      <c r="A17" s="512">
        <v>15</v>
      </c>
      <c r="B17" s="509" t="s">
        <v>655</v>
      </c>
      <c r="C17" s="508" t="s">
        <v>319</v>
      </c>
      <c r="D17" s="503">
        <v>43376</v>
      </c>
      <c r="E17" s="503">
        <v>43454</v>
      </c>
      <c r="F17" s="505"/>
      <c r="G17" s="6"/>
    </row>
    <row r="18" spans="1:7" x14ac:dyDescent="0.25">
      <c r="A18" s="512">
        <v>16</v>
      </c>
      <c r="B18" s="509" t="s">
        <v>656</v>
      </c>
      <c r="C18" s="506" t="s">
        <v>329</v>
      </c>
      <c r="D18" s="503">
        <v>43152</v>
      </c>
      <c r="E18" s="503">
        <v>43454</v>
      </c>
      <c r="F18" s="511" t="s">
        <v>645</v>
      </c>
    </row>
    <row r="19" spans="1:7" x14ac:dyDescent="0.25">
      <c r="A19" s="512">
        <v>17</v>
      </c>
      <c r="B19" s="509" t="s">
        <v>657</v>
      </c>
      <c r="C19" s="515" t="s">
        <v>444</v>
      </c>
      <c r="D19" s="503">
        <v>43151</v>
      </c>
      <c r="E19" s="503">
        <v>43454</v>
      </c>
      <c r="F19" s="505"/>
    </row>
    <row r="20" spans="1:7" ht="31.5" x14ac:dyDescent="0.25">
      <c r="A20" s="512">
        <v>18</v>
      </c>
      <c r="B20" s="513" t="s">
        <v>658</v>
      </c>
      <c r="C20" s="516" t="s">
        <v>382</v>
      </c>
      <c r="D20" s="503">
        <v>43223</v>
      </c>
      <c r="E20" s="503">
        <v>43454</v>
      </c>
      <c r="F20" s="505"/>
    </row>
    <row r="21" spans="1:7" ht="31.5" customHeight="1" x14ac:dyDescent="0.25">
      <c r="A21" s="512">
        <v>19</v>
      </c>
      <c r="B21" s="517" t="s">
        <v>659</v>
      </c>
      <c r="C21" s="506" t="s">
        <v>329</v>
      </c>
      <c r="D21" s="503">
        <v>43227</v>
      </c>
      <c r="E21" s="503">
        <v>43454</v>
      </c>
      <c r="F21" s="505"/>
    </row>
    <row r="22" spans="1:7" ht="29.25" customHeight="1" x14ac:dyDescent="0.25">
      <c r="A22" s="512">
        <v>20</v>
      </c>
      <c r="B22" s="517" t="s">
        <v>660</v>
      </c>
      <c r="C22" s="516" t="s">
        <v>405</v>
      </c>
      <c r="D22" s="503">
        <v>43385</v>
      </c>
      <c r="E22" s="503">
        <v>43454</v>
      </c>
      <c r="F22" s="505"/>
    </row>
    <row r="23" spans="1:7" x14ac:dyDescent="0.25">
      <c r="A23" s="35"/>
      <c r="B23" s="518"/>
      <c r="C23" s="519"/>
      <c r="D23" s="512"/>
      <c r="E23" s="35"/>
      <c r="F23" s="36"/>
    </row>
    <row r="24" spans="1:7" x14ac:dyDescent="0.25">
      <c r="A24" s="35"/>
      <c r="B24" s="518"/>
      <c r="C24" s="519"/>
      <c r="D24" s="512"/>
      <c r="E24" s="35"/>
      <c r="F24" s="36"/>
    </row>
    <row r="25" spans="1:7" ht="48" thickBot="1" x14ac:dyDescent="0.3">
      <c r="A25" s="37"/>
      <c r="B25" s="520" t="s">
        <v>85</v>
      </c>
      <c r="C25" s="521"/>
      <c r="D25" s="522" t="s">
        <v>84</v>
      </c>
      <c r="E25" s="35"/>
      <c r="F25" s="36"/>
    </row>
    <row r="26" spans="1:7" x14ac:dyDescent="0.25">
      <c r="A26" s="37"/>
      <c r="B26" s="40" t="s">
        <v>263</v>
      </c>
      <c r="C26" s="39">
        <v>12</v>
      </c>
      <c r="D26" s="45">
        <v>1</v>
      </c>
      <c r="E26" s="35"/>
      <c r="F26" s="35"/>
    </row>
    <row r="27" spans="1:7" x14ac:dyDescent="0.25">
      <c r="A27" s="37"/>
      <c r="B27" s="40" t="s">
        <v>264</v>
      </c>
      <c r="C27" s="41">
        <v>9</v>
      </c>
      <c r="D27" s="32">
        <v>2</v>
      </c>
      <c r="E27" s="35"/>
      <c r="F27" s="35"/>
    </row>
    <row r="28" spans="1:7" x14ac:dyDescent="0.25">
      <c r="A28" s="37"/>
      <c r="B28" s="40" t="s">
        <v>265</v>
      </c>
      <c r="C28" s="41">
        <v>20</v>
      </c>
      <c r="D28" s="32">
        <v>2</v>
      </c>
      <c r="E28" s="35"/>
      <c r="F28" s="35"/>
    </row>
    <row r="29" spans="1:7" x14ac:dyDescent="0.25">
      <c r="A29" s="37"/>
      <c r="B29" s="38" t="s">
        <v>167</v>
      </c>
      <c r="C29" s="41"/>
      <c r="D29" s="32"/>
      <c r="E29" s="35"/>
      <c r="F29" s="35"/>
    </row>
    <row r="30" spans="1:7" x14ac:dyDescent="0.25">
      <c r="A30" s="37"/>
      <c r="B30" s="32" t="s">
        <v>18</v>
      </c>
      <c r="C30" s="41"/>
      <c r="D30" s="32"/>
      <c r="E30" s="35"/>
      <c r="F30" s="35"/>
    </row>
    <row r="31" spans="1:7" x14ac:dyDescent="0.25">
      <c r="A31" s="37"/>
      <c r="B31" s="32" t="s">
        <v>19</v>
      </c>
      <c r="C31" s="41"/>
      <c r="D31" s="32"/>
      <c r="E31" s="35"/>
      <c r="F31" s="35"/>
    </row>
    <row r="32" spans="1:7" x14ac:dyDescent="0.25">
      <c r="A32" s="37"/>
      <c r="B32" s="32" t="s">
        <v>128</v>
      </c>
      <c r="C32" s="41"/>
      <c r="D32" s="32"/>
      <c r="E32" s="35"/>
      <c r="F32" s="35"/>
    </row>
    <row r="33" spans="1:6" ht="16.5" thickBot="1" x14ac:dyDescent="0.3">
      <c r="A33" s="37"/>
      <c r="B33" s="35"/>
      <c r="C33" s="35"/>
      <c r="D33" s="35"/>
      <c r="E33" s="35"/>
      <c r="F33" s="35"/>
    </row>
    <row r="34" spans="1:6" ht="16.5" thickBot="1" x14ac:dyDescent="0.3">
      <c r="A34" s="37"/>
      <c r="B34" s="68" t="s">
        <v>168</v>
      </c>
      <c r="C34" s="69" t="s">
        <v>169</v>
      </c>
      <c r="E34" s="35"/>
      <c r="F34" s="35"/>
    </row>
    <row r="35" spans="1:6" x14ac:dyDescent="0.25">
      <c r="A35" s="37"/>
      <c r="B35" s="34">
        <v>20</v>
      </c>
      <c r="C35" s="40">
        <v>43</v>
      </c>
      <c r="D35" s="42"/>
      <c r="E35" s="35"/>
      <c r="F35" s="35"/>
    </row>
  </sheetData>
  <mergeCells count="1">
    <mergeCell ref="A1:F1"/>
  </mergeCells>
  <phoneticPr fontId="7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G24" sqref="G24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806" t="s">
        <v>267</v>
      </c>
      <c r="B1" s="806"/>
      <c r="C1" s="806"/>
      <c r="D1" s="806"/>
      <c r="E1" s="806"/>
      <c r="F1" s="806"/>
      <c r="G1" s="806"/>
      <c r="H1" s="806"/>
      <c r="I1" s="806"/>
      <c r="J1" s="105"/>
    </row>
    <row r="2" spans="1:10" s="3" customFormat="1" ht="174" customHeight="1" thickBot="1" x14ac:dyDescent="0.3">
      <c r="A2" s="526" t="s">
        <v>86</v>
      </c>
      <c r="B2" s="527" t="s">
        <v>147</v>
      </c>
      <c r="C2" s="527" t="s">
        <v>87</v>
      </c>
      <c r="D2" s="527" t="s">
        <v>151</v>
      </c>
      <c r="E2" s="527" t="s">
        <v>88</v>
      </c>
      <c r="F2" s="527" t="s">
        <v>89</v>
      </c>
      <c r="G2" s="527" t="s">
        <v>90</v>
      </c>
      <c r="H2" s="527" t="s">
        <v>91</v>
      </c>
      <c r="I2" s="528" t="s">
        <v>92</v>
      </c>
      <c r="J2" s="15"/>
    </row>
    <row r="3" spans="1:10" x14ac:dyDescent="0.25">
      <c r="A3" s="529" t="s">
        <v>170</v>
      </c>
      <c r="B3" s="529"/>
      <c r="C3" s="471"/>
      <c r="D3" s="471"/>
      <c r="E3" s="471"/>
      <c r="F3" s="471"/>
      <c r="G3" s="471"/>
      <c r="H3" s="471"/>
      <c r="I3" s="471"/>
      <c r="J3" s="6"/>
    </row>
    <row r="4" spans="1:10" x14ac:dyDescent="0.25">
      <c r="A4" s="530" t="s">
        <v>171</v>
      </c>
      <c r="B4" s="530"/>
      <c r="C4" s="457"/>
      <c r="D4" s="457"/>
      <c r="E4" s="457"/>
      <c r="F4" s="457"/>
      <c r="G4" s="457"/>
      <c r="H4" s="457"/>
      <c r="I4" s="457"/>
      <c r="J4" s="6"/>
    </row>
    <row r="5" spans="1:10" x14ac:dyDescent="0.25">
      <c r="A5" s="530" t="s">
        <v>105</v>
      </c>
      <c r="B5" s="530"/>
      <c r="C5" s="457"/>
      <c r="D5" s="457"/>
      <c r="E5" s="457"/>
      <c r="F5" s="457"/>
      <c r="G5" s="457"/>
      <c r="H5" s="457"/>
      <c r="I5" s="457"/>
      <c r="J5" s="6"/>
    </row>
    <row r="6" spans="1:10" x14ac:dyDescent="0.25">
      <c r="A6" s="531" t="s">
        <v>56</v>
      </c>
      <c r="B6" s="530">
        <f>SUM(B3:B5)</f>
        <v>0</v>
      </c>
      <c r="C6" s="532">
        <f>+IFERROR(($B$3*C3+$B$4*C4+$B$5*C5)/$B$6,0)</f>
        <v>0</v>
      </c>
      <c r="D6" s="532">
        <f>+IFERROR(($B$3*D3+$B$4*D4+$B$5*D5)/$B$6,0)</f>
        <v>0</v>
      </c>
      <c r="E6" s="532">
        <f>+IFERROR(($B$3*E3+$B$4*E4+$B$5*E5)/$B$6,0)</f>
        <v>0</v>
      </c>
      <c r="F6" s="530">
        <f>SUM(F3:F5)</f>
        <v>0</v>
      </c>
      <c r="G6" s="530">
        <f>SUM(G3:G5)</f>
        <v>0</v>
      </c>
      <c r="H6" s="530">
        <f>SUM(H3:H5)</f>
        <v>0</v>
      </c>
      <c r="I6" s="530">
        <f>SUM(I3:I5)</f>
        <v>0</v>
      </c>
      <c r="J6" s="6"/>
    </row>
    <row r="7" spans="1:10" x14ac:dyDescent="0.25">
      <c r="A7" s="468"/>
      <c r="B7" s="468"/>
      <c r="C7" s="468"/>
      <c r="D7" s="468"/>
      <c r="E7" s="468"/>
      <c r="F7" s="468"/>
      <c r="G7" s="468"/>
      <c r="H7" s="468"/>
      <c r="I7" s="468"/>
      <c r="J7" s="6"/>
    </row>
    <row r="8" spans="1:10" s="1" customFormat="1" ht="16.5" thickBot="1" x14ac:dyDescent="0.3">
      <c r="A8" s="805" t="s">
        <v>93</v>
      </c>
      <c r="B8" s="805"/>
      <c r="C8" s="805"/>
      <c r="D8" s="533"/>
      <c r="E8" s="533"/>
      <c r="F8" s="533"/>
      <c r="G8" s="533"/>
      <c r="H8" s="533"/>
      <c r="I8" s="533"/>
      <c r="J8" s="9"/>
    </row>
    <row r="9" spans="1:10" s="1" customFormat="1" ht="32.25" thickBot="1" x14ac:dyDescent="0.3">
      <c r="A9" s="526" t="s">
        <v>94</v>
      </c>
      <c r="B9" s="534" t="s">
        <v>95</v>
      </c>
      <c r="C9" s="535" t="s">
        <v>148</v>
      </c>
      <c r="D9" s="533"/>
      <c r="E9" s="533"/>
      <c r="F9" s="533"/>
      <c r="G9" s="533"/>
      <c r="H9" s="533"/>
      <c r="I9" s="533"/>
      <c r="J9" s="9"/>
    </row>
    <row r="10" spans="1:10" x14ac:dyDescent="0.25">
      <c r="A10" s="529" t="s">
        <v>172</v>
      </c>
      <c r="B10" s="529"/>
      <c r="C10" s="536"/>
      <c r="D10" s="468"/>
      <c r="E10" s="468"/>
      <c r="F10" s="468"/>
      <c r="G10" s="468"/>
      <c r="H10" s="468"/>
      <c r="I10" s="468"/>
      <c r="J10" s="6"/>
    </row>
    <row r="11" spans="1:10" x14ac:dyDescent="0.25">
      <c r="A11" s="530" t="s">
        <v>173</v>
      </c>
      <c r="B11" s="530"/>
      <c r="C11" s="537"/>
      <c r="D11" s="468"/>
      <c r="E11" s="468"/>
      <c r="F11" s="468"/>
      <c r="G11" s="468"/>
      <c r="H11" s="468"/>
      <c r="I11" s="468"/>
      <c r="J11" s="6"/>
    </row>
    <row r="12" spans="1:10" ht="13.5" customHeight="1" x14ac:dyDescent="0.25">
      <c r="A12" s="530" t="s">
        <v>56</v>
      </c>
      <c r="B12" s="538">
        <f>+B10+B11</f>
        <v>0</v>
      </c>
      <c r="C12" s="538">
        <f>+C10+C11</f>
        <v>0</v>
      </c>
      <c r="D12" s="467"/>
      <c r="E12" s="467"/>
      <c r="F12" s="467"/>
      <c r="G12" s="467"/>
      <c r="H12" s="467"/>
      <c r="I12" s="467"/>
    </row>
    <row r="13" spans="1:10" x14ac:dyDescent="0.25">
      <c r="A13" s="467"/>
      <c r="B13" s="467"/>
      <c r="C13" s="539"/>
      <c r="D13" s="467"/>
      <c r="E13" s="467"/>
      <c r="F13" s="467"/>
      <c r="G13" s="467"/>
      <c r="H13" s="467"/>
      <c r="I13" s="467"/>
    </row>
  </sheetData>
  <mergeCells count="2">
    <mergeCell ref="A8:C8"/>
    <mergeCell ref="A1:I1"/>
  </mergeCells>
  <phoneticPr fontId="7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sqref="A1:M21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790" t="s">
        <v>129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17"/>
      <c r="O1" s="17"/>
      <c r="P1" s="17"/>
      <c r="Q1" s="17"/>
      <c r="R1" s="17"/>
      <c r="S1" s="17"/>
    </row>
    <row r="2" spans="1:19" ht="16.5" thickBot="1" x14ac:dyDescent="0.3">
      <c r="A2" s="116" t="s">
        <v>268</v>
      </c>
      <c r="B2" s="116"/>
      <c r="C2" s="117"/>
      <c r="D2" s="117"/>
      <c r="E2" s="116"/>
      <c r="F2" s="116"/>
      <c r="G2" s="116"/>
      <c r="H2" s="807"/>
      <c r="I2" s="807"/>
      <c r="J2" s="807"/>
      <c r="K2" s="807"/>
      <c r="L2" s="807"/>
      <c r="M2" s="807"/>
    </row>
    <row r="3" spans="1:19" s="4" customFormat="1" ht="66.75" customHeight="1" thickBot="1" x14ac:dyDescent="0.3">
      <c r="A3" s="118" t="s">
        <v>52</v>
      </c>
      <c r="B3" s="119" t="s">
        <v>56</v>
      </c>
      <c r="C3" s="119" t="s">
        <v>96</v>
      </c>
      <c r="D3" s="119" t="s">
        <v>97</v>
      </c>
      <c r="E3" s="119" t="s">
        <v>152</v>
      </c>
      <c r="F3" s="119" t="s">
        <v>154</v>
      </c>
      <c r="G3" s="120" t="s">
        <v>153</v>
      </c>
      <c r="H3" s="119" t="s">
        <v>218</v>
      </c>
      <c r="I3" s="118" t="s">
        <v>96</v>
      </c>
      <c r="J3" s="119" t="s">
        <v>97</v>
      </c>
      <c r="K3" s="119" t="s">
        <v>152</v>
      </c>
      <c r="L3" s="119" t="s">
        <v>154</v>
      </c>
      <c r="M3" s="120" t="s">
        <v>153</v>
      </c>
    </row>
    <row r="4" spans="1:19" s="4" customFormat="1" x14ac:dyDescent="0.25">
      <c r="A4" s="121" t="s">
        <v>299</v>
      </c>
      <c r="B4" s="122">
        <f>SUM(C4:G4)</f>
        <v>207.14000000000001</v>
      </c>
      <c r="C4" s="123">
        <v>40.4</v>
      </c>
      <c r="D4" s="123">
        <v>55.46</v>
      </c>
      <c r="E4" s="123"/>
      <c r="F4" s="123">
        <v>95.7</v>
      </c>
      <c r="G4" s="157">
        <v>15.58</v>
      </c>
      <c r="H4" s="164">
        <f t="shared" ref="H4:H15" si="0">SUM(I4:M4)</f>
        <v>81.929999999999993</v>
      </c>
      <c r="I4" s="124">
        <v>7.2</v>
      </c>
      <c r="J4" s="125">
        <v>24.9</v>
      </c>
      <c r="K4" s="125"/>
      <c r="L4" s="125">
        <v>41.25</v>
      </c>
      <c r="M4" s="126">
        <v>8.58</v>
      </c>
    </row>
    <row r="5" spans="1:19" s="4" customFormat="1" x14ac:dyDescent="0.25">
      <c r="A5" s="127" t="s">
        <v>301</v>
      </c>
      <c r="B5" s="122">
        <f>SUM(C5:G5)</f>
        <v>97.3</v>
      </c>
      <c r="C5" s="128">
        <v>17.329999999999998</v>
      </c>
      <c r="D5" s="128">
        <v>27.28</v>
      </c>
      <c r="E5" s="128"/>
      <c r="F5" s="128">
        <v>47.09</v>
      </c>
      <c r="G5" s="158">
        <v>5.6</v>
      </c>
      <c r="H5" s="165">
        <f t="shared" si="0"/>
        <v>23.1</v>
      </c>
      <c r="I5" s="127">
        <v>1.33</v>
      </c>
      <c r="J5" s="128">
        <v>2</v>
      </c>
      <c r="K5" s="128"/>
      <c r="L5" s="128">
        <v>14.77</v>
      </c>
      <c r="M5" s="129">
        <v>5</v>
      </c>
    </row>
    <row r="6" spans="1:19" s="4" customFormat="1" x14ac:dyDescent="0.25">
      <c r="A6" s="127" t="s">
        <v>303</v>
      </c>
      <c r="B6" s="122">
        <f t="shared" ref="B6:B15" si="1">SUM(C6:G6)</f>
        <v>161.67000000000002</v>
      </c>
      <c r="C6" s="128">
        <v>34.200000000000003</v>
      </c>
      <c r="D6" s="128">
        <v>41.1</v>
      </c>
      <c r="E6" s="128"/>
      <c r="F6" s="128">
        <v>69.2</v>
      </c>
      <c r="G6" s="158">
        <v>17.170000000000002</v>
      </c>
      <c r="H6" s="165">
        <f t="shared" si="0"/>
        <v>32.799999999999997</v>
      </c>
      <c r="I6" s="127">
        <v>5</v>
      </c>
      <c r="J6" s="128">
        <v>8</v>
      </c>
      <c r="K6" s="128"/>
      <c r="L6" s="128">
        <v>11.75</v>
      </c>
      <c r="M6" s="129">
        <v>8.0500000000000007</v>
      </c>
    </row>
    <row r="7" spans="1:19" s="4" customFormat="1" x14ac:dyDescent="0.25">
      <c r="A7" s="127" t="s">
        <v>305</v>
      </c>
      <c r="B7" s="122">
        <f t="shared" si="1"/>
        <v>192.63000000000002</v>
      </c>
      <c r="C7" s="128">
        <v>39.450000000000003</v>
      </c>
      <c r="D7" s="128">
        <v>70.2</v>
      </c>
      <c r="E7" s="128"/>
      <c r="F7" s="128">
        <v>74.83</v>
      </c>
      <c r="G7" s="158">
        <v>8.15</v>
      </c>
      <c r="H7" s="165">
        <f t="shared" si="0"/>
        <v>69.3</v>
      </c>
      <c r="I7" s="127">
        <v>1</v>
      </c>
      <c r="J7" s="128">
        <v>30.1</v>
      </c>
      <c r="K7" s="128"/>
      <c r="L7" s="128">
        <v>34.1</v>
      </c>
      <c r="M7" s="129">
        <v>4.0999999999999996</v>
      </c>
    </row>
    <row r="8" spans="1:19" s="4" customFormat="1" x14ac:dyDescent="0.25">
      <c r="A8" s="127" t="s">
        <v>307</v>
      </c>
      <c r="B8" s="122">
        <f t="shared" si="1"/>
        <v>84.550000000000011</v>
      </c>
      <c r="C8" s="128">
        <v>10.050000000000001</v>
      </c>
      <c r="D8" s="128">
        <v>31</v>
      </c>
      <c r="E8" s="128"/>
      <c r="F8" s="128">
        <v>40.6</v>
      </c>
      <c r="G8" s="158">
        <v>2.9</v>
      </c>
      <c r="H8" s="165">
        <f t="shared" si="0"/>
        <v>36.4</v>
      </c>
      <c r="I8" s="127">
        <v>2</v>
      </c>
      <c r="J8" s="128">
        <v>19</v>
      </c>
      <c r="K8" s="128"/>
      <c r="L8" s="128">
        <v>14.9</v>
      </c>
      <c r="M8" s="129">
        <v>0.5</v>
      </c>
    </row>
    <row r="9" spans="1:19" s="4" customFormat="1" x14ac:dyDescent="0.25">
      <c r="A9" s="127" t="s">
        <v>681</v>
      </c>
      <c r="B9" s="122">
        <f t="shared" si="1"/>
        <v>154.88</v>
      </c>
      <c r="C9" s="128">
        <v>23.6</v>
      </c>
      <c r="D9" s="128">
        <v>42.06</v>
      </c>
      <c r="E9" s="128"/>
      <c r="F9" s="128">
        <v>83.22</v>
      </c>
      <c r="G9" s="158">
        <v>6</v>
      </c>
      <c r="H9" s="165">
        <f t="shared" si="0"/>
        <v>64</v>
      </c>
      <c r="I9" s="127">
        <v>1</v>
      </c>
      <c r="J9" s="128">
        <v>15</v>
      </c>
      <c r="K9" s="128"/>
      <c r="L9" s="128">
        <v>44</v>
      </c>
      <c r="M9" s="129">
        <v>4</v>
      </c>
    </row>
    <row r="10" spans="1:19" s="4" customFormat="1" x14ac:dyDescent="0.25">
      <c r="A10" s="127" t="s">
        <v>311</v>
      </c>
      <c r="B10" s="122">
        <f t="shared" si="1"/>
        <v>38.29</v>
      </c>
      <c r="C10" s="128">
        <v>3.8</v>
      </c>
      <c r="D10" s="128">
        <v>11.35</v>
      </c>
      <c r="E10" s="128"/>
      <c r="F10" s="128">
        <v>20.29</v>
      </c>
      <c r="G10" s="158">
        <v>2.85</v>
      </c>
      <c r="H10" s="165">
        <f t="shared" si="0"/>
        <v>11.01</v>
      </c>
      <c r="I10" s="127">
        <v>1</v>
      </c>
      <c r="J10" s="128">
        <v>4</v>
      </c>
      <c r="K10" s="128"/>
      <c r="L10" s="128">
        <v>4.33</v>
      </c>
      <c r="M10" s="129">
        <v>1.68</v>
      </c>
    </row>
    <row r="11" spans="1:19" s="4" customFormat="1" x14ac:dyDescent="0.25">
      <c r="A11" s="127" t="s">
        <v>682</v>
      </c>
      <c r="B11" s="122">
        <f t="shared" si="1"/>
        <v>30.25</v>
      </c>
      <c r="C11" s="128">
        <v>4.2</v>
      </c>
      <c r="D11" s="128">
        <v>10.52</v>
      </c>
      <c r="E11" s="128"/>
      <c r="F11" s="128">
        <v>14.53</v>
      </c>
      <c r="G11" s="158">
        <v>1</v>
      </c>
      <c r="H11" s="165">
        <f t="shared" si="0"/>
        <v>17.729999999999997</v>
      </c>
      <c r="I11" s="127">
        <v>1.2</v>
      </c>
      <c r="J11" s="128">
        <v>7</v>
      </c>
      <c r="K11" s="128"/>
      <c r="L11" s="128">
        <v>8.5299999999999994</v>
      </c>
      <c r="M11" s="129">
        <v>1</v>
      </c>
    </row>
    <row r="12" spans="1:19" s="4" customFormat="1" x14ac:dyDescent="0.25">
      <c r="A12" s="127"/>
      <c r="B12" s="122">
        <f t="shared" si="1"/>
        <v>0</v>
      </c>
      <c r="C12" s="128"/>
      <c r="D12" s="128"/>
      <c r="E12" s="128"/>
      <c r="F12" s="128"/>
      <c r="G12" s="158"/>
      <c r="H12" s="165">
        <f t="shared" si="0"/>
        <v>0</v>
      </c>
      <c r="I12" s="127"/>
      <c r="J12" s="128"/>
      <c r="K12" s="128"/>
      <c r="L12" s="128"/>
      <c r="M12" s="129"/>
    </row>
    <row r="13" spans="1:19" s="4" customFormat="1" x14ac:dyDescent="0.25">
      <c r="A13" s="127"/>
      <c r="B13" s="122">
        <f t="shared" si="1"/>
        <v>0</v>
      </c>
      <c r="C13" s="128"/>
      <c r="D13" s="128"/>
      <c r="E13" s="128"/>
      <c r="F13" s="128"/>
      <c r="G13" s="158"/>
      <c r="H13" s="165">
        <f t="shared" si="0"/>
        <v>0</v>
      </c>
      <c r="I13" s="127"/>
      <c r="J13" s="128"/>
      <c r="K13" s="128"/>
      <c r="L13" s="128"/>
      <c r="M13" s="129"/>
    </row>
    <row r="14" spans="1:19" s="4" customFormat="1" x14ac:dyDescent="0.25">
      <c r="A14" s="127"/>
      <c r="B14" s="122">
        <f t="shared" si="1"/>
        <v>0</v>
      </c>
      <c r="C14" s="128"/>
      <c r="D14" s="128"/>
      <c r="E14" s="128"/>
      <c r="F14" s="128"/>
      <c r="G14" s="158"/>
      <c r="H14" s="165">
        <f t="shared" si="0"/>
        <v>0</v>
      </c>
      <c r="I14" s="127"/>
      <c r="J14" s="128"/>
      <c r="K14" s="128"/>
      <c r="L14" s="128"/>
      <c r="M14" s="129"/>
    </row>
    <row r="15" spans="1:19" ht="18.75" customHeight="1" x14ac:dyDescent="0.25">
      <c r="A15" s="130" t="s">
        <v>56</v>
      </c>
      <c r="B15" s="122">
        <f t="shared" si="1"/>
        <v>966.71</v>
      </c>
      <c r="C15" s="131">
        <f>SUM(C4:C14)</f>
        <v>173.03</v>
      </c>
      <c r="D15" s="131">
        <f>SUM(D4:D14)</f>
        <v>288.97000000000003</v>
      </c>
      <c r="E15" s="131">
        <f>SUM(E4:E14)</f>
        <v>0</v>
      </c>
      <c r="F15" s="131">
        <f>SUM(F4:F14)</f>
        <v>445.46</v>
      </c>
      <c r="G15" s="159">
        <f>SUM(G4:G14)</f>
        <v>59.25</v>
      </c>
      <c r="H15" s="165">
        <f t="shared" si="0"/>
        <v>336.27000000000004</v>
      </c>
      <c r="I15" s="132">
        <f>SUM(I4:I14)</f>
        <v>19.73</v>
      </c>
      <c r="J15" s="131">
        <f>SUM(J4:J14)</f>
        <v>110</v>
      </c>
      <c r="K15" s="131">
        <f>SUM(K4:K14)</f>
        <v>0</v>
      </c>
      <c r="L15" s="131">
        <f>SUM(L4:L14)</f>
        <v>173.63000000000002</v>
      </c>
      <c r="M15" s="133">
        <f>SUM(M4:M14)</f>
        <v>32.910000000000004</v>
      </c>
    </row>
    <row r="16" spans="1:19" ht="20.25" customHeight="1" x14ac:dyDescent="0.25">
      <c r="A16" s="130" t="s">
        <v>174</v>
      </c>
      <c r="B16" s="134">
        <v>100</v>
      </c>
      <c r="C16" s="135">
        <f t="shared" ref="C16:H16" si="2">+IFERROR(C15/$B$15,0)*100</f>
        <v>17.898852810046446</v>
      </c>
      <c r="D16" s="135">
        <f t="shared" si="2"/>
        <v>29.892108284801029</v>
      </c>
      <c r="E16" s="135">
        <f t="shared" si="2"/>
        <v>0</v>
      </c>
      <c r="F16" s="135">
        <f t="shared" si="2"/>
        <v>46.080003310196439</v>
      </c>
      <c r="G16" s="160">
        <f t="shared" si="2"/>
        <v>6.129035594956088</v>
      </c>
      <c r="H16" s="156">
        <f t="shared" si="2"/>
        <v>34.784992396892555</v>
      </c>
      <c r="I16" s="136">
        <f>+IFERROR(I15/$H$15,0)*100</f>
        <v>5.8673090076426675</v>
      </c>
      <c r="J16" s="135">
        <f t="shared" ref="J16:M16" si="3">+IFERROR(J15/$H$15,0)*100</f>
        <v>32.711808963035658</v>
      </c>
      <c r="K16" s="135">
        <f t="shared" si="3"/>
        <v>0</v>
      </c>
      <c r="L16" s="135">
        <f t="shared" si="3"/>
        <v>51.634103547744367</v>
      </c>
      <c r="M16" s="170">
        <f t="shared" si="3"/>
        <v>9.7867784815773042</v>
      </c>
    </row>
    <row r="17" spans="1:13" ht="33.75" customHeight="1" x14ac:dyDescent="0.25">
      <c r="A17" s="137" t="s">
        <v>683</v>
      </c>
      <c r="B17" s="138">
        <v>976.3</v>
      </c>
      <c r="C17" s="139">
        <v>164.06</v>
      </c>
      <c r="D17" s="139">
        <v>308.14999999999998</v>
      </c>
      <c r="E17" s="139">
        <v>0</v>
      </c>
      <c r="F17" s="139">
        <v>443.33</v>
      </c>
      <c r="G17" s="142">
        <v>60.71</v>
      </c>
      <c r="H17" s="166">
        <v>338.7</v>
      </c>
      <c r="I17" s="141">
        <v>14.73</v>
      </c>
      <c r="J17" s="139">
        <v>118.08</v>
      </c>
      <c r="K17" s="139"/>
      <c r="L17" s="142">
        <v>175.23</v>
      </c>
      <c r="M17" s="140">
        <v>30.66</v>
      </c>
    </row>
    <row r="18" spans="1:13" ht="33.75" customHeight="1" x14ac:dyDescent="0.25">
      <c r="A18" s="143" t="s">
        <v>684</v>
      </c>
      <c r="B18" s="144">
        <v>100</v>
      </c>
      <c r="C18" s="144">
        <v>16.8</v>
      </c>
      <c r="D18" s="144">
        <v>31.6</v>
      </c>
      <c r="E18" s="144"/>
      <c r="F18" s="144">
        <v>45.4</v>
      </c>
      <c r="G18" s="161">
        <v>6.2</v>
      </c>
      <c r="H18" s="167">
        <v>34.700000000000003</v>
      </c>
      <c r="I18" s="146">
        <v>4.3</v>
      </c>
      <c r="J18" s="144">
        <v>34.9</v>
      </c>
      <c r="K18" s="144"/>
      <c r="L18" s="144">
        <v>51.7</v>
      </c>
      <c r="M18" s="145">
        <v>9.1</v>
      </c>
    </row>
    <row r="19" spans="1:13" ht="32.25" customHeight="1" x14ac:dyDescent="0.25">
      <c r="A19" s="147" t="s">
        <v>269</v>
      </c>
      <c r="B19" s="148">
        <f>+B15-B17</f>
        <v>-9.5899999999999181</v>
      </c>
      <c r="C19" s="148">
        <f t="shared" ref="C19:M20" si="4">+C15-C17</f>
        <v>8.9699999999999989</v>
      </c>
      <c r="D19" s="148">
        <f t="shared" si="4"/>
        <v>-19.17999999999995</v>
      </c>
      <c r="E19" s="148">
        <f t="shared" si="4"/>
        <v>0</v>
      </c>
      <c r="F19" s="148">
        <f t="shared" si="4"/>
        <v>2.1299999999999955</v>
      </c>
      <c r="G19" s="162">
        <f t="shared" si="4"/>
        <v>-1.4600000000000009</v>
      </c>
      <c r="H19" s="168">
        <f>+H15-H17</f>
        <v>-2.42999999999995</v>
      </c>
      <c r="I19" s="150">
        <f t="shared" si="4"/>
        <v>5</v>
      </c>
      <c r="J19" s="148">
        <f t="shared" si="4"/>
        <v>-8.0799999999999983</v>
      </c>
      <c r="K19" s="148">
        <f t="shared" si="4"/>
        <v>0</v>
      </c>
      <c r="L19" s="148">
        <f t="shared" si="4"/>
        <v>-1.5999999999999659</v>
      </c>
      <c r="M19" s="149">
        <f t="shared" si="4"/>
        <v>2.2500000000000036</v>
      </c>
    </row>
    <row r="20" spans="1:13" ht="39" customHeight="1" thickBot="1" x14ac:dyDescent="0.3">
      <c r="A20" s="151" t="s">
        <v>270</v>
      </c>
      <c r="B20" s="152">
        <v>1</v>
      </c>
      <c r="C20" s="152">
        <f>+C16-C18</f>
        <v>1.098852810046445</v>
      </c>
      <c r="D20" s="152">
        <f>+D16-D18</f>
        <v>-1.7078917151989721</v>
      </c>
      <c r="E20" s="152">
        <f t="shared" si="4"/>
        <v>0</v>
      </c>
      <c r="F20" s="152">
        <f t="shared" si="4"/>
        <v>0.68000331019644022</v>
      </c>
      <c r="G20" s="163">
        <f t="shared" si="4"/>
        <v>-7.0964405043912215E-2</v>
      </c>
      <c r="H20" s="169">
        <v>0.7</v>
      </c>
      <c r="I20" s="154">
        <f t="shared" si="4"/>
        <v>1.5673090076426677</v>
      </c>
      <c r="J20" s="152">
        <f t="shared" si="4"/>
        <v>-2.1881910369643407</v>
      </c>
      <c r="K20" s="152">
        <f t="shared" si="4"/>
        <v>0</v>
      </c>
      <c r="L20" s="152">
        <f t="shared" si="4"/>
        <v>-6.5896452255636007E-2</v>
      </c>
      <c r="M20" s="153">
        <f>+M16-M18</f>
        <v>0.68677848157730459</v>
      </c>
    </row>
    <row r="21" spans="1:13" x14ac:dyDescent="0.25">
      <c r="A21" s="155" t="s">
        <v>223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mergeCells count="2">
    <mergeCell ref="A1:M1"/>
    <mergeCell ref="H2:M2"/>
  </mergeCells>
  <phoneticPr fontId="7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sqref="A1:K1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808" t="s">
        <v>271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6.5" thickBot="1" x14ac:dyDescent="0.3">
      <c r="A2" s="443" t="s">
        <v>261</v>
      </c>
      <c r="B2" s="443"/>
      <c r="C2" s="444"/>
      <c r="D2" s="444"/>
      <c r="E2" s="444"/>
      <c r="F2" s="444"/>
      <c r="G2" s="444"/>
      <c r="H2" s="444"/>
      <c r="I2" s="444"/>
      <c r="J2" s="444"/>
      <c r="K2" s="444"/>
    </row>
    <row r="3" spans="1:11" x14ac:dyDescent="0.25">
      <c r="A3" s="791" t="s">
        <v>52</v>
      </c>
      <c r="B3" s="816" t="s">
        <v>98</v>
      </c>
      <c r="C3" s="793" t="s">
        <v>218</v>
      </c>
      <c r="D3" s="811" t="s">
        <v>99</v>
      </c>
      <c r="E3" s="812"/>
      <c r="F3" s="813"/>
      <c r="G3" s="818" t="s">
        <v>100</v>
      </c>
      <c r="H3" s="793" t="s">
        <v>218</v>
      </c>
      <c r="I3" s="811" t="s">
        <v>101</v>
      </c>
      <c r="J3" s="812"/>
      <c r="K3" s="813"/>
    </row>
    <row r="4" spans="1:11" ht="32.25" thickBot="1" x14ac:dyDescent="0.3">
      <c r="A4" s="792"/>
      <c r="B4" s="817"/>
      <c r="C4" s="794"/>
      <c r="D4" s="445" t="s">
        <v>15</v>
      </c>
      <c r="E4" s="445" t="s">
        <v>16</v>
      </c>
      <c r="F4" s="446" t="s">
        <v>17</v>
      </c>
      <c r="G4" s="819"/>
      <c r="H4" s="794"/>
      <c r="I4" s="445" t="s">
        <v>15</v>
      </c>
      <c r="J4" s="445" t="s">
        <v>16</v>
      </c>
      <c r="K4" s="446" t="s">
        <v>17</v>
      </c>
    </row>
    <row r="5" spans="1:11" x14ac:dyDescent="0.25">
      <c r="A5" s="447"/>
      <c r="B5" s="448"/>
      <c r="C5" s="449"/>
      <c r="D5" s="449"/>
      <c r="E5" s="449"/>
      <c r="F5" s="450"/>
      <c r="G5" s="448"/>
      <c r="H5" s="449"/>
      <c r="I5" s="449"/>
      <c r="J5" s="449"/>
      <c r="K5" s="450"/>
    </row>
    <row r="6" spans="1:11" x14ac:dyDescent="0.25">
      <c r="A6" s="451"/>
      <c r="B6" s="452"/>
      <c r="C6" s="453"/>
      <c r="D6" s="453"/>
      <c r="E6" s="453"/>
      <c r="F6" s="454"/>
      <c r="G6" s="452"/>
      <c r="H6" s="453"/>
      <c r="I6" s="453"/>
      <c r="J6" s="453"/>
      <c r="K6" s="454"/>
    </row>
    <row r="7" spans="1:11" x14ac:dyDescent="0.25">
      <c r="A7" s="451"/>
      <c r="B7" s="452"/>
      <c r="C7" s="453"/>
      <c r="D7" s="453"/>
      <c r="E7" s="453"/>
      <c r="F7" s="454"/>
      <c r="G7" s="452"/>
      <c r="H7" s="453"/>
      <c r="I7" s="453"/>
      <c r="J7" s="453"/>
      <c r="K7" s="454"/>
    </row>
    <row r="8" spans="1:11" x14ac:dyDescent="0.25">
      <c r="A8" s="455"/>
      <c r="B8" s="456"/>
      <c r="C8" s="457"/>
      <c r="D8" s="457"/>
      <c r="E8" s="457"/>
      <c r="F8" s="458"/>
      <c r="G8" s="456"/>
      <c r="H8" s="457"/>
      <c r="I8" s="457"/>
      <c r="J8" s="457"/>
      <c r="K8" s="458"/>
    </row>
    <row r="9" spans="1:11" x14ac:dyDescent="0.25">
      <c r="A9" s="455"/>
      <c r="B9" s="456"/>
      <c r="C9" s="457"/>
      <c r="D9" s="457"/>
      <c r="E9" s="457"/>
      <c r="F9" s="458"/>
      <c r="G9" s="456"/>
      <c r="H9" s="457"/>
      <c r="I9" s="457"/>
      <c r="J9" s="457"/>
      <c r="K9" s="458"/>
    </row>
    <row r="10" spans="1:11" ht="16.5" thickBot="1" x14ac:dyDescent="0.3">
      <c r="A10" s="459"/>
      <c r="B10" s="460"/>
      <c r="C10" s="461"/>
      <c r="D10" s="461"/>
      <c r="E10" s="461"/>
      <c r="F10" s="462"/>
      <c r="G10" s="540"/>
      <c r="H10" s="541"/>
      <c r="I10" s="541"/>
      <c r="J10" s="541"/>
      <c r="K10" s="542"/>
    </row>
    <row r="11" spans="1:11" ht="18" customHeight="1" thickBot="1" x14ac:dyDescent="0.3">
      <c r="A11" s="543" t="s">
        <v>56</v>
      </c>
      <c r="B11" s="464">
        <f>SUM(B5:B10)</f>
        <v>0</v>
      </c>
      <c r="C11" s="465">
        <f>SUM(C5:C10)</f>
        <v>0</v>
      </c>
      <c r="D11" s="465">
        <f>SUM(D5:D10)</f>
        <v>0</v>
      </c>
      <c r="E11" s="465">
        <f t="shared" ref="E11:K11" si="0">SUM(E5:E10)</f>
        <v>0</v>
      </c>
      <c r="F11" s="466">
        <f t="shared" si="0"/>
        <v>0</v>
      </c>
      <c r="G11" s="544">
        <f t="shared" ref="G11" si="1">SUM(G5:G10)</f>
        <v>0</v>
      </c>
      <c r="H11" s="465">
        <f t="shared" si="0"/>
        <v>0</v>
      </c>
      <c r="I11" s="465">
        <f t="shared" si="0"/>
        <v>0</v>
      </c>
      <c r="J11" s="465">
        <f t="shared" si="0"/>
        <v>0</v>
      </c>
      <c r="K11" s="466">
        <f t="shared" si="0"/>
        <v>0</v>
      </c>
    </row>
    <row r="12" spans="1:11" x14ac:dyDescent="0.25">
      <c r="A12" s="468"/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 ht="16.5" thickBot="1" x14ac:dyDescent="0.3">
      <c r="A13" s="545" t="s">
        <v>272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</row>
    <row r="14" spans="1:11" x14ac:dyDescent="0.25">
      <c r="A14" s="801" t="s">
        <v>52</v>
      </c>
      <c r="B14" s="816" t="s">
        <v>98</v>
      </c>
      <c r="C14" s="809" t="s">
        <v>98</v>
      </c>
      <c r="D14" s="811" t="s">
        <v>99</v>
      </c>
      <c r="E14" s="812"/>
      <c r="F14" s="813"/>
      <c r="G14" s="818" t="s">
        <v>100</v>
      </c>
      <c r="H14" s="814" t="s">
        <v>100</v>
      </c>
      <c r="I14" s="811" t="s">
        <v>101</v>
      </c>
      <c r="J14" s="812"/>
      <c r="K14" s="813"/>
    </row>
    <row r="15" spans="1:11" ht="32.25" thickBot="1" x14ac:dyDescent="0.3">
      <c r="A15" s="802"/>
      <c r="B15" s="817"/>
      <c r="C15" s="810"/>
      <c r="D15" s="445" t="s">
        <v>15</v>
      </c>
      <c r="E15" s="445" t="s">
        <v>16</v>
      </c>
      <c r="F15" s="446" t="s">
        <v>17</v>
      </c>
      <c r="G15" s="819"/>
      <c r="H15" s="815"/>
      <c r="I15" s="445" t="s">
        <v>15</v>
      </c>
      <c r="J15" s="445" t="s">
        <v>16</v>
      </c>
      <c r="K15" s="446" t="s">
        <v>17</v>
      </c>
    </row>
    <row r="16" spans="1:11" x14ac:dyDescent="0.25">
      <c r="A16" s="546"/>
      <c r="B16" s="547"/>
      <c r="C16" s="548"/>
      <c r="D16" s="549"/>
      <c r="E16" s="549"/>
      <c r="F16" s="550"/>
      <c r="G16" s="547"/>
      <c r="H16" s="551"/>
      <c r="I16" s="549"/>
      <c r="J16" s="549"/>
      <c r="K16" s="550"/>
    </row>
    <row r="17" spans="1:11" x14ac:dyDescent="0.25">
      <c r="A17" s="546"/>
      <c r="B17" s="547"/>
      <c r="C17" s="548"/>
      <c r="D17" s="549"/>
      <c r="E17" s="549"/>
      <c r="F17" s="550"/>
      <c r="G17" s="547"/>
      <c r="H17" s="551"/>
      <c r="I17" s="549"/>
      <c r="J17" s="549"/>
      <c r="K17" s="550"/>
    </row>
    <row r="18" spans="1:11" x14ac:dyDescent="0.25">
      <c r="A18" s="451"/>
      <c r="B18" s="452"/>
      <c r="C18" s="552"/>
      <c r="D18" s="453"/>
      <c r="E18" s="453"/>
      <c r="F18" s="454"/>
      <c r="G18" s="452"/>
      <c r="H18" s="453"/>
      <c r="I18" s="453"/>
      <c r="J18" s="453"/>
      <c r="K18" s="454"/>
    </row>
    <row r="19" spans="1:11" x14ac:dyDescent="0.25">
      <c r="A19" s="455"/>
      <c r="B19" s="456"/>
      <c r="C19" s="457"/>
      <c r="D19" s="457"/>
      <c r="E19" s="457"/>
      <c r="F19" s="458"/>
      <c r="G19" s="456"/>
      <c r="H19" s="457"/>
      <c r="I19" s="457"/>
      <c r="J19" s="457"/>
      <c r="K19" s="458"/>
    </row>
    <row r="20" spans="1:11" x14ac:dyDescent="0.25">
      <c r="A20" s="455"/>
      <c r="B20" s="456"/>
      <c r="C20" s="457"/>
      <c r="D20" s="457"/>
      <c r="E20" s="457"/>
      <c r="F20" s="458"/>
      <c r="G20" s="456"/>
      <c r="H20" s="457"/>
      <c r="I20" s="457"/>
      <c r="J20" s="457"/>
      <c r="K20" s="458"/>
    </row>
    <row r="21" spans="1:11" ht="16.5" thickBot="1" x14ac:dyDescent="0.3">
      <c r="A21" s="459"/>
      <c r="B21" s="460"/>
      <c r="C21" s="461"/>
      <c r="D21" s="461"/>
      <c r="E21" s="461"/>
      <c r="F21" s="462"/>
      <c r="G21" s="460"/>
      <c r="H21" s="461"/>
      <c r="I21" s="461"/>
      <c r="J21" s="461"/>
      <c r="K21" s="462"/>
    </row>
    <row r="22" spans="1:11" ht="16.5" thickBot="1" x14ac:dyDescent="0.3">
      <c r="A22" s="543" t="s">
        <v>56</v>
      </c>
      <c r="B22" s="464">
        <f>SUM(B16:B21)</f>
        <v>0</v>
      </c>
      <c r="C22" s="465">
        <f>SUM(C16:C21)</f>
        <v>0</v>
      </c>
      <c r="D22" s="465">
        <f t="shared" ref="D22:K22" si="2">SUM(D16:D21)</f>
        <v>0</v>
      </c>
      <c r="E22" s="465">
        <f t="shared" si="2"/>
        <v>0</v>
      </c>
      <c r="F22" s="466">
        <f t="shared" si="2"/>
        <v>0</v>
      </c>
      <c r="G22" s="464">
        <f t="shared" ref="G22" si="3">SUM(G16:G21)</f>
        <v>0</v>
      </c>
      <c r="H22" s="465">
        <f t="shared" si="2"/>
        <v>0</v>
      </c>
      <c r="I22" s="465">
        <f t="shared" si="2"/>
        <v>0</v>
      </c>
      <c r="J22" s="465">
        <f t="shared" si="2"/>
        <v>0</v>
      </c>
      <c r="K22" s="466">
        <f t="shared" si="2"/>
        <v>0</v>
      </c>
    </row>
    <row r="23" spans="1:11" ht="16.5" thickBot="1" x14ac:dyDescent="0.3">
      <c r="A23" s="467"/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  <row r="24" spans="1:11" ht="18.75" customHeight="1" x14ac:dyDescent="0.25">
      <c r="A24" s="553" t="s">
        <v>5</v>
      </c>
      <c r="B24" s="475">
        <f t="shared" ref="B24" si="4">+B11-B22</f>
        <v>0</v>
      </c>
      <c r="C24" s="476">
        <f t="shared" ref="C24:K24" si="5">+C11-C22</f>
        <v>0</v>
      </c>
      <c r="D24" s="476">
        <f t="shared" si="5"/>
        <v>0</v>
      </c>
      <c r="E24" s="476">
        <f t="shared" si="5"/>
        <v>0</v>
      </c>
      <c r="F24" s="477">
        <f t="shared" si="5"/>
        <v>0</v>
      </c>
      <c r="G24" s="475">
        <f t="shared" ref="G24" si="6">+G11-G22</f>
        <v>0</v>
      </c>
      <c r="H24" s="476">
        <f t="shared" si="5"/>
        <v>0</v>
      </c>
      <c r="I24" s="476">
        <f t="shared" si="5"/>
        <v>0</v>
      </c>
      <c r="J24" s="476">
        <f t="shared" si="5"/>
        <v>0</v>
      </c>
      <c r="K24" s="477">
        <f t="shared" si="5"/>
        <v>0</v>
      </c>
    </row>
    <row r="25" spans="1:11" ht="20.25" customHeight="1" thickBot="1" x14ac:dyDescent="0.3">
      <c r="A25" s="554" t="s">
        <v>78</v>
      </c>
      <c r="B25" s="479">
        <f t="shared" ref="B25" si="7">+IFERROR(B24/B22,0)*100</f>
        <v>0</v>
      </c>
      <c r="C25" s="480">
        <f t="shared" ref="C25:K25" si="8">+IFERROR(C24/C22,0)*100</f>
        <v>0</v>
      </c>
      <c r="D25" s="480">
        <f t="shared" si="8"/>
        <v>0</v>
      </c>
      <c r="E25" s="480">
        <f t="shared" si="8"/>
        <v>0</v>
      </c>
      <c r="F25" s="481">
        <f t="shared" si="8"/>
        <v>0</v>
      </c>
      <c r="G25" s="479">
        <f t="shared" ref="G25" si="9">+IFERROR(G24/G22,0)*100</f>
        <v>0</v>
      </c>
      <c r="H25" s="480">
        <f t="shared" si="8"/>
        <v>0</v>
      </c>
      <c r="I25" s="480">
        <f t="shared" si="8"/>
        <v>0</v>
      </c>
      <c r="J25" s="480">
        <f t="shared" si="8"/>
        <v>0</v>
      </c>
      <c r="K25" s="481">
        <f t="shared" si="8"/>
        <v>0</v>
      </c>
    </row>
    <row r="26" spans="1:11" x14ac:dyDescent="0.25">
      <c r="J26" s="14"/>
      <c r="K26" s="14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"/>
  <sheetViews>
    <sheetView view="pageBreakPreview" zoomScale="70" zoomScaleNormal="100" zoomScaleSheetLayoutView="70" workbookViewId="0">
      <selection activeCell="M31" sqref="M31"/>
    </sheetView>
  </sheetViews>
  <sheetFormatPr defaultRowHeight="15.75" x14ac:dyDescent="0.25"/>
  <cols>
    <col min="1" max="1" width="12.625" style="172" customWidth="1"/>
    <col min="2" max="2" width="12.375" style="172" customWidth="1"/>
    <col min="3" max="3" width="10" style="172" customWidth="1"/>
    <col min="4" max="4" width="9.875" style="172" customWidth="1"/>
    <col min="5" max="5" width="8.5" style="172" customWidth="1"/>
    <col min="6" max="6" width="13" style="172" customWidth="1"/>
    <col min="7" max="7" width="9.875" style="172" customWidth="1"/>
    <col min="8" max="8" width="10.5" style="172" customWidth="1"/>
    <col min="9" max="9" width="9.75" style="172" customWidth="1"/>
    <col min="10" max="10" width="13.5" style="172" customWidth="1"/>
    <col min="11" max="11" width="11.375" style="172" customWidth="1"/>
    <col min="12" max="16384" width="9" style="172"/>
  </cols>
  <sheetData>
    <row r="1" spans="1:11" ht="45" customHeight="1" thickBot="1" x14ac:dyDescent="0.3">
      <c r="A1" s="820" t="s">
        <v>273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1:11" ht="107.25" customHeight="1" x14ac:dyDescent="0.25">
      <c r="A2" s="394" t="s">
        <v>102</v>
      </c>
      <c r="B2" s="343" t="s">
        <v>103</v>
      </c>
      <c r="C2" s="343" t="s">
        <v>222</v>
      </c>
      <c r="D2" s="343" t="s">
        <v>221</v>
      </c>
      <c r="E2" s="343" t="s">
        <v>222</v>
      </c>
      <c r="F2" s="343" t="s">
        <v>155</v>
      </c>
      <c r="G2" s="343" t="s">
        <v>218</v>
      </c>
      <c r="H2" s="343" t="s">
        <v>156</v>
      </c>
      <c r="I2" s="343" t="s">
        <v>218</v>
      </c>
      <c r="J2" s="343" t="s">
        <v>157</v>
      </c>
      <c r="K2" s="395" t="s">
        <v>218</v>
      </c>
    </row>
    <row r="3" spans="1:11" ht="21" customHeight="1" x14ac:dyDescent="0.25">
      <c r="A3" s="215" t="s">
        <v>176</v>
      </c>
      <c r="B3" s="286">
        <v>1842</v>
      </c>
      <c r="C3" s="286">
        <v>625</v>
      </c>
      <c r="D3" s="286">
        <v>1522</v>
      </c>
      <c r="E3" s="286">
        <v>521</v>
      </c>
      <c r="F3" s="286">
        <v>701</v>
      </c>
      <c r="G3" s="286">
        <v>212</v>
      </c>
      <c r="H3" s="286">
        <v>90</v>
      </c>
      <c r="I3" s="286">
        <v>15</v>
      </c>
      <c r="J3" s="286">
        <v>37</v>
      </c>
      <c r="K3" s="371">
        <v>9</v>
      </c>
    </row>
    <row r="4" spans="1:11" ht="24.75" customHeight="1" x14ac:dyDescent="0.25">
      <c r="A4" s="215" t="s">
        <v>177</v>
      </c>
      <c r="B4" s="286">
        <v>2021</v>
      </c>
      <c r="C4" s="286">
        <v>695</v>
      </c>
      <c r="D4" s="286">
        <v>1778</v>
      </c>
      <c r="E4" s="286">
        <v>613</v>
      </c>
      <c r="F4" s="286">
        <v>735</v>
      </c>
      <c r="G4" s="286">
        <v>216</v>
      </c>
      <c r="H4" s="286">
        <v>33</v>
      </c>
      <c r="I4" s="286">
        <v>2</v>
      </c>
      <c r="J4" s="286">
        <v>39</v>
      </c>
      <c r="K4" s="371">
        <v>9</v>
      </c>
    </row>
    <row r="5" spans="1:11" ht="19.5" customHeight="1" x14ac:dyDescent="0.25">
      <c r="A5" s="215" t="s">
        <v>178</v>
      </c>
      <c r="B5" s="286">
        <v>167</v>
      </c>
      <c r="C5" s="286">
        <v>57</v>
      </c>
      <c r="D5" s="286">
        <v>147</v>
      </c>
      <c r="E5" s="286">
        <v>51</v>
      </c>
      <c r="F5" s="286">
        <v>136</v>
      </c>
      <c r="G5" s="286">
        <v>35</v>
      </c>
      <c r="H5" s="286">
        <v>2</v>
      </c>
      <c r="I5" s="286">
        <v>0</v>
      </c>
      <c r="J5" s="286">
        <v>19</v>
      </c>
      <c r="K5" s="371">
        <v>4</v>
      </c>
    </row>
    <row r="6" spans="1:11" ht="21" customHeight="1" x14ac:dyDescent="0.25">
      <c r="A6" s="215" t="s">
        <v>179</v>
      </c>
      <c r="B6" s="286"/>
      <c r="C6" s="286"/>
      <c r="D6" s="286"/>
      <c r="E6" s="286"/>
      <c r="F6" s="286"/>
      <c r="G6" s="286"/>
      <c r="H6" s="286"/>
      <c r="I6" s="286"/>
      <c r="J6" s="286">
        <v>0</v>
      </c>
      <c r="K6" s="371">
        <v>0</v>
      </c>
    </row>
    <row r="7" spans="1:11" ht="18.75" customHeight="1" thickBot="1" x14ac:dyDescent="0.3">
      <c r="A7" s="372" t="s">
        <v>56</v>
      </c>
      <c r="B7" s="179">
        <f>SUM(B3:B6)</f>
        <v>4030</v>
      </c>
      <c r="C7" s="179">
        <f t="shared" ref="C7:K7" si="0">SUM(C3:C6)</f>
        <v>1377</v>
      </c>
      <c r="D7" s="179">
        <f t="shared" si="0"/>
        <v>3447</v>
      </c>
      <c r="E7" s="179">
        <f t="shared" si="0"/>
        <v>1185</v>
      </c>
      <c r="F7" s="179">
        <f t="shared" si="0"/>
        <v>1572</v>
      </c>
      <c r="G7" s="179">
        <f t="shared" si="0"/>
        <v>463</v>
      </c>
      <c r="H7" s="179">
        <f t="shared" si="0"/>
        <v>125</v>
      </c>
      <c r="I7" s="179">
        <f t="shared" si="0"/>
        <v>17</v>
      </c>
      <c r="J7" s="179">
        <f t="shared" si="0"/>
        <v>95</v>
      </c>
      <c r="K7" s="178">
        <f t="shared" si="0"/>
        <v>22</v>
      </c>
    </row>
    <row r="8" spans="1:11" x14ac:dyDescent="0.25">
      <c r="H8" s="221"/>
      <c r="I8" s="221"/>
      <c r="J8" s="221"/>
      <c r="K8" s="221"/>
    </row>
    <row r="9" spans="1:11" x14ac:dyDescent="0.25">
      <c r="A9" s="221"/>
    </row>
  </sheetData>
  <mergeCells count="1">
    <mergeCell ref="A1:K1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F6" sqref="F6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821" t="s">
        <v>274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11" ht="17.25" customHeight="1" thickBot="1" x14ac:dyDescent="0.3">
      <c r="A2" s="44" t="s">
        <v>275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81.75" customHeight="1" thickBot="1" x14ac:dyDescent="0.3">
      <c r="A3" s="73" t="s">
        <v>104</v>
      </c>
      <c r="B3" s="74" t="s">
        <v>6</v>
      </c>
      <c r="C3" s="74" t="s">
        <v>7</v>
      </c>
      <c r="D3" s="75" t="s">
        <v>8</v>
      </c>
      <c r="E3" s="74" t="s">
        <v>9</v>
      </c>
      <c r="F3" s="74" t="s">
        <v>10</v>
      </c>
      <c r="G3" s="74" t="s">
        <v>11</v>
      </c>
      <c r="H3" s="74" t="s">
        <v>213</v>
      </c>
      <c r="I3" s="74" t="s">
        <v>214</v>
      </c>
      <c r="J3" s="76" t="s">
        <v>105</v>
      </c>
      <c r="K3" s="77" t="s">
        <v>56</v>
      </c>
    </row>
    <row r="4" spans="1:11" x14ac:dyDescent="0.25">
      <c r="A4" s="45" t="s">
        <v>685</v>
      </c>
      <c r="B4" s="45">
        <v>5</v>
      </c>
      <c r="C4" s="45">
        <v>7</v>
      </c>
      <c r="D4" s="45">
        <v>10</v>
      </c>
      <c r="E4" s="45">
        <v>2</v>
      </c>
      <c r="F4" s="45">
        <v>0</v>
      </c>
      <c r="G4" s="45">
        <v>0</v>
      </c>
      <c r="H4" s="45">
        <v>17</v>
      </c>
      <c r="I4" s="45">
        <v>1</v>
      </c>
      <c r="J4" s="45">
        <v>109</v>
      </c>
      <c r="K4" s="45">
        <f>SUM(B4:J4)</f>
        <v>151</v>
      </c>
    </row>
    <row r="5" spans="1:11" x14ac:dyDescent="0.25">
      <c r="A5" s="32" t="s">
        <v>303</v>
      </c>
      <c r="B5" s="32">
        <v>2</v>
      </c>
      <c r="C5" s="32">
        <v>7</v>
      </c>
      <c r="D5" s="32">
        <v>16</v>
      </c>
      <c r="E5" s="32">
        <v>77</v>
      </c>
      <c r="F5" s="32">
        <v>3</v>
      </c>
      <c r="G5" s="32">
        <v>0</v>
      </c>
      <c r="H5" s="32">
        <v>44</v>
      </c>
      <c r="I5" s="32">
        <v>0</v>
      </c>
      <c r="J5" s="32">
        <v>23</v>
      </c>
      <c r="K5" s="45">
        <f t="shared" ref="K5:K11" si="0">SUM(B5:J5)</f>
        <v>172</v>
      </c>
    </row>
    <row r="6" spans="1:11" x14ac:dyDescent="0.25">
      <c r="A6" s="32" t="s">
        <v>305</v>
      </c>
      <c r="B6" s="32">
        <v>1</v>
      </c>
      <c r="C6" s="32">
        <v>9</v>
      </c>
      <c r="D6" s="32">
        <v>9</v>
      </c>
      <c r="E6" s="32">
        <v>182</v>
      </c>
      <c r="F6" s="32">
        <v>19</v>
      </c>
      <c r="G6" s="32">
        <v>0</v>
      </c>
      <c r="H6" s="32">
        <v>56</v>
      </c>
      <c r="I6" s="32">
        <v>0</v>
      </c>
      <c r="J6" s="32">
        <v>56</v>
      </c>
      <c r="K6" s="45">
        <f t="shared" si="0"/>
        <v>332</v>
      </c>
    </row>
    <row r="7" spans="1:11" x14ac:dyDescent="0.25">
      <c r="A7" s="32" t="s">
        <v>311</v>
      </c>
      <c r="B7" s="32">
        <v>0</v>
      </c>
      <c r="C7" s="32">
        <v>2</v>
      </c>
      <c r="D7" s="32">
        <v>2</v>
      </c>
      <c r="E7" s="32">
        <v>10</v>
      </c>
      <c r="F7" s="32">
        <v>0</v>
      </c>
      <c r="G7" s="32">
        <v>0</v>
      </c>
      <c r="H7" s="32">
        <v>5</v>
      </c>
      <c r="I7" s="32">
        <v>0</v>
      </c>
      <c r="J7" s="32">
        <v>5</v>
      </c>
      <c r="K7" s="45">
        <f t="shared" si="0"/>
        <v>24</v>
      </c>
    </row>
    <row r="8" spans="1:11" x14ac:dyDescent="0.25">
      <c r="A8" s="32" t="s">
        <v>681</v>
      </c>
      <c r="B8" s="32">
        <v>9</v>
      </c>
      <c r="C8" s="32">
        <v>8</v>
      </c>
      <c r="D8" s="32">
        <v>4</v>
      </c>
      <c r="E8" s="32">
        <v>45</v>
      </c>
      <c r="F8" s="32">
        <v>3</v>
      </c>
      <c r="G8" s="32">
        <v>0</v>
      </c>
      <c r="H8" s="32">
        <v>27</v>
      </c>
      <c r="I8" s="32">
        <v>0</v>
      </c>
      <c r="J8" s="32">
        <v>27</v>
      </c>
      <c r="K8" s="45">
        <f t="shared" si="0"/>
        <v>123</v>
      </c>
    </row>
    <row r="9" spans="1:11" x14ac:dyDescent="0.25">
      <c r="A9" s="32" t="s">
        <v>686</v>
      </c>
      <c r="B9" s="32">
        <v>2</v>
      </c>
      <c r="C9" s="32">
        <v>4</v>
      </c>
      <c r="D9" s="32">
        <v>2</v>
      </c>
      <c r="E9" s="32">
        <v>2</v>
      </c>
      <c r="F9" s="32">
        <v>0</v>
      </c>
      <c r="G9" s="32">
        <v>0</v>
      </c>
      <c r="H9" s="32">
        <v>2</v>
      </c>
      <c r="I9" s="32">
        <v>0</v>
      </c>
      <c r="J9" s="32">
        <v>2</v>
      </c>
      <c r="K9" s="45">
        <f t="shared" si="0"/>
        <v>14</v>
      </c>
    </row>
    <row r="10" spans="1:11" x14ac:dyDescent="0.25">
      <c r="A10" s="32" t="s">
        <v>687</v>
      </c>
      <c r="B10" s="32">
        <v>7</v>
      </c>
      <c r="C10" s="32">
        <v>8</v>
      </c>
      <c r="D10" s="32">
        <v>6</v>
      </c>
      <c r="E10" s="32">
        <v>10</v>
      </c>
      <c r="F10" s="32">
        <v>3</v>
      </c>
      <c r="G10" s="32">
        <v>0</v>
      </c>
      <c r="H10" s="32">
        <v>27</v>
      </c>
      <c r="I10" s="32">
        <v>0</v>
      </c>
      <c r="J10" s="32">
        <v>27</v>
      </c>
      <c r="K10" s="45">
        <f t="shared" si="0"/>
        <v>88</v>
      </c>
    </row>
    <row r="11" spans="1:11" ht="9.75" customHeight="1" x14ac:dyDescent="0.25">
      <c r="A11" s="32" t="s">
        <v>688</v>
      </c>
      <c r="B11" s="32">
        <v>12</v>
      </c>
      <c r="C11" s="32">
        <v>37</v>
      </c>
      <c r="D11" s="32">
        <v>17</v>
      </c>
      <c r="E11" s="32">
        <v>58</v>
      </c>
      <c r="F11" s="32">
        <v>3</v>
      </c>
      <c r="G11" s="32">
        <v>0</v>
      </c>
      <c r="H11" s="32">
        <v>59</v>
      </c>
      <c r="I11" s="32">
        <v>1</v>
      </c>
      <c r="J11" s="32">
        <v>60</v>
      </c>
      <c r="K11" s="45">
        <f t="shared" si="0"/>
        <v>247</v>
      </c>
    </row>
    <row r="12" spans="1:11" x14ac:dyDescent="0.25">
      <c r="A12" s="555" t="s">
        <v>56</v>
      </c>
      <c r="B12" s="555">
        <f>SUM(B4:B11)</f>
        <v>38</v>
      </c>
      <c r="C12" s="555">
        <f t="shared" ref="C12:J12" si="1">SUM(C4:C11)</f>
        <v>82</v>
      </c>
      <c r="D12" s="555">
        <f t="shared" si="1"/>
        <v>66</v>
      </c>
      <c r="E12" s="555">
        <f t="shared" si="1"/>
        <v>386</v>
      </c>
      <c r="F12" s="555">
        <f t="shared" si="1"/>
        <v>31</v>
      </c>
      <c r="G12" s="555">
        <f t="shared" si="1"/>
        <v>0</v>
      </c>
      <c r="H12" s="555">
        <f t="shared" si="1"/>
        <v>237</v>
      </c>
      <c r="I12" s="555">
        <f t="shared" si="1"/>
        <v>2</v>
      </c>
      <c r="J12" s="555">
        <f t="shared" si="1"/>
        <v>309</v>
      </c>
      <c r="K12" s="555">
        <f>SUM(K4:K11)</f>
        <v>1151</v>
      </c>
    </row>
    <row r="13" spans="1:1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6.5" thickBot="1" x14ac:dyDescent="0.3">
      <c r="A14" s="44" t="s">
        <v>227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79.5" thickBot="1" x14ac:dyDescent="0.3">
      <c r="A15" s="73" t="s">
        <v>104</v>
      </c>
      <c r="B15" s="74" t="s">
        <v>6</v>
      </c>
      <c r="C15" s="74" t="s">
        <v>7</v>
      </c>
      <c r="D15" s="75" t="s">
        <v>8</v>
      </c>
      <c r="E15" s="74" t="s">
        <v>9</v>
      </c>
      <c r="F15" s="74" t="s">
        <v>10</v>
      </c>
      <c r="G15" s="74" t="s">
        <v>11</v>
      </c>
      <c r="H15" s="74" t="s">
        <v>213</v>
      </c>
      <c r="I15" s="74" t="s">
        <v>214</v>
      </c>
      <c r="J15" s="76" t="s">
        <v>105</v>
      </c>
      <c r="K15" s="77" t="s">
        <v>56</v>
      </c>
    </row>
    <row r="16" spans="1:11" x14ac:dyDescent="0.25">
      <c r="A16" s="45" t="s">
        <v>685</v>
      </c>
      <c r="B16" s="45">
        <v>1</v>
      </c>
      <c r="C16" s="45">
        <v>7</v>
      </c>
      <c r="D16" s="45">
        <v>8</v>
      </c>
      <c r="E16" s="45">
        <v>1</v>
      </c>
      <c r="F16" s="45">
        <v>1</v>
      </c>
      <c r="G16" s="45">
        <v>0</v>
      </c>
      <c r="H16" s="45">
        <v>8</v>
      </c>
      <c r="I16" s="45">
        <v>0</v>
      </c>
      <c r="J16" s="45">
        <v>75</v>
      </c>
      <c r="K16" s="45">
        <f>SUM(B16:J16)</f>
        <v>101</v>
      </c>
    </row>
    <row r="17" spans="1:11" x14ac:dyDescent="0.25">
      <c r="A17" s="32" t="s">
        <v>303</v>
      </c>
      <c r="B17" s="32">
        <v>5</v>
      </c>
      <c r="C17" s="32">
        <v>6</v>
      </c>
      <c r="D17" s="32">
        <v>11</v>
      </c>
      <c r="E17" s="32">
        <v>85</v>
      </c>
      <c r="F17" s="32">
        <v>1</v>
      </c>
      <c r="G17" s="32">
        <v>0</v>
      </c>
      <c r="H17" s="32">
        <v>44</v>
      </c>
      <c r="I17" s="32">
        <v>0</v>
      </c>
      <c r="J17" s="32">
        <v>16</v>
      </c>
      <c r="K17" s="45">
        <f t="shared" ref="K17:K23" si="2">SUM(B17:J17)</f>
        <v>168</v>
      </c>
    </row>
    <row r="18" spans="1:11" x14ac:dyDescent="0.25">
      <c r="A18" s="32" t="s">
        <v>305</v>
      </c>
      <c r="B18" s="32">
        <v>4</v>
      </c>
      <c r="C18" s="32">
        <v>14</v>
      </c>
      <c r="D18" s="32">
        <v>8</v>
      </c>
      <c r="E18" s="32">
        <v>199</v>
      </c>
      <c r="F18" s="32">
        <v>14</v>
      </c>
      <c r="G18" s="32">
        <v>0</v>
      </c>
      <c r="H18" s="32">
        <v>58</v>
      </c>
      <c r="I18" s="32">
        <v>0</v>
      </c>
      <c r="J18" s="32">
        <v>8</v>
      </c>
      <c r="K18" s="45">
        <f t="shared" si="2"/>
        <v>305</v>
      </c>
    </row>
    <row r="19" spans="1:11" x14ac:dyDescent="0.25">
      <c r="A19" s="32" t="s">
        <v>311</v>
      </c>
      <c r="B19" s="32">
        <v>0</v>
      </c>
      <c r="C19" s="32">
        <v>0</v>
      </c>
      <c r="D19" s="32">
        <v>5</v>
      </c>
      <c r="E19" s="32">
        <v>2</v>
      </c>
      <c r="F19" s="32">
        <v>1</v>
      </c>
      <c r="G19" s="32">
        <v>0</v>
      </c>
      <c r="H19" s="32">
        <v>4</v>
      </c>
      <c r="I19" s="32">
        <v>0</v>
      </c>
      <c r="J19" s="32">
        <v>1</v>
      </c>
      <c r="K19" s="45">
        <f t="shared" si="2"/>
        <v>13</v>
      </c>
    </row>
    <row r="20" spans="1:11" x14ac:dyDescent="0.25">
      <c r="A20" s="32" t="s">
        <v>681</v>
      </c>
      <c r="B20" s="32">
        <v>8</v>
      </c>
      <c r="C20" s="32">
        <v>10</v>
      </c>
      <c r="D20" s="32">
        <v>10</v>
      </c>
      <c r="E20" s="32">
        <v>34</v>
      </c>
      <c r="F20" s="32">
        <v>2</v>
      </c>
      <c r="G20" s="32">
        <v>0</v>
      </c>
      <c r="H20" s="32">
        <v>35</v>
      </c>
      <c r="I20" s="32">
        <v>0</v>
      </c>
      <c r="J20" s="32">
        <v>30</v>
      </c>
      <c r="K20" s="45">
        <f t="shared" si="2"/>
        <v>129</v>
      </c>
    </row>
    <row r="21" spans="1:11" ht="6" customHeight="1" x14ac:dyDescent="0.25">
      <c r="A21" s="32" t="s">
        <v>686</v>
      </c>
      <c r="B21" s="32">
        <v>4</v>
      </c>
      <c r="C21" s="32">
        <v>3</v>
      </c>
      <c r="D21" s="32">
        <v>1</v>
      </c>
      <c r="E21" s="32">
        <v>17</v>
      </c>
      <c r="F21" s="32">
        <v>2</v>
      </c>
      <c r="G21" s="32">
        <v>0</v>
      </c>
      <c r="H21" s="32">
        <v>4</v>
      </c>
      <c r="I21" s="32">
        <v>0</v>
      </c>
      <c r="J21" s="32">
        <v>0</v>
      </c>
      <c r="K21" s="45">
        <f t="shared" si="2"/>
        <v>31</v>
      </c>
    </row>
    <row r="22" spans="1:11" ht="17.25" customHeight="1" x14ac:dyDescent="0.25">
      <c r="A22" s="32" t="s">
        <v>687</v>
      </c>
      <c r="B22" s="32">
        <v>2</v>
      </c>
      <c r="C22" s="32">
        <v>6</v>
      </c>
      <c r="D22" s="32">
        <v>5</v>
      </c>
      <c r="E22" s="32">
        <v>10</v>
      </c>
      <c r="F22" s="32">
        <v>0</v>
      </c>
      <c r="G22" s="32">
        <v>0</v>
      </c>
      <c r="H22" s="32">
        <v>31</v>
      </c>
      <c r="I22" s="32">
        <v>1</v>
      </c>
      <c r="J22" s="32">
        <v>11</v>
      </c>
      <c r="K22" s="45">
        <f t="shared" si="2"/>
        <v>66</v>
      </c>
    </row>
    <row r="23" spans="1:11" ht="18" customHeight="1" x14ac:dyDescent="0.25">
      <c r="A23" s="32" t="s">
        <v>688</v>
      </c>
      <c r="B23" s="32">
        <v>7</v>
      </c>
      <c r="C23" s="32">
        <v>43</v>
      </c>
      <c r="D23" s="32">
        <v>23</v>
      </c>
      <c r="E23" s="32">
        <v>51</v>
      </c>
      <c r="F23" s="32">
        <v>1</v>
      </c>
      <c r="G23" s="32">
        <v>0</v>
      </c>
      <c r="H23" s="32">
        <v>63</v>
      </c>
      <c r="I23" s="32">
        <v>2</v>
      </c>
      <c r="J23" s="32">
        <v>39</v>
      </c>
      <c r="K23" s="45">
        <f t="shared" si="2"/>
        <v>229</v>
      </c>
    </row>
    <row r="24" spans="1:11" x14ac:dyDescent="0.25">
      <c r="A24" s="555" t="s">
        <v>56</v>
      </c>
      <c r="B24" s="555">
        <f t="shared" ref="B24:G24" si="3">SUM(B16:B23)</f>
        <v>31</v>
      </c>
      <c r="C24" s="555">
        <f t="shared" si="3"/>
        <v>89</v>
      </c>
      <c r="D24" s="555">
        <f t="shared" si="3"/>
        <v>71</v>
      </c>
      <c r="E24" s="555">
        <f t="shared" si="3"/>
        <v>399</v>
      </c>
      <c r="F24" s="555">
        <f t="shared" si="3"/>
        <v>22</v>
      </c>
      <c r="G24" s="555">
        <f t="shared" si="3"/>
        <v>0</v>
      </c>
      <c r="H24" s="555">
        <f>SUM(H16:H23)</f>
        <v>247</v>
      </c>
      <c r="I24" s="555">
        <f>SUM(I16:I23)</f>
        <v>3</v>
      </c>
      <c r="J24" s="555">
        <f>SUM(J16:J23)</f>
        <v>180</v>
      </c>
      <c r="K24" s="555">
        <f>SUM(K16:K23)</f>
        <v>1042</v>
      </c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555" t="s">
        <v>180</v>
      </c>
      <c r="B26" s="555">
        <f>+B12-B24</f>
        <v>7</v>
      </c>
      <c r="C26" s="555">
        <f t="shared" ref="C26:K26" si="4">+C12-C24</f>
        <v>-7</v>
      </c>
      <c r="D26" s="555">
        <f t="shared" si="4"/>
        <v>-5</v>
      </c>
      <c r="E26" s="555">
        <f t="shared" si="4"/>
        <v>-13</v>
      </c>
      <c r="F26" s="555">
        <f t="shared" si="4"/>
        <v>9</v>
      </c>
      <c r="G26" s="555">
        <f t="shared" si="4"/>
        <v>0</v>
      </c>
      <c r="H26" s="555">
        <f t="shared" si="4"/>
        <v>-10</v>
      </c>
      <c r="I26" s="555">
        <f t="shared" si="4"/>
        <v>-1</v>
      </c>
      <c r="J26" s="555">
        <f t="shared" si="4"/>
        <v>129</v>
      </c>
      <c r="K26" s="555">
        <f t="shared" si="4"/>
        <v>109</v>
      </c>
    </row>
    <row r="27" spans="1:11" x14ac:dyDescent="0.25">
      <c r="A27" s="556" t="s">
        <v>175</v>
      </c>
      <c r="B27" s="557">
        <f t="shared" ref="B27:K27" si="5">+IFERROR(B26/B24,0)*100</f>
        <v>22.58064516129032</v>
      </c>
      <c r="C27" s="557">
        <f t="shared" si="5"/>
        <v>-7.8651685393258424</v>
      </c>
      <c r="D27" s="557">
        <f t="shared" si="5"/>
        <v>-7.042253521126761</v>
      </c>
      <c r="E27" s="557">
        <f t="shared" si="5"/>
        <v>-3.2581453634085209</v>
      </c>
      <c r="F27" s="557">
        <f t="shared" si="5"/>
        <v>40.909090909090914</v>
      </c>
      <c r="G27" s="557">
        <f t="shared" si="5"/>
        <v>0</v>
      </c>
      <c r="H27" s="557">
        <f t="shared" si="5"/>
        <v>-4.048582995951417</v>
      </c>
      <c r="I27" s="557">
        <f t="shared" si="5"/>
        <v>-33.333333333333329</v>
      </c>
      <c r="J27" s="557">
        <f t="shared" si="5"/>
        <v>71.666666666666671</v>
      </c>
      <c r="K27" s="557">
        <f t="shared" si="5"/>
        <v>10.460652591170826</v>
      </c>
    </row>
  </sheetData>
  <mergeCells count="1">
    <mergeCell ref="A1:K1"/>
  </mergeCells>
  <phoneticPr fontId="7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sqref="A1:D23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823" t="s">
        <v>276</v>
      </c>
      <c r="B1" s="823"/>
      <c r="C1" s="823"/>
      <c r="D1" s="823"/>
      <c r="E1" s="18"/>
      <c r="F1" s="18"/>
      <c r="G1" s="18"/>
      <c r="H1" s="18"/>
      <c r="I1" s="18"/>
    </row>
    <row r="2" spans="1:11" ht="19.5" thickBot="1" x14ac:dyDescent="0.35">
      <c r="A2" s="33" t="s">
        <v>275</v>
      </c>
      <c r="B2" s="18"/>
      <c r="C2" s="18"/>
      <c r="D2" s="18"/>
      <c r="E2" s="18"/>
      <c r="F2" s="18"/>
      <c r="G2" s="18"/>
      <c r="H2" s="18"/>
      <c r="I2" s="18"/>
    </row>
    <row r="3" spans="1:11" ht="16.5" thickBot="1" x14ac:dyDescent="0.3">
      <c r="A3" s="78" t="s">
        <v>106</v>
      </c>
      <c r="B3" s="58" t="s">
        <v>12</v>
      </c>
      <c r="C3" s="58" t="s">
        <v>14</v>
      </c>
      <c r="D3" s="70" t="s">
        <v>13</v>
      </c>
      <c r="E3" s="9"/>
      <c r="F3" s="9"/>
      <c r="G3" s="9"/>
      <c r="H3" s="10"/>
      <c r="I3" s="10"/>
      <c r="K3" s="6"/>
    </row>
    <row r="4" spans="1:11" x14ac:dyDescent="0.25">
      <c r="A4" s="46" t="s">
        <v>689</v>
      </c>
      <c r="B4" s="46">
        <v>11</v>
      </c>
      <c r="C4" s="46">
        <v>21</v>
      </c>
      <c r="D4" s="46">
        <v>0</v>
      </c>
      <c r="E4" s="6"/>
      <c r="F4" s="6"/>
      <c r="G4" s="6"/>
      <c r="H4" s="6"/>
      <c r="I4" s="6"/>
      <c r="K4" s="6"/>
    </row>
    <row r="5" spans="1:11" x14ac:dyDescent="0.25">
      <c r="A5" s="2" t="s">
        <v>690</v>
      </c>
      <c r="B5" s="2">
        <v>44</v>
      </c>
      <c r="C5" s="2">
        <v>156</v>
      </c>
      <c r="D5" s="2">
        <v>71</v>
      </c>
      <c r="E5" s="6"/>
      <c r="F5" s="6"/>
      <c r="G5" s="6"/>
      <c r="H5" s="6"/>
      <c r="I5" s="6"/>
      <c r="K5" s="7"/>
    </row>
    <row r="6" spans="1:11" x14ac:dyDescent="0.25">
      <c r="A6" s="2"/>
      <c r="B6" s="2"/>
      <c r="C6" s="2"/>
      <c r="D6" s="2"/>
      <c r="E6" s="6"/>
      <c r="F6" s="6"/>
      <c r="G6" s="6"/>
      <c r="H6" s="6"/>
      <c r="I6" s="6"/>
      <c r="K6" s="7"/>
    </row>
    <row r="7" spans="1:11" x14ac:dyDescent="0.25">
      <c r="A7" s="2"/>
      <c r="B7" s="2"/>
      <c r="C7" s="2"/>
      <c r="D7" s="2"/>
      <c r="E7" s="6"/>
      <c r="F7" s="6"/>
      <c r="G7" s="6"/>
      <c r="H7" s="6"/>
      <c r="I7" s="6"/>
      <c r="K7" s="7"/>
    </row>
    <row r="8" spans="1:11" x14ac:dyDescent="0.25">
      <c r="A8" s="2"/>
      <c r="B8" s="2"/>
      <c r="C8" s="2"/>
      <c r="D8" s="2"/>
      <c r="E8" s="6"/>
      <c r="F8" s="6"/>
      <c r="G8" s="6"/>
      <c r="H8" s="6"/>
      <c r="I8" s="6"/>
      <c r="K8" s="7"/>
    </row>
    <row r="9" spans="1:11" x14ac:dyDescent="0.25">
      <c r="A9" s="2"/>
      <c r="B9" s="2"/>
      <c r="C9" s="2"/>
      <c r="D9" s="2"/>
      <c r="E9" s="6"/>
      <c r="F9" s="6"/>
      <c r="G9" s="6"/>
      <c r="H9" s="6"/>
      <c r="I9" s="6"/>
      <c r="K9" s="7"/>
    </row>
    <row r="10" spans="1:11" x14ac:dyDescent="0.25">
      <c r="A10" s="555" t="s">
        <v>56</v>
      </c>
      <c r="B10" s="555">
        <f>SUM(B4:B9)</f>
        <v>55</v>
      </c>
      <c r="C10" s="555">
        <f>SUM(C4:C9)</f>
        <v>177</v>
      </c>
      <c r="D10" s="555">
        <f>SUM(D4:D9)</f>
        <v>71</v>
      </c>
      <c r="E10" s="6"/>
      <c r="F10" s="6"/>
      <c r="G10" s="6"/>
      <c r="H10" s="6"/>
      <c r="I10" s="6"/>
      <c r="K10" s="7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K11" s="7"/>
    </row>
    <row r="12" spans="1:11" ht="16.5" thickBot="1" x14ac:dyDescent="0.3">
      <c r="A12" s="33" t="s">
        <v>227</v>
      </c>
      <c r="B12" s="6"/>
      <c r="C12" s="6"/>
      <c r="D12" s="6"/>
      <c r="E12" s="6"/>
      <c r="F12" s="6"/>
      <c r="G12" s="6"/>
      <c r="H12" s="6"/>
      <c r="I12" s="6"/>
      <c r="K12" s="7"/>
    </row>
    <row r="13" spans="1:11" ht="16.5" thickBot="1" x14ac:dyDescent="0.3">
      <c r="A13" s="78" t="s">
        <v>106</v>
      </c>
      <c r="B13" s="58" t="s">
        <v>12</v>
      </c>
      <c r="C13" s="58" t="s">
        <v>14</v>
      </c>
      <c r="D13" s="70" t="s">
        <v>13</v>
      </c>
      <c r="E13" s="6"/>
      <c r="F13" s="6"/>
      <c r="G13" s="6"/>
      <c r="H13" s="6"/>
      <c r="I13" s="6"/>
      <c r="K13" s="7"/>
    </row>
    <row r="14" spans="1:11" x14ac:dyDescent="0.25">
      <c r="A14" s="46" t="s">
        <v>689</v>
      </c>
      <c r="B14" s="46">
        <v>4</v>
      </c>
      <c r="C14" s="46">
        <v>45</v>
      </c>
      <c r="D14" s="46">
        <v>10</v>
      </c>
      <c r="E14" s="6"/>
      <c r="F14" s="6"/>
      <c r="G14" s="6"/>
      <c r="H14" s="6"/>
      <c r="I14" s="6"/>
      <c r="K14" s="7"/>
    </row>
    <row r="15" spans="1:11" x14ac:dyDescent="0.25">
      <c r="A15" s="2" t="s">
        <v>691</v>
      </c>
      <c r="B15" s="2">
        <v>62</v>
      </c>
      <c r="C15" s="2">
        <v>123</v>
      </c>
      <c r="D15" s="2">
        <v>91</v>
      </c>
      <c r="E15" s="6"/>
      <c r="F15" s="6"/>
      <c r="G15" s="6"/>
      <c r="H15" s="6"/>
      <c r="I15" s="6"/>
      <c r="K15" s="7"/>
    </row>
    <row r="16" spans="1:11" x14ac:dyDescent="0.25">
      <c r="A16" s="2"/>
      <c r="B16" s="2"/>
      <c r="C16" s="2"/>
      <c r="D16" s="2"/>
      <c r="E16" s="6"/>
      <c r="F16" s="6"/>
      <c r="G16" s="6"/>
      <c r="H16" s="6"/>
      <c r="I16" s="6"/>
      <c r="K16" s="7"/>
    </row>
    <row r="17" spans="1:11" x14ac:dyDescent="0.25">
      <c r="A17" s="2"/>
      <c r="B17" s="2"/>
      <c r="C17" s="2"/>
      <c r="D17" s="2"/>
      <c r="E17" s="6"/>
      <c r="F17" s="6"/>
      <c r="G17" s="6"/>
      <c r="H17" s="6"/>
      <c r="I17" s="6"/>
      <c r="K17" s="7"/>
    </row>
    <row r="18" spans="1:11" x14ac:dyDescent="0.25">
      <c r="A18" s="2"/>
      <c r="B18" s="2"/>
      <c r="C18" s="2"/>
      <c r="D18" s="2"/>
      <c r="E18" s="6"/>
      <c r="F18" s="6"/>
      <c r="G18" s="6"/>
      <c r="H18" s="6"/>
      <c r="I18" s="6"/>
      <c r="K18" s="7"/>
    </row>
    <row r="19" spans="1:11" x14ac:dyDescent="0.25">
      <c r="A19" s="2"/>
      <c r="B19" s="2"/>
      <c r="C19" s="2"/>
      <c r="D19" s="2"/>
      <c r="E19" s="6"/>
      <c r="F19" s="6"/>
      <c r="G19" s="6"/>
      <c r="H19" s="6"/>
      <c r="I19" s="6"/>
      <c r="K19" s="7"/>
    </row>
    <row r="20" spans="1:11" x14ac:dyDescent="0.25">
      <c r="A20" s="555" t="s">
        <v>56</v>
      </c>
      <c r="B20" s="555">
        <f>SUM(B14:B19)</f>
        <v>66</v>
      </c>
      <c r="C20" s="555">
        <f>SUM(C14:C19)</f>
        <v>168</v>
      </c>
      <c r="D20" s="555">
        <f>SUM(D14:D19)</f>
        <v>101</v>
      </c>
      <c r="E20" s="6"/>
      <c r="F20" s="6"/>
      <c r="G20" s="6"/>
      <c r="H20" s="6"/>
      <c r="I20" s="6"/>
      <c r="K20" s="7"/>
    </row>
    <row r="21" spans="1:11" x14ac:dyDescent="0.25">
      <c r="B21" s="6"/>
      <c r="C21" s="6"/>
      <c r="D21" s="6"/>
      <c r="E21" s="6"/>
      <c r="F21" s="6"/>
      <c r="G21" s="6"/>
      <c r="H21" s="6"/>
      <c r="I21" s="6"/>
      <c r="K21" s="7"/>
    </row>
    <row r="22" spans="1:11" x14ac:dyDescent="0.25">
      <c r="A22" s="555" t="s">
        <v>180</v>
      </c>
      <c r="B22" s="555">
        <f>+B10-B20</f>
        <v>-11</v>
      </c>
      <c r="C22" s="555">
        <f>+C10-C20</f>
        <v>9</v>
      </c>
      <c r="D22" s="555">
        <f>+D10-D20</f>
        <v>-30</v>
      </c>
      <c r="E22" s="6"/>
      <c r="F22" s="6"/>
      <c r="G22" s="6"/>
      <c r="H22" s="6"/>
      <c r="I22" s="6"/>
      <c r="K22" s="7"/>
    </row>
    <row r="23" spans="1:11" x14ac:dyDescent="0.25">
      <c r="A23" s="556" t="s">
        <v>175</v>
      </c>
      <c r="B23" s="557">
        <v>-22.7</v>
      </c>
      <c r="C23" s="557">
        <v>3</v>
      </c>
      <c r="D23" s="557">
        <v>29.7</v>
      </c>
      <c r="E23" s="6"/>
      <c r="F23" s="6"/>
      <c r="G23" s="6"/>
      <c r="H23" s="6"/>
      <c r="I23" s="6"/>
      <c r="K23" s="7"/>
    </row>
    <row r="24" spans="1:11" x14ac:dyDescent="0.25">
      <c r="K24" s="7"/>
    </row>
    <row r="25" spans="1:11" x14ac:dyDescent="0.25">
      <c r="K25" s="7"/>
    </row>
    <row r="26" spans="1:11" x14ac:dyDescent="0.25">
      <c r="K26" s="7"/>
    </row>
    <row r="27" spans="1:11" x14ac:dyDescent="0.25">
      <c r="K27" s="7"/>
    </row>
    <row r="28" spans="1:11" x14ac:dyDescent="0.25">
      <c r="K28" s="7"/>
    </row>
    <row r="29" spans="1:11" x14ac:dyDescent="0.25">
      <c r="K29" s="7"/>
    </row>
    <row r="30" spans="1:11" x14ac:dyDescent="0.25">
      <c r="K30" s="7"/>
    </row>
    <row r="31" spans="1:11" x14ac:dyDescent="0.25">
      <c r="K31" s="7"/>
    </row>
    <row r="32" spans="1:11" x14ac:dyDescent="0.25">
      <c r="K32" s="7"/>
    </row>
    <row r="33" spans="11:11" x14ac:dyDescent="0.25">
      <c r="K33" s="7"/>
    </row>
    <row r="34" spans="11:11" x14ac:dyDescent="0.25">
      <c r="K34" s="7"/>
    </row>
    <row r="35" spans="11:11" x14ac:dyDescent="0.25">
      <c r="K35" s="7"/>
    </row>
    <row r="36" spans="11:11" x14ac:dyDescent="0.25">
      <c r="K36" s="7"/>
    </row>
    <row r="37" spans="11:11" x14ac:dyDescent="0.25">
      <c r="K37" s="7"/>
    </row>
    <row r="38" spans="11:11" x14ac:dyDescent="0.25">
      <c r="K38" s="8"/>
    </row>
    <row r="39" spans="11:11" x14ac:dyDescent="0.25">
      <c r="K39" s="6"/>
    </row>
  </sheetData>
  <mergeCells count="1">
    <mergeCell ref="A1:D1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B33" sqref="B33"/>
    </sheetView>
  </sheetViews>
  <sheetFormatPr defaultRowHeight="15.75" x14ac:dyDescent="0.25"/>
  <cols>
    <col min="1" max="1" width="12.125" style="90" customWidth="1"/>
    <col min="2" max="2" width="26.625" style="90" customWidth="1"/>
    <col min="3" max="5" width="8" style="90" customWidth="1"/>
    <col min="6" max="6" width="11.5" style="90" customWidth="1"/>
    <col min="7" max="8" width="8" style="90" customWidth="1"/>
    <col min="9" max="9" width="7.75" style="90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11" t="s">
        <v>185</v>
      </c>
      <c r="B1" s="112"/>
      <c r="C1" s="112"/>
      <c r="D1" s="112"/>
      <c r="E1" s="112"/>
      <c r="F1" s="112"/>
    </row>
    <row r="2" spans="1:20" ht="20.100000000000001" customHeight="1" x14ac:dyDescent="0.25">
      <c r="A2" s="347" t="s">
        <v>186</v>
      </c>
      <c r="B2" s="710" t="s">
        <v>229</v>
      </c>
      <c r="C2" s="710"/>
      <c r="D2" s="710"/>
      <c r="E2" s="710"/>
      <c r="F2" s="710"/>
      <c r="G2" s="92"/>
      <c r="H2" s="92"/>
      <c r="I2" s="91"/>
      <c r="J2" s="93"/>
      <c r="K2" s="93"/>
    </row>
    <row r="3" spans="1:20" ht="20.100000000000001" customHeight="1" x14ac:dyDescent="0.25">
      <c r="A3" s="347" t="s">
        <v>204</v>
      </c>
      <c r="B3" s="707" t="s">
        <v>203</v>
      </c>
      <c r="C3" s="707"/>
      <c r="D3" s="707"/>
      <c r="E3" s="707"/>
      <c r="F3" s="707"/>
      <c r="G3" s="91"/>
      <c r="H3" s="91"/>
      <c r="I3" s="91"/>
      <c r="J3" s="93"/>
      <c r="K3" s="93"/>
    </row>
    <row r="4" spans="1:20" ht="27.75" customHeight="1" x14ac:dyDescent="0.25">
      <c r="A4" s="347" t="s">
        <v>205</v>
      </c>
      <c r="B4" s="711" t="s">
        <v>230</v>
      </c>
      <c r="C4" s="711"/>
      <c r="D4" s="711"/>
      <c r="E4" s="711"/>
      <c r="F4" s="711"/>
    </row>
    <row r="5" spans="1:20" ht="34.5" customHeight="1" x14ac:dyDescent="0.25">
      <c r="A5" s="347" t="s">
        <v>206</v>
      </c>
      <c r="B5" s="708" t="s">
        <v>231</v>
      </c>
      <c r="C5" s="708"/>
      <c r="D5" s="708"/>
      <c r="E5" s="708"/>
      <c r="F5" s="708"/>
      <c r="G5" s="91"/>
      <c r="H5" s="91"/>
      <c r="I5" s="91"/>
      <c r="J5" s="93"/>
      <c r="K5" s="93"/>
    </row>
    <row r="6" spans="1:20" ht="24.75" customHeight="1" x14ac:dyDescent="0.25">
      <c r="A6" s="347" t="s">
        <v>207</v>
      </c>
      <c r="B6" s="707" t="s">
        <v>232</v>
      </c>
      <c r="C6" s="707"/>
      <c r="D6" s="707"/>
      <c r="E6" s="707"/>
      <c r="F6" s="707"/>
      <c r="G6" s="91"/>
      <c r="H6" s="91"/>
      <c r="I6" s="91"/>
      <c r="J6" s="93"/>
      <c r="K6" s="93"/>
    </row>
    <row r="7" spans="1:20" ht="20.100000000000001" customHeight="1" x14ac:dyDescent="0.25">
      <c r="A7" s="347" t="s">
        <v>208</v>
      </c>
      <c r="B7" s="707" t="s">
        <v>233</v>
      </c>
      <c r="C7" s="707"/>
      <c r="D7" s="707"/>
      <c r="E7" s="707"/>
      <c r="F7" s="707"/>
      <c r="G7" s="91"/>
      <c r="H7" s="91"/>
      <c r="I7" s="91"/>
      <c r="J7" s="93"/>
      <c r="K7" s="93"/>
    </row>
    <row r="8" spans="1:20" ht="20.100000000000001" customHeight="1" x14ac:dyDescent="0.25">
      <c r="A8" s="347" t="s">
        <v>187</v>
      </c>
      <c r="B8" s="707" t="s">
        <v>234</v>
      </c>
      <c r="C8" s="707"/>
      <c r="D8" s="707"/>
      <c r="E8" s="707"/>
      <c r="F8" s="707"/>
      <c r="G8" s="91"/>
      <c r="H8" s="91"/>
      <c r="I8" s="91"/>
      <c r="J8" s="93"/>
      <c r="K8" s="93"/>
      <c r="L8" s="6"/>
      <c r="M8" s="6"/>
      <c r="N8" s="6"/>
    </row>
    <row r="9" spans="1:20" ht="37.5" customHeight="1" x14ac:dyDescent="0.25">
      <c r="A9" s="347" t="s">
        <v>199</v>
      </c>
      <c r="B9" s="708" t="s">
        <v>235</v>
      </c>
      <c r="C9" s="708"/>
      <c r="D9" s="708"/>
      <c r="E9" s="708"/>
      <c r="F9" s="708"/>
      <c r="G9" s="91"/>
      <c r="H9" s="91"/>
      <c r="I9" s="91"/>
      <c r="J9" s="93"/>
      <c r="K9" s="93"/>
      <c r="L9" s="6"/>
      <c r="M9" s="6"/>
      <c r="N9" s="6"/>
    </row>
    <row r="10" spans="1:20" ht="37.5" customHeight="1" x14ac:dyDescent="0.25">
      <c r="A10" s="110" t="s">
        <v>200</v>
      </c>
      <c r="B10" s="703" t="s">
        <v>236</v>
      </c>
      <c r="C10" s="703"/>
      <c r="D10" s="703"/>
      <c r="E10" s="703"/>
      <c r="F10" s="703"/>
      <c r="G10" s="91"/>
      <c r="H10" s="91"/>
      <c r="I10" s="91"/>
      <c r="J10" s="93"/>
      <c r="K10" s="93"/>
      <c r="L10" s="6"/>
      <c r="M10" s="6"/>
      <c r="N10" s="6"/>
    </row>
    <row r="11" spans="1:20" ht="20.100000000000001" customHeight="1" x14ac:dyDescent="0.25">
      <c r="A11" s="110" t="s">
        <v>188</v>
      </c>
      <c r="B11" s="709" t="s">
        <v>249</v>
      </c>
      <c r="C11" s="709"/>
      <c r="D11" s="709"/>
      <c r="E11" s="709"/>
      <c r="F11" s="709"/>
      <c r="G11" s="94"/>
      <c r="H11" s="94"/>
      <c r="I11" s="94"/>
      <c r="J11" s="94"/>
      <c r="K11" s="94"/>
      <c r="L11" s="6"/>
      <c r="M11" s="6"/>
      <c r="N11" s="6"/>
    </row>
    <row r="12" spans="1:20" ht="20.100000000000001" customHeight="1" x14ac:dyDescent="0.25">
      <c r="A12" s="110" t="s">
        <v>201</v>
      </c>
      <c r="B12" s="703" t="s">
        <v>250</v>
      </c>
      <c r="C12" s="703"/>
      <c r="D12" s="703"/>
      <c r="E12" s="703"/>
      <c r="F12" s="703"/>
      <c r="G12" s="94"/>
      <c r="H12" s="94"/>
      <c r="I12" s="94"/>
      <c r="J12" s="94"/>
      <c r="K12" s="94"/>
      <c r="L12" s="6"/>
      <c r="M12" s="6"/>
      <c r="N12" s="6"/>
    </row>
    <row r="13" spans="1:20" ht="31.5" customHeight="1" x14ac:dyDescent="0.25">
      <c r="A13" s="110" t="s">
        <v>202</v>
      </c>
      <c r="B13" s="715" t="s">
        <v>237</v>
      </c>
      <c r="C13" s="715"/>
      <c r="D13" s="715"/>
      <c r="E13" s="715"/>
      <c r="F13" s="715"/>
      <c r="G13" s="106"/>
      <c r="H13" s="106"/>
      <c r="I13" s="106"/>
      <c r="J13" s="93"/>
      <c r="K13" s="93"/>
      <c r="L13" s="6"/>
      <c r="M13" s="6"/>
      <c r="N13" s="6"/>
    </row>
    <row r="14" spans="1:20" ht="23.25" customHeight="1" x14ac:dyDescent="0.25">
      <c r="A14" s="110" t="s">
        <v>189</v>
      </c>
      <c r="B14" s="716" t="s">
        <v>209</v>
      </c>
      <c r="C14" s="716"/>
      <c r="D14" s="716"/>
      <c r="E14" s="716"/>
      <c r="F14" s="716"/>
      <c r="G14" s="95"/>
      <c r="H14" s="95"/>
      <c r="I14" s="95"/>
      <c r="J14" s="95"/>
      <c r="K14" s="95"/>
    </row>
    <row r="15" spans="1:20" ht="32.25" customHeight="1" x14ac:dyDescent="0.25">
      <c r="A15" s="110" t="s">
        <v>190</v>
      </c>
      <c r="B15" s="717" t="s">
        <v>238</v>
      </c>
      <c r="C15" s="717"/>
      <c r="D15" s="717"/>
      <c r="E15" s="717"/>
      <c r="F15" s="717"/>
      <c r="G15" s="96"/>
      <c r="H15" s="96"/>
      <c r="I15" s="96"/>
      <c r="J15" s="96"/>
      <c r="K15" s="96"/>
      <c r="L15" s="6"/>
      <c r="M15" s="6"/>
      <c r="N15" s="6"/>
    </row>
    <row r="16" spans="1:20" ht="33.75" customHeight="1" x14ac:dyDescent="0.25">
      <c r="A16" s="347" t="s">
        <v>212</v>
      </c>
      <c r="B16" s="718" t="s">
        <v>239</v>
      </c>
      <c r="C16" s="718"/>
      <c r="D16" s="718"/>
      <c r="E16" s="718"/>
      <c r="F16" s="718"/>
      <c r="G16" s="97"/>
      <c r="H16" s="97"/>
      <c r="I16" s="97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11" ht="27" customHeight="1" x14ac:dyDescent="0.25">
      <c r="A17" s="110" t="s">
        <v>191</v>
      </c>
      <c r="B17" s="704" t="s">
        <v>240</v>
      </c>
      <c r="C17" s="704"/>
      <c r="D17" s="704"/>
      <c r="E17" s="704"/>
      <c r="F17" s="704"/>
      <c r="G17" s="99"/>
      <c r="H17" s="99"/>
      <c r="I17" s="99"/>
      <c r="J17" s="99"/>
      <c r="K17" s="99"/>
    </row>
    <row r="18" spans="1:11" ht="20.100000000000001" customHeight="1" x14ac:dyDescent="0.25">
      <c r="A18" s="110" t="s">
        <v>210</v>
      </c>
      <c r="B18" s="704" t="s">
        <v>241</v>
      </c>
      <c r="C18" s="704"/>
      <c r="D18" s="704"/>
      <c r="E18" s="704"/>
      <c r="F18" s="704"/>
      <c r="G18" s="99"/>
      <c r="H18" s="99"/>
      <c r="I18" s="99"/>
      <c r="J18" s="100"/>
      <c r="K18" s="100"/>
    </row>
    <row r="19" spans="1:11" ht="24.75" customHeight="1" x14ac:dyDescent="0.25">
      <c r="A19" s="347" t="s">
        <v>192</v>
      </c>
      <c r="B19" s="705" t="s">
        <v>242</v>
      </c>
      <c r="C19" s="705"/>
      <c r="D19" s="705"/>
      <c r="E19" s="705"/>
      <c r="F19" s="705"/>
      <c r="G19" s="107"/>
      <c r="H19" s="107"/>
      <c r="I19" s="107"/>
      <c r="J19" s="101"/>
      <c r="K19" s="101"/>
    </row>
    <row r="20" spans="1:11" ht="42" customHeight="1" x14ac:dyDescent="0.25">
      <c r="A20" s="347" t="s">
        <v>193</v>
      </c>
      <c r="B20" s="706" t="s">
        <v>243</v>
      </c>
      <c r="C20" s="706"/>
      <c r="D20" s="706"/>
      <c r="E20" s="706"/>
      <c r="F20" s="706"/>
      <c r="G20" s="108"/>
      <c r="H20" s="108"/>
      <c r="I20" s="108"/>
      <c r="J20" s="102"/>
      <c r="K20" s="102"/>
    </row>
    <row r="21" spans="1:11" ht="34.5" customHeight="1" x14ac:dyDescent="0.25">
      <c r="A21" s="110" t="s">
        <v>211</v>
      </c>
      <c r="B21" s="719" t="s">
        <v>244</v>
      </c>
      <c r="C21" s="719"/>
      <c r="D21" s="719"/>
      <c r="E21" s="719"/>
      <c r="F21" s="719"/>
      <c r="G21" s="107"/>
      <c r="H21" s="107"/>
      <c r="I21" s="107"/>
      <c r="J21" s="101"/>
      <c r="K21" s="101"/>
    </row>
    <row r="22" spans="1:11" ht="51.75" customHeight="1" x14ac:dyDescent="0.25">
      <c r="A22" s="110" t="s">
        <v>194</v>
      </c>
      <c r="B22" s="719" t="s">
        <v>245</v>
      </c>
      <c r="C22" s="719"/>
      <c r="D22" s="719"/>
      <c r="E22" s="719"/>
      <c r="F22" s="719"/>
      <c r="G22" s="107"/>
      <c r="H22" s="107"/>
      <c r="I22" s="107"/>
      <c r="J22" s="101"/>
      <c r="K22" s="101"/>
    </row>
    <row r="23" spans="1:11" ht="20.100000000000001" customHeight="1" x14ac:dyDescent="0.25">
      <c r="A23" s="110" t="s">
        <v>195</v>
      </c>
      <c r="B23" s="713" t="s">
        <v>246</v>
      </c>
      <c r="C23" s="713"/>
      <c r="D23" s="713"/>
      <c r="E23" s="713"/>
      <c r="F23" s="713"/>
      <c r="G23" s="109"/>
      <c r="H23" s="109"/>
      <c r="I23" s="109"/>
      <c r="J23" s="103"/>
      <c r="K23" s="103"/>
    </row>
    <row r="24" spans="1:11" ht="20.100000000000001" customHeight="1" x14ac:dyDescent="0.25">
      <c r="A24" s="110" t="s">
        <v>196</v>
      </c>
      <c r="B24" s="714" t="s">
        <v>247</v>
      </c>
      <c r="C24" s="714"/>
      <c r="D24" s="714"/>
      <c r="E24" s="714"/>
      <c r="F24" s="714"/>
      <c r="G24" s="96"/>
      <c r="H24" s="96"/>
      <c r="I24" s="96"/>
      <c r="J24" s="104"/>
      <c r="K24" s="104"/>
    </row>
    <row r="25" spans="1:11" ht="20.100000000000001" customHeight="1" x14ac:dyDescent="0.25">
      <c r="A25" s="110" t="s">
        <v>197</v>
      </c>
      <c r="B25" s="712" t="s">
        <v>248</v>
      </c>
      <c r="C25" s="712"/>
      <c r="D25" s="712"/>
      <c r="E25" s="712"/>
      <c r="F25" s="712"/>
      <c r="G25" s="96"/>
      <c r="H25" s="96"/>
      <c r="I25" s="96"/>
      <c r="J25" s="104"/>
      <c r="K25" s="104"/>
    </row>
    <row r="27" spans="1:11" x14ac:dyDescent="0.25">
      <c r="A27" s="348"/>
      <c r="B27" s="349" t="s">
        <v>626</v>
      </c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09"/>
  <sheetViews>
    <sheetView topLeftCell="A121" zoomScaleNormal="100" zoomScaleSheetLayoutView="100" workbookViewId="0">
      <selection activeCell="B194" sqref="B194"/>
    </sheetView>
  </sheetViews>
  <sheetFormatPr defaultColWidth="8.75" defaultRowHeight="15.75" x14ac:dyDescent="0.25"/>
  <cols>
    <col min="1" max="1" width="20.75" style="230" customWidth="1"/>
    <col min="2" max="2" width="32.75" style="230" customWidth="1"/>
    <col min="3" max="3" width="24.375" style="230" customWidth="1"/>
    <col min="4" max="4" width="12.25" style="230" customWidth="1"/>
    <col min="5" max="5" width="15" style="230" customWidth="1"/>
    <col min="6" max="6" width="8.75" style="230"/>
    <col min="7" max="7" width="3.375" style="230" customWidth="1"/>
    <col min="8" max="16384" width="8.75" style="230"/>
  </cols>
  <sheetData>
    <row r="1" spans="1:6" ht="45.75" customHeight="1" x14ac:dyDescent="0.25">
      <c r="A1" s="824" t="s">
        <v>277</v>
      </c>
      <c r="B1" s="824"/>
      <c r="C1" s="824"/>
      <c r="D1" s="824"/>
      <c r="E1" s="824"/>
      <c r="F1" s="824"/>
    </row>
    <row r="2" spans="1:6" ht="16.5" thickBot="1" x14ac:dyDescent="0.3">
      <c r="A2" s="231" t="s">
        <v>49</v>
      </c>
    </row>
    <row r="3" spans="1:6" ht="32.25" thickBot="1" x14ac:dyDescent="0.3">
      <c r="A3" s="232" t="s">
        <v>52</v>
      </c>
      <c r="B3" s="233" t="s">
        <v>80</v>
      </c>
      <c r="C3" s="233" t="s">
        <v>130</v>
      </c>
      <c r="D3" s="233" t="s">
        <v>126</v>
      </c>
      <c r="E3" s="234" t="s">
        <v>318</v>
      </c>
      <c r="F3" s="235" t="s">
        <v>108</v>
      </c>
    </row>
    <row r="4" spans="1:6" x14ac:dyDescent="0.25">
      <c r="A4" s="396" t="s">
        <v>298</v>
      </c>
      <c r="B4" s="287" t="s">
        <v>319</v>
      </c>
      <c r="C4" s="287" t="s">
        <v>320</v>
      </c>
      <c r="D4" s="288" t="s">
        <v>321</v>
      </c>
      <c r="E4" s="288" t="s">
        <v>322</v>
      </c>
      <c r="F4" s="397" t="s">
        <v>323</v>
      </c>
    </row>
    <row r="5" spans="1:6" ht="24" x14ac:dyDescent="0.25">
      <c r="A5" s="396" t="s">
        <v>298</v>
      </c>
      <c r="B5" s="287" t="s">
        <v>324</v>
      </c>
      <c r="C5" s="287" t="s">
        <v>325</v>
      </c>
      <c r="D5" s="288" t="s">
        <v>321</v>
      </c>
      <c r="E5" s="288" t="s">
        <v>322</v>
      </c>
      <c r="F5" s="397" t="s">
        <v>323</v>
      </c>
    </row>
    <row r="6" spans="1:6" x14ac:dyDescent="0.25">
      <c r="A6" s="396" t="s">
        <v>298</v>
      </c>
      <c r="B6" s="287" t="s">
        <v>573</v>
      </c>
      <c r="C6" s="287" t="s">
        <v>327</v>
      </c>
      <c r="D6" s="288" t="s">
        <v>321</v>
      </c>
      <c r="E6" s="288" t="s">
        <v>328</v>
      </c>
      <c r="F6" s="397" t="s">
        <v>323</v>
      </c>
    </row>
    <row r="7" spans="1:6" x14ac:dyDescent="0.25">
      <c r="A7" s="396" t="s">
        <v>298</v>
      </c>
      <c r="B7" s="287" t="s">
        <v>329</v>
      </c>
      <c r="C7" s="287" t="s">
        <v>330</v>
      </c>
      <c r="D7" s="288" t="s">
        <v>321</v>
      </c>
      <c r="E7" s="288" t="s">
        <v>331</v>
      </c>
      <c r="F7" s="397" t="s">
        <v>323</v>
      </c>
    </row>
    <row r="8" spans="1:6" ht="24" x14ac:dyDescent="0.25">
      <c r="A8" s="396" t="s">
        <v>298</v>
      </c>
      <c r="B8" s="287" t="s">
        <v>613</v>
      </c>
      <c r="C8" s="287" t="s">
        <v>332</v>
      </c>
      <c r="D8" s="288" t="s">
        <v>321</v>
      </c>
      <c r="E8" s="288" t="s">
        <v>322</v>
      </c>
      <c r="F8" s="397" t="s">
        <v>323</v>
      </c>
    </row>
    <row r="9" spans="1:6" x14ac:dyDescent="0.25">
      <c r="A9" s="396" t="s">
        <v>298</v>
      </c>
      <c r="B9" s="287" t="s">
        <v>573</v>
      </c>
      <c r="C9" s="287" t="s">
        <v>333</v>
      </c>
      <c r="D9" s="288" t="s">
        <v>321</v>
      </c>
      <c r="E9" s="288" t="s">
        <v>322</v>
      </c>
      <c r="F9" s="397" t="s">
        <v>323</v>
      </c>
    </row>
    <row r="10" spans="1:6" ht="24" x14ac:dyDescent="0.25">
      <c r="A10" s="396" t="s">
        <v>298</v>
      </c>
      <c r="B10" s="287" t="s">
        <v>614</v>
      </c>
      <c r="C10" s="287" t="s">
        <v>334</v>
      </c>
      <c r="D10" s="288" t="s">
        <v>321</v>
      </c>
      <c r="E10" s="288" t="s">
        <v>322</v>
      </c>
      <c r="F10" s="397" t="s">
        <v>323</v>
      </c>
    </row>
    <row r="11" spans="1:6" x14ac:dyDescent="0.25">
      <c r="A11" s="396" t="s">
        <v>298</v>
      </c>
      <c r="B11" s="287" t="s">
        <v>574</v>
      </c>
      <c r="C11" s="287" t="s">
        <v>335</v>
      </c>
      <c r="D11" s="288" t="s">
        <v>321</v>
      </c>
      <c r="E11" s="288" t="s">
        <v>322</v>
      </c>
      <c r="F11" s="397" t="s">
        <v>323</v>
      </c>
    </row>
    <row r="12" spans="1:6" ht="24" x14ac:dyDescent="0.25">
      <c r="A12" s="398" t="s">
        <v>296</v>
      </c>
      <c r="B12" s="289" t="s">
        <v>336</v>
      </c>
      <c r="C12" s="289" t="s">
        <v>337</v>
      </c>
      <c r="D12" s="290" t="s">
        <v>321</v>
      </c>
      <c r="E12" s="290" t="s">
        <v>322</v>
      </c>
      <c r="F12" s="399" t="s">
        <v>323</v>
      </c>
    </row>
    <row r="13" spans="1:6" x14ac:dyDescent="0.25">
      <c r="A13" s="398" t="s">
        <v>296</v>
      </c>
      <c r="B13" s="289" t="s">
        <v>575</v>
      </c>
      <c r="C13" s="289" t="s">
        <v>338</v>
      </c>
      <c r="D13" s="290" t="s">
        <v>321</v>
      </c>
      <c r="E13" s="290" t="s">
        <v>331</v>
      </c>
      <c r="F13" s="399" t="s">
        <v>323</v>
      </c>
    </row>
    <row r="14" spans="1:6" x14ac:dyDescent="0.25">
      <c r="A14" s="398" t="s">
        <v>296</v>
      </c>
      <c r="B14" s="289" t="s">
        <v>339</v>
      </c>
      <c r="C14" s="289" t="s">
        <v>340</v>
      </c>
      <c r="D14" s="290" t="s">
        <v>321</v>
      </c>
      <c r="E14" s="290" t="s">
        <v>322</v>
      </c>
      <c r="F14" s="399" t="s">
        <v>323</v>
      </c>
    </row>
    <row r="15" spans="1:6" x14ac:dyDescent="0.25">
      <c r="A15" s="398" t="s">
        <v>296</v>
      </c>
      <c r="B15" s="289" t="s">
        <v>576</v>
      </c>
      <c r="C15" s="289" t="s">
        <v>342</v>
      </c>
      <c r="D15" s="290" t="s">
        <v>321</v>
      </c>
      <c r="E15" s="290" t="s">
        <v>322</v>
      </c>
      <c r="F15" s="399" t="s">
        <v>323</v>
      </c>
    </row>
    <row r="16" spans="1:6" x14ac:dyDescent="0.25">
      <c r="A16" s="398" t="s">
        <v>296</v>
      </c>
      <c r="B16" s="289" t="s">
        <v>343</v>
      </c>
      <c r="C16" s="289" t="s">
        <v>344</v>
      </c>
      <c r="D16" s="290" t="s">
        <v>321</v>
      </c>
      <c r="E16" s="290" t="s">
        <v>331</v>
      </c>
      <c r="F16" s="399" t="s">
        <v>323</v>
      </c>
    </row>
    <row r="17" spans="1:22" ht="24" x14ac:dyDescent="0.25">
      <c r="A17" s="398" t="s">
        <v>296</v>
      </c>
      <c r="B17" s="289" t="s">
        <v>615</v>
      </c>
      <c r="C17" s="289" t="s">
        <v>345</v>
      </c>
      <c r="D17" s="290" t="s">
        <v>321</v>
      </c>
      <c r="E17" s="290" t="s">
        <v>331</v>
      </c>
      <c r="F17" s="399" t="s">
        <v>323</v>
      </c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22" ht="24" x14ac:dyDescent="0.25">
      <c r="A18" s="398" t="s">
        <v>296</v>
      </c>
      <c r="B18" s="289" t="s">
        <v>616</v>
      </c>
      <c r="C18" s="289" t="s">
        <v>346</v>
      </c>
      <c r="D18" s="290" t="s">
        <v>321</v>
      </c>
      <c r="E18" s="290" t="s">
        <v>331</v>
      </c>
      <c r="F18" s="399" t="s">
        <v>323</v>
      </c>
      <c r="G18" s="291"/>
      <c r="H18" s="335"/>
      <c r="I18" s="335"/>
      <c r="J18" s="335"/>
      <c r="K18" s="335"/>
      <c r="L18" s="335"/>
      <c r="M18" s="240"/>
      <c r="N18" s="240"/>
      <c r="O18" s="240"/>
      <c r="P18" s="240"/>
    </row>
    <row r="19" spans="1:22" ht="24" x14ac:dyDescent="0.25">
      <c r="A19" s="400" t="s">
        <v>294</v>
      </c>
      <c r="B19" s="294" t="s">
        <v>348</v>
      </c>
      <c r="C19" s="294" t="s">
        <v>349</v>
      </c>
      <c r="D19" s="295" t="s">
        <v>321</v>
      </c>
      <c r="E19" s="295" t="s">
        <v>331</v>
      </c>
      <c r="F19" s="401" t="s">
        <v>323</v>
      </c>
    </row>
    <row r="20" spans="1:22" ht="24" x14ac:dyDescent="0.25">
      <c r="A20" s="400" t="s">
        <v>294</v>
      </c>
      <c r="B20" s="294" t="s">
        <v>350</v>
      </c>
      <c r="C20" s="294" t="s">
        <v>351</v>
      </c>
      <c r="D20" s="295" t="s">
        <v>321</v>
      </c>
      <c r="E20" s="295" t="s">
        <v>331</v>
      </c>
      <c r="F20" s="401" t="s">
        <v>323</v>
      </c>
    </row>
    <row r="21" spans="1:22" ht="24" x14ac:dyDescent="0.25">
      <c r="A21" s="400" t="s">
        <v>294</v>
      </c>
      <c r="B21" s="294" t="s">
        <v>352</v>
      </c>
      <c r="C21" s="294" t="s">
        <v>353</v>
      </c>
      <c r="D21" s="295" t="s">
        <v>321</v>
      </c>
      <c r="E21" s="295" t="s">
        <v>331</v>
      </c>
      <c r="F21" s="401" t="s">
        <v>323</v>
      </c>
    </row>
    <row r="22" spans="1:22" ht="24" x14ac:dyDescent="0.25">
      <c r="A22" s="400" t="s">
        <v>294</v>
      </c>
      <c r="B22" s="294" t="s">
        <v>352</v>
      </c>
      <c r="C22" s="294" t="s">
        <v>354</v>
      </c>
      <c r="D22" s="295" t="s">
        <v>321</v>
      </c>
      <c r="E22" s="295" t="s">
        <v>331</v>
      </c>
      <c r="F22" s="401" t="s">
        <v>323</v>
      </c>
    </row>
    <row r="23" spans="1:22" ht="24" x14ac:dyDescent="0.25">
      <c r="A23" s="400" t="s">
        <v>294</v>
      </c>
      <c r="B23" s="294" t="s">
        <v>355</v>
      </c>
      <c r="C23" s="294" t="s">
        <v>356</v>
      </c>
      <c r="D23" s="295" t="s">
        <v>321</v>
      </c>
      <c r="E23" s="295" t="s">
        <v>331</v>
      </c>
      <c r="F23" s="401" t="s">
        <v>323</v>
      </c>
    </row>
    <row r="24" spans="1:22" ht="24" x14ac:dyDescent="0.25">
      <c r="A24" s="400" t="s">
        <v>294</v>
      </c>
      <c r="B24" s="294" t="s">
        <v>357</v>
      </c>
      <c r="C24" s="294" t="s">
        <v>358</v>
      </c>
      <c r="D24" s="295" t="s">
        <v>321</v>
      </c>
      <c r="E24" s="295" t="s">
        <v>331</v>
      </c>
      <c r="F24" s="401" t="s">
        <v>323</v>
      </c>
    </row>
    <row r="25" spans="1:22" ht="24" x14ac:dyDescent="0.25">
      <c r="A25" s="400" t="s">
        <v>294</v>
      </c>
      <c r="B25" s="294" t="s">
        <v>577</v>
      </c>
      <c r="C25" s="294" t="s">
        <v>360</v>
      </c>
      <c r="D25" s="295" t="s">
        <v>321</v>
      </c>
      <c r="E25" s="295" t="s">
        <v>331</v>
      </c>
      <c r="F25" s="401" t="s">
        <v>323</v>
      </c>
    </row>
    <row r="26" spans="1:22" ht="24" x14ac:dyDescent="0.25">
      <c r="A26" s="400" t="s">
        <v>294</v>
      </c>
      <c r="B26" s="294" t="s">
        <v>361</v>
      </c>
      <c r="C26" s="294" t="s">
        <v>362</v>
      </c>
      <c r="D26" s="295" t="s">
        <v>321</v>
      </c>
      <c r="E26" s="295" t="s">
        <v>331</v>
      </c>
      <c r="F26" s="401" t="s">
        <v>323</v>
      </c>
      <c r="G26" s="291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9"/>
    </row>
    <row r="27" spans="1:22" ht="24" x14ac:dyDescent="0.25">
      <c r="A27" s="402" t="s">
        <v>292</v>
      </c>
      <c r="B27" s="296" t="s">
        <v>617</v>
      </c>
      <c r="C27" s="296" t="s">
        <v>363</v>
      </c>
      <c r="D27" s="297" t="s">
        <v>321</v>
      </c>
      <c r="E27" s="297" t="s">
        <v>331</v>
      </c>
      <c r="F27" s="403" t="s">
        <v>323</v>
      </c>
      <c r="G27" s="291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9"/>
    </row>
    <row r="28" spans="1:22" ht="24" x14ac:dyDescent="0.25">
      <c r="A28" s="402" t="s">
        <v>292</v>
      </c>
      <c r="B28" s="296" t="s">
        <v>364</v>
      </c>
      <c r="C28" s="296" t="s">
        <v>365</v>
      </c>
      <c r="D28" s="297" t="s">
        <v>321</v>
      </c>
      <c r="E28" s="297" t="s">
        <v>331</v>
      </c>
      <c r="F28" s="403" t="s">
        <v>323</v>
      </c>
      <c r="G28" s="291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9"/>
    </row>
    <row r="29" spans="1:22" ht="24" x14ac:dyDescent="0.25">
      <c r="A29" s="402" t="s">
        <v>292</v>
      </c>
      <c r="B29" s="296" t="s">
        <v>618</v>
      </c>
      <c r="C29" s="296" t="s">
        <v>366</v>
      </c>
      <c r="D29" s="297" t="s">
        <v>321</v>
      </c>
      <c r="E29" s="297" t="s">
        <v>331</v>
      </c>
      <c r="F29" s="403" t="s">
        <v>323</v>
      </c>
      <c r="G29" s="291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9"/>
    </row>
    <row r="30" spans="1:22" ht="24" x14ac:dyDescent="0.25">
      <c r="A30" s="402" t="s">
        <v>292</v>
      </c>
      <c r="B30" s="296" t="s">
        <v>367</v>
      </c>
      <c r="C30" s="296" t="s">
        <v>368</v>
      </c>
      <c r="D30" s="297" t="s">
        <v>321</v>
      </c>
      <c r="E30" s="297" t="s">
        <v>331</v>
      </c>
      <c r="F30" s="403" t="s">
        <v>323</v>
      </c>
      <c r="G30" s="291"/>
      <c r="H30" s="298"/>
      <c r="I30" s="298"/>
      <c r="J30" s="298"/>
      <c r="K30" s="298"/>
      <c r="L30" s="298"/>
      <c r="M30" s="298"/>
      <c r="N30" s="298"/>
      <c r="O30" s="298"/>
      <c r="P30" s="300"/>
      <c r="Q30" s="300"/>
      <c r="R30" s="300"/>
      <c r="S30" s="300"/>
      <c r="T30" s="300"/>
      <c r="U30" s="301"/>
    </row>
    <row r="31" spans="1:22" ht="24" x14ac:dyDescent="0.25">
      <c r="A31" s="402" t="s">
        <v>292</v>
      </c>
      <c r="B31" s="296" t="s">
        <v>578</v>
      </c>
      <c r="C31" s="296" t="s">
        <v>370</v>
      </c>
      <c r="D31" s="297" t="s">
        <v>321</v>
      </c>
      <c r="E31" s="297" t="s">
        <v>331</v>
      </c>
      <c r="F31" s="403" t="s">
        <v>323</v>
      </c>
      <c r="G31" s="291"/>
      <c r="H31" s="298"/>
      <c r="I31" s="298"/>
      <c r="J31" s="298"/>
      <c r="K31" s="298"/>
      <c r="L31" s="298"/>
      <c r="M31" s="298"/>
      <c r="N31" s="305"/>
      <c r="O31" s="305"/>
      <c r="P31" s="305"/>
      <c r="Q31" s="292"/>
      <c r="R31" s="292"/>
      <c r="S31" s="292"/>
      <c r="T31" s="292"/>
      <c r="U31" s="292"/>
      <c r="V31" s="301"/>
    </row>
    <row r="32" spans="1:22" x14ac:dyDescent="0.25">
      <c r="A32" s="404" t="s">
        <v>290</v>
      </c>
      <c r="B32" s="303" t="s">
        <v>579</v>
      </c>
      <c r="C32" s="303" t="s">
        <v>372</v>
      </c>
      <c r="D32" s="304" t="s">
        <v>321</v>
      </c>
      <c r="E32" s="304" t="s">
        <v>328</v>
      </c>
      <c r="F32" s="405" t="s">
        <v>323</v>
      </c>
      <c r="H32" s="291"/>
    </row>
    <row r="33" spans="1:10" x14ac:dyDescent="0.25">
      <c r="A33" s="404" t="s">
        <v>290</v>
      </c>
      <c r="B33" s="303" t="s">
        <v>373</v>
      </c>
      <c r="C33" s="303" t="s">
        <v>374</v>
      </c>
      <c r="D33" s="304" t="s">
        <v>321</v>
      </c>
      <c r="E33" s="304" t="s">
        <v>322</v>
      </c>
      <c r="F33" s="405" t="s">
        <v>323</v>
      </c>
      <c r="H33" s="236"/>
    </row>
    <row r="34" spans="1:10" ht="24" x14ac:dyDescent="0.25">
      <c r="A34" s="406" t="s">
        <v>375</v>
      </c>
      <c r="B34" s="250" t="s">
        <v>619</v>
      </c>
      <c r="C34" s="250" t="s">
        <v>376</v>
      </c>
      <c r="D34" s="251" t="s">
        <v>377</v>
      </c>
      <c r="E34" s="251" t="s">
        <v>322</v>
      </c>
      <c r="F34" s="407" t="s">
        <v>323</v>
      </c>
      <c r="H34" s="237"/>
    </row>
    <row r="35" spans="1:10" ht="24" x14ac:dyDescent="0.25">
      <c r="A35" s="406" t="s">
        <v>375</v>
      </c>
      <c r="B35" s="242" t="s">
        <v>378</v>
      </c>
      <c r="C35" s="242" t="s">
        <v>379</v>
      </c>
      <c r="D35" s="243" t="s">
        <v>321</v>
      </c>
      <c r="E35" s="251" t="s">
        <v>322</v>
      </c>
      <c r="F35" s="408" t="s">
        <v>323</v>
      </c>
      <c r="J35" s="230" t="s">
        <v>520</v>
      </c>
    </row>
    <row r="36" spans="1:10" ht="24" x14ac:dyDescent="0.25">
      <c r="A36" s="406" t="s">
        <v>375</v>
      </c>
      <c r="B36" s="242" t="s">
        <v>435</v>
      </c>
      <c r="C36" s="242" t="s">
        <v>380</v>
      </c>
      <c r="D36" s="243" t="s">
        <v>321</v>
      </c>
      <c r="E36" s="251" t="s">
        <v>322</v>
      </c>
      <c r="F36" s="408" t="s">
        <v>323</v>
      </c>
    </row>
    <row r="37" spans="1:10" ht="24" x14ac:dyDescent="0.25">
      <c r="A37" s="406" t="s">
        <v>375</v>
      </c>
      <c r="B37" s="242" t="s">
        <v>544</v>
      </c>
      <c r="C37" s="242" t="s">
        <v>381</v>
      </c>
      <c r="D37" s="243" t="s">
        <v>321</v>
      </c>
      <c r="E37" s="251" t="s">
        <v>322</v>
      </c>
      <c r="F37" s="408" t="s">
        <v>323</v>
      </c>
    </row>
    <row r="38" spans="1:10" ht="24" x14ac:dyDescent="0.25">
      <c r="A38" s="406" t="s">
        <v>375</v>
      </c>
      <c r="B38" s="242" t="s">
        <v>580</v>
      </c>
      <c r="C38" s="242" t="s">
        <v>383</v>
      </c>
      <c r="D38" s="243" t="s">
        <v>321</v>
      </c>
      <c r="E38" s="251" t="s">
        <v>322</v>
      </c>
      <c r="F38" s="408" t="s">
        <v>323</v>
      </c>
    </row>
    <row r="39" spans="1:10" ht="24" x14ac:dyDescent="0.25">
      <c r="A39" s="406" t="s">
        <v>375</v>
      </c>
      <c r="B39" s="242" t="s">
        <v>580</v>
      </c>
      <c r="C39" s="242" t="s">
        <v>384</v>
      </c>
      <c r="D39" s="243" t="s">
        <v>321</v>
      </c>
      <c r="E39" s="251" t="s">
        <v>322</v>
      </c>
      <c r="F39" s="408" t="s">
        <v>323</v>
      </c>
    </row>
    <row r="40" spans="1:10" ht="24" x14ac:dyDescent="0.25">
      <c r="A40" s="406" t="s">
        <v>375</v>
      </c>
      <c r="B40" s="242" t="s">
        <v>581</v>
      </c>
      <c r="C40" s="242" t="s">
        <v>385</v>
      </c>
      <c r="D40" s="243" t="s">
        <v>321</v>
      </c>
      <c r="E40" s="251" t="s">
        <v>322</v>
      </c>
      <c r="F40" s="408" t="s">
        <v>323</v>
      </c>
    </row>
    <row r="41" spans="1:10" ht="24" x14ac:dyDescent="0.25">
      <c r="A41" s="406" t="s">
        <v>375</v>
      </c>
      <c r="B41" s="242" t="s">
        <v>581</v>
      </c>
      <c r="C41" s="242" t="s">
        <v>386</v>
      </c>
      <c r="D41" s="243" t="s">
        <v>321</v>
      </c>
      <c r="E41" s="251" t="s">
        <v>322</v>
      </c>
      <c r="F41" s="408" t="s">
        <v>323</v>
      </c>
    </row>
    <row r="42" spans="1:10" ht="24" x14ac:dyDescent="0.25">
      <c r="A42" s="406" t="s">
        <v>375</v>
      </c>
      <c r="B42" s="242" t="s">
        <v>581</v>
      </c>
      <c r="C42" s="242" t="s">
        <v>387</v>
      </c>
      <c r="D42" s="243" t="s">
        <v>321</v>
      </c>
      <c r="E42" s="251" t="s">
        <v>322</v>
      </c>
      <c r="F42" s="408" t="s">
        <v>323</v>
      </c>
    </row>
    <row r="43" spans="1:10" ht="24" x14ac:dyDescent="0.25">
      <c r="A43" s="406" t="s">
        <v>375</v>
      </c>
      <c r="B43" s="242" t="s">
        <v>341</v>
      </c>
      <c r="C43" s="242" t="s">
        <v>388</v>
      </c>
      <c r="D43" s="243" t="s">
        <v>321</v>
      </c>
      <c r="E43" s="251" t="s">
        <v>322</v>
      </c>
      <c r="F43" s="408" t="s">
        <v>323</v>
      </c>
    </row>
    <row r="44" spans="1:10" ht="24" x14ac:dyDescent="0.25">
      <c r="A44" s="406" t="s">
        <v>375</v>
      </c>
      <c r="B44" s="242" t="s">
        <v>389</v>
      </c>
      <c r="C44" s="242" t="s">
        <v>390</v>
      </c>
      <c r="D44" s="243" t="s">
        <v>321</v>
      </c>
      <c r="E44" s="251" t="s">
        <v>322</v>
      </c>
      <c r="F44" s="408" t="s">
        <v>323</v>
      </c>
      <c r="H44" s="236"/>
    </row>
    <row r="45" spans="1:10" ht="24" x14ac:dyDescent="0.25">
      <c r="A45" s="409" t="s">
        <v>286</v>
      </c>
      <c r="B45" s="307" t="s">
        <v>391</v>
      </c>
      <c r="C45" s="307" t="s">
        <v>392</v>
      </c>
      <c r="D45" s="308" t="s">
        <v>321</v>
      </c>
      <c r="E45" s="309" t="s">
        <v>322</v>
      </c>
      <c r="F45" s="410" t="s">
        <v>323</v>
      </c>
    </row>
    <row r="46" spans="1:10" ht="24" x14ac:dyDescent="0.25">
      <c r="A46" s="409" t="s">
        <v>286</v>
      </c>
      <c r="B46" s="307" t="s">
        <v>391</v>
      </c>
      <c r="C46" s="238" t="s">
        <v>393</v>
      </c>
      <c r="D46" s="308" t="s">
        <v>321</v>
      </c>
      <c r="E46" s="309" t="s">
        <v>322</v>
      </c>
      <c r="F46" s="410" t="s">
        <v>323</v>
      </c>
    </row>
    <row r="47" spans="1:10" ht="24" x14ac:dyDescent="0.25">
      <c r="A47" s="409" t="s">
        <v>286</v>
      </c>
      <c r="B47" s="307" t="s">
        <v>391</v>
      </c>
      <c r="C47" s="238" t="s">
        <v>394</v>
      </c>
      <c r="D47" s="308" t="s">
        <v>321</v>
      </c>
      <c r="E47" s="309" t="s">
        <v>322</v>
      </c>
      <c r="F47" s="410" t="s">
        <v>323</v>
      </c>
    </row>
    <row r="48" spans="1:10" ht="24" x14ac:dyDescent="0.25">
      <c r="A48" s="409" t="s">
        <v>286</v>
      </c>
      <c r="B48" s="307" t="s">
        <v>391</v>
      </c>
      <c r="C48" s="238" t="s">
        <v>592</v>
      </c>
      <c r="D48" s="308" t="s">
        <v>321</v>
      </c>
      <c r="E48" s="309" t="s">
        <v>322</v>
      </c>
      <c r="F48" s="410" t="s">
        <v>323</v>
      </c>
    </row>
    <row r="49" spans="1:14" ht="24" x14ac:dyDescent="0.25">
      <c r="A49" s="409" t="s">
        <v>286</v>
      </c>
      <c r="B49" s="307" t="s">
        <v>582</v>
      </c>
      <c r="C49" s="238" t="s">
        <v>395</v>
      </c>
      <c r="D49" s="308" t="s">
        <v>321</v>
      </c>
      <c r="E49" s="309" t="s">
        <v>322</v>
      </c>
      <c r="F49" s="410" t="s">
        <v>323</v>
      </c>
    </row>
    <row r="50" spans="1:14" ht="24" x14ac:dyDescent="0.25">
      <c r="A50" s="409" t="s">
        <v>286</v>
      </c>
      <c r="B50" s="307" t="s">
        <v>582</v>
      </c>
      <c r="C50" s="238" t="s">
        <v>396</v>
      </c>
      <c r="D50" s="308" t="s">
        <v>321</v>
      </c>
      <c r="E50" s="309" t="s">
        <v>322</v>
      </c>
      <c r="F50" s="410" t="s">
        <v>323</v>
      </c>
    </row>
    <row r="51" spans="1:14" ht="24" x14ac:dyDescent="0.25">
      <c r="A51" s="411" t="s">
        <v>397</v>
      </c>
      <c r="B51" s="311" t="s">
        <v>398</v>
      </c>
      <c r="C51" s="311" t="s">
        <v>399</v>
      </c>
      <c r="D51" s="311" t="s">
        <v>321</v>
      </c>
      <c r="E51" s="311" t="s">
        <v>331</v>
      </c>
      <c r="F51" s="412" t="s">
        <v>323</v>
      </c>
      <c r="H51" s="298"/>
    </row>
    <row r="52" spans="1:14" ht="24.75" thickBot="1" x14ac:dyDescent="0.3">
      <c r="A52" s="413" t="s">
        <v>397</v>
      </c>
      <c r="B52" s="414" t="s">
        <v>400</v>
      </c>
      <c r="C52" s="414" t="s">
        <v>401</v>
      </c>
      <c r="D52" s="415" t="s">
        <v>321</v>
      </c>
      <c r="E52" s="416" t="s">
        <v>331</v>
      </c>
      <c r="F52" s="417" t="s">
        <v>323</v>
      </c>
    </row>
    <row r="53" spans="1:14" x14ac:dyDescent="0.25">
      <c r="A53" s="291"/>
      <c r="B53" s="291"/>
      <c r="C53" s="291"/>
      <c r="D53" s="291"/>
      <c r="E53" s="291"/>
      <c r="F53" s="291"/>
    </row>
    <row r="54" spans="1:14" ht="16.5" thickBot="1" x14ac:dyDescent="0.3">
      <c r="A54" s="231" t="s">
        <v>50</v>
      </c>
      <c r="B54" s="291"/>
      <c r="C54" s="291"/>
      <c r="D54" s="291"/>
      <c r="E54" s="291"/>
      <c r="F54" s="291"/>
    </row>
    <row r="55" spans="1:14" ht="32.25" thickBot="1" x14ac:dyDescent="0.3">
      <c r="A55" s="232" t="s">
        <v>52</v>
      </c>
      <c r="B55" s="233" t="s">
        <v>80</v>
      </c>
      <c r="C55" s="233" t="s">
        <v>130</v>
      </c>
      <c r="D55" s="233" t="s">
        <v>126</v>
      </c>
      <c r="E55" s="239" t="s">
        <v>318</v>
      </c>
      <c r="F55" s="235" t="s">
        <v>108</v>
      </c>
    </row>
    <row r="56" spans="1:14" ht="24" x14ac:dyDescent="0.25">
      <c r="A56" s="396" t="s">
        <v>298</v>
      </c>
      <c r="B56" s="287" t="s">
        <v>583</v>
      </c>
      <c r="C56" s="287" t="s">
        <v>403</v>
      </c>
      <c r="D56" s="288" t="s">
        <v>321</v>
      </c>
      <c r="E56" s="288" t="s">
        <v>322</v>
      </c>
      <c r="F56" s="397" t="s">
        <v>404</v>
      </c>
      <c r="G56" s="240"/>
      <c r="H56" s="240"/>
      <c r="I56" s="240"/>
      <c r="J56" s="336"/>
      <c r="K56" s="240"/>
      <c r="L56" s="240"/>
      <c r="M56" s="240"/>
      <c r="N56" s="240"/>
    </row>
    <row r="57" spans="1:14" x14ac:dyDescent="0.25">
      <c r="A57" s="396" t="s">
        <v>298</v>
      </c>
      <c r="B57" s="287" t="s">
        <v>573</v>
      </c>
      <c r="C57" s="287" t="s">
        <v>327</v>
      </c>
      <c r="D57" s="288" t="s">
        <v>321</v>
      </c>
      <c r="E57" s="288" t="s">
        <v>328</v>
      </c>
      <c r="F57" s="397" t="s">
        <v>404</v>
      </c>
    </row>
    <row r="58" spans="1:14" x14ac:dyDescent="0.25">
      <c r="A58" s="396" t="s">
        <v>298</v>
      </c>
      <c r="B58" s="287" t="s">
        <v>319</v>
      </c>
      <c r="C58" s="287" t="s">
        <v>320</v>
      </c>
      <c r="D58" s="288" t="s">
        <v>321</v>
      </c>
      <c r="E58" s="288" t="s">
        <v>331</v>
      </c>
      <c r="F58" s="397" t="s">
        <v>404</v>
      </c>
    </row>
    <row r="59" spans="1:14" x14ac:dyDescent="0.25">
      <c r="A59" s="396" t="s">
        <v>298</v>
      </c>
      <c r="B59" s="287" t="s">
        <v>574</v>
      </c>
      <c r="C59" s="287" t="s">
        <v>335</v>
      </c>
      <c r="D59" s="288" t="s">
        <v>321</v>
      </c>
      <c r="E59" s="288" t="s">
        <v>322</v>
      </c>
      <c r="F59" s="397" t="s">
        <v>404</v>
      </c>
    </row>
    <row r="60" spans="1:14" x14ac:dyDescent="0.25">
      <c r="A60" s="396" t="s">
        <v>298</v>
      </c>
      <c r="B60" s="287" t="s">
        <v>329</v>
      </c>
      <c r="C60" s="287" t="s">
        <v>330</v>
      </c>
      <c r="D60" s="288" t="s">
        <v>321</v>
      </c>
      <c r="E60" s="288" t="s">
        <v>331</v>
      </c>
      <c r="F60" s="397" t="s">
        <v>404</v>
      </c>
    </row>
    <row r="61" spans="1:14" x14ac:dyDescent="0.25">
      <c r="A61" s="396" t="s">
        <v>298</v>
      </c>
      <c r="B61" s="287" t="s">
        <v>405</v>
      </c>
      <c r="C61" s="287" t="s">
        <v>406</v>
      </c>
      <c r="D61" s="288" t="s">
        <v>321</v>
      </c>
      <c r="E61" s="288" t="s">
        <v>331</v>
      </c>
      <c r="F61" s="397" t="s">
        <v>404</v>
      </c>
    </row>
    <row r="62" spans="1:14" ht="24" x14ac:dyDescent="0.25">
      <c r="A62" s="396" t="s">
        <v>298</v>
      </c>
      <c r="B62" s="287" t="s">
        <v>610</v>
      </c>
      <c r="C62" s="287" t="s">
        <v>332</v>
      </c>
      <c r="D62" s="288" t="s">
        <v>321</v>
      </c>
      <c r="E62" s="288" t="s">
        <v>322</v>
      </c>
      <c r="F62" s="397" t="s">
        <v>404</v>
      </c>
    </row>
    <row r="63" spans="1:14" x14ac:dyDescent="0.25">
      <c r="A63" s="396" t="s">
        <v>298</v>
      </c>
      <c r="B63" s="287" t="s">
        <v>326</v>
      </c>
      <c r="C63" s="287" t="s">
        <v>407</v>
      </c>
      <c r="D63" s="288" t="s">
        <v>321</v>
      </c>
      <c r="E63" s="288" t="s">
        <v>331</v>
      </c>
      <c r="F63" s="397" t="s">
        <v>404</v>
      </c>
    </row>
    <row r="64" spans="1:14" x14ac:dyDescent="0.25">
      <c r="A64" s="396" t="s">
        <v>298</v>
      </c>
      <c r="B64" s="287" t="s">
        <v>583</v>
      </c>
      <c r="C64" s="287" t="s">
        <v>408</v>
      </c>
      <c r="D64" s="288" t="s">
        <v>321</v>
      </c>
      <c r="E64" s="288" t="s">
        <v>322</v>
      </c>
      <c r="F64" s="397" t="s">
        <v>404</v>
      </c>
    </row>
    <row r="65" spans="1:6" ht="24" x14ac:dyDescent="0.25">
      <c r="A65" s="396" t="s">
        <v>298</v>
      </c>
      <c r="B65" s="287" t="s">
        <v>611</v>
      </c>
      <c r="C65" s="287" t="s">
        <v>334</v>
      </c>
      <c r="D65" s="288" t="s">
        <v>321</v>
      </c>
      <c r="E65" s="288" t="s">
        <v>322</v>
      </c>
      <c r="F65" s="397" t="s">
        <v>404</v>
      </c>
    </row>
    <row r="66" spans="1:6" ht="24" x14ac:dyDescent="0.25">
      <c r="A66" s="398" t="s">
        <v>296</v>
      </c>
      <c r="B66" s="289" t="s">
        <v>409</v>
      </c>
      <c r="C66" s="289" t="s">
        <v>410</v>
      </c>
      <c r="D66" s="290" t="s">
        <v>321</v>
      </c>
      <c r="E66" s="290" t="s">
        <v>322</v>
      </c>
      <c r="F66" s="399" t="s">
        <v>404</v>
      </c>
    </row>
    <row r="67" spans="1:6" ht="24" x14ac:dyDescent="0.25">
      <c r="A67" s="398" t="s">
        <v>296</v>
      </c>
      <c r="B67" s="289" t="s">
        <v>612</v>
      </c>
      <c r="C67" s="289" t="s">
        <v>346</v>
      </c>
      <c r="D67" s="290" t="s">
        <v>321</v>
      </c>
      <c r="E67" s="290" t="s">
        <v>331</v>
      </c>
      <c r="F67" s="399" t="s">
        <v>404</v>
      </c>
    </row>
    <row r="68" spans="1:6" x14ac:dyDescent="0.25">
      <c r="A68" s="398" t="s">
        <v>296</v>
      </c>
      <c r="B68" s="289" t="s">
        <v>411</v>
      </c>
      <c r="C68" s="289" t="s">
        <v>338</v>
      </c>
      <c r="D68" s="290" t="s">
        <v>321</v>
      </c>
      <c r="E68" s="290" t="s">
        <v>331</v>
      </c>
      <c r="F68" s="399" t="s">
        <v>404</v>
      </c>
    </row>
    <row r="69" spans="1:6" x14ac:dyDescent="0.25">
      <c r="A69" s="398" t="s">
        <v>296</v>
      </c>
      <c r="B69" s="289" t="s">
        <v>339</v>
      </c>
      <c r="C69" s="289" t="s">
        <v>340</v>
      </c>
      <c r="D69" s="290" t="s">
        <v>321</v>
      </c>
      <c r="E69" s="290" t="s">
        <v>322</v>
      </c>
      <c r="F69" s="399" t="s">
        <v>404</v>
      </c>
    </row>
    <row r="70" spans="1:6" x14ac:dyDescent="0.25">
      <c r="A70" s="398" t="s">
        <v>296</v>
      </c>
      <c r="B70" s="289" t="s">
        <v>576</v>
      </c>
      <c r="C70" s="289" t="s">
        <v>342</v>
      </c>
      <c r="D70" s="290" t="s">
        <v>321</v>
      </c>
      <c r="E70" s="290" t="s">
        <v>331</v>
      </c>
      <c r="F70" s="399" t="s">
        <v>404</v>
      </c>
    </row>
    <row r="71" spans="1:6" ht="24" x14ac:dyDescent="0.25">
      <c r="A71" s="398" t="s">
        <v>296</v>
      </c>
      <c r="B71" s="289" t="s">
        <v>347</v>
      </c>
      <c r="C71" s="289" t="s">
        <v>412</v>
      </c>
      <c r="D71" s="290" t="s">
        <v>321</v>
      </c>
      <c r="E71" s="290" t="s">
        <v>322</v>
      </c>
      <c r="F71" s="399" t="s">
        <v>404</v>
      </c>
    </row>
    <row r="72" spans="1:6" x14ac:dyDescent="0.25">
      <c r="A72" s="398" t="s">
        <v>296</v>
      </c>
      <c r="B72" s="289" t="s">
        <v>413</v>
      </c>
      <c r="C72" s="289" t="s">
        <v>414</v>
      </c>
      <c r="D72" s="290" t="s">
        <v>321</v>
      </c>
      <c r="E72" s="290" t="s">
        <v>322</v>
      </c>
      <c r="F72" s="399" t="s">
        <v>404</v>
      </c>
    </row>
    <row r="73" spans="1:6" x14ac:dyDescent="0.25">
      <c r="A73" s="398" t="s">
        <v>296</v>
      </c>
      <c r="B73" s="289" t="s">
        <v>343</v>
      </c>
      <c r="C73" s="289" t="s">
        <v>415</v>
      </c>
      <c r="D73" s="290" t="s">
        <v>321</v>
      </c>
      <c r="E73" s="290" t="s">
        <v>322</v>
      </c>
      <c r="F73" s="399" t="s">
        <v>404</v>
      </c>
    </row>
    <row r="74" spans="1:6" ht="24" x14ac:dyDescent="0.25">
      <c r="A74" s="398" t="s">
        <v>296</v>
      </c>
      <c r="B74" s="289" t="s">
        <v>343</v>
      </c>
      <c r="C74" s="289" t="s">
        <v>416</v>
      </c>
      <c r="D74" s="290" t="s">
        <v>321</v>
      </c>
      <c r="E74" s="290" t="s">
        <v>328</v>
      </c>
      <c r="F74" s="399" t="s">
        <v>404</v>
      </c>
    </row>
    <row r="75" spans="1:6" ht="24" x14ac:dyDescent="0.25">
      <c r="A75" s="400" t="s">
        <v>294</v>
      </c>
      <c r="B75" s="294" t="s">
        <v>620</v>
      </c>
      <c r="C75" s="294" t="s">
        <v>417</v>
      </c>
      <c r="D75" s="295" t="s">
        <v>321</v>
      </c>
      <c r="E75" s="295" t="s">
        <v>331</v>
      </c>
      <c r="F75" s="401" t="s">
        <v>404</v>
      </c>
    </row>
    <row r="76" spans="1:6" ht="24" x14ac:dyDescent="0.25">
      <c r="A76" s="400" t="s">
        <v>294</v>
      </c>
      <c r="B76" s="294" t="s">
        <v>350</v>
      </c>
      <c r="C76" s="294" t="s">
        <v>418</v>
      </c>
      <c r="D76" s="295" t="s">
        <v>321</v>
      </c>
      <c r="E76" s="295" t="s">
        <v>331</v>
      </c>
      <c r="F76" s="401" t="s">
        <v>404</v>
      </c>
    </row>
    <row r="77" spans="1:6" ht="24" x14ac:dyDescent="0.25">
      <c r="A77" s="400" t="s">
        <v>294</v>
      </c>
      <c r="B77" s="294" t="s">
        <v>361</v>
      </c>
      <c r="C77" s="294" t="s">
        <v>362</v>
      </c>
      <c r="D77" s="295" t="s">
        <v>321</v>
      </c>
      <c r="E77" s="295" t="s">
        <v>331</v>
      </c>
      <c r="F77" s="401" t="s">
        <v>404</v>
      </c>
    </row>
    <row r="78" spans="1:6" ht="24" x14ac:dyDescent="0.25">
      <c r="A78" s="400" t="s">
        <v>294</v>
      </c>
      <c r="B78" s="294" t="s">
        <v>352</v>
      </c>
      <c r="C78" s="294" t="s">
        <v>353</v>
      </c>
      <c r="D78" s="295" t="s">
        <v>321</v>
      </c>
      <c r="E78" s="295" t="s">
        <v>331</v>
      </c>
      <c r="F78" s="401" t="s">
        <v>404</v>
      </c>
    </row>
    <row r="79" spans="1:6" s="240" customFormat="1" ht="24" x14ac:dyDescent="0.25">
      <c r="A79" s="400" t="s">
        <v>294</v>
      </c>
      <c r="B79" s="294" t="s">
        <v>348</v>
      </c>
      <c r="C79" s="294" t="s">
        <v>419</v>
      </c>
      <c r="D79" s="295" t="s">
        <v>321</v>
      </c>
      <c r="E79" s="295" t="s">
        <v>331</v>
      </c>
      <c r="F79" s="401" t="s">
        <v>404</v>
      </c>
    </row>
    <row r="80" spans="1:6" ht="24" x14ac:dyDescent="0.25">
      <c r="A80" s="400" t="s">
        <v>294</v>
      </c>
      <c r="B80" s="294" t="s">
        <v>355</v>
      </c>
      <c r="C80" s="294" t="s">
        <v>356</v>
      </c>
      <c r="D80" s="295" t="s">
        <v>321</v>
      </c>
      <c r="E80" s="295" t="s">
        <v>331</v>
      </c>
      <c r="F80" s="401" t="s">
        <v>404</v>
      </c>
    </row>
    <row r="81" spans="1:8" ht="24" x14ac:dyDescent="0.25">
      <c r="A81" s="400" t="s">
        <v>294</v>
      </c>
      <c r="B81" s="294" t="s">
        <v>357</v>
      </c>
      <c r="C81" s="294" t="s">
        <v>358</v>
      </c>
      <c r="D81" s="295" t="s">
        <v>321</v>
      </c>
      <c r="E81" s="295" t="s">
        <v>331</v>
      </c>
      <c r="F81" s="401" t="s">
        <v>404</v>
      </c>
    </row>
    <row r="82" spans="1:8" ht="24" x14ac:dyDescent="0.25">
      <c r="A82" s="400" t="s">
        <v>294</v>
      </c>
      <c r="B82" s="294" t="s">
        <v>577</v>
      </c>
      <c r="C82" s="294" t="s">
        <v>360</v>
      </c>
      <c r="D82" s="295" t="s">
        <v>321</v>
      </c>
      <c r="E82" s="295" t="s">
        <v>331</v>
      </c>
      <c r="F82" s="401" t="s">
        <v>404</v>
      </c>
    </row>
    <row r="83" spans="1:8" ht="24" x14ac:dyDescent="0.25">
      <c r="A83" s="402" t="s">
        <v>292</v>
      </c>
      <c r="B83" s="296" t="s">
        <v>409</v>
      </c>
      <c r="C83" s="296" t="s">
        <v>420</v>
      </c>
      <c r="D83" s="297" t="s">
        <v>321</v>
      </c>
      <c r="E83" s="297" t="s">
        <v>331</v>
      </c>
      <c r="F83" s="403" t="s">
        <v>404</v>
      </c>
    </row>
    <row r="84" spans="1:8" ht="24" x14ac:dyDescent="0.25">
      <c r="A84" s="402" t="s">
        <v>292</v>
      </c>
      <c r="B84" s="296" t="s">
        <v>621</v>
      </c>
      <c r="C84" s="296" t="s">
        <v>421</v>
      </c>
      <c r="D84" s="297" t="s">
        <v>321</v>
      </c>
      <c r="E84" s="297" t="s">
        <v>331</v>
      </c>
      <c r="F84" s="403" t="s">
        <v>404</v>
      </c>
    </row>
    <row r="85" spans="1:8" ht="24" x14ac:dyDescent="0.25">
      <c r="A85" s="402" t="s">
        <v>292</v>
      </c>
      <c r="B85" s="296" t="s">
        <v>584</v>
      </c>
      <c r="C85" s="296" t="s">
        <v>365</v>
      </c>
      <c r="D85" s="297" t="s">
        <v>321</v>
      </c>
      <c r="E85" s="297" t="s">
        <v>331</v>
      </c>
      <c r="F85" s="403" t="s">
        <v>404</v>
      </c>
    </row>
    <row r="86" spans="1:8" ht="24" x14ac:dyDescent="0.25">
      <c r="A86" s="402" t="s">
        <v>292</v>
      </c>
      <c r="B86" s="296" t="s">
        <v>585</v>
      </c>
      <c r="C86" s="296" t="s">
        <v>368</v>
      </c>
      <c r="D86" s="297" t="s">
        <v>321</v>
      </c>
      <c r="E86" s="297" t="s">
        <v>331</v>
      </c>
      <c r="F86" s="403" t="s">
        <v>404</v>
      </c>
    </row>
    <row r="87" spans="1:8" ht="24" x14ac:dyDescent="0.25">
      <c r="A87" s="402" t="s">
        <v>292</v>
      </c>
      <c r="B87" s="296" t="s">
        <v>586</v>
      </c>
      <c r="C87" s="296" t="s">
        <v>423</v>
      </c>
      <c r="D87" s="297" t="s">
        <v>321</v>
      </c>
      <c r="E87" s="297" t="s">
        <v>331</v>
      </c>
      <c r="F87" s="403" t="s">
        <v>404</v>
      </c>
    </row>
    <row r="88" spans="1:8" ht="24" x14ac:dyDescent="0.25">
      <c r="A88" s="402" t="s">
        <v>292</v>
      </c>
      <c r="B88" s="296" t="s">
        <v>578</v>
      </c>
      <c r="C88" s="296" t="s">
        <v>424</v>
      </c>
      <c r="D88" s="297" t="s">
        <v>321</v>
      </c>
      <c r="E88" s="297" t="s">
        <v>331</v>
      </c>
      <c r="F88" s="403" t="s">
        <v>404</v>
      </c>
    </row>
    <row r="89" spans="1:8" ht="24" x14ac:dyDescent="0.25">
      <c r="A89" s="402" t="s">
        <v>292</v>
      </c>
      <c r="B89" s="296" t="s">
        <v>586</v>
      </c>
      <c r="C89" s="296" t="s">
        <v>425</v>
      </c>
      <c r="D89" s="297" t="s">
        <v>321</v>
      </c>
      <c r="E89" s="297" t="s">
        <v>331</v>
      </c>
      <c r="F89" s="403" t="s">
        <v>404</v>
      </c>
    </row>
    <row r="90" spans="1:8" ht="24" x14ac:dyDescent="0.25">
      <c r="A90" s="402" t="s">
        <v>292</v>
      </c>
      <c r="B90" s="296" t="s">
        <v>586</v>
      </c>
      <c r="C90" s="296" t="s">
        <v>426</v>
      </c>
      <c r="D90" s="297" t="s">
        <v>321</v>
      </c>
      <c r="E90" s="297" t="s">
        <v>331</v>
      </c>
      <c r="F90" s="403" t="s">
        <v>404</v>
      </c>
    </row>
    <row r="91" spans="1:8" ht="24" x14ac:dyDescent="0.25">
      <c r="A91" s="402" t="s">
        <v>292</v>
      </c>
      <c r="B91" s="296" t="s">
        <v>622</v>
      </c>
      <c r="C91" s="296" t="s">
        <v>427</v>
      </c>
      <c r="D91" s="297" t="s">
        <v>321</v>
      </c>
      <c r="E91" s="297" t="s">
        <v>331</v>
      </c>
      <c r="F91" s="403" t="s">
        <v>404</v>
      </c>
    </row>
    <row r="92" spans="1:8" ht="24" x14ac:dyDescent="0.25">
      <c r="A92" s="402" t="s">
        <v>292</v>
      </c>
      <c r="B92" s="296" t="s">
        <v>422</v>
      </c>
      <c r="C92" s="296" t="s">
        <v>428</v>
      </c>
      <c r="D92" s="297" t="s">
        <v>321</v>
      </c>
      <c r="E92" s="297" t="s">
        <v>331</v>
      </c>
      <c r="F92" s="403" t="s">
        <v>404</v>
      </c>
    </row>
    <row r="93" spans="1:8" ht="24" x14ac:dyDescent="0.25">
      <c r="A93" s="402" t="s">
        <v>292</v>
      </c>
      <c r="B93" s="296" t="s">
        <v>369</v>
      </c>
      <c r="C93" s="296" t="s">
        <v>429</v>
      </c>
      <c r="D93" s="297" t="s">
        <v>321</v>
      </c>
      <c r="E93" s="297" t="s">
        <v>331</v>
      </c>
      <c r="F93" s="403" t="s">
        <v>404</v>
      </c>
    </row>
    <row r="94" spans="1:8" x14ac:dyDescent="0.25">
      <c r="A94" s="404" t="s">
        <v>290</v>
      </c>
      <c r="B94" s="303" t="s">
        <v>579</v>
      </c>
      <c r="C94" s="303" t="s">
        <v>430</v>
      </c>
      <c r="D94" s="304" t="s">
        <v>321</v>
      </c>
      <c r="E94" s="304" t="s">
        <v>331</v>
      </c>
      <c r="F94" s="405" t="s">
        <v>431</v>
      </c>
    </row>
    <row r="95" spans="1:8" x14ac:dyDescent="0.25">
      <c r="A95" s="404" t="s">
        <v>290</v>
      </c>
      <c r="B95" s="303" t="s">
        <v>373</v>
      </c>
      <c r="C95" s="303" t="s">
        <v>374</v>
      </c>
      <c r="D95" s="304" t="s">
        <v>321</v>
      </c>
      <c r="E95" s="304" t="s">
        <v>322</v>
      </c>
      <c r="F95" s="405" t="s">
        <v>432</v>
      </c>
    </row>
    <row r="96" spans="1:8" x14ac:dyDescent="0.25">
      <c r="A96" s="404" t="s">
        <v>290</v>
      </c>
      <c r="B96" s="303" t="s">
        <v>371</v>
      </c>
      <c r="C96" s="303" t="s">
        <v>433</v>
      </c>
      <c r="D96" s="304" t="s">
        <v>321</v>
      </c>
      <c r="E96" s="304" t="s">
        <v>322</v>
      </c>
      <c r="F96" s="405" t="s">
        <v>431</v>
      </c>
      <c r="H96" s="236"/>
    </row>
    <row r="97" spans="1:8" ht="24" x14ac:dyDescent="0.25">
      <c r="A97" s="406" t="s">
        <v>375</v>
      </c>
      <c r="B97" s="242" t="s">
        <v>587</v>
      </c>
      <c r="C97" s="242" t="s">
        <v>434</v>
      </c>
      <c r="D97" s="243" t="s">
        <v>321</v>
      </c>
      <c r="E97" s="243" t="s">
        <v>322</v>
      </c>
      <c r="F97" s="418" t="s">
        <v>404</v>
      </c>
    </row>
    <row r="98" spans="1:8" ht="24" x14ac:dyDescent="0.25">
      <c r="A98" s="406" t="s">
        <v>375</v>
      </c>
      <c r="B98" s="242" t="s">
        <v>378</v>
      </c>
      <c r="C98" s="242" t="s">
        <v>379</v>
      </c>
      <c r="D98" s="243" t="s">
        <v>321</v>
      </c>
      <c r="E98" s="243" t="s">
        <v>322</v>
      </c>
      <c r="F98" s="418" t="s">
        <v>404</v>
      </c>
    </row>
    <row r="99" spans="1:8" ht="24" x14ac:dyDescent="0.25">
      <c r="A99" s="406" t="s">
        <v>375</v>
      </c>
      <c r="B99" s="244" t="s">
        <v>435</v>
      </c>
      <c r="C99" s="242" t="s">
        <v>436</v>
      </c>
      <c r="D99" s="243" t="s">
        <v>321</v>
      </c>
      <c r="E99" s="243" t="s">
        <v>322</v>
      </c>
      <c r="F99" s="418" t="s">
        <v>404</v>
      </c>
    </row>
    <row r="100" spans="1:8" ht="24" x14ac:dyDescent="0.25">
      <c r="A100" s="406" t="s">
        <v>375</v>
      </c>
      <c r="B100" s="245" t="s">
        <v>581</v>
      </c>
      <c r="C100" s="242" t="s">
        <v>437</v>
      </c>
      <c r="D100" s="243" t="s">
        <v>321</v>
      </c>
      <c r="E100" s="243" t="s">
        <v>322</v>
      </c>
      <c r="F100" s="418" t="s">
        <v>404</v>
      </c>
    </row>
    <row r="101" spans="1:8" ht="24" x14ac:dyDescent="0.25">
      <c r="A101" s="406" t="s">
        <v>375</v>
      </c>
      <c r="B101" s="245" t="s">
        <v>382</v>
      </c>
      <c r="C101" s="242" t="s">
        <v>383</v>
      </c>
      <c r="D101" s="243" t="s">
        <v>321</v>
      </c>
      <c r="E101" s="243" t="s">
        <v>322</v>
      </c>
      <c r="F101" s="418" t="s">
        <v>404</v>
      </c>
    </row>
    <row r="102" spans="1:8" ht="24" x14ac:dyDescent="0.25">
      <c r="A102" s="406" t="s">
        <v>375</v>
      </c>
      <c r="B102" s="245" t="s">
        <v>581</v>
      </c>
      <c r="C102" s="242" t="s">
        <v>438</v>
      </c>
      <c r="D102" s="243" t="s">
        <v>321</v>
      </c>
      <c r="E102" s="243" t="s">
        <v>322</v>
      </c>
      <c r="F102" s="418" t="s">
        <v>404</v>
      </c>
    </row>
    <row r="103" spans="1:8" ht="24" x14ac:dyDescent="0.25">
      <c r="A103" s="406" t="s">
        <v>375</v>
      </c>
      <c r="B103" s="245" t="s">
        <v>580</v>
      </c>
      <c r="C103" s="242" t="s">
        <v>439</v>
      </c>
      <c r="D103" s="243" t="s">
        <v>321</v>
      </c>
      <c r="E103" s="243" t="s">
        <v>322</v>
      </c>
      <c r="F103" s="418" t="s">
        <v>404</v>
      </c>
    </row>
    <row r="104" spans="1:8" ht="24" x14ac:dyDescent="0.25">
      <c r="A104" s="406" t="s">
        <v>375</v>
      </c>
      <c r="B104" s="245" t="s">
        <v>343</v>
      </c>
      <c r="C104" s="242" t="s">
        <v>387</v>
      </c>
      <c r="D104" s="243" t="s">
        <v>321</v>
      </c>
      <c r="E104" s="243" t="s">
        <v>322</v>
      </c>
      <c r="F104" s="418" t="s">
        <v>404</v>
      </c>
    </row>
    <row r="105" spans="1:8" ht="24" x14ac:dyDescent="0.25">
      <c r="A105" s="406" t="s">
        <v>375</v>
      </c>
      <c r="B105" s="245" t="s">
        <v>341</v>
      </c>
      <c r="C105" s="242" t="s">
        <v>388</v>
      </c>
      <c r="D105" s="243" t="s">
        <v>321</v>
      </c>
      <c r="E105" s="243" t="s">
        <v>322</v>
      </c>
      <c r="F105" s="418" t="s">
        <v>404</v>
      </c>
    </row>
    <row r="106" spans="1:8" ht="24" x14ac:dyDescent="0.25">
      <c r="A106" s="406" t="s">
        <v>375</v>
      </c>
      <c r="B106" s="245" t="s">
        <v>581</v>
      </c>
      <c r="C106" s="242" t="s">
        <v>440</v>
      </c>
      <c r="D106" s="243" t="s">
        <v>321</v>
      </c>
      <c r="E106" s="243" t="s">
        <v>322</v>
      </c>
      <c r="F106" s="418" t="s">
        <v>404</v>
      </c>
    </row>
    <row r="107" spans="1:8" ht="24" x14ac:dyDescent="0.25">
      <c r="A107" s="419" t="s">
        <v>286</v>
      </c>
      <c r="B107" s="312" t="s">
        <v>623</v>
      </c>
      <c r="C107" s="312" t="s">
        <v>521</v>
      </c>
      <c r="D107" s="313" t="s">
        <v>321</v>
      </c>
      <c r="E107" s="313" t="s">
        <v>322</v>
      </c>
      <c r="F107" s="420" t="s">
        <v>404</v>
      </c>
    </row>
    <row r="108" spans="1:8" ht="24" x14ac:dyDescent="0.25">
      <c r="A108" s="419" t="s">
        <v>286</v>
      </c>
      <c r="B108" s="312" t="s">
        <v>623</v>
      </c>
      <c r="C108" s="312" t="s">
        <v>522</v>
      </c>
      <c r="D108" s="313" t="s">
        <v>321</v>
      </c>
      <c r="E108" s="313" t="s">
        <v>322</v>
      </c>
      <c r="F108" s="420" t="s">
        <v>404</v>
      </c>
    </row>
    <row r="109" spans="1:8" ht="24" x14ac:dyDescent="0.25">
      <c r="A109" s="419" t="s">
        <v>286</v>
      </c>
      <c r="B109" s="312" t="s">
        <v>582</v>
      </c>
      <c r="C109" s="312" t="s">
        <v>441</v>
      </c>
      <c r="D109" s="313" t="s">
        <v>321</v>
      </c>
      <c r="E109" s="313" t="s">
        <v>322</v>
      </c>
      <c r="F109" s="420" t="s">
        <v>404</v>
      </c>
    </row>
    <row r="110" spans="1:8" ht="24" x14ac:dyDescent="0.25">
      <c r="A110" s="419" t="s">
        <v>286</v>
      </c>
      <c r="B110" s="312" t="s">
        <v>582</v>
      </c>
      <c r="C110" s="312" t="s">
        <v>396</v>
      </c>
      <c r="D110" s="313" t="s">
        <v>321</v>
      </c>
      <c r="E110" s="313" t="s">
        <v>322</v>
      </c>
      <c r="F110" s="420" t="s">
        <v>404</v>
      </c>
      <c r="H110" s="298"/>
    </row>
    <row r="111" spans="1:8" ht="24.75" thickBot="1" x14ac:dyDescent="0.3">
      <c r="A111" s="413" t="s">
        <v>397</v>
      </c>
      <c r="B111" s="414" t="s">
        <v>400</v>
      </c>
      <c r="C111" s="414" t="s">
        <v>401</v>
      </c>
      <c r="D111" s="415" t="s">
        <v>321</v>
      </c>
      <c r="E111" s="414" t="s">
        <v>331</v>
      </c>
      <c r="F111" s="417" t="s">
        <v>404</v>
      </c>
    </row>
    <row r="112" spans="1:8" x14ac:dyDescent="0.25">
      <c r="A112" s="291"/>
      <c r="B112" s="291"/>
      <c r="C112" s="291"/>
      <c r="D112" s="291"/>
      <c r="E112" s="291"/>
      <c r="F112" s="291"/>
    </row>
    <row r="113" spans="1:6" ht="16.5" thickBot="1" x14ac:dyDescent="0.3">
      <c r="A113" s="231" t="s">
        <v>51</v>
      </c>
    </row>
    <row r="114" spans="1:6" ht="32.25" thickBot="1" x14ac:dyDescent="0.3">
      <c r="A114" s="232" t="s">
        <v>52</v>
      </c>
      <c r="B114" s="233" t="s">
        <v>80</v>
      </c>
      <c r="C114" s="233" t="s">
        <v>130</v>
      </c>
      <c r="D114" s="233" t="s">
        <v>126</v>
      </c>
      <c r="E114" s="239" t="s">
        <v>318</v>
      </c>
      <c r="F114" s="235" t="s">
        <v>108</v>
      </c>
    </row>
    <row r="115" spans="1:6" x14ac:dyDescent="0.25">
      <c r="A115" s="396" t="s">
        <v>298</v>
      </c>
      <c r="B115" s="287" t="s">
        <v>329</v>
      </c>
      <c r="C115" s="287" t="s">
        <v>442</v>
      </c>
      <c r="D115" s="288" t="s">
        <v>321</v>
      </c>
      <c r="E115" s="288" t="s">
        <v>328</v>
      </c>
      <c r="F115" s="397" t="s">
        <v>443</v>
      </c>
    </row>
    <row r="116" spans="1:6" x14ac:dyDescent="0.25">
      <c r="A116" s="396" t="s">
        <v>298</v>
      </c>
      <c r="B116" s="287" t="s">
        <v>444</v>
      </c>
      <c r="C116" s="287" t="s">
        <v>445</v>
      </c>
      <c r="D116" s="288" t="s">
        <v>321</v>
      </c>
      <c r="E116" s="288" t="s">
        <v>331</v>
      </c>
      <c r="F116" s="397" t="s">
        <v>443</v>
      </c>
    </row>
    <row r="117" spans="1:6" x14ac:dyDescent="0.25">
      <c r="A117" s="396" t="s">
        <v>298</v>
      </c>
      <c r="B117" s="287" t="s">
        <v>319</v>
      </c>
      <c r="C117" s="287" t="s">
        <v>320</v>
      </c>
      <c r="D117" s="288" t="s">
        <v>321</v>
      </c>
      <c r="E117" s="288" t="s">
        <v>331</v>
      </c>
      <c r="F117" s="397" t="s">
        <v>443</v>
      </c>
    </row>
    <row r="118" spans="1:6" x14ac:dyDescent="0.25">
      <c r="A118" s="396" t="s">
        <v>298</v>
      </c>
      <c r="B118" s="287" t="s">
        <v>574</v>
      </c>
      <c r="C118" s="287" t="s">
        <v>446</v>
      </c>
      <c r="D118" s="288" t="s">
        <v>321</v>
      </c>
      <c r="E118" s="288" t="s">
        <v>331</v>
      </c>
      <c r="F118" s="397" t="s">
        <v>443</v>
      </c>
    </row>
    <row r="119" spans="1:6" ht="24" x14ac:dyDescent="0.25">
      <c r="A119" s="396" t="s">
        <v>298</v>
      </c>
      <c r="B119" s="287" t="s">
        <v>405</v>
      </c>
      <c r="C119" s="287" t="s">
        <v>447</v>
      </c>
      <c r="D119" s="288" t="s">
        <v>321</v>
      </c>
      <c r="E119" s="288" t="s">
        <v>331</v>
      </c>
      <c r="F119" s="397" t="s">
        <v>443</v>
      </c>
    </row>
    <row r="120" spans="1:6" ht="24" x14ac:dyDescent="0.25">
      <c r="A120" s="396" t="s">
        <v>298</v>
      </c>
      <c r="B120" s="287" t="s">
        <v>583</v>
      </c>
      <c r="C120" s="287" t="s">
        <v>449</v>
      </c>
      <c r="D120" s="288" t="s">
        <v>321</v>
      </c>
      <c r="E120" s="288" t="s">
        <v>331</v>
      </c>
      <c r="F120" s="397" t="s">
        <v>443</v>
      </c>
    </row>
    <row r="121" spans="1:6" x14ac:dyDescent="0.25">
      <c r="A121" s="396" t="s">
        <v>298</v>
      </c>
      <c r="B121" s="287" t="s">
        <v>326</v>
      </c>
      <c r="C121" s="287" t="s">
        <v>407</v>
      </c>
      <c r="D121" s="288" t="s">
        <v>321</v>
      </c>
      <c r="E121" s="288" t="s">
        <v>331</v>
      </c>
      <c r="F121" s="397" t="s">
        <v>443</v>
      </c>
    </row>
    <row r="122" spans="1:6" x14ac:dyDescent="0.25">
      <c r="A122" s="396" t="s">
        <v>298</v>
      </c>
      <c r="B122" s="287" t="s">
        <v>573</v>
      </c>
      <c r="C122" s="287" t="s">
        <v>407</v>
      </c>
      <c r="D122" s="288" t="s">
        <v>448</v>
      </c>
      <c r="E122" s="288" t="s">
        <v>331</v>
      </c>
      <c r="F122" s="397" t="s">
        <v>443</v>
      </c>
    </row>
    <row r="123" spans="1:6" x14ac:dyDescent="0.25">
      <c r="A123" s="396" t="s">
        <v>298</v>
      </c>
      <c r="B123" s="287" t="s">
        <v>402</v>
      </c>
      <c r="C123" s="287" t="s">
        <v>450</v>
      </c>
      <c r="D123" s="288" t="s">
        <v>321</v>
      </c>
      <c r="E123" s="288" t="s">
        <v>331</v>
      </c>
      <c r="F123" s="397" t="s">
        <v>443</v>
      </c>
    </row>
    <row r="124" spans="1:6" x14ac:dyDescent="0.25">
      <c r="A124" s="396" t="s">
        <v>298</v>
      </c>
      <c r="B124" s="287" t="s">
        <v>451</v>
      </c>
      <c r="C124" s="287" t="s">
        <v>452</v>
      </c>
      <c r="D124" s="288" t="s">
        <v>321</v>
      </c>
      <c r="E124" s="288" t="s">
        <v>331</v>
      </c>
      <c r="F124" s="397" t="s">
        <v>443</v>
      </c>
    </row>
    <row r="125" spans="1:6" ht="24" x14ac:dyDescent="0.25">
      <c r="A125" s="398" t="s">
        <v>296</v>
      </c>
      <c r="B125" s="289" t="s">
        <v>409</v>
      </c>
      <c r="C125" s="289" t="s">
        <v>410</v>
      </c>
      <c r="D125" s="290" t="s">
        <v>321</v>
      </c>
      <c r="E125" s="290" t="s">
        <v>322</v>
      </c>
      <c r="F125" s="399" t="s">
        <v>443</v>
      </c>
    </row>
    <row r="126" spans="1:6" ht="24" x14ac:dyDescent="0.25">
      <c r="A126" s="398" t="s">
        <v>296</v>
      </c>
      <c r="B126" s="289" t="s">
        <v>409</v>
      </c>
      <c r="C126" s="289" t="s">
        <v>410</v>
      </c>
      <c r="D126" s="290" t="s">
        <v>448</v>
      </c>
      <c r="E126" s="290" t="s">
        <v>322</v>
      </c>
      <c r="F126" s="399" t="s">
        <v>443</v>
      </c>
    </row>
    <row r="127" spans="1:6" x14ac:dyDescent="0.25">
      <c r="A127" s="398" t="s">
        <v>296</v>
      </c>
      <c r="B127" s="289" t="s">
        <v>444</v>
      </c>
      <c r="C127" s="289" t="s">
        <v>445</v>
      </c>
      <c r="D127" s="290" t="s">
        <v>321</v>
      </c>
      <c r="E127" s="290" t="s">
        <v>331</v>
      </c>
      <c r="F127" s="399" t="s">
        <v>443</v>
      </c>
    </row>
    <row r="128" spans="1:6" x14ac:dyDescent="0.25">
      <c r="A128" s="398" t="s">
        <v>296</v>
      </c>
      <c r="B128" s="289" t="s">
        <v>444</v>
      </c>
      <c r="C128" s="289" t="s">
        <v>445</v>
      </c>
      <c r="D128" s="290" t="s">
        <v>448</v>
      </c>
      <c r="E128" s="290" t="s">
        <v>523</v>
      </c>
      <c r="F128" s="399" t="s">
        <v>443</v>
      </c>
    </row>
    <row r="129" spans="1:7" x14ac:dyDescent="0.25">
      <c r="A129" s="398" t="s">
        <v>296</v>
      </c>
      <c r="B129" s="289" t="s">
        <v>588</v>
      </c>
      <c r="C129" s="289" t="s">
        <v>453</v>
      </c>
      <c r="D129" s="290" t="s">
        <v>321</v>
      </c>
      <c r="E129" s="290" t="s">
        <v>322</v>
      </c>
      <c r="F129" s="399" t="s">
        <v>443</v>
      </c>
    </row>
    <row r="130" spans="1:7" x14ac:dyDescent="0.25">
      <c r="A130" s="398" t="s">
        <v>296</v>
      </c>
      <c r="B130" s="289" t="s">
        <v>339</v>
      </c>
      <c r="C130" s="289" t="s">
        <v>340</v>
      </c>
      <c r="D130" s="290" t="s">
        <v>321</v>
      </c>
      <c r="E130" s="290" t="s">
        <v>322</v>
      </c>
      <c r="F130" s="399" t="s">
        <v>443</v>
      </c>
    </row>
    <row r="131" spans="1:7" x14ac:dyDescent="0.25">
      <c r="A131" s="398" t="s">
        <v>296</v>
      </c>
      <c r="B131" s="289" t="s">
        <v>339</v>
      </c>
      <c r="C131" s="289" t="s">
        <v>340</v>
      </c>
      <c r="D131" s="290" t="s">
        <v>448</v>
      </c>
      <c r="E131" s="290" t="s">
        <v>322</v>
      </c>
      <c r="F131" s="399" t="s">
        <v>443</v>
      </c>
    </row>
    <row r="132" spans="1:7" x14ac:dyDescent="0.25">
      <c r="A132" s="398" t="s">
        <v>296</v>
      </c>
      <c r="B132" s="289" t="s">
        <v>455</v>
      </c>
      <c r="C132" s="289" t="s">
        <v>456</v>
      </c>
      <c r="D132" s="290" t="s">
        <v>321</v>
      </c>
      <c r="E132" s="290" t="s">
        <v>331</v>
      </c>
      <c r="F132" s="399" t="s">
        <v>443</v>
      </c>
    </row>
    <row r="133" spans="1:7" x14ac:dyDescent="0.25">
      <c r="A133" s="398" t="s">
        <v>296</v>
      </c>
      <c r="B133" s="289" t="s">
        <v>455</v>
      </c>
      <c r="C133" s="289" t="s">
        <v>456</v>
      </c>
      <c r="D133" s="290" t="s">
        <v>448</v>
      </c>
      <c r="E133" s="290" t="s">
        <v>331</v>
      </c>
      <c r="F133" s="399" t="s">
        <v>443</v>
      </c>
    </row>
    <row r="134" spans="1:7" x14ac:dyDescent="0.25">
      <c r="A134" s="398" t="s">
        <v>296</v>
      </c>
      <c r="B134" s="289" t="s">
        <v>458</v>
      </c>
      <c r="C134" s="289" t="s">
        <v>415</v>
      </c>
      <c r="D134" s="290" t="s">
        <v>321</v>
      </c>
      <c r="E134" s="290" t="s">
        <v>322</v>
      </c>
      <c r="F134" s="399" t="s">
        <v>443</v>
      </c>
      <c r="G134" s="246"/>
    </row>
    <row r="135" spans="1:7" x14ac:dyDescent="0.25">
      <c r="A135" s="398" t="s">
        <v>296</v>
      </c>
      <c r="B135" s="289" t="s">
        <v>576</v>
      </c>
      <c r="C135" s="289" t="s">
        <v>459</v>
      </c>
      <c r="D135" s="290" t="s">
        <v>448</v>
      </c>
      <c r="E135" s="290" t="s">
        <v>322</v>
      </c>
      <c r="F135" s="399" t="s">
        <v>443</v>
      </c>
      <c r="G135" s="240"/>
    </row>
    <row r="136" spans="1:7" ht="24" x14ac:dyDescent="0.25">
      <c r="A136" s="400" t="s">
        <v>294</v>
      </c>
      <c r="B136" s="294" t="s">
        <v>361</v>
      </c>
      <c r="C136" s="294" t="s">
        <v>362</v>
      </c>
      <c r="D136" s="295" t="s">
        <v>321</v>
      </c>
      <c r="E136" s="295" t="s">
        <v>331</v>
      </c>
      <c r="F136" s="401" t="s">
        <v>443</v>
      </c>
      <c r="G136" s="240"/>
    </row>
    <row r="137" spans="1:7" ht="24" x14ac:dyDescent="0.25">
      <c r="A137" s="400" t="s">
        <v>294</v>
      </c>
      <c r="B137" s="294" t="s">
        <v>348</v>
      </c>
      <c r="C137" s="294" t="s">
        <v>419</v>
      </c>
      <c r="D137" s="295" t="s">
        <v>321</v>
      </c>
      <c r="E137" s="295" t="s">
        <v>331</v>
      </c>
      <c r="F137" s="401" t="s">
        <v>443</v>
      </c>
      <c r="G137" s="240"/>
    </row>
    <row r="138" spans="1:7" ht="24" x14ac:dyDescent="0.25">
      <c r="A138" s="400" t="s">
        <v>294</v>
      </c>
      <c r="B138" s="294" t="s">
        <v>460</v>
      </c>
      <c r="C138" s="294" t="s">
        <v>353</v>
      </c>
      <c r="D138" s="295" t="s">
        <v>321</v>
      </c>
      <c r="E138" s="295" t="s">
        <v>331</v>
      </c>
      <c r="F138" s="401" t="s">
        <v>443</v>
      </c>
      <c r="G138" s="240"/>
    </row>
    <row r="139" spans="1:7" ht="24" x14ac:dyDescent="0.25">
      <c r="A139" s="400" t="s">
        <v>294</v>
      </c>
      <c r="B139" s="294" t="s">
        <v>460</v>
      </c>
      <c r="C139" s="294" t="s">
        <v>353</v>
      </c>
      <c r="D139" s="295" t="s">
        <v>448</v>
      </c>
      <c r="E139" s="295" t="s">
        <v>331</v>
      </c>
      <c r="F139" s="401" t="s">
        <v>443</v>
      </c>
      <c r="G139" s="240"/>
    </row>
    <row r="140" spans="1:7" ht="24" x14ac:dyDescent="0.25">
      <c r="A140" s="400" t="s">
        <v>294</v>
      </c>
      <c r="B140" s="294" t="s">
        <v>355</v>
      </c>
      <c r="C140" s="294" t="s">
        <v>461</v>
      </c>
      <c r="D140" s="295" t="s">
        <v>321</v>
      </c>
      <c r="E140" s="295" t="s">
        <v>331</v>
      </c>
      <c r="F140" s="401" t="s">
        <v>443</v>
      </c>
      <c r="G140" s="240"/>
    </row>
    <row r="141" spans="1:7" ht="24" x14ac:dyDescent="0.25">
      <c r="A141" s="400" t="s">
        <v>294</v>
      </c>
      <c r="B141" s="294" t="s">
        <v>462</v>
      </c>
      <c r="C141" s="294" t="s">
        <v>463</v>
      </c>
      <c r="D141" s="295" t="s">
        <v>321</v>
      </c>
      <c r="E141" s="295" t="s">
        <v>331</v>
      </c>
      <c r="F141" s="401" t="s">
        <v>443</v>
      </c>
      <c r="G141" s="240"/>
    </row>
    <row r="142" spans="1:7" ht="24" x14ac:dyDescent="0.25">
      <c r="A142" s="400" t="s">
        <v>294</v>
      </c>
      <c r="B142" s="294" t="s">
        <v>350</v>
      </c>
      <c r="C142" s="294" t="s">
        <v>464</v>
      </c>
      <c r="D142" s="295" t="s">
        <v>321</v>
      </c>
      <c r="E142" s="295" t="s">
        <v>331</v>
      </c>
      <c r="F142" s="401" t="s">
        <v>443</v>
      </c>
      <c r="G142" s="240"/>
    </row>
    <row r="143" spans="1:7" ht="24" x14ac:dyDescent="0.25">
      <c r="A143" s="400" t="s">
        <v>294</v>
      </c>
      <c r="B143" s="294" t="s">
        <v>350</v>
      </c>
      <c r="C143" s="294" t="s">
        <v>464</v>
      </c>
      <c r="D143" s="295" t="s">
        <v>448</v>
      </c>
      <c r="E143" s="295" t="s">
        <v>331</v>
      </c>
      <c r="F143" s="401" t="s">
        <v>443</v>
      </c>
      <c r="G143" s="240"/>
    </row>
    <row r="144" spans="1:7" ht="24" x14ac:dyDescent="0.25">
      <c r="A144" s="400" t="s">
        <v>294</v>
      </c>
      <c r="B144" s="294" t="s">
        <v>465</v>
      </c>
      <c r="C144" s="294" t="s">
        <v>466</v>
      </c>
      <c r="D144" s="295" t="s">
        <v>321</v>
      </c>
      <c r="E144" s="295" t="s">
        <v>331</v>
      </c>
      <c r="F144" s="401" t="s">
        <v>443</v>
      </c>
      <c r="G144" s="240"/>
    </row>
    <row r="145" spans="1:7" ht="24" x14ac:dyDescent="0.25">
      <c r="A145" s="400" t="s">
        <v>294</v>
      </c>
      <c r="B145" s="294" t="s">
        <v>357</v>
      </c>
      <c r="C145" s="294" t="s">
        <v>358</v>
      </c>
      <c r="D145" s="295" t="s">
        <v>321</v>
      </c>
      <c r="E145" s="295" t="s">
        <v>331</v>
      </c>
      <c r="F145" s="401" t="s">
        <v>443</v>
      </c>
      <c r="G145" s="240"/>
    </row>
    <row r="146" spans="1:7" ht="24" x14ac:dyDescent="0.25">
      <c r="A146" s="400" t="s">
        <v>294</v>
      </c>
      <c r="B146" s="294" t="s">
        <v>357</v>
      </c>
      <c r="C146" s="294" t="s">
        <v>358</v>
      </c>
      <c r="D146" s="295" t="s">
        <v>448</v>
      </c>
      <c r="E146" s="295" t="s">
        <v>331</v>
      </c>
      <c r="F146" s="401" t="s">
        <v>443</v>
      </c>
      <c r="G146" s="240"/>
    </row>
    <row r="147" spans="1:7" ht="24" x14ac:dyDescent="0.25">
      <c r="A147" s="400" t="s">
        <v>294</v>
      </c>
      <c r="B147" s="294" t="s">
        <v>467</v>
      </c>
      <c r="C147" s="294" t="s">
        <v>468</v>
      </c>
      <c r="D147" s="295" t="s">
        <v>321</v>
      </c>
      <c r="E147" s="295" t="s">
        <v>331</v>
      </c>
      <c r="F147" s="401" t="s">
        <v>443</v>
      </c>
      <c r="G147" s="240"/>
    </row>
    <row r="148" spans="1:7" ht="24" x14ac:dyDescent="0.25">
      <c r="A148" s="400" t="s">
        <v>294</v>
      </c>
      <c r="B148" s="294" t="s">
        <v>359</v>
      </c>
      <c r="C148" s="294" t="s">
        <v>360</v>
      </c>
      <c r="D148" s="295" t="s">
        <v>321</v>
      </c>
      <c r="E148" s="295" t="s">
        <v>331</v>
      </c>
      <c r="F148" s="401" t="s">
        <v>443</v>
      </c>
      <c r="G148" s="240"/>
    </row>
    <row r="149" spans="1:7" ht="24" x14ac:dyDescent="0.25">
      <c r="A149" s="402" t="s">
        <v>292</v>
      </c>
      <c r="B149" s="247" t="s">
        <v>469</v>
      </c>
      <c r="C149" s="248" t="s">
        <v>470</v>
      </c>
      <c r="D149" s="248" t="s">
        <v>321</v>
      </c>
      <c r="E149" s="248" t="s">
        <v>331</v>
      </c>
      <c r="F149" s="421" t="s">
        <v>443</v>
      </c>
      <c r="G149" s="240"/>
    </row>
    <row r="150" spans="1:7" ht="24" x14ac:dyDescent="0.25">
      <c r="A150" s="402" t="s">
        <v>292</v>
      </c>
      <c r="B150" s="247" t="s">
        <v>469</v>
      </c>
      <c r="C150" s="248" t="s">
        <v>470</v>
      </c>
      <c r="D150" s="248" t="s">
        <v>448</v>
      </c>
      <c r="E150" s="248" t="s">
        <v>331</v>
      </c>
      <c r="F150" s="421" t="s">
        <v>443</v>
      </c>
      <c r="G150" s="240"/>
    </row>
    <row r="151" spans="1:7" ht="24" x14ac:dyDescent="0.25">
      <c r="A151" s="402" t="s">
        <v>292</v>
      </c>
      <c r="B151" s="247" t="s">
        <v>471</v>
      </c>
      <c r="C151" s="248" t="s">
        <v>472</v>
      </c>
      <c r="D151" s="248" t="s">
        <v>321</v>
      </c>
      <c r="E151" s="248" t="s">
        <v>331</v>
      </c>
      <c r="F151" s="421" t="s">
        <v>443</v>
      </c>
      <c r="G151" s="240"/>
    </row>
    <row r="152" spans="1:7" ht="24" x14ac:dyDescent="0.25">
      <c r="A152" s="402" t="s">
        <v>292</v>
      </c>
      <c r="B152" s="247" t="s">
        <v>471</v>
      </c>
      <c r="C152" s="248" t="s">
        <v>472</v>
      </c>
      <c r="D152" s="248" t="s">
        <v>448</v>
      </c>
      <c r="E152" s="248" t="s">
        <v>331</v>
      </c>
      <c r="F152" s="421" t="s">
        <v>443</v>
      </c>
      <c r="G152" s="240"/>
    </row>
    <row r="153" spans="1:7" ht="24" x14ac:dyDescent="0.25">
      <c r="A153" s="402" t="s">
        <v>292</v>
      </c>
      <c r="B153" s="247" t="s">
        <v>473</v>
      </c>
      <c r="C153" s="247" t="s">
        <v>474</v>
      </c>
      <c r="D153" s="248" t="s">
        <v>321</v>
      </c>
      <c r="E153" s="248" t="s">
        <v>331</v>
      </c>
      <c r="F153" s="421" t="s">
        <v>443</v>
      </c>
      <c r="G153" s="240"/>
    </row>
    <row r="154" spans="1:7" ht="24" x14ac:dyDescent="0.25">
      <c r="A154" s="402" t="s">
        <v>292</v>
      </c>
      <c r="B154" s="247" t="s">
        <v>473</v>
      </c>
      <c r="C154" s="247" t="s">
        <v>474</v>
      </c>
      <c r="D154" s="248" t="s">
        <v>448</v>
      </c>
      <c r="E154" s="248" t="s">
        <v>331</v>
      </c>
      <c r="F154" s="421" t="s">
        <v>443</v>
      </c>
      <c r="G154" s="240"/>
    </row>
    <row r="155" spans="1:7" ht="24" x14ac:dyDescent="0.25">
      <c r="A155" s="402" t="s">
        <v>292</v>
      </c>
      <c r="B155" s="247" t="s">
        <v>589</v>
      </c>
      <c r="C155" s="247" t="s">
        <v>475</v>
      </c>
      <c r="D155" s="248" t="s">
        <v>321</v>
      </c>
      <c r="E155" s="248" t="s">
        <v>331</v>
      </c>
      <c r="F155" s="421" t="s">
        <v>443</v>
      </c>
      <c r="G155" s="240"/>
    </row>
    <row r="156" spans="1:7" ht="24" x14ac:dyDescent="0.25">
      <c r="A156" s="402" t="s">
        <v>292</v>
      </c>
      <c r="B156" s="247" t="s">
        <v>590</v>
      </c>
      <c r="C156" s="247" t="s">
        <v>475</v>
      </c>
      <c r="D156" s="248" t="s">
        <v>448</v>
      </c>
      <c r="E156" s="248" t="s">
        <v>331</v>
      </c>
      <c r="F156" s="421" t="s">
        <v>443</v>
      </c>
      <c r="G156" s="240"/>
    </row>
    <row r="157" spans="1:7" ht="24" x14ac:dyDescent="0.25">
      <c r="A157" s="402" t="s">
        <v>292</v>
      </c>
      <c r="B157" s="247" t="s">
        <v>364</v>
      </c>
      <c r="C157" s="247" t="s">
        <v>365</v>
      </c>
      <c r="D157" s="248" t="s">
        <v>321</v>
      </c>
      <c r="E157" s="248" t="s">
        <v>331</v>
      </c>
      <c r="F157" s="421" t="s">
        <v>443</v>
      </c>
      <c r="G157" s="240"/>
    </row>
    <row r="158" spans="1:7" ht="24" x14ac:dyDescent="0.25">
      <c r="A158" s="402" t="s">
        <v>292</v>
      </c>
      <c r="B158" s="247" t="s">
        <v>476</v>
      </c>
      <c r="C158" s="247" t="s">
        <v>477</v>
      </c>
      <c r="D158" s="248" t="s">
        <v>321</v>
      </c>
      <c r="E158" s="248" t="s">
        <v>331</v>
      </c>
      <c r="F158" s="421" t="s">
        <v>443</v>
      </c>
      <c r="G158" s="240"/>
    </row>
    <row r="159" spans="1:7" ht="24" x14ac:dyDescent="0.25">
      <c r="A159" s="402" t="s">
        <v>292</v>
      </c>
      <c r="B159" s="247" t="s">
        <v>591</v>
      </c>
      <c r="C159" s="247" t="s">
        <v>368</v>
      </c>
      <c r="D159" s="248" t="s">
        <v>321</v>
      </c>
      <c r="E159" s="248" t="s">
        <v>331</v>
      </c>
      <c r="F159" s="421" t="s">
        <v>443</v>
      </c>
      <c r="G159" s="240"/>
    </row>
    <row r="160" spans="1:7" ht="24" x14ac:dyDescent="0.25">
      <c r="A160" s="402" t="s">
        <v>292</v>
      </c>
      <c r="B160" s="247" t="s">
        <v>478</v>
      </c>
      <c r="C160" s="247" t="s">
        <v>479</v>
      </c>
      <c r="D160" s="248" t="s">
        <v>321</v>
      </c>
      <c r="E160" s="248" t="s">
        <v>331</v>
      </c>
      <c r="F160" s="421" t="s">
        <v>443</v>
      </c>
      <c r="G160" s="240"/>
    </row>
    <row r="161" spans="1:7" ht="24" x14ac:dyDescent="0.25">
      <c r="A161" s="402" t="s">
        <v>292</v>
      </c>
      <c r="B161" s="247" t="s">
        <v>480</v>
      </c>
      <c r="C161" s="247" t="s">
        <v>481</v>
      </c>
      <c r="D161" s="248" t="s">
        <v>321</v>
      </c>
      <c r="E161" s="248" t="s">
        <v>331</v>
      </c>
      <c r="F161" s="421" t="s">
        <v>443</v>
      </c>
      <c r="G161" s="240"/>
    </row>
    <row r="162" spans="1:7" ht="24" x14ac:dyDescent="0.25">
      <c r="A162" s="402" t="s">
        <v>292</v>
      </c>
      <c r="B162" s="247" t="s">
        <v>482</v>
      </c>
      <c r="C162" s="247" t="s">
        <v>483</v>
      </c>
      <c r="D162" s="248" t="s">
        <v>321</v>
      </c>
      <c r="E162" s="248" t="s">
        <v>331</v>
      </c>
      <c r="F162" s="421" t="s">
        <v>443</v>
      </c>
      <c r="G162" s="240"/>
    </row>
    <row r="163" spans="1:7" ht="36" x14ac:dyDescent="0.25">
      <c r="A163" s="402" t="s">
        <v>292</v>
      </c>
      <c r="B163" s="247" t="s">
        <v>624</v>
      </c>
      <c r="C163" s="247" t="s">
        <v>484</v>
      </c>
      <c r="D163" s="248" t="s">
        <v>321</v>
      </c>
      <c r="E163" s="248" t="s">
        <v>331</v>
      </c>
      <c r="F163" s="421" t="s">
        <v>443</v>
      </c>
      <c r="G163" s="240"/>
    </row>
    <row r="164" spans="1:7" ht="24" x14ac:dyDescent="0.25">
      <c r="A164" s="402" t="s">
        <v>292</v>
      </c>
      <c r="B164" s="247" t="s">
        <v>485</v>
      </c>
      <c r="C164" s="247" t="s">
        <v>486</v>
      </c>
      <c r="D164" s="248" t="s">
        <v>321</v>
      </c>
      <c r="E164" s="248" t="s">
        <v>331</v>
      </c>
      <c r="F164" s="421" t="s">
        <v>443</v>
      </c>
      <c r="G164" s="240"/>
    </row>
    <row r="165" spans="1:7" ht="24" x14ac:dyDescent="0.25">
      <c r="A165" s="402" t="s">
        <v>292</v>
      </c>
      <c r="B165" s="247" t="s">
        <v>587</v>
      </c>
      <c r="C165" s="247" t="s">
        <v>487</v>
      </c>
      <c r="D165" s="248" t="s">
        <v>321</v>
      </c>
      <c r="E165" s="248" t="s">
        <v>331</v>
      </c>
      <c r="F165" s="421" t="s">
        <v>443</v>
      </c>
      <c r="G165" s="240"/>
    </row>
    <row r="166" spans="1:7" ht="24" x14ac:dyDescent="0.25">
      <c r="A166" s="402" t="s">
        <v>292</v>
      </c>
      <c r="B166" s="247" t="s">
        <v>488</v>
      </c>
      <c r="C166" s="247" t="s">
        <v>489</v>
      </c>
      <c r="D166" s="248" t="s">
        <v>321</v>
      </c>
      <c r="E166" s="248" t="s">
        <v>331</v>
      </c>
      <c r="F166" s="421" t="s">
        <v>443</v>
      </c>
      <c r="G166" s="240"/>
    </row>
    <row r="167" spans="1:7" x14ac:dyDescent="0.25">
      <c r="A167" s="404" t="s">
        <v>290</v>
      </c>
      <c r="B167" s="303" t="s">
        <v>579</v>
      </c>
      <c r="C167" s="303" t="s">
        <v>430</v>
      </c>
      <c r="D167" s="304" t="s">
        <v>448</v>
      </c>
      <c r="E167" s="304" t="s">
        <v>331</v>
      </c>
      <c r="F167" s="405" t="s">
        <v>443</v>
      </c>
      <c r="G167" s="240"/>
    </row>
    <row r="168" spans="1:7" x14ac:dyDescent="0.25">
      <c r="A168" s="404" t="s">
        <v>290</v>
      </c>
      <c r="B168" s="303" t="s">
        <v>371</v>
      </c>
      <c r="C168" s="303" t="s">
        <v>430</v>
      </c>
      <c r="D168" s="304" t="s">
        <v>321</v>
      </c>
      <c r="E168" s="304" t="s">
        <v>331</v>
      </c>
      <c r="F168" s="405" t="s">
        <v>443</v>
      </c>
      <c r="G168" s="240"/>
    </row>
    <row r="169" spans="1:7" x14ac:dyDescent="0.25">
      <c r="A169" s="404" t="s">
        <v>290</v>
      </c>
      <c r="B169" s="303" t="s">
        <v>373</v>
      </c>
      <c r="C169" s="303" t="s">
        <v>374</v>
      </c>
      <c r="D169" s="304" t="s">
        <v>321</v>
      </c>
      <c r="E169" s="304" t="s">
        <v>322</v>
      </c>
      <c r="F169" s="405" t="s">
        <v>490</v>
      </c>
      <c r="G169" s="240"/>
    </row>
    <row r="170" spans="1:7" x14ac:dyDescent="0.25">
      <c r="A170" s="404" t="s">
        <v>290</v>
      </c>
      <c r="B170" s="303" t="s">
        <v>579</v>
      </c>
      <c r="C170" s="303" t="s">
        <v>433</v>
      </c>
      <c r="D170" s="304" t="s">
        <v>321</v>
      </c>
      <c r="E170" s="304" t="s">
        <v>328</v>
      </c>
      <c r="F170" s="405" t="s">
        <v>443</v>
      </c>
      <c r="G170" s="240"/>
    </row>
    <row r="171" spans="1:7" ht="24" x14ac:dyDescent="0.25">
      <c r="A171" s="406" t="s">
        <v>375</v>
      </c>
      <c r="B171" s="249" t="s">
        <v>587</v>
      </c>
      <c r="C171" s="250" t="s">
        <v>491</v>
      </c>
      <c r="D171" s="251" t="s">
        <v>321</v>
      </c>
      <c r="E171" s="251" t="s">
        <v>331</v>
      </c>
      <c r="F171" s="422" t="s">
        <v>443</v>
      </c>
      <c r="G171" s="240"/>
    </row>
    <row r="172" spans="1:7" ht="24" x14ac:dyDescent="0.25">
      <c r="A172" s="406" t="s">
        <v>375</v>
      </c>
      <c r="B172" s="249" t="s">
        <v>409</v>
      </c>
      <c r="C172" s="250" t="s">
        <v>491</v>
      </c>
      <c r="D172" s="251" t="s">
        <v>448</v>
      </c>
      <c r="E172" s="251" t="s">
        <v>331</v>
      </c>
      <c r="F172" s="422" t="s">
        <v>443</v>
      </c>
      <c r="G172" s="240"/>
    </row>
    <row r="173" spans="1:7" ht="24" x14ac:dyDescent="0.25">
      <c r="A173" s="406" t="s">
        <v>375</v>
      </c>
      <c r="B173" s="245" t="s">
        <v>378</v>
      </c>
      <c r="C173" s="242" t="s">
        <v>379</v>
      </c>
      <c r="D173" s="243" t="s">
        <v>321</v>
      </c>
      <c r="E173" s="251" t="s">
        <v>331</v>
      </c>
      <c r="F173" s="418" t="s">
        <v>443</v>
      </c>
      <c r="G173" s="240"/>
    </row>
    <row r="174" spans="1:7" ht="24" x14ac:dyDescent="0.25">
      <c r="A174" s="406" t="s">
        <v>375</v>
      </c>
      <c r="B174" s="245" t="s">
        <v>378</v>
      </c>
      <c r="C174" s="242" t="s">
        <v>379</v>
      </c>
      <c r="D174" s="243" t="s">
        <v>448</v>
      </c>
      <c r="E174" s="251" t="s">
        <v>331</v>
      </c>
      <c r="F174" s="418" t="s">
        <v>443</v>
      </c>
      <c r="G174" s="240"/>
    </row>
    <row r="175" spans="1:7" ht="24" x14ac:dyDescent="0.25">
      <c r="A175" s="406" t="s">
        <v>375</v>
      </c>
      <c r="B175" s="245" t="s">
        <v>580</v>
      </c>
      <c r="C175" s="242" t="s">
        <v>383</v>
      </c>
      <c r="D175" s="243" t="s">
        <v>321</v>
      </c>
      <c r="E175" s="251" t="s">
        <v>331</v>
      </c>
      <c r="F175" s="418" t="s">
        <v>443</v>
      </c>
      <c r="G175" s="240"/>
    </row>
    <row r="176" spans="1:7" ht="24" x14ac:dyDescent="0.25">
      <c r="A176" s="406" t="s">
        <v>375</v>
      </c>
      <c r="B176" s="245" t="s">
        <v>382</v>
      </c>
      <c r="C176" s="242" t="s">
        <v>383</v>
      </c>
      <c r="D176" s="243" t="s">
        <v>448</v>
      </c>
      <c r="E176" s="251" t="s">
        <v>331</v>
      </c>
      <c r="F176" s="418" t="s">
        <v>443</v>
      </c>
      <c r="G176" s="240"/>
    </row>
    <row r="177" spans="1:10" ht="24" x14ac:dyDescent="0.25">
      <c r="A177" s="406" t="s">
        <v>375</v>
      </c>
      <c r="B177" s="245" t="s">
        <v>435</v>
      </c>
      <c r="C177" s="242" t="s">
        <v>492</v>
      </c>
      <c r="D177" s="243" t="s">
        <v>321</v>
      </c>
      <c r="E177" s="251" t="s">
        <v>331</v>
      </c>
      <c r="F177" s="418" t="s">
        <v>443</v>
      </c>
      <c r="G177" s="240"/>
    </row>
    <row r="178" spans="1:10" ht="24" x14ac:dyDescent="0.25">
      <c r="A178" s="406" t="s">
        <v>375</v>
      </c>
      <c r="B178" s="245" t="s">
        <v>458</v>
      </c>
      <c r="C178" s="242" t="s">
        <v>415</v>
      </c>
      <c r="D178" s="243" t="s">
        <v>321</v>
      </c>
      <c r="E178" s="251" t="s">
        <v>322</v>
      </c>
      <c r="F178" s="418" t="s">
        <v>443</v>
      </c>
      <c r="G178" s="240"/>
      <c r="H178" s="236"/>
    </row>
    <row r="179" spans="1:10" ht="24" x14ac:dyDescent="0.25">
      <c r="A179" s="406" t="s">
        <v>375</v>
      </c>
      <c r="B179" s="245" t="s">
        <v>458</v>
      </c>
      <c r="C179" s="242" t="s">
        <v>415</v>
      </c>
      <c r="D179" s="243" t="s">
        <v>448</v>
      </c>
      <c r="E179" s="251" t="s">
        <v>322</v>
      </c>
      <c r="F179" s="418" t="s">
        <v>443</v>
      </c>
      <c r="G179" s="240"/>
    </row>
    <row r="180" spans="1:10" ht="24" x14ac:dyDescent="0.25">
      <c r="A180" s="419" t="s">
        <v>286</v>
      </c>
      <c r="B180" s="312" t="s">
        <v>361</v>
      </c>
      <c r="C180" s="312" t="s">
        <v>362</v>
      </c>
      <c r="D180" s="313" t="s">
        <v>321</v>
      </c>
      <c r="E180" s="313" t="s">
        <v>331</v>
      </c>
      <c r="F180" s="420" t="s">
        <v>443</v>
      </c>
      <c r="G180" s="240"/>
    </row>
    <row r="181" spans="1:10" ht="24" x14ac:dyDescent="0.25">
      <c r="A181" s="419" t="s">
        <v>286</v>
      </c>
      <c r="B181" s="312" t="s">
        <v>361</v>
      </c>
      <c r="C181" s="312" t="s">
        <v>362</v>
      </c>
      <c r="D181" s="313" t="s">
        <v>448</v>
      </c>
      <c r="E181" s="313" t="s">
        <v>331</v>
      </c>
      <c r="F181" s="420" t="s">
        <v>443</v>
      </c>
      <c r="G181" s="240"/>
    </row>
    <row r="182" spans="1:10" ht="24" x14ac:dyDescent="0.25">
      <c r="A182" s="419" t="s">
        <v>286</v>
      </c>
      <c r="B182" s="312" t="s">
        <v>493</v>
      </c>
      <c r="C182" s="312" t="s">
        <v>494</v>
      </c>
      <c r="D182" s="313" t="s">
        <v>321</v>
      </c>
      <c r="E182" s="313" t="s">
        <v>328</v>
      </c>
      <c r="F182" s="420" t="s">
        <v>443</v>
      </c>
      <c r="G182" s="240"/>
    </row>
    <row r="183" spans="1:10" ht="24" x14ac:dyDescent="0.25">
      <c r="A183" s="419" t="s">
        <v>286</v>
      </c>
      <c r="B183" s="312" t="s">
        <v>493</v>
      </c>
      <c r="C183" s="312" t="s">
        <v>494</v>
      </c>
      <c r="D183" s="313" t="s">
        <v>448</v>
      </c>
      <c r="E183" s="313" t="s">
        <v>331</v>
      </c>
      <c r="F183" s="420" t="s">
        <v>443</v>
      </c>
      <c r="G183" s="240"/>
    </row>
    <row r="184" spans="1:10" ht="24.75" thickBot="1" x14ac:dyDescent="0.3">
      <c r="A184" s="413" t="s">
        <v>397</v>
      </c>
      <c r="B184" s="414" t="s">
        <v>400</v>
      </c>
      <c r="C184" s="414" t="s">
        <v>401</v>
      </c>
      <c r="D184" s="415" t="s">
        <v>321</v>
      </c>
      <c r="E184" s="415" t="s">
        <v>331</v>
      </c>
      <c r="F184" s="423" t="s">
        <v>443</v>
      </c>
    </row>
    <row r="185" spans="1:10" x14ac:dyDescent="0.25">
      <c r="G185" s="221"/>
      <c r="H185" s="221"/>
      <c r="I185" s="221"/>
      <c r="J185" s="221"/>
    </row>
    <row r="186" spans="1:10" ht="19.5" customHeight="1" x14ac:dyDescent="0.25">
      <c r="A186" s="221" t="s">
        <v>315</v>
      </c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1:10" x14ac:dyDescent="0.25">
      <c r="A187" s="221" t="s">
        <v>597</v>
      </c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1:10" x14ac:dyDescent="0.25">
      <c r="A188" s="825" t="s">
        <v>596</v>
      </c>
      <c r="B188" s="825"/>
      <c r="C188" s="825"/>
      <c r="D188" s="825"/>
      <c r="E188" s="825"/>
      <c r="F188" s="825"/>
      <c r="G188" s="221"/>
      <c r="H188" s="221"/>
      <c r="I188" s="221"/>
      <c r="J188" s="221"/>
    </row>
    <row r="189" spans="1:10" x14ac:dyDescent="0.25">
      <c r="A189" s="334" t="s">
        <v>524</v>
      </c>
      <c r="B189" s="314"/>
      <c r="C189" s="314"/>
      <c r="D189" s="314"/>
      <c r="E189" s="314"/>
      <c r="F189" s="314"/>
      <c r="G189" s="221"/>
      <c r="H189" s="221"/>
      <c r="I189" s="221"/>
      <c r="J189" s="221"/>
    </row>
    <row r="190" spans="1:10" x14ac:dyDescent="0.2">
      <c r="A190" s="315" t="s">
        <v>593</v>
      </c>
      <c r="B190" s="315"/>
      <c r="C190" s="315"/>
      <c r="D190" s="315"/>
      <c r="E190" s="315"/>
      <c r="F190" s="315"/>
    </row>
    <row r="191" spans="1:10" ht="26.25" customHeight="1" x14ac:dyDescent="0.25">
      <c r="A191" s="826" t="s">
        <v>595</v>
      </c>
      <c r="B191" s="826"/>
      <c r="C191" s="826"/>
      <c r="D191" s="826"/>
      <c r="E191" s="826"/>
      <c r="F191" s="826"/>
    </row>
    <row r="192" spans="1:10" ht="27.75" customHeight="1" x14ac:dyDescent="0.25">
      <c r="A192" s="826" t="s">
        <v>594</v>
      </c>
      <c r="B192" s="826"/>
      <c r="C192" s="826"/>
      <c r="D192" s="826"/>
      <c r="E192" s="826"/>
      <c r="F192" s="826"/>
    </row>
    <row r="207" spans="2:2" x14ac:dyDescent="0.25">
      <c r="B207" s="237"/>
    </row>
    <row r="208" spans="2:2" x14ac:dyDescent="0.25">
      <c r="B208" s="237"/>
    </row>
    <row r="209" spans="2:2" x14ac:dyDescent="0.25">
      <c r="B209" s="237"/>
    </row>
  </sheetData>
  <autoFilter ref="A114:F184"/>
  <mergeCells count="4">
    <mergeCell ref="A1:F1"/>
    <mergeCell ref="A188:F188"/>
    <mergeCell ref="A191:F191"/>
    <mergeCell ref="A192:F192"/>
  </mergeCells>
  <pageMargins left="0.75" right="0.75" top="1" bottom="1" header="0.4921259845" footer="0.4921259845"/>
  <pageSetup paperSize="8" scale="71" fitToHeight="0" orientation="portrait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5"/>
  <sheetViews>
    <sheetView zoomScaleNormal="100" zoomScaleSheetLayoutView="100" workbookViewId="0">
      <selection activeCell="J37" sqref="J37"/>
    </sheetView>
  </sheetViews>
  <sheetFormatPr defaultColWidth="8.75" defaultRowHeight="15.75" x14ac:dyDescent="0.25"/>
  <cols>
    <col min="1" max="1" width="19.375" style="252" customWidth="1"/>
    <col min="2" max="2" width="9.625" style="252" customWidth="1"/>
    <col min="3" max="3" width="25" style="252" customWidth="1"/>
    <col min="4" max="4" width="19.125" style="252" customWidth="1"/>
    <col min="5" max="5" width="7.25" style="252" customWidth="1"/>
    <col min="6" max="6" width="7.875" style="252" customWidth="1"/>
    <col min="7" max="7" width="12" style="252" customWidth="1"/>
    <col min="8" max="8" width="20.5" style="252" customWidth="1"/>
    <col min="9" max="9" width="13.25" style="338" customWidth="1"/>
    <col min="10" max="10" width="9.5" style="252" customWidth="1"/>
    <col min="11" max="16384" width="8.75" style="252"/>
  </cols>
  <sheetData>
    <row r="1" spans="1:11" ht="45" customHeight="1" x14ac:dyDescent="0.3">
      <c r="A1" s="827" t="s">
        <v>278</v>
      </c>
      <c r="B1" s="827"/>
      <c r="C1" s="827"/>
      <c r="D1" s="827"/>
      <c r="E1" s="827"/>
      <c r="F1" s="827"/>
      <c r="G1" s="827"/>
      <c r="H1" s="827"/>
    </row>
    <row r="2" spans="1:11" ht="29.25" customHeight="1" thickBot="1" x14ac:dyDescent="0.35">
      <c r="A2" s="253" t="s">
        <v>109</v>
      </c>
      <c r="B2" s="285"/>
      <c r="C2" s="285"/>
      <c r="D2" s="285"/>
      <c r="E2" s="285"/>
      <c r="F2" s="285"/>
      <c r="G2" s="285"/>
      <c r="H2" s="285"/>
    </row>
    <row r="3" spans="1:11" ht="16.5" thickBot="1" x14ac:dyDescent="0.3">
      <c r="A3" s="232" t="s">
        <v>52</v>
      </c>
      <c r="B3" s="233" t="s">
        <v>48</v>
      </c>
      <c r="C3" s="233" t="s">
        <v>80</v>
      </c>
      <c r="D3" s="233" t="s">
        <v>130</v>
      </c>
      <c r="E3" s="233" t="s">
        <v>126</v>
      </c>
      <c r="F3" s="233" t="s">
        <v>107</v>
      </c>
      <c r="G3" s="233" t="s">
        <v>108</v>
      </c>
      <c r="H3" s="235" t="s">
        <v>110</v>
      </c>
      <c r="I3" s="441" t="s">
        <v>627</v>
      </c>
    </row>
    <row r="4" spans="1:11" s="258" customFormat="1" ht="24" x14ac:dyDescent="0.2">
      <c r="A4" s="316" t="s">
        <v>298</v>
      </c>
      <c r="B4" s="254">
        <v>2</v>
      </c>
      <c r="C4" s="255" t="s">
        <v>609</v>
      </c>
      <c r="D4" s="254" t="s">
        <v>332</v>
      </c>
      <c r="E4" s="317" t="s">
        <v>321</v>
      </c>
      <c r="F4" s="317" t="s">
        <v>322</v>
      </c>
      <c r="G4" s="317" t="s">
        <v>404</v>
      </c>
      <c r="H4" s="256">
        <v>43360</v>
      </c>
      <c r="I4" s="257"/>
      <c r="J4" s="318"/>
      <c r="K4" s="319"/>
    </row>
    <row r="5" spans="1:11" s="258" customFormat="1" ht="24" x14ac:dyDescent="0.2">
      <c r="A5" s="259" t="s">
        <v>296</v>
      </c>
      <c r="B5" s="320">
        <v>3</v>
      </c>
      <c r="C5" s="260" t="s">
        <v>602</v>
      </c>
      <c r="D5" s="260" t="s">
        <v>445</v>
      </c>
      <c r="E5" s="260" t="s">
        <v>448</v>
      </c>
      <c r="F5" s="260" t="s">
        <v>322</v>
      </c>
      <c r="G5" s="260" t="s">
        <v>443</v>
      </c>
      <c r="H5" s="261">
        <v>42614</v>
      </c>
      <c r="I5" s="257" t="s">
        <v>598</v>
      </c>
    </row>
    <row r="6" spans="1:11" s="258" customFormat="1" ht="24" x14ac:dyDescent="0.2">
      <c r="A6" s="259" t="s">
        <v>296</v>
      </c>
      <c r="B6" s="320">
        <v>3</v>
      </c>
      <c r="C6" s="260" t="s">
        <v>588</v>
      </c>
      <c r="D6" s="260" t="s">
        <v>499</v>
      </c>
      <c r="E6" s="260" t="s">
        <v>448</v>
      </c>
      <c r="F6" s="260" t="s">
        <v>322</v>
      </c>
      <c r="G6" s="260" t="s">
        <v>443</v>
      </c>
      <c r="H6" s="261">
        <v>42614</v>
      </c>
      <c r="I6" s="257" t="s">
        <v>598</v>
      </c>
    </row>
    <row r="7" spans="1:11" s="258" customFormat="1" ht="24" x14ac:dyDescent="0.2">
      <c r="A7" s="259" t="s">
        <v>296</v>
      </c>
      <c r="B7" s="320">
        <v>3</v>
      </c>
      <c r="C7" s="260" t="s">
        <v>455</v>
      </c>
      <c r="D7" s="260" t="s">
        <v>456</v>
      </c>
      <c r="E7" s="260" t="s">
        <v>448</v>
      </c>
      <c r="F7" s="260" t="s">
        <v>322</v>
      </c>
      <c r="G7" s="260" t="s">
        <v>443</v>
      </c>
      <c r="H7" s="261">
        <v>42614</v>
      </c>
      <c r="I7" s="257" t="s">
        <v>598</v>
      </c>
    </row>
    <row r="8" spans="1:11" s="258" customFormat="1" ht="24" x14ac:dyDescent="0.2">
      <c r="A8" s="259" t="s">
        <v>296</v>
      </c>
      <c r="B8" s="320">
        <v>3</v>
      </c>
      <c r="C8" s="260" t="s">
        <v>458</v>
      </c>
      <c r="D8" s="260" t="s">
        <v>415</v>
      </c>
      <c r="E8" s="260" t="s">
        <v>448</v>
      </c>
      <c r="F8" s="260" t="s">
        <v>322</v>
      </c>
      <c r="G8" s="260" t="s">
        <v>443</v>
      </c>
      <c r="H8" s="261">
        <v>42614</v>
      </c>
      <c r="I8" s="257" t="s">
        <v>598</v>
      </c>
    </row>
    <row r="9" spans="1:11" s="258" customFormat="1" ht="24" x14ac:dyDescent="0.2">
      <c r="A9" s="259" t="s">
        <v>296</v>
      </c>
      <c r="B9" s="320">
        <v>3</v>
      </c>
      <c r="C9" s="260" t="s">
        <v>341</v>
      </c>
      <c r="D9" s="260" t="s">
        <v>459</v>
      </c>
      <c r="E9" s="260" t="s">
        <v>448</v>
      </c>
      <c r="F9" s="260" t="s">
        <v>322</v>
      </c>
      <c r="G9" s="260" t="s">
        <v>443</v>
      </c>
      <c r="H9" s="261">
        <v>42614</v>
      </c>
      <c r="I9" s="257" t="s">
        <v>598</v>
      </c>
    </row>
    <row r="10" spans="1:11" s="258" customFormat="1" ht="24" x14ac:dyDescent="0.2">
      <c r="A10" s="293" t="s">
        <v>294</v>
      </c>
      <c r="B10" s="321">
        <v>3</v>
      </c>
      <c r="C10" s="262" t="s">
        <v>361</v>
      </c>
      <c r="D10" s="262" t="s">
        <v>362</v>
      </c>
      <c r="E10" s="262" t="s">
        <v>448</v>
      </c>
      <c r="F10" s="262" t="s">
        <v>322</v>
      </c>
      <c r="G10" s="262" t="s">
        <v>443</v>
      </c>
      <c r="H10" s="263">
        <v>42614</v>
      </c>
      <c r="I10" s="257" t="s">
        <v>598</v>
      </c>
    </row>
    <row r="11" spans="1:11" s="258" customFormat="1" ht="24" x14ac:dyDescent="0.2">
      <c r="A11" s="264" t="s">
        <v>294</v>
      </c>
      <c r="B11" s="321">
        <v>3</v>
      </c>
      <c r="C11" s="262" t="s">
        <v>409</v>
      </c>
      <c r="D11" s="262" t="s">
        <v>502</v>
      </c>
      <c r="E11" s="262" t="s">
        <v>448</v>
      </c>
      <c r="F11" s="262" t="s">
        <v>322</v>
      </c>
      <c r="G11" s="262" t="s">
        <v>443</v>
      </c>
      <c r="H11" s="263">
        <v>42614</v>
      </c>
      <c r="I11" s="257" t="s">
        <v>598</v>
      </c>
    </row>
    <row r="12" spans="1:11" s="258" customFormat="1" ht="24" x14ac:dyDescent="0.2">
      <c r="A12" s="264" t="s">
        <v>294</v>
      </c>
      <c r="B12" s="321">
        <v>3</v>
      </c>
      <c r="C12" s="262" t="s">
        <v>460</v>
      </c>
      <c r="D12" s="262" t="s">
        <v>353</v>
      </c>
      <c r="E12" s="262" t="s">
        <v>448</v>
      </c>
      <c r="F12" s="262" t="s">
        <v>322</v>
      </c>
      <c r="G12" s="262" t="s">
        <v>443</v>
      </c>
      <c r="H12" s="263">
        <v>42614</v>
      </c>
      <c r="I12" s="257" t="s">
        <v>598</v>
      </c>
    </row>
    <row r="13" spans="1:11" s="258" customFormat="1" ht="24" x14ac:dyDescent="0.2">
      <c r="A13" s="264" t="s">
        <v>294</v>
      </c>
      <c r="B13" s="321">
        <v>3</v>
      </c>
      <c r="C13" s="262" t="s">
        <v>355</v>
      </c>
      <c r="D13" s="262" t="s">
        <v>461</v>
      </c>
      <c r="E13" s="262" t="s">
        <v>448</v>
      </c>
      <c r="F13" s="262" t="s">
        <v>322</v>
      </c>
      <c r="G13" s="262" t="s">
        <v>443</v>
      </c>
      <c r="H13" s="263">
        <v>42614</v>
      </c>
      <c r="I13" s="257" t="s">
        <v>598</v>
      </c>
    </row>
    <row r="14" spans="1:11" s="258" customFormat="1" ht="24" x14ac:dyDescent="0.2">
      <c r="A14" s="264" t="s">
        <v>294</v>
      </c>
      <c r="B14" s="321">
        <v>3</v>
      </c>
      <c r="C14" s="262" t="s">
        <v>462</v>
      </c>
      <c r="D14" s="262" t="s">
        <v>463</v>
      </c>
      <c r="E14" s="262" t="s">
        <v>448</v>
      </c>
      <c r="F14" s="262" t="s">
        <v>322</v>
      </c>
      <c r="G14" s="262" t="s">
        <v>443</v>
      </c>
      <c r="H14" s="263">
        <v>42614</v>
      </c>
      <c r="I14" s="257" t="s">
        <v>598</v>
      </c>
    </row>
    <row r="15" spans="1:11" s="258" customFormat="1" ht="24" x14ac:dyDescent="0.2">
      <c r="A15" s="264" t="s">
        <v>294</v>
      </c>
      <c r="B15" s="321">
        <v>3</v>
      </c>
      <c r="C15" s="262" t="s">
        <v>357</v>
      </c>
      <c r="D15" s="262" t="s">
        <v>503</v>
      </c>
      <c r="E15" s="262" t="s">
        <v>448</v>
      </c>
      <c r="F15" s="262" t="s">
        <v>322</v>
      </c>
      <c r="G15" s="262" t="s">
        <v>443</v>
      </c>
      <c r="H15" s="263">
        <v>42614</v>
      </c>
      <c r="I15" s="257" t="s">
        <v>598</v>
      </c>
    </row>
    <row r="16" spans="1:11" s="258" customFormat="1" ht="24" x14ac:dyDescent="0.2">
      <c r="A16" s="264" t="s">
        <v>294</v>
      </c>
      <c r="B16" s="321">
        <v>3</v>
      </c>
      <c r="C16" s="262" t="s">
        <v>348</v>
      </c>
      <c r="D16" s="262" t="s">
        <v>504</v>
      </c>
      <c r="E16" s="262" t="s">
        <v>448</v>
      </c>
      <c r="F16" s="262" t="s">
        <v>322</v>
      </c>
      <c r="G16" s="262" t="s">
        <v>443</v>
      </c>
      <c r="H16" s="263">
        <v>42614</v>
      </c>
      <c r="I16" s="257" t="s">
        <v>598</v>
      </c>
    </row>
    <row r="17" spans="1:10" s="258" customFormat="1" ht="24" x14ac:dyDescent="0.2">
      <c r="A17" s="264" t="s">
        <v>294</v>
      </c>
      <c r="B17" s="321">
        <v>3</v>
      </c>
      <c r="C17" s="262" t="s">
        <v>348</v>
      </c>
      <c r="D17" s="262" t="s">
        <v>505</v>
      </c>
      <c r="E17" s="262" t="s">
        <v>448</v>
      </c>
      <c r="F17" s="262" t="s">
        <v>322</v>
      </c>
      <c r="G17" s="262" t="s">
        <v>443</v>
      </c>
      <c r="H17" s="263">
        <v>42614</v>
      </c>
      <c r="I17" s="257" t="s">
        <v>598</v>
      </c>
    </row>
    <row r="18" spans="1:10" s="258" customFormat="1" ht="24" x14ac:dyDescent="0.2">
      <c r="A18" s="264" t="s">
        <v>294</v>
      </c>
      <c r="B18" s="321">
        <v>3</v>
      </c>
      <c r="C18" s="262" t="s">
        <v>577</v>
      </c>
      <c r="D18" s="262" t="s">
        <v>360</v>
      </c>
      <c r="E18" s="262" t="s">
        <v>448</v>
      </c>
      <c r="F18" s="262" t="s">
        <v>322</v>
      </c>
      <c r="G18" s="262" t="s">
        <v>443</v>
      </c>
      <c r="H18" s="263">
        <v>42614</v>
      </c>
      <c r="I18" s="257" t="s">
        <v>598</v>
      </c>
    </row>
    <row r="19" spans="1:10" s="258" customFormat="1" ht="24" x14ac:dyDescent="0.2">
      <c r="A19" s="302" t="s">
        <v>290</v>
      </c>
      <c r="B19" s="341">
        <v>3</v>
      </c>
      <c r="C19" s="265" t="s">
        <v>579</v>
      </c>
      <c r="D19" s="265" t="s">
        <v>430</v>
      </c>
      <c r="E19" s="265" t="s">
        <v>448</v>
      </c>
      <c r="F19" s="303" t="s">
        <v>322</v>
      </c>
      <c r="G19" s="303" t="s">
        <v>443</v>
      </c>
      <c r="H19" s="342">
        <v>42614</v>
      </c>
      <c r="I19" s="257" t="s">
        <v>598</v>
      </c>
    </row>
    <row r="20" spans="1:10" s="258" customFormat="1" ht="24" x14ac:dyDescent="0.2">
      <c r="A20" s="302" t="s">
        <v>290</v>
      </c>
      <c r="B20" s="341">
        <v>3</v>
      </c>
      <c r="C20" s="265" t="s">
        <v>373</v>
      </c>
      <c r="D20" s="265" t="s">
        <v>374</v>
      </c>
      <c r="E20" s="265" t="s">
        <v>448</v>
      </c>
      <c r="F20" s="303" t="s">
        <v>322</v>
      </c>
      <c r="G20" s="303" t="s">
        <v>490</v>
      </c>
      <c r="H20" s="342">
        <v>42614</v>
      </c>
      <c r="I20" s="257" t="s">
        <v>598</v>
      </c>
    </row>
    <row r="21" spans="1:10" s="258" customFormat="1" ht="24" x14ac:dyDescent="0.2">
      <c r="A21" s="302" t="s">
        <v>290</v>
      </c>
      <c r="B21" s="341">
        <v>3</v>
      </c>
      <c r="C21" s="265" t="s">
        <v>579</v>
      </c>
      <c r="D21" s="265" t="s">
        <v>433</v>
      </c>
      <c r="E21" s="265" t="s">
        <v>448</v>
      </c>
      <c r="F21" s="303" t="s">
        <v>322</v>
      </c>
      <c r="G21" s="303" t="s">
        <v>443</v>
      </c>
      <c r="H21" s="342">
        <v>42614</v>
      </c>
      <c r="I21" s="257" t="s">
        <v>598</v>
      </c>
    </row>
    <row r="22" spans="1:10" s="258" customFormat="1" ht="24" x14ac:dyDescent="0.2">
      <c r="A22" s="241" t="s">
        <v>375</v>
      </c>
      <c r="B22" s="266">
        <v>3</v>
      </c>
      <c r="C22" s="267" t="s">
        <v>587</v>
      </c>
      <c r="D22" s="267" t="s">
        <v>491</v>
      </c>
      <c r="E22" s="268" t="s">
        <v>448</v>
      </c>
      <c r="F22" s="268" t="s">
        <v>322</v>
      </c>
      <c r="G22" s="268" t="s">
        <v>443</v>
      </c>
      <c r="H22" s="269">
        <v>42614</v>
      </c>
      <c r="I22" s="257" t="s">
        <v>598</v>
      </c>
    </row>
    <row r="23" spans="1:10" s="258" customFormat="1" ht="24" x14ac:dyDescent="0.2">
      <c r="A23" s="241" t="s">
        <v>375</v>
      </c>
      <c r="B23" s="266">
        <v>3</v>
      </c>
      <c r="C23" s="267" t="s">
        <v>378</v>
      </c>
      <c r="D23" s="267" t="s">
        <v>379</v>
      </c>
      <c r="E23" s="268" t="s">
        <v>448</v>
      </c>
      <c r="F23" s="268" t="s">
        <v>322</v>
      </c>
      <c r="G23" s="268" t="s">
        <v>443</v>
      </c>
      <c r="H23" s="269">
        <v>42614</v>
      </c>
      <c r="I23" s="257" t="s">
        <v>598</v>
      </c>
    </row>
    <row r="24" spans="1:10" s="258" customFormat="1" ht="24" x14ac:dyDescent="0.2">
      <c r="A24" s="241" t="s">
        <v>375</v>
      </c>
      <c r="B24" s="266">
        <v>3</v>
      </c>
      <c r="C24" s="267" t="s">
        <v>435</v>
      </c>
      <c r="D24" s="267" t="s">
        <v>380</v>
      </c>
      <c r="E24" s="268" t="s">
        <v>448</v>
      </c>
      <c r="F24" s="268" t="s">
        <v>322</v>
      </c>
      <c r="G24" s="268" t="s">
        <v>443</v>
      </c>
      <c r="H24" s="269">
        <v>42614</v>
      </c>
      <c r="I24" s="257" t="s">
        <v>598</v>
      </c>
    </row>
    <row r="25" spans="1:10" s="258" customFormat="1" ht="24" x14ac:dyDescent="0.2">
      <c r="A25" s="241" t="s">
        <v>375</v>
      </c>
      <c r="B25" s="266">
        <v>3</v>
      </c>
      <c r="C25" s="267" t="s">
        <v>580</v>
      </c>
      <c r="D25" s="267" t="s">
        <v>383</v>
      </c>
      <c r="E25" s="268" t="s">
        <v>448</v>
      </c>
      <c r="F25" s="268" t="s">
        <v>322</v>
      </c>
      <c r="G25" s="268" t="s">
        <v>443</v>
      </c>
      <c r="H25" s="269">
        <v>42614</v>
      </c>
      <c r="I25" s="257" t="s">
        <v>598</v>
      </c>
    </row>
    <row r="26" spans="1:10" s="258" customFormat="1" ht="24" x14ac:dyDescent="0.2">
      <c r="A26" s="241" t="s">
        <v>375</v>
      </c>
      <c r="B26" s="266">
        <v>3</v>
      </c>
      <c r="C26" s="267" t="s">
        <v>458</v>
      </c>
      <c r="D26" s="267" t="s">
        <v>415</v>
      </c>
      <c r="E26" s="268" t="s">
        <v>448</v>
      </c>
      <c r="F26" s="268" t="s">
        <v>322</v>
      </c>
      <c r="G26" s="268" t="s">
        <v>443</v>
      </c>
      <c r="H26" s="269">
        <v>42614</v>
      </c>
      <c r="I26" s="257" t="s">
        <v>598</v>
      </c>
    </row>
    <row r="27" spans="1:10" s="258" customFormat="1" ht="24" x14ac:dyDescent="0.2">
      <c r="A27" s="306" t="s">
        <v>286</v>
      </c>
      <c r="B27" s="325">
        <v>3</v>
      </c>
      <c r="C27" s="238" t="s">
        <v>361</v>
      </c>
      <c r="D27" s="238" t="s">
        <v>362</v>
      </c>
      <c r="E27" s="270" t="s">
        <v>448</v>
      </c>
      <c r="F27" s="270" t="s">
        <v>322</v>
      </c>
      <c r="G27" s="270" t="s">
        <v>443</v>
      </c>
      <c r="H27" s="271">
        <v>42614</v>
      </c>
      <c r="I27" s="257" t="s">
        <v>598</v>
      </c>
    </row>
    <row r="28" spans="1:10" s="258" customFormat="1" ht="24" x14ac:dyDescent="0.2">
      <c r="A28" s="306" t="s">
        <v>286</v>
      </c>
      <c r="B28" s="325">
        <v>3</v>
      </c>
      <c r="C28" s="238" t="s">
        <v>513</v>
      </c>
      <c r="D28" s="238" t="s">
        <v>514</v>
      </c>
      <c r="E28" s="270" t="s">
        <v>448</v>
      </c>
      <c r="F28" s="270" t="s">
        <v>322</v>
      </c>
      <c r="G28" s="270" t="s">
        <v>443</v>
      </c>
      <c r="H28" s="271">
        <v>42614</v>
      </c>
      <c r="I28" s="257" t="s">
        <v>598</v>
      </c>
    </row>
    <row r="29" spans="1:10" s="258" customFormat="1" ht="24" x14ac:dyDescent="0.2">
      <c r="A29" s="310" t="s">
        <v>397</v>
      </c>
      <c r="B29" s="326">
        <v>3</v>
      </c>
      <c r="C29" s="272" t="s">
        <v>400</v>
      </c>
      <c r="D29" s="272" t="s">
        <v>401</v>
      </c>
      <c r="E29" s="272" t="s">
        <v>448</v>
      </c>
      <c r="F29" s="273" t="s">
        <v>322</v>
      </c>
      <c r="G29" s="273" t="s">
        <v>443</v>
      </c>
      <c r="H29" s="274">
        <v>42614</v>
      </c>
      <c r="I29" s="257" t="s">
        <v>598</v>
      </c>
    </row>
    <row r="30" spans="1:10" s="258" customFormat="1" ht="24" x14ac:dyDescent="0.2">
      <c r="A30" s="310" t="s">
        <v>397</v>
      </c>
      <c r="B30" s="326">
        <v>3</v>
      </c>
      <c r="C30" s="272" t="s">
        <v>515</v>
      </c>
      <c r="D30" s="272" t="s">
        <v>516</v>
      </c>
      <c r="E30" s="272" t="s">
        <v>448</v>
      </c>
      <c r="F30" s="273" t="s">
        <v>322</v>
      </c>
      <c r="G30" s="273" t="s">
        <v>443</v>
      </c>
      <c r="H30" s="274">
        <v>42614</v>
      </c>
      <c r="I30" s="257" t="s">
        <v>598</v>
      </c>
      <c r="J30" s="275"/>
    </row>
    <row r="31" spans="1:10" s="275" customFormat="1" x14ac:dyDescent="0.25">
      <c r="A31" s="327"/>
      <c r="B31" s="327"/>
      <c r="C31" s="327"/>
      <c r="D31" s="328"/>
      <c r="E31" s="328"/>
      <c r="F31" s="328"/>
      <c r="G31" s="328"/>
      <c r="H31" s="328"/>
      <c r="I31" s="339"/>
    </row>
    <row r="32" spans="1:10" s="275" customFormat="1" ht="16.5" thickBot="1" x14ac:dyDescent="0.3">
      <c r="A32" s="276" t="s">
        <v>146</v>
      </c>
      <c r="B32" s="252"/>
      <c r="C32" s="252"/>
      <c r="D32" s="252"/>
      <c r="E32" s="252"/>
      <c r="F32" s="252"/>
      <c r="G32" s="252"/>
      <c r="H32" s="252"/>
      <c r="I32" s="339"/>
    </row>
    <row r="33" spans="1:9" s="275" customFormat="1" ht="31.5" x14ac:dyDescent="0.2">
      <c r="A33" s="329" t="s">
        <v>52</v>
      </c>
      <c r="B33" s="330" t="s">
        <v>48</v>
      </c>
      <c r="C33" s="330" t="s">
        <v>80</v>
      </c>
      <c r="D33" s="330" t="s">
        <v>130</v>
      </c>
      <c r="E33" s="330" t="s">
        <v>126</v>
      </c>
      <c r="F33" s="330" t="s">
        <v>107</v>
      </c>
      <c r="G33" s="330" t="s">
        <v>108</v>
      </c>
      <c r="H33" s="331" t="s">
        <v>145</v>
      </c>
      <c r="I33" s="441" t="s">
        <v>627</v>
      </c>
    </row>
    <row r="34" spans="1:9" s="275" customFormat="1" ht="24" x14ac:dyDescent="0.2">
      <c r="A34" s="424" t="s">
        <v>298</v>
      </c>
      <c r="B34" s="254">
        <v>1</v>
      </c>
      <c r="C34" s="254" t="s">
        <v>573</v>
      </c>
      <c r="D34" s="254" t="s">
        <v>525</v>
      </c>
      <c r="E34" s="254" t="s">
        <v>321</v>
      </c>
      <c r="F34" s="254" t="s">
        <v>322</v>
      </c>
      <c r="G34" s="254" t="s">
        <v>323</v>
      </c>
      <c r="H34" s="425">
        <v>43190</v>
      </c>
      <c r="I34" s="337" t="s">
        <v>599</v>
      </c>
    </row>
    <row r="35" spans="1:9" s="275" customFormat="1" ht="24" x14ac:dyDescent="0.2">
      <c r="A35" s="424" t="s">
        <v>298</v>
      </c>
      <c r="B35" s="254">
        <v>2</v>
      </c>
      <c r="C35" s="254" t="s">
        <v>405</v>
      </c>
      <c r="D35" s="254" t="s">
        <v>325</v>
      </c>
      <c r="E35" s="254" t="s">
        <v>321</v>
      </c>
      <c r="F35" s="254" t="s">
        <v>322</v>
      </c>
      <c r="G35" s="254" t="s">
        <v>404</v>
      </c>
      <c r="H35" s="425">
        <v>43190</v>
      </c>
      <c r="I35" s="337" t="s">
        <v>599</v>
      </c>
    </row>
    <row r="36" spans="1:9" s="275" customFormat="1" ht="24" x14ac:dyDescent="0.2">
      <c r="A36" s="424" t="s">
        <v>298</v>
      </c>
      <c r="B36" s="254">
        <v>2</v>
      </c>
      <c r="C36" s="254" t="s">
        <v>573</v>
      </c>
      <c r="D36" s="254" t="s">
        <v>525</v>
      </c>
      <c r="E36" s="254" t="s">
        <v>321</v>
      </c>
      <c r="F36" s="254" t="s">
        <v>322</v>
      </c>
      <c r="G36" s="254" t="s">
        <v>404</v>
      </c>
      <c r="H36" s="425">
        <v>43190</v>
      </c>
      <c r="I36" s="337" t="s">
        <v>599</v>
      </c>
    </row>
    <row r="37" spans="1:9" s="275" customFormat="1" ht="24" x14ac:dyDescent="0.2">
      <c r="A37" s="424" t="s">
        <v>298</v>
      </c>
      <c r="B37" s="254">
        <v>2</v>
      </c>
      <c r="C37" s="254" t="s">
        <v>583</v>
      </c>
      <c r="D37" s="254" t="s">
        <v>527</v>
      </c>
      <c r="E37" s="254" t="s">
        <v>321</v>
      </c>
      <c r="F37" s="254" t="s">
        <v>322</v>
      </c>
      <c r="G37" s="254" t="s">
        <v>404</v>
      </c>
      <c r="H37" s="425">
        <v>43190</v>
      </c>
      <c r="I37" s="337" t="s">
        <v>599</v>
      </c>
    </row>
    <row r="38" spans="1:9" s="275" customFormat="1" ht="24" x14ac:dyDescent="0.2">
      <c r="A38" s="424" t="s">
        <v>298</v>
      </c>
      <c r="B38" s="254">
        <v>3</v>
      </c>
      <c r="C38" s="254" t="s">
        <v>600</v>
      </c>
      <c r="D38" s="254" t="s">
        <v>495</v>
      </c>
      <c r="E38" s="254" t="s">
        <v>448</v>
      </c>
      <c r="F38" s="254" t="s">
        <v>322</v>
      </c>
      <c r="G38" s="254" t="s">
        <v>443</v>
      </c>
      <c r="H38" s="425">
        <v>43190</v>
      </c>
      <c r="I38" s="337" t="s">
        <v>528</v>
      </c>
    </row>
    <row r="39" spans="1:9" s="275" customFormat="1" ht="24" x14ac:dyDescent="0.2">
      <c r="A39" s="426" t="s">
        <v>296</v>
      </c>
      <c r="B39" s="260">
        <v>1</v>
      </c>
      <c r="C39" s="260" t="s">
        <v>529</v>
      </c>
      <c r="D39" s="260" t="s">
        <v>530</v>
      </c>
      <c r="E39" s="260" t="s">
        <v>321</v>
      </c>
      <c r="F39" s="260" t="s">
        <v>322</v>
      </c>
      <c r="G39" s="260" t="s">
        <v>323</v>
      </c>
      <c r="H39" s="427">
        <v>43190</v>
      </c>
      <c r="I39" s="340" t="s">
        <v>599</v>
      </c>
    </row>
    <row r="40" spans="1:9" s="275" customFormat="1" ht="24" x14ac:dyDescent="0.2">
      <c r="A40" s="426" t="s">
        <v>296</v>
      </c>
      <c r="B40" s="260">
        <v>1</v>
      </c>
      <c r="C40" s="260" t="s">
        <v>500</v>
      </c>
      <c r="D40" s="260" t="s">
        <v>531</v>
      </c>
      <c r="E40" s="260" t="s">
        <v>321</v>
      </c>
      <c r="F40" s="260" t="s">
        <v>322</v>
      </c>
      <c r="G40" s="260" t="s">
        <v>323</v>
      </c>
      <c r="H40" s="427">
        <v>43190</v>
      </c>
      <c r="I40" s="340" t="s">
        <v>599</v>
      </c>
    </row>
    <row r="41" spans="1:9" s="275" customFormat="1" ht="36" x14ac:dyDescent="0.2">
      <c r="A41" s="426" t="s">
        <v>296</v>
      </c>
      <c r="B41" s="260">
        <v>1</v>
      </c>
      <c r="C41" s="260" t="s">
        <v>601</v>
      </c>
      <c r="D41" s="260" t="s">
        <v>532</v>
      </c>
      <c r="E41" s="260" t="s">
        <v>321</v>
      </c>
      <c r="F41" s="260" t="s">
        <v>322</v>
      </c>
      <c r="G41" s="260" t="s">
        <v>323</v>
      </c>
      <c r="H41" s="427">
        <v>43190</v>
      </c>
      <c r="I41" s="340" t="s">
        <v>599</v>
      </c>
    </row>
    <row r="42" spans="1:9" s="275" customFormat="1" ht="24" x14ac:dyDescent="0.2">
      <c r="A42" s="426" t="s">
        <v>296</v>
      </c>
      <c r="B42" s="260">
        <v>1</v>
      </c>
      <c r="C42" s="260" t="s">
        <v>347</v>
      </c>
      <c r="D42" s="260" t="s">
        <v>533</v>
      </c>
      <c r="E42" s="260" t="s">
        <v>321</v>
      </c>
      <c r="F42" s="260" t="s">
        <v>322</v>
      </c>
      <c r="G42" s="260" t="s">
        <v>323</v>
      </c>
      <c r="H42" s="427">
        <v>43190</v>
      </c>
      <c r="I42" s="340" t="s">
        <v>599</v>
      </c>
    </row>
    <row r="43" spans="1:9" s="275" customFormat="1" ht="24" x14ac:dyDescent="0.2">
      <c r="A43" s="426" t="s">
        <v>296</v>
      </c>
      <c r="B43" s="260">
        <v>1</v>
      </c>
      <c r="C43" s="260" t="s">
        <v>341</v>
      </c>
      <c r="D43" s="260" t="s">
        <v>416</v>
      </c>
      <c r="E43" s="260" t="s">
        <v>321</v>
      </c>
      <c r="F43" s="260" t="s">
        <v>322</v>
      </c>
      <c r="G43" s="260" t="s">
        <v>323</v>
      </c>
      <c r="H43" s="427">
        <v>43190</v>
      </c>
      <c r="I43" s="340" t="s">
        <v>599</v>
      </c>
    </row>
    <row r="44" spans="1:9" s="275" customFormat="1" ht="24" x14ac:dyDescent="0.2">
      <c r="A44" s="426" t="s">
        <v>296</v>
      </c>
      <c r="B44" s="260">
        <v>2</v>
      </c>
      <c r="C44" s="260" t="s">
        <v>602</v>
      </c>
      <c r="D44" s="260" t="s">
        <v>445</v>
      </c>
      <c r="E44" s="260" t="s">
        <v>321</v>
      </c>
      <c r="F44" s="260" t="s">
        <v>322</v>
      </c>
      <c r="G44" s="260" t="s">
        <v>404</v>
      </c>
      <c r="H44" s="427">
        <v>43190</v>
      </c>
      <c r="I44" s="340" t="s">
        <v>599</v>
      </c>
    </row>
    <row r="45" spans="1:9" s="275" customFormat="1" ht="24" x14ac:dyDescent="0.2">
      <c r="A45" s="426" t="s">
        <v>296</v>
      </c>
      <c r="B45" s="260">
        <v>2</v>
      </c>
      <c r="C45" s="260" t="s">
        <v>534</v>
      </c>
      <c r="D45" s="260" t="s">
        <v>530</v>
      </c>
      <c r="E45" s="260" t="s">
        <v>321</v>
      </c>
      <c r="F45" s="260" t="s">
        <v>322</v>
      </c>
      <c r="G45" s="260" t="s">
        <v>404</v>
      </c>
      <c r="H45" s="427">
        <v>43190</v>
      </c>
      <c r="I45" s="340" t="s">
        <v>599</v>
      </c>
    </row>
    <row r="46" spans="1:9" s="275" customFormat="1" ht="24" x14ac:dyDescent="0.2">
      <c r="A46" s="426" t="s">
        <v>296</v>
      </c>
      <c r="B46" s="260">
        <v>2</v>
      </c>
      <c r="C46" s="260" t="s">
        <v>500</v>
      </c>
      <c r="D46" s="260" t="s">
        <v>535</v>
      </c>
      <c r="E46" s="260" t="s">
        <v>321</v>
      </c>
      <c r="F46" s="260" t="s">
        <v>322</v>
      </c>
      <c r="G46" s="260" t="s">
        <v>404</v>
      </c>
      <c r="H46" s="427">
        <v>43190</v>
      </c>
      <c r="I46" s="340" t="s">
        <v>599</v>
      </c>
    </row>
    <row r="47" spans="1:9" s="275" customFormat="1" ht="24" x14ac:dyDescent="0.2">
      <c r="A47" s="426" t="s">
        <v>296</v>
      </c>
      <c r="B47" s="260">
        <v>2</v>
      </c>
      <c r="C47" s="260" t="s">
        <v>389</v>
      </c>
      <c r="D47" s="260" t="s">
        <v>536</v>
      </c>
      <c r="E47" s="260" t="s">
        <v>321</v>
      </c>
      <c r="F47" s="260" t="s">
        <v>322</v>
      </c>
      <c r="G47" s="260" t="s">
        <v>404</v>
      </c>
      <c r="H47" s="427">
        <v>43190</v>
      </c>
      <c r="I47" s="340" t="s">
        <v>599</v>
      </c>
    </row>
    <row r="48" spans="1:9" s="275" customFormat="1" ht="24" x14ac:dyDescent="0.2">
      <c r="A48" s="426" t="s">
        <v>296</v>
      </c>
      <c r="B48" s="260">
        <v>2</v>
      </c>
      <c r="C48" s="260" t="s">
        <v>350</v>
      </c>
      <c r="D48" s="260" t="s">
        <v>454</v>
      </c>
      <c r="E48" s="260" t="s">
        <v>321</v>
      </c>
      <c r="F48" s="260" t="s">
        <v>322</v>
      </c>
      <c r="G48" s="260" t="s">
        <v>404</v>
      </c>
      <c r="H48" s="427">
        <v>43190</v>
      </c>
      <c r="I48" s="340" t="s">
        <v>599</v>
      </c>
    </row>
    <row r="49" spans="1:9" s="275" customFormat="1" ht="36" x14ac:dyDescent="0.2">
      <c r="A49" s="426" t="s">
        <v>296</v>
      </c>
      <c r="B49" s="260">
        <v>2</v>
      </c>
      <c r="C49" s="260" t="s">
        <v>411</v>
      </c>
      <c r="D49" s="260" t="s">
        <v>537</v>
      </c>
      <c r="E49" s="260" t="s">
        <v>321</v>
      </c>
      <c r="F49" s="260" t="s">
        <v>322</v>
      </c>
      <c r="G49" s="260" t="s">
        <v>404</v>
      </c>
      <c r="H49" s="427">
        <v>43190</v>
      </c>
      <c r="I49" s="340" t="s">
        <v>599</v>
      </c>
    </row>
    <row r="50" spans="1:9" s="275" customFormat="1" ht="24" x14ac:dyDescent="0.2">
      <c r="A50" s="426" t="s">
        <v>296</v>
      </c>
      <c r="B50" s="260">
        <v>2</v>
      </c>
      <c r="C50" s="260" t="s">
        <v>500</v>
      </c>
      <c r="D50" s="260" t="s">
        <v>538</v>
      </c>
      <c r="E50" s="260" t="s">
        <v>321</v>
      </c>
      <c r="F50" s="260" t="s">
        <v>322</v>
      </c>
      <c r="G50" s="260" t="s">
        <v>404</v>
      </c>
      <c r="H50" s="427">
        <v>43190</v>
      </c>
      <c r="I50" s="340" t="s">
        <v>599</v>
      </c>
    </row>
    <row r="51" spans="1:9" s="275" customFormat="1" ht="24" x14ac:dyDescent="0.2">
      <c r="A51" s="426" t="s">
        <v>296</v>
      </c>
      <c r="B51" s="260">
        <v>2</v>
      </c>
      <c r="C51" s="260" t="s">
        <v>341</v>
      </c>
      <c r="D51" s="260" t="s">
        <v>539</v>
      </c>
      <c r="E51" s="260" t="s">
        <v>321</v>
      </c>
      <c r="F51" s="260" t="s">
        <v>322</v>
      </c>
      <c r="G51" s="260" t="s">
        <v>404</v>
      </c>
      <c r="H51" s="427">
        <v>43190</v>
      </c>
      <c r="I51" s="340" t="s">
        <v>599</v>
      </c>
    </row>
    <row r="52" spans="1:9" s="275" customFormat="1" ht="24" x14ac:dyDescent="0.2">
      <c r="A52" s="426" t="s">
        <v>296</v>
      </c>
      <c r="B52" s="260">
        <v>3</v>
      </c>
      <c r="C52" s="260" t="s">
        <v>540</v>
      </c>
      <c r="D52" s="260" t="s">
        <v>496</v>
      </c>
      <c r="E52" s="260" t="s">
        <v>321</v>
      </c>
      <c r="F52" s="260" t="s">
        <v>322</v>
      </c>
      <c r="G52" s="260" t="s">
        <v>443</v>
      </c>
      <c r="H52" s="427">
        <v>43190</v>
      </c>
      <c r="I52" s="340" t="s">
        <v>599</v>
      </c>
    </row>
    <row r="53" spans="1:9" s="275" customFormat="1" ht="24" x14ac:dyDescent="0.2">
      <c r="A53" s="426" t="s">
        <v>296</v>
      </c>
      <c r="B53" s="260">
        <v>3</v>
      </c>
      <c r="C53" s="260" t="s">
        <v>497</v>
      </c>
      <c r="D53" s="260" t="s">
        <v>498</v>
      </c>
      <c r="E53" s="260" t="s">
        <v>321</v>
      </c>
      <c r="F53" s="260" t="s">
        <v>322</v>
      </c>
      <c r="G53" s="260" t="s">
        <v>443</v>
      </c>
      <c r="H53" s="427">
        <v>43190</v>
      </c>
      <c r="I53" s="340" t="s">
        <v>599</v>
      </c>
    </row>
    <row r="54" spans="1:9" s="275" customFormat="1" ht="24" x14ac:dyDescent="0.2">
      <c r="A54" s="426" t="s">
        <v>296</v>
      </c>
      <c r="B54" s="260">
        <v>3</v>
      </c>
      <c r="C54" s="260" t="s">
        <v>389</v>
      </c>
      <c r="D54" s="260" t="s">
        <v>390</v>
      </c>
      <c r="E54" s="260" t="s">
        <v>321</v>
      </c>
      <c r="F54" s="260" t="s">
        <v>322</v>
      </c>
      <c r="G54" s="260" t="s">
        <v>443</v>
      </c>
      <c r="H54" s="427">
        <v>43190</v>
      </c>
      <c r="I54" s="340" t="s">
        <v>599</v>
      </c>
    </row>
    <row r="55" spans="1:9" s="275" customFormat="1" ht="24" x14ac:dyDescent="0.2">
      <c r="A55" s="426" t="s">
        <v>296</v>
      </c>
      <c r="B55" s="260">
        <v>3</v>
      </c>
      <c r="C55" s="260" t="s">
        <v>500</v>
      </c>
      <c r="D55" s="260" t="s">
        <v>501</v>
      </c>
      <c r="E55" s="260" t="s">
        <v>321</v>
      </c>
      <c r="F55" s="260" t="s">
        <v>322</v>
      </c>
      <c r="G55" s="260" t="s">
        <v>443</v>
      </c>
      <c r="H55" s="427">
        <v>43190</v>
      </c>
      <c r="I55" s="340" t="s">
        <v>599</v>
      </c>
    </row>
    <row r="56" spans="1:9" s="275" customFormat="1" ht="24" x14ac:dyDescent="0.2">
      <c r="A56" s="426" t="s">
        <v>296</v>
      </c>
      <c r="B56" s="260">
        <v>3</v>
      </c>
      <c r="C56" s="260" t="s">
        <v>540</v>
      </c>
      <c r="D56" s="260" t="s">
        <v>496</v>
      </c>
      <c r="E56" s="260" t="s">
        <v>448</v>
      </c>
      <c r="F56" s="260" t="s">
        <v>322</v>
      </c>
      <c r="G56" s="260" t="s">
        <v>443</v>
      </c>
      <c r="H56" s="427">
        <v>43190</v>
      </c>
      <c r="I56" s="337" t="s">
        <v>541</v>
      </c>
    </row>
    <row r="57" spans="1:9" s="275" customFormat="1" ht="12" x14ac:dyDescent="0.2">
      <c r="A57" s="426" t="s">
        <v>296</v>
      </c>
      <c r="B57" s="260">
        <v>3</v>
      </c>
      <c r="C57" s="260" t="s">
        <v>497</v>
      </c>
      <c r="D57" s="260" t="s">
        <v>498</v>
      </c>
      <c r="E57" s="260" t="s">
        <v>448</v>
      </c>
      <c r="F57" s="260" t="s">
        <v>322</v>
      </c>
      <c r="G57" s="260" t="s">
        <v>443</v>
      </c>
      <c r="H57" s="427">
        <v>43190</v>
      </c>
      <c r="I57" s="337" t="s">
        <v>528</v>
      </c>
    </row>
    <row r="58" spans="1:9" s="275" customFormat="1" ht="12" x14ac:dyDescent="0.2">
      <c r="A58" s="426" t="s">
        <v>296</v>
      </c>
      <c r="B58" s="260">
        <v>3</v>
      </c>
      <c r="C58" s="260" t="s">
        <v>389</v>
      </c>
      <c r="D58" s="260" t="s">
        <v>390</v>
      </c>
      <c r="E58" s="260" t="s">
        <v>448</v>
      </c>
      <c r="F58" s="260" t="s">
        <v>322</v>
      </c>
      <c r="G58" s="260" t="s">
        <v>443</v>
      </c>
      <c r="H58" s="427">
        <v>43190</v>
      </c>
      <c r="I58" s="337" t="s">
        <v>528</v>
      </c>
    </row>
    <row r="59" spans="1:9" s="275" customFormat="1" ht="12" x14ac:dyDescent="0.2">
      <c r="A59" s="426" t="s">
        <v>296</v>
      </c>
      <c r="B59" s="260">
        <v>3</v>
      </c>
      <c r="C59" s="260" t="s">
        <v>350</v>
      </c>
      <c r="D59" s="260" t="s">
        <v>454</v>
      </c>
      <c r="E59" s="260" t="s">
        <v>448</v>
      </c>
      <c r="F59" s="260" t="s">
        <v>322</v>
      </c>
      <c r="G59" s="260" t="s">
        <v>443</v>
      </c>
      <c r="H59" s="427">
        <v>43190</v>
      </c>
      <c r="I59" s="337" t="s">
        <v>528</v>
      </c>
    </row>
    <row r="60" spans="1:9" s="275" customFormat="1" ht="12" x14ac:dyDescent="0.2">
      <c r="A60" s="426" t="s">
        <v>296</v>
      </c>
      <c r="B60" s="260">
        <v>3</v>
      </c>
      <c r="C60" s="260" t="s">
        <v>347</v>
      </c>
      <c r="D60" s="260" t="s">
        <v>457</v>
      </c>
      <c r="E60" s="260" t="s">
        <v>448</v>
      </c>
      <c r="F60" s="260" t="s">
        <v>322</v>
      </c>
      <c r="G60" s="260" t="s">
        <v>443</v>
      </c>
      <c r="H60" s="427">
        <v>43190</v>
      </c>
      <c r="I60" s="337" t="s">
        <v>528</v>
      </c>
    </row>
    <row r="61" spans="1:9" s="275" customFormat="1" ht="24" x14ac:dyDescent="0.2">
      <c r="A61" s="426" t="s">
        <v>296</v>
      </c>
      <c r="B61" s="260">
        <v>3</v>
      </c>
      <c r="C61" s="260" t="s">
        <v>500</v>
      </c>
      <c r="D61" s="260" t="s">
        <v>501</v>
      </c>
      <c r="E61" s="260" t="s">
        <v>448</v>
      </c>
      <c r="F61" s="260" t="s">
        <v>322</v>
      </c>
      <c r="G61" s="260" t="s">
        <v>443</v>
      </c>
      <c r="H61" s="427">
        <v>43190</v>
      </c>
      <c r="I61" s="337" t="s">
        <v>528</v>
      </c>
    </row>
    <row r="62" spans="1:9" s="275" customFormat="1" ht="24" x14ac:dyDescent="0.2">
      <c r="A62" s="428" t="s">
        <v>294</v>
      </c>
      <c r="B62" s="262">
        <v>1</v>
      </c>
      <c r="C62" s="262" t="s">
        <v>348</v>
      </c>
      <c r="D62" s="262" t="s">
        <v>542</v>
      </c>
      <c r="E62" s="262" t="s">
        <v>321</v>
      </c>
      <c r="F62" s="262" t="s">
        <v>322</v>
      </c>
      <c r="G62" s="262" t="s">
        <v>323</v>
      </c>
      <c r="H62" s="429">
        <v>43190</v>
      </c>
      <c r="I62" s="340" t="s">
        <v>599</v>
      </c>
    </row>
    <row r="63" spans="1:9" s="275" customFormat="1" ht="24" x14ac:dyDescent="0.2">
      <c r="A63" s="428" t="s">
        <v>294</v>
      </c>
      <c r="B63" s="262">
        <v>1</v>
      </c>
      <c r="C63" s="262" t="s">
        <v>352</v>
      </c>
      <c r="D63" s="262" t="s">
        <v>354</v>
      </c>
      <c r="E63" s="262" t="s">
        <v>321</v>
      </c>
      <c r="F63" s="262" t="s">
        <v>322</v>
      </c>
      <c r="G63" s="262" t="s">
        <v>323</v>
      </c>
      <c r="H63" s="429">
        <v>43190</v>
      </c>
      <c r="I63" s="340" t="s">
        <v>599</v>
      </c>
    </row>
    <row r="64" spans="1:9" s="275" customFormat="1" ht="24" x14ac:dyDescent="0.2">
      <c r="A64" s="428" t="s">
        <v>294</v>
      </c>
      <c r="B64" s="262">
        <v>1</v>
      </c>
      <c r="C64" s="262" t="s">
        <v>603</v>
      </c>
      <c r="D64" s="262" t="s">
        <v>543</v>
      </c>
      <c r="E64" s="262" t="s">
        <v>321</v>
      </c>
      <c r="F64" s="262" t="s">
        <v>322</v>
      </c>
      <c r="G64" s="262" t="s">
        <v>323</v>
      </c>
      <c r="H64" s="429">
        <v>43190</v>
      </c>
      <c r="I64" s="340" t="s">
        <v>599</v>
      </c>
    </row>
    <row r="65" spans="1:9" s="275" customFormat="1" ht="24" x14ac:dyDescent="0.2">
      <c r="A65" s="428" t="s">
        <v>294</v>
      </c>
      <c r="B65" s="262">
        <v>2</v>
      </c>
      <c r="C65" s="262" t="s">
        <v>544</v>
      </c>
      <c r="D65" s="262" t="s">
        <v>545</v>
      </c>
      <c r="E65" s="262" t="s">
        <v>321</v>
      </c>
      <c r="F65" s="262" t="s">
        <v>322</v>
      </c>
      <c r="G65" s="262" t="s">
        <v>546</v>
      </c>
      <c r="H65" s="429">
        <v>43190</v>
      </c>
      <c r="I65" s="340" t="s">
        <v>599</v>
      </c>
    </row>
    <row r="66" spans="1:9" s="275" customFormat="1" ht="24" x14ac:dyDescent="0.2">
      <c r="A66" s="428" t="s">
        <v>294</v>
      </c>
      <c r="B66" s="262">
        <v>2</v>
      </c>
      <c r="C66" s="262" t="s">
        <v>352</v>
      </c>
      <c r="D66" s="262" t="s">
        <v>353</v>
      </c>
      <c r="E66" s="262" t="s">
        <v>321</v>
      </c>
      <c r="F66" s="262" t="s">
        <v>322</v>
      </c>
      <c r="G66" s="262" t="s">
        <v>404</v>
      </c>
      <c r="H66" s="429">
        <v>43190</v>
      </c>
      <c r="I66" s="340" t="s">
        <v>599</v>
      </c>
    </row>
    <row r="67" spans="1:9" s="275" customFormat="1" ht="24" x14ac:dyDescent="0.2">
      <c r="A67" s="428" t="s">
        <v>294</v>
      </c>
      <c r="B67" s="262">
        <v>2</v>
      </c>
      <c r="C67" s="262" t="s">
        <v>355</v>
      </c>
      <c r="D67" s="262" t="s">
        <v>461</v>
      </c>
      <c r="E67" s="262" t="s">
        <v>321</v>
      </c>
      <c r="F67" s="262" t="s">
        <v>322</v>
      </c>
      <c r="G67" s="262" t="s">
        <v>404</v>
      </c>
      <c r="H67" s="429">
        <v>43190</v>
      </c>
      <c r="I67" s="340" t="s">
        <v>599</v>
      </c>
    </row>
    <row r="68" spans="1:9" s="275" customFormat="1" ht="24" x14ac:dyDescent="0.2">
      <c r="A68" s="428" t="s">
        <v>294</v>
      </c>
      <c r="B68" s="262">
        <v>2</v>
      </c>
      <c r="C68" s="262" t="s">
        <v>357</v>
      </c>
      <c r="D68" s="262" t="s">
        <v>503</v>
      </c>
      <c r="E68" s="262" t="s">
        <v>321</v>
      </c>
      <c r="F68" s="262" t="s">
        <v>322</v>
      </c>
      <c r="G68" s="262" t="s">
        <v>404</v>
      </c>
      <c r="H68" s="429">
        <v>43190</v>
      </c>
      <c r="I68" s="340" t="s">
        <v>599</v>
      </c>
    </row>
    <row r="69" spans="1:9" s="275" customFormat="1" ht="24" x14ac:dyDescent="0.2">
      <c r="A69" s="428" t="s">
        <v>294</v>
      </c>
      <c r="B69" s="262">
        <v>2</v>
      </c>
      <c r="C69" s="262" t="s">
        <v>413</v>
      </c>
      <c r="D69" s="262" t="s">
        <v>547</v>
      </c>
      <c r="E69" s="262" t="s">
        <v>321</v>
      </c>
      <c r="F69" s="262" t="s">
        <v>322</v>
      </c>
      <c r="G69" s="262" t="s">
        <v>404</v>
      </c>
      <c r="H69" s="429">
        <v>43190</v>
      </c>
      <c r="I69" s="340" t="s">
        <v>599</v>
      </c>
    </row>
    <row r="70" spans="1:9" s="275" customFormat="1" ht="24" x14ac:dyDescent="0.2">
      <c r="A70" s="428" t="s">
        <v>294</v>
      </c>
      <c r="B70" s="262">
        <v>2</v>
      </c>
      <c r="C70" s="262" t="s">
        <v>348</v>
      </c>
      <c r="D70" s="262" t="s">
        <v>504</v>
      </c>
      <c r="E70" s="262" t="s">
        <v>321</v>
      </c>
      <c r="F70" s="262" t="s">
        <v>322</v>
      </c>
      <c r="G70" s="262" t="s">
        <v>404</v>
      </c>
      <c r="H70" s="429">
        <v>43190</v>
      </c>
      <c r="I70" s="340" t="s">
        <v>599</v>
      </c>
    </row>
    <row r="71" spans="1:9" s="275" customFormat="1" ht="24" x14ac:dyDescent="0.2">
      <c r="A71" s="428" t="s">
        <v>294</v>
      </c>
      <c r="B71" s="262">
        <v>2</v>
      </c>
      <c r="C71" s="262" t="s">
        <v>348</v>
      </c>
      <c r="D71" s="262" t="s">
        <v>505</v>
      </c>
      <c r="E71" s="262" t="s">
        <v>321</v>
      </c>
      <c r="F71" s="262" t="s">
        <v>322</v>
      </c>
      <c r="G71" s="262" t="s">
        <v>404</v>
      </c>
      <c r="H71" s="429">
        <v>43190</v>
      </c>
      <c r="I71" s="340" t="s">
        <v>599</v>
      </c>
    </row>
    <row r="72" spans="1:9" s="275" customFormat="1" ht="24" x14ac:dyDescent="0.2">
      <c r="A72" s="428" t="s">
        <v>294</v>
      </c>
      <c r="B72" s="262">
        <v>2</v>
      </c>
      <c r="C72" s="262" t="s">
        <v>409</v>
      </c>
      <c r="D72" s="262" t="s">
        <v>548</v>
      </c>
      <c r="E72" s="262" t="s">
        <v>321</v>
      </c>
      <c r="F72" s="262" t="s">
        <v>322</v>
      </c>
      <c r="G72" s="262" t="s">
        <v>404</v>
      </c>
      <c r="H72" s="429">
        <v>43190</v>
      </c>
      <c r="I72" s="340" t="s">
        <v>599</v>
      </c>
    </row>
    <row r="73" spans="1:9" s="275" customFormat="1" ht="24" x14ac:dyDescent="0.2">
      <c r="A73" s="428" t="s">
        <v>294</v>
      </c>
      <c r="B73" s="262">
        <v>3</v>
      </c>
      <c r="C73" s="262" t="s">
        <v>361</v>
      </c>
      <c r="D73" s="262" t="s">
        <v>362</v>
      </c>
      <c r="E73" s="262" t="s">
        <v>321</v>
      </c>
      <c r="F73" s="262" t="s">
        <v>322</v>
      </c>
      <c r="G73" s="262" t="s">
        <v>443</v>
      </c>
      <c r="H73" s="429">
        <v>43190</v>
      </c>
      <c r="I73" s="340" t="s">
        <v>599</v>
      </c>
    </row>
    <row r="74" spans="1:9" s="275" customFormat="1" ht="24" x14ac:dyDescent="0.2">
      <c r="A74" s="428" t="s">
        <v>294</v>
      </c>
      <c r="B74" s="262">
        <v>3</v>
      </c>
      <c r="C74" s="262" t="s">
        <v>329</v>
      </c>
      <c r="D74" s="262" t="s">
        <v>442</v>
      </c>
      <c r="E74" s="262" t="s">
        <v>321</v>
      </c>
      <c r="F74" s="262" t="s">
        <v>322</v>
      </c>
      <c r="G74" s="262" t="s">
        <v>443</v>
      </c>
      <c r="H74" s="429">
        <v>43190</v>
      </c>
      <c r="I74" s="340" t="s">
        <v>599</v>
      </c>
    </row>
    <row r="75" spans="1:9" s="275" customFormat="1" ht="24" x14ac:dyDescent="0.2">
      <c r="A75" s="428" t="s">
        <v>294</v>
      </c>
      <c r="B75" s="262">
        <v>3</v>
      </c>
      <c r="C75" s="262" t="s">
        <v>409</v>
      </c>
      <c r="D75" s="262" t="s">
        <v>549</v>
      </c>
      <c r="E75" s="262" t="s">
        <v>321</v>
      </c>
      <c r="F75" s="262" t="s">
        <v>322</v>
      </c>
      <c r="G75" s="262" t="s">
        <v>443</v>
      </c>
      <c r="H75" s="429">
        <v>43190</v>
      </c>
      <c r="I75" s="340" t="s">
        <v>599</v>
      </c>
    </row>
    <row r="76" spans="1:9" s="275" customFormat="1" ht="24" x14ac:dyDescent="0.2">
      <c r="A76" s="428" t="s">
        <v>294</v>
      </c>
      <c r="B76" s="262">
        <v>3</v>
      </c>
      <c r="C76" s="262" t="s">
        <v>460</v>
      </c>
      <c r="D76" s="262" t="s">
        <v>353</v>
      </c>
      <c r="E76" s="262" t="s">
        <v>321</v>
      </c>
      <c r="F76" s="262" t="s">
        <v>322</v>
      </c>
      <c r="G76" s="262" t="s">
        <v>443</v>
      </c>
      <c r="H76" s="429">
        <v>43190</v>
      </c>
      <c r="I76" s="340" t="s">
        <v>599</v>
      </c>
    </row>
    <row r="77" spans="1:9" s="275" customFormat="1" ht="24" x14ac:dyDescent="0.2">
      <c r="A77" s="428" t="s">
        <v>294</v>
      </c>
      <c r="B77" s="262">
        <v>3</v>
      </c>
      <c r="C77" s="262" t="s">
        <v>550</v>
      </c>
      <c r="D77" s="262" t="s">
        <v>551</v>
      </c>
      <c r="E77" s="262" t="s">
        <v>321</v>
      </c>
      <c r="F77" s="262" t="s">
        <v>322</v>
      </c>
      <c r="G77" s="262" t="s">
        <v>443</v>
      </c>
      <c r="H77" s="429">
        <v>43190</v>
      </c>
      <c r="I77" s="340" t="s">
        <v>599</v>
      </c>
    </row>
    <row r="78" spans="1:9" s="275" customFormat="1" ht="24" x14ac:dyDescent="0.2">
      <c r="A78" s="428" t="s">
        <v>294</v>
      </c>
      <c r="B78" s="262">
        <v>3</v>
      </c>
      <c r="C78" s="262" t="s">
        <v>552</v>
      </c>
      <c r="D78" s="262" t="s">
        <v>553</v>
      </c>
      <c r="E78" s="262" t="s">
        <v>321</v>
      </c>
      <c r="F78" s="262" t="s">
        <v>322</v>
      </c>
      <c r="G78" s="262" t="s">
        <v>443</v>
      </c>
      <c r="H78" s="429">
        <v>43190</v>
      </c>
      <c r="I78" s="340" t="s">
        <v>599</v>
      </c>
    </row>
    <row r="79" spans="1:9" s="275" customFormat="1" ht="24" x14ac:dyDescent="0.2">
      <c r="A79" s="428" t="s">
        <v>294</v>
      </c>
      <c r="B79" s="262">
        <v>3</v>
      </c>
      <c r="C79" s="262" t="s">
        <v>355</v>
      </c>
      <c r="D79" s="262" t="s">
        <v>461</v>
      </c>
      <c r="E79" s="262" t="s">
        <v>321</v>
      </c>
      <c r="F79" s="262" t="s">
        <v>322</v>
      </c>
      <c r="G79" s="262" t="s">
        <v>443</v>
      </c>
      <c r="H79" s="429">
        <v>43190</v>
      </c>
      <c r="I79" s="340" t="s">
        <v>599</v>
      </c>
    </row>
    <row r="80" spans="1:9" s="275" customFormat="1" ht="24" x14ac:dyDescent="0.2">
      <c r="A80" s="428" t="s">
        <v>294</v>
      </c>
      <c r="B80" s="262">
        <v>3</v>
      </c>
      <c r="C80" s="262" t="s">
        <v>462</v>
      </c>
      <c r="D80" s="262" t="s">
        <v>463</v>
      </c>
      <c r="E80" s="262" t="s">
        <v>321</v>
      </c>
      <c r="F80" s="262" t="s">
        <v>322</v>
      </c>
      <c r="G80" s="262" t="s">
        <v>443</v>
      </c>
      <c r="H80" s="429">
        <v>43190</v>
      </c>
      <c r="I80" s="340" t="s">
        <v>599</v>
      </c>
    </row>
    <row r="81" spans="1:10" s="275" customFormat="1" ht="24" x14ac:dyDescent="0.2">
      <c r="A81" s="428" t="s">
        <v>294</v>
      </c>
      <c r="B81" s="262">
        <v>3</v>
      </c>
      <c r="C81" s="262" t="s">
        <v>357</v>
      </c>
      <c r="D81" s="262" t="s">
        <v>503</v>
      </c>
      <c r="E81" s="262" t="s">
        <v>321</v>
      </c>
      <c r="F81" s="262" t="s">
        <v>322</v>
      </c>
      <c r="G81" s="262" t="s">
        <v>443</v>
      </c>
      <c r="H81" s="429">
        <v>43190</v>
      </c>
      <c r="I81" s="340" t="s">
        <v>599</v>
      </c>
    </row>
    <row r="82" spans="1:10" s="275" customFormat="1" ht="24" x14ac:dyDescent="0.2">
      <c r="A82" s="428" t="s">
        <v>294</v>
      </c>
      <c r="B82" s="262">
        <v>3</v>
      </c>
      <c r="C82" s="262" t="s">
        <v>465</v>
      </c>
      <c r="D82" s="262" t="s">
        <v>466</v>
      </c>
      <c r="E82" s="262" t="s">
        <v>321</v>
      </c>
      <c r="F82" s="262" t="s">
        <v>322</v>
      </c>
      <c r="G82" s="262" t="s">
        <v>443</v>
      </c>
      <c r="H82" s="429">
        <v>43190</v>
      </c>
      <c r="I82" s="340" t="s">
        <v>599</v>
      </c>
    </row>
    <row r="83" spans="1:10" s="275" customFormat="1" ht="24" x14ac:dyDescent="0.2">
      <c r="A83" s="428" t="s">
        <v>294</v>
      </c>
      <c r="B83" s="262">
        <v>3</v>
      </c>
      <c r="C83" s="262" t="s">
        <v>455</v>
      </c>
      <c r="D83" s="262" t="s">
        <v>456</v>
      </c>
      <c r="E83" s="262" t="s">
        <v>321</v>
      </c>
      <c r="F83" s="262" t="s">
        <v>322</v>
      </c>
      <c r="G83" s="262" t="s">
        <v>443</v>
      </c>
      <c r="H83" s="429">
        <v>43190</v>
      </c>
      <c r="I83" s="340" t="s">
        <v>599</v>
      </c>
    </row>
    <row r="84" spans="1:10" s="275" customFormat="1" ht="24" x14ac:dyDescent="0.2">
      <c r="A84" s="428" t="s">
        <v>294</v>
      </c>
      <c r="B84" s="262">
        <v>3</v>
      </c>
      <c r="C84" s="262" t="s">
        <v>554</v>
      </c>
      <c r="D84" s="262" t="s">
        <v>504</v>
      </c>
      <c r="E84" s="262" t="s">
        <v>321</v>
      </c>
      <c r="F84" s="262" t="s">
        <v>322</v>
      </c>
      <c r="G84" s="262" t="s">
        <v>443</v>
      </c>
      <c r="H84" s="429">
        <v>43190</v>
      </c>
      <c r="I84" s="340" t="s">
        <v>599</v>
      </c>
    </row>
    <row r="85" spans="1:10" s="275" customFormat="1" ht="24" x14ac:dyDescent="0.2">
      <c r="A85" s="428" t="s">
        <v>294</v>
      </c>
      <c r="B85" s="262">
        <v>3</v>
      </c>
      <c r="C85" s="262" t="s">
        <v>348</v>
      </c>
      <c r="D85" s="262" t="s">
        <v>505</v>
      </c>
      <c r="E85" s="262" t="s">
        <v>321</v>
      </c>
      <c r="F85" s="262" t="s">
        <v>322</v>
      </c>
      <c r="G85" s="262" t="s">
        <v>443</v>
      </c>
      <c r="H85" s="429">
        <v>43190</v>
      </c>
      <c r="I85" s="340" t="s">
        <v>599</v>
      </c>
    </row>
    <row r="86" spans="1:10" s="275" customFormat="1" ht="24" x14ac:dyDescent="0.2">
      <c r="A86" s="428" t="s">
        <v>294</v>
      </c>
      <c r="B86" s="262">
        <v>3</v>
      </c>
      <c r="C86" s="262" t="s">
        <v>506</v>
      </c>
      <c r="D86" s="262" t="s">
        <v>507</v>
      </c>
      <c r="E86" s="262" t="s">
        <v>321</v>
      </c>
      <c r="F86" s="262" t="s">
        <v>322</v>
      </c>
      <c r="G86" s="262" t="s">
        <v>443</v>
      </c>
      <c r="H86" s="429">
        <v>43190</v>
      </c>
      <c r="I86" s="340" t="s">
        <v>599</v>
      </c>
    </row>
    <row r="87" spans="1:10" s="275" customFormat="1" ht="24" x14ac:dyDescent="0.2">
      <c r="A87" s="428" t="s">
        <v>294</v>
      </c>
      <c r="B87" s="262">
        <v>3</v>
      </c>
      <c r="C87" s="262" t="s">
        <v>359</v>
      </c>
      <c r="D87" s="262" t="s">
        <v>360</v>
      </c>
      <c r="E87" s="262" t="s">
        <v>321</v>
      </c>
      <c r="F87" s="262" t="s">
        <v>322</v>
      </c>
      <c r="G87" s="262" t="s">
        <v>443</v>
      </c>
      <c r="H87" s="429">
        <v>43190</v>
      </c>
      <c r="I87" s="340" t="s">
        <v>599</v>
      </c>
    </row>
    <row r="88" spans="1:10" s="275" customFormat="1" ht="24" x14ac:dyDescent="0.2">
      <c r="A88" s="428" t="s">
        <v>294</v>
      </c>
      <c r="B88" s="262">
        <v>3</v>
      </c>
      <c r="C88" s="262" t="s">
        <v>467</v>
      </c>
      <c r="D88" s="262" t="s">
        <v>468</v>
      </c>
      <c r="E88" s="262" t="s">
        <v>321</v>
      </c>
      <c r="F88" s="262" t="s">
        <v>322</v>
      </c>
      <c r="G88" s="262" t="s">
        <v>443</v>
      </c>
      <c r="H88" s="429">
        <v>43190</v>
      </c>
      <c r="I88" s="340" t="s">
        <v>599</v>
      </c>
    </row>
    <row r="89" spans="1:10" s="275" customFormat="1" ht="24" x14ac:dyDescent="0.2">
      <c r="A89" s="428" t="s">
        <v>294</v>
      </c>
      <c r="B89" s="262">
        <v>3</v>
      </c>
      <c r="C89" s="262" t="s">
        <v>329</v>
      </c>
      <c r="D89" s="262" t="s">
        <v>442</v>
      </c>
      <c r="E89" s="262" t="s">
        <v>448</v>
      </c>
      <c r="F89" s="262" t="s">
        <v>322</v>
      </c>
      <c r="G89" s="262" t="s">
        <v>443</v>
      </c>
      <c r="H89" s="429">
        <v>43190</v>
      </c>
      <c r="I89" s="337" t="s">
        <v>528</v>
      </c>
    </row>
    <row r="90" spans="1:10" s="275" customFormat="1" ht="24" x14ac:dyDescent="0.2">
      <c r="A90" s="428" t="s">
        <v>294</v>
      </c>
      <c r="B90" s="262">
        <v>3</v>
      </c>
      <c r="C90" s="262" t="s">
        <v>465</v>
      </c>
      <c r="D90" s="262" t="s">
        <v>466</v>
      </c>
      <c r="E90" s="262" t="s">
        <v>448</v>
      </c>
      <c r="F90" s="262" t="s">
        <v>322</v>
      </c>
      <c r="G90" s="262" t="s">
        <v>443</v>
      </c>
      <c r="H90" s="429">
        <v>43190</v>
      </c>
      <c r="I90" s="337" t="s">
        <v>528</v>
      </c>
    </row>
    <row r="91" spans="1:10" s="275" customFormat="1" ht="24" x14ac:dyDescent="0.2">
      <c r="A91" s="428" t="s">
        <v>294</v>
      </c>
      <c r="B91" s="262">
        <v>3</v>
      </c>
      <c r="C91" s="262" t="s">
        <v>455</v>
      </c>
      <c r="D91" s="262" t="s">
        <v>456</v>
      </c>
      <c r="E91" s="262" t="s">
        <v>448</v>
      </c>
      <c r="F91" s="262" t="s">
        <v>322</v>
      </c>
      <c r="G91" s="262" t="s">
        <v>443</v>
      </c>
      <c r="H91" s="429">
        <v>43190</v>
      </c>
      <c r="I91" s="337" t="s">
        <v>528</v>
      </c>
    </row>
    <row r="92" spans="1:10" s="275" customFormat="1" ht="24" x14ac:dyDescent="0.2">
      <c r="A92" s="428" t="s">
        <v>294</v>
      </c>
      <c r="B92" s="262">
        <v>3</v>
      </c>
      <c r="C92" s="262" t="s">
        <v>506</v>
      </c>
      <c r="D92" s="262" t="s">
        <v>507</v>
      </c>
      <c r="E92" s="262" t="s">
        <v>448</v>
      </c>
      <c r="F92" s="262" t="s">
        <v>322</v>
      </c>
      <c r="G92" s="262" t="s">
        <v>443</v>
      </c>
      <c r="H92" s="429">
        <v>43190</v>
      </c>
      <c r="I92" s="337" t="s">
        <v>528</v>
      </c>
    </row>
    <row r="93" spans="1:10" s="275" customFormat="1" ht="24" x14ac:dyDescent="0.2">
      <c r="A93" s="428" t="s">
        <v>294</v>
      </c>
      <c r="B93" s="262">
        <v>3</v>
      </c>
      <c r="C93" s="262" t="s">
        <v>467</v>
      </c>
      <c r="D93" s="262" t="s">
        <v>468</v>
      </c>
      <c r="E93" s="262" t="s">
        <v>448</v>
      </c>
      <c r="F93" s="262" t="s">
        <v>322</v>
      </c>
      <c r="G93" s="262" t="s">
        <v>443</v>
      </c>
      <c r="H93" s="429">
        <v>43190</v>
      </c>
      <c r="I93" s="337" t="s">
        <v>528</v>
      </c>
      <c r="J93" s="332"/>
    </row>
    <row r="94" spans="1:10" s="275" customFormat="1" ht="24" x14ac:dyDescent="0.2">
      <c r="A94" s="430" t="s">
        <v>555</v>
      </c>
      <c r="B94" s="333">
        <v>1</v>
      </c>
      <c r="C94" s="333" t="s">
        <v>604</v>
      </c>
      <c r="D94" s="333" t="s">
        <v>556</v>
      </c>
      <c r="E94" s="333" t="s">
        <v>321</v>
      </c>
      <c r="F94" s="333" t="s">
        <v>322</v>
      </c>
      <c r="G94" s="333" t="s">
        <v>323</v>
      </c>
      <c r="H94" s="431">
        <v>43190</v>
      </c>
      <c r="I94" s="340" t="s">
        <v>599</v>
      </c>
      <c r="J94" s="332"/>
    </row>
    <row r="95" spans="1:10" s="275" customFormat="1" ht="24" x14ac:dyDescent="0.2">
      <c r="A95" s="430" t="s">
        <v>555</v>
      </c>
      <c r="B95" s="333">
        <v>1</v>
      </c>
      <c r="C95" s="333" t="s">
        <v>422</v>
      </c>
      <c r="D95" s="333" t="s">
        <v>423</v>
      </c>
      <c r="E95" s="333" t="s">
        <v>321</v>
      </c>
      <c r="F95" s="333" t="s">
        <v>322</v>
      </c>
      <c r="G95" s="333" t="s">
        <v>323</v>
      </c>
      <c r="H95" s="431">
        <v>43190</v>
      </c>
      <c r="I95" s="340" t="s">
        <v>599</v>
      </c>
      <c r="J95" s="332"/>
    </row>
    <row r="96" spans="1:10" s="275" customFormat="1" ht="36" x14ac:dyDescent="0.2">
      <c r="A96" s="430" t="s">
        <v>555</v>
      </c>
      <c r="B96" s="333">
        <v>1</v>
      </c>
      <c r="C96" s="333" t="s">
        <v>422</v>
      </c>
      <c r="D96" s="333" t="s">
        <v>557</v>
      </c>
      <c r="E96" s="333" t="s">
        <v>321</v>
      </c>
      <c r="F96" s="333" t="s">
        <v>322</v>
      </c>
      <c r="G96" s="333" t="s">
        <v>323</v>
      </c>
      <c r="H96" s="431">
        <v>43190</v>
      </c>
      <c r="I96" s="340" t="s">
        <v>599</v>
      </c>
      <c r="J96" s="332"/>
    </row>
    <row r="97" spans="1:10" s="275" customFormat="1" ht="24" x14ac:dyDescent="0.2">
      <c r="A97" s="430" t="s">
        <v>555</v>
      </c>
      <c r="B97" s="333">
        <v>1</v>
      </c>
      <c r="C97" s="333" t="s">
        <v>369</v>
      </c>
      <c r="D97" s="333" t="s">
        <v>558</v>
      </c>
      <c r="E97" s="333" t="s">
        <v>321</v>
      </c>
      <c r="F97" s="333" t="s">
        <v>322</v>
      </c>
      <c r="G97" s="333" t="s">
        <v>323</v>
      </c>
      <c r="H97" s="431">
        <v>43190</v>
      </c>
      <c r="I97" s="340" t="s">
        <v>599</v>
      </c>
      <c r="J97" s="332"/>
    </row>
    <row r="98" spans="1:10" s="275" customFormat="1" ht="24" x14ac:dyDescent="0.2">
      <c r="A98" s="430" t="s">
        <v>555</v>
      </c>
      <c r="B98" s="333">
        <v>1</v>
      </c>
      <c r="C98" s="333" t="s">
        <v>422</v>
      </c>
      <c r="D98" s="333" t="s">
        <v>489</v>
      </c>
      <c r="E98" s="333" t="s">
        <v>321</v>
      </c>
      <c r="F98" s="333" t="s">
        <v>322</v>
      </c>
      <c r="G98" s="333" t="s">
        <v>323</v>
      </c>
      <c r="H98" s="431">
        <v>43190</v>
      </c>
      <c r="I98" s="340" t="s">
        <v>599</v>
      </c>
      <c r="J98" s="332"/>
    </row>
    <row r="99" spans="1:10" s="275" customFormat="1" ht="24" x14ac:dyDescent="0.2">
      <c r="A99" s="430" t="s">
        <v>555</v>
      </c>
      <c r="B99" s="333">
        <v>1</v>
      </c>
      <c r="C99" s="333" t="s">
        <v>369</v>
      </c>
      <c r="D99" s="333" t="s">
        <v>559</v>
      </c>
      <c r="E99" s="333" t="s">
        <v>321</v>
      </c>
      <c r="F99" s="333" t="s">
        <v>322</v>
      </c>
      <c r="G99" s="333" t="s">
        <v>323</v>
      </c>
      <c r="H99" s="431">
        <v>43190</v>
      </c>
      <c r="I99" s="340" t="s">
        <v>599</v>
      </c>
      <c r="J99" s="332"/>
    </row>
    <row r="100" spans="1:10" s="275" customFormat="1" ht="24" x14ac:dyDescent="0.2">
      <c r="A100" s="430" t="s">
        <v>555</v>
      </c>
      <c r="B100" s="333">
        <v>2</v>
      </c>
      <c r="C100" s="333" t="s">
        <v>422</v>
      </c>
      <c r="D100" s="333" t="s">
        <v>560</v>
      </c>
      <c r="E100" s="333" t="s">
        <v>321</v>
      </c>
      <c r="F100" s="333" t="s">
        <v>322</v>
      </c>
      <c r="G100" s="333" t="s">
        <v>404</v>
      </c>
      <c r="H100" s="431">
        <v>43190</v>
      </c>
      <c r="I100" s="340" t="s">
        <v>599</v>
      </c>
      <c r="J100" s="332"/>
    </row>
    <row r="101" spans="1:10" s="275" customFormat="1" ht="24" x14ac:dyDescent="0.2">
      <c r="A101" s="430" t="s">
        <v>555</v>
      </c>
      <c r="B101" s="333">
        <v>2</v>
      </c>
      <c r="C101" s="333" t="s">
        <v>605</v>
      </c>
      <c r="D101" s="333" t="s">
        <v>427</v>
      </c>
      <c r="E101" s="333" t="s">
        <v>321</v>
      </c>
      <c r="F101" s="333" t="s">
        <v>322</v>
      </c>
      <c r="G101" s="333" t="s">
        <v>404</v>
      </c>
      <c r="H101" s="431">
        <v>43190</v>
      </c>
      <c r="I101" s="340" t="s">
        <v>599</v>
      </c>
      <c r="J101" s="332"/>
    </row>
    <row r="102" spans="1:10" s="275" customFormat="1" ht="24" x14ac:dyDescent="0.2">
      <c r="A102" s="430" t="s">
        <v>555</v>
      </c>
      <c r="B102" s="333">
        <v>2</v>
      </c>
      <c r="C102" s="333" t="s">
        <v>369</v>
      </c>
      <c r="D102" s="333" t="s">
        <v>561</v>
      </c>
      <c r="E102" s="333" t="s">
        <v>321</v>
      </c>
      <c r="F102" s="333" t="s">
        <v>322</v>
      </c>
      <c r="G102" s="333" t="s">
        <v>404</v>
      </c>
      <c r="H102" s="431">
        <v>43190</v>
      </c>
      <c r="I102" s="340" t="s">
        <v>599</v>
      </c>
      <c r="J102" s="332"/>
    </row>
    <row r="103" spans="1:10" s="275" customFormat="1" ht="24" x14ac:dyDescent="0.2">
      <c r="A103" s="432" t="s">
        <v>290</v>
      </c>
      <c r="B103" s="322">
        <v>1</v>
      </c>
      <c r="C103" s="323" t="s">
        <v>373</v>
      </c>
      <c r="D103" s="323" t="s">
        <v>562</v>
      </c>
      <c r="E103" s="323" t="s">
        <v>321</v>
      </c>
      <c r="F103" s="324" t="s">
        <v>322</v>
      </c>
      <c r="G103" s="324" t="s">
        <v>323</v>
      </c>
      <c r="H103" s="433">
        <v>43190</v>
      </c>
      <c r="I103" s="340" t="s">
        <v>599</v>
      </c>
      <c r="J103" s="332"/>
    </row>
    <row r="104" spans="1:10" s="275" customFormat="1" ht="24" x14ac:dyDescent="0.2">
      <c r="A104" s="432" t="s">
        <v>290</v>
      </c>
      <c r="B104" s="322">
        <v>1</v>
      </c>
      <c r="C104" s="323" t="s">
        <v>563</v>
      </c>
      <c r="D104" s="323" t="s">
        <v>564</v>
      </c>
      <c r="E104" s="323" t="s">
        <v>321</v>
      </c>
      <c r="F104" s="324" t="s">
        <v>322</v>
      </c>
      <c r="G104" s="324" t="s">
        <v>323</v>
      </c>
      <c r="H104" s="433">
        <v>43190</v>
      </c>
      <c r="I104" s="340" t="s">
        <v>599</v>
      </c>
      <c r="J104" s="332"/>
    </row>
    <row r="105" spans="1:10" s="275" customFormat="1" ht="24" x14ac:dyDescent="0.2">
      <c r="A105" s="432" t="s">
        <v>290</v>
      </c>
      <c r="B105" s="322">
        <v>3</v>
      </c>
      <c r="C105" s="323" t="s">
        <v>579</v>
      </c>
      <c r="D105" s="323" t="s">
        <v>508</v>
      </c>
      <c r="E105" s="323" t="s">
        <v>321</v>
      </c>
      <c r="F105" s="324" t="s">
        <v>322</v>
      </c>
      <c r="G105" s="324" t="s">
        <v>443</v>
      </c>
      <c r="H105" s="433">
        <v>43190</v>
      </c>
      <c r="I105" s="340" t="s">
        <v>599</v>
      </c>
      <c r="J105" s="332"/>
    </row>
    <row r="106" spans="1:10" s="275" customFormat="1" ht="24" x14ac:dyDescent="0.2">
      <c r="A106" s="432" t="s">
        <v>290</v>
      </c>
      <c r="B106" s="322">
        <v>3</v>
      </c>
      <c r="C106" s="323" t="s">
        <v>510</v>
      </c>
      <c r="D106" s="323" t="s">
        <v>511</v>
      </c>
      <c r="E106" s="323" t="s">
        <v>321</v>
      </c>
      <c r="F106" s="324" t="s">
        <v>322</v>
      </c>
      <c r="G106" s="324" t="s">
        <v>443</v>
      </c>
      <c r="H106" s="433">
        <v>43190</v>
      </c>
      <c r="I106" s="340" t="s">
        <v>599</v>
      </c>
      <c r="J106" s="332"/>
    </row>
    <row r="107" spans="1:10" s="275" customFormat="1" ht="12" x14ac:dyDescent="0.2">
      <c r="A107" s="404" t="s">
        <v>290</v>
      </c>
      <c r="B107" s="341">
        <v>3</v>
      </c>
      <c r="C107" s="265" t="s">
        <v>371</v>
      </c>
      <c r="D107" s="265" t="s">
        <v>508</v>
      </c>
      <c r="E107" s="265" t="s">
        <v>448</v>
      </c>
      <c r="F107" s="303" t="s">
        <v>322</v>
      </c>
      <c r="G107" s="303" t="s">
        <v>443</v>
      </c>
      <c r="H107" s="434">
        <v>43190</v>
      </c>
      <c r="I107" s="337" t="s">
        <v>528</v>
      </c>
      <c r="J107" s="332"/>
    </row>
    <row r="108" spans="1:10" s="275" customFormat="1" ht="24" x14ac:dyDescent="0.2">
      <c r="A108" s="404" t="s">
        <v>290</v>
      </c>
      <c r="B108" s="341">
        <v>3</v>
      </c>
      <c r="C108" s="265" t="s">
        <v>579</v>
      </c>
      <c r="D108" s="265" t="s">
        <v>509</v>
      </c>
      <c r="E108" s="265" t="s">
        <v>448</v>
      </c>
      <c r="F108" s="303" t="s">
        <v>322</v>
      </c>
      <c r="G108" s="303" t="s">
        <v>443</v>
      </c>
      <c r="H108" s="434">
        <v>43190</v>
      </c>
      <c r="I108" s="337" t="s">
        <v>528</v>
      </c>
      <c r="J108" s="332"/>
    </row>
    <row r="109" spans="1:10" s="275" customFormat="1" ht="24" x14ac:dyDescent="0.2">
      <c r="A109" s="404" t="s">
        <v>290</v>
      </c>
      <c r="B109" s="341">
        <v>3</v>
      </c>
      <c r="C109" s="265" t="s">
        <v>510</v>
      </c>
      <c r="D109" s="265" t="s">
        <v>511</v>
      </c>
      <c r="E109" s="265" t="s">
        <v>448</v>
      </c>
      <c r="F109" s="303" t="s">
        <v>322</v>
      </c>
      <c r="G109" s="303" t="s">
        <v>443</v>
      </c>
      <c r="H109" s="434">
        <v>43190</v>
      </c>
      <c r="I109" s="337" t="s">
        <v>528</v>
      </c>
      <c r="J109" s="332"/>
    </row>
    <row r="110" spans="1:10" s="275" customFormat="1" ht="24" x14ac:dyDescent="0.2">
      <c r="A110" s="406" t="s">
        <v>375</v>
      </c>
      <c r="B110" s="266">
        <v>1</v>
      </c>
      <c r="C110" s="267" t="s">
        <v>378</v>
      </c>
      <c r="D110" s="267" t="s">
        <v>565</v>
      </c>
      <c r="E110" s="268" t="s">
        <v>321</v>
      </c>
      <c r="F110" s="268" t="s">
        <v>322</v>
      </c>
      <c r="G110" s="268" t="s">
        <v>323</v>
      </c>
      <c r="H110" s="435">
        <v>43190</v>
      </c>
      <c r="I110" s="340" t="s">
        <v>599</v>
      </c>
      <c r="J110" s="332"/>
    </row>
    <row r="111" spans="1:10" s="275" customFormat="1" ht="24" x14ac:dyDescent="0.2">
      <c r="A111" s="406" t="s">
        <v>375</v>
      </c>
      <c r="B111" s="266">
        <v>2</v>
      </c>
      <c r="C111" s="267" t="s">
        <v>581</v>
      </c>
      <c r="D111" s="267" t="s">
        <v>566</v>
      </c>
      <c r="E111" s="268" t="s">
        <v>321</v>
      </c>
      <c r="F111" s="268" t="s">
        <v>322</v>
      </c>
      <c r="G111" s="268" t="s">
        <v>404</v>
      </c>
      <c r="H111" s="435">
        <v>43190</v>
      </c>
      <c r="I111" s="340" t="s">
        <v>599</v>
      </c>
      <c r="J111" s="332"/>
    </row>
    <row r="112" spans="1:10" s="275" customFormat="1" ht="24" x14ac:dyDescent="0.2">
      <c r="A112" s="406" t="s">
        <v>375</v>
      </c>
      <c r="B112" s="266">
        <v>2</v>
      </c>
      <c r="C112" s="267" t="s">
        <v>581</v>
      </c>
      <c r="D112" s="267" t="s">
        <v>567</v>
      </c>
      <c r="E112" s="268" t="s">
        <v>321</v>
      </c>
      <c r="F112" s="268" t="s">
        <v>322</v>
      </c>
      <c r="G112" s="268" t="s">
        <v>404</v>
      </c>
      <c r="H112" s="435">
        <v>43190</v>
      </c>
      <c r="I112" s="340" t="s">
        <v>599</v>
      </c>
      <c r="J112" s="332"/>
    </row>
    <row r="113" spans="1:10" s="275" customFormat="1" ht="24" x14ac:dyDescent="0.2">
      <c r="A113" s="406" t="s">
        <v>375</v>
      </c>
      <c r="B113" s="266">
        <v>2</v>
      </c>
      <c r="C113" s="267" t="s">
        <v>435</v>
      </c>
      <c r="D113" s="267" t="s">
        <v>568</v>
      </c>
      <c r="E113" s="268" t="s">
        <v>321</v>
      </c>
      <c r="F113" s="268" t="s">
        <v>322</v>
      </c>
      <c r="G113" s="268" t="s">
        <v>404</v>
      </c>
      <c r="H113" s="435">
        <v>43190</v>
      </c>
      <c r="I113" s="340" t="s">
        <v>599</v>
      </c>
      <c r="J113" s="332"/>
    </row>
    <row r="114" spans="1:10" s="275" customFormat="1" ht="24" x14ac:dyDescent="0.2">
      <c r="A114" s="406" t="s">
        <v>375</v>
      </c>
      <c r="B114" s="266">
        <v>2</v>
      </c>
      <c r="C114" s="267" t="s">
        <v>581</v>
      </c>
      <c r="D114" s="267" t="s">
        <v>569</v>
      </c>
      <c r="E114" s="268" t="s">
        <v>321</v>
      </c>
      <c r="F114" s="268" t="s">
        <v>322</v>
      </c>
      <c r="G114" s="268" t="s">
        <v>404</v>
      </c>
      <c r="H114" s="435">
        <v>43190</v>
      </c>
      <c r="I114" s="340" t="s">
        <v>599</v>
      </c>
      <c r="J114" s="332"/>
    </row>
    <row r="115" spans="1:10" s="275" customFormat="1" ht="24" x14ac:dyDescent="0.2">
      <c r="A115" s="406" t="s">
        <v>375</v>
      </c>
      <c r="B115" s="266">
        <v>3</v>
      </c>
      <c r="C115" s="267" t="s">
        <v>587</v>
      </c>
      <c r="D115" s="267" t="s">
        <v>491</v>
      </c>
      <c r="E115" s="268" t="s">
        <v>321</v>
      </c>
      <c r="F115" s="268" t="s">
        <v>322</v>
      </c>
      <c r="G115" s="268" t="s">
        <v>443</v>
      </c>
      <c r="H115" s="435">
        <v>43190</v>
      </c>
      <c r="I115" s="340" t="s">
        <v>599</v>
      </c>
      <c r="J115" s="332"/>
    </row>
    <row r="116" spans="1:10" s="275" customFormat="1" ht="24" x14ac:dyDescent="0.2">
      <c r="A116" s="406" t="s">
        <v>375</v>
      </c>
      <c r="B116" s="266">
        <v>3</v>
      </c>
      <c r="C116" s="267" t="s">
        <v>378</v>
      </c>
      <c r="D116" s="267" t="s">
        <v>379</v>
      </c>
      <c r="E116" s="268" t="s">
        <v>321</v>
      </c>
      <c r="F116" s="268" t="s">
        <v>322</v>
      </c>
      <c r="G116" s="268" t="s">
        <v>443</v>
      </c>
      <c r="H116" s="435">
        <v>43190</v>
      </c>
      <c r="I116" s="340" t="s">
        <v>599</v>
      </c>
      <c r="J116" s="332"/>
    </row>
    <row r="117" spans="1:10" s="275" customFormat="1" ht="24" x14ac:dyDescent="0.2">
      <c r="A117" s="406" t="s">
        <v>375</v>
      </c>
      <c r="B117" s="266">
        <v>3</v>
      </c>
      <c r="C117" s="267" t="s">
        <v>389</v>
      </c>
      <c r="D117" s="267" t="s">
        <v>512</v>
      </c>
      <c r="E117" s="268" t="s">
        <v>321</v>
      </c>
      <c r="F117" s="268" t="s">
        <v>322</v>
      </c>
      <c r="G117" s="268" t="s">
        <v>443</v>
      </c>
      <c r="H117" s="435">
        <v>43190</v>
      </c>
      <c r="I117" s="340" t="s">
        <v>599</v>
      </c>
      <c r="J117" s="332"/>
    </row>
    <row r="118" spans="1:10" s="275" customFormat="1" ht="24" x14ac:dyDescent="0.2">
      <c r="A118" s="406" t="s">
        <v>375</v>
      </c>
      <c r="B118" s="266">
        <v>3</v>
      </c>
      <c r="C118" s="267" t="s">
        <v>435</v>
      </c>
      <c r="D118" s="267" t="s">
        <v>380</v>
      </c>
      <c r="E118" s="268" t="s">
        <v>321</v>
      </c>
      <c r="F118" s="268" t="s">
        <v>322</v>
      </c>
      <c r="G118" s="268" t="s">
        <v>443</v>
      </c>
      <c r="H118" s="435">
        <v>43190</v>
      </c>
      <c r="I118" s="340" t="s">
        <v>599</v>
      </c>
      <c r="J118" s="332"/>
    </row>
    <row r="119" spans="1:10" s="275" customFormat="1" ht="24" x14ac:dyDescent="0.2">
      <c r="A119" s="406" t="s">
        <v>375</v>
      </c>
      <c r="B119" s="266">
        <v>3</v>
      </c>
      <c r="C119" s="267" t="s">
        <v>606</v>
      </c>
      <c r="D119" s="267" t="s">
        <v>383</v>
      </c>
      <c r="E119" s="268" t="s">
        <v>321</v>
      </c>
      <c r="F119" s="268" t="s">
        <v>322</v>
      </c>
      <c r="G119" s="268" t="s">
        <v>443</v>
      </c>
      <c r="H119" s="435">
        <v>43190</v>
      </c>
      <c r="I119" s="340" t="s">
        <v>599</v>
      </c>
      <c r="J119" s="332"/>
    </row>
    <row r="120" spans="1:10" s="275" customFormat="1" ht="24" x14ac:dyDescent="0.2">
      <c r="A120" s="406" t="s">
        <v>375</v>
      </c>
      <c r="B120" s="266">
        <v>3</v>
      </c>
      <c r="C120" s="267" t="s">
        <v>435</v>
      </c>
      <c r="D120" s="267" t="s">
        <v>568</v>
      </c>
      <c r="E120" s="268" t="s">
        <v>321</v>
      </c>
      <c r="F120" s="268" t="s">
        <v>322</v>
      </c>
      <c r="G120" s="268" t="s">
        <v>443</v>
      </c>
      <c r="H120" s="435">
        <v>43190</v>
      </c>
      <c r="I120" s="340" t="s">
        <v>599</v>
      </c>
      <c r="J120" s="332"/>
    </row>
    <row r="121" spans="1:10" s="275" customFormat="1" ht="24" x14ac:dyDescent="0.2">
      <c r="A121" s="406" t="s">
        <v>375</v>
      </c>
      <c r="B121" s="266">
        <v>3</v>
      </c>
      <c r="C121" s="267" t="s">
        <v>458</v>
      </c>
      <c r="D121" s="267" t="s">
        <v>415</v>
      </c>
      <c r="E121" s="268" t="s">
        <v>321</v>
      </c>
      <c r="F121" s="268" t="s">
        <v>322</v>
      </c>
      <c r="G121" s="268" t="s">
        <v>443</v>
      </c>
      <c r="H121" s="435">
        <v>43190</v>
      </c>
      <c r="I121" s="337" t="s">
        <v>526</v>
      </c>
      <c r="J121" s="332"/>
    </row>
    <row r="122" spans="1:10" s="275" customFormat="1" ht="24" x14ac:dyDescent="0.2">
      <c r="A122" s="406" t="s">
        <v>375</v>
      </c>
      <c r="B122" s="266">
        <v>3</v>
      </c>
      <c r="C122" s="267" t="s">
        <v>341</v>
      </c>
      <c r="D122" s="267" t="s">
        <v>388</v>
      </c>
      <c r="E122" s="268" t="s">
        <v>321</v>
      </c>
      <c r="F122" s="268" t="s">
        <v>322</v>
      </c>
      <c r="G122" s="268" t="s">
        <v>443</v>
      </c>
      <c r="H122" s="435">
        <v>43190</v>
      </c>
      <c r="I122" s="337" t="s">
        <v>526</v>
      </c>
      <c r="J122" s="332"/>
    </row>
    <row r="123" spans="1:10" s="275" customFormat="1" ht="24" x14ac:dyDescent="0.2">
      <c r="A123" s="406" t="s">
        <v>375</v>
      </c>
      <c r="B123" s="266">
        <v>3</v>
      </c>
      <c r="C123" s="267" t="s">
        <v>389</v>
      </c>
      <c r="D123" s="267" t="s">
        <v>512</v>
      </c>
      <c r="E123" s="268" t="s">
        <v>448</v>
      </c>
      <c r="F123" s="268" t="s">
        <v>322</v>
      </c>
      <c r="G123" s="268" t="s">
        <v>443</v>
      </c>
      <c r="H123" s="435">
        <v>43190</v>
      </c>
      <c r="I123" s="337" t="s">
        <v>528</v>
      </c>
      <c r="J123" s="332"/>
    </row>
    <row r="124" spans="1:10" s="275" customFormat="1" ht="24" x14ac:dyDescent="0.2">
      <c r="A124" s="406" t="s">
        <v>375</v>
      </c>
      <c r="B124" s="266">
        <v>3</v>
      </c>
      <c r="C124" s="267" t="s">
        <v>341</v>
      </c>
      <c r="D124" s="267" t="s">
        <v>388</v>
      </c>
      <c r="E124" s="268" t="s">
        <v>448</v>
      </c>
      <c r="F124" s="268" t="s">
        <v>322</v>
      </c>
      <c r="G124" s="268" t="s">
        <v>443</v>
      </c>
      <c r="H124" s="435">
        <v>43190</v>
      </c>
      <c r="I124" s="337" t="s">
        <v>528</v>
      </c>
      <c r="J124" s="332"/>
    </row>
    <row r="125" spans="1:10" s="275" customFormat="1" ht="24" x14ac:dyDescent="0.2">
      <c r="A125" s="409" t="s">
        <v>286</v>
      </c>
      <c r="B125" s="325">
        <v>1</v>
      </c>
      <c r="C125" s="238" t="s">
        <v>607</v>
      </c>
      <c r="D125" s="238" t="s">
        <v>570</v>
      </c>
      <c r="E125" s="270" t="s">
        <v>321</v>
      </c>
      <c r="F125" s="270" t="s">
        <v>322</v>
      </c>
      <c r="G125" s="270" t="s">
        <v>323</v>
      </c>
      <c r="H125" s="436">
        <v>43190</v>
      </c>
      <c r="I125" s="340" t="s">
        <v>599</v>
      </c>
      <c r="J125" s="332"/>
    </row>
    <row r="126" spans="1:10" s="275" customFormat="1" ht="24" x14ac:dyDescent="0.2">
      <c r="A126" s="409" t="s">
        <v>286</v>
      </c>
      <c r="B126" s="325">
        <v>1</v>
      </c>
      <c r="C126" s="238" t="s">
        <v>607</v>
      </c>
      <c r="D126" s="238" t="s">
        <v>572</v>
      </c>
      <c r="E126" s="270" t="s">
        <v>321</v>
      </c>
      <c r="F126" s="270" t="s">
        <v>322</v>
      </c>
      <c r="G126" s="270" t="s">
        <v>323</v>
      </c>
      <c r="H126" s="436">
        <v>43190</v>
      </c>
      <c r="I126" s="340" t="s">
        <v>599</v>
      </c>
      <c r="J126" s="332"/>
    </row>
    <row r="127" spans="1:10" s="275" customFormat="1" ht="24" x14ac:dyDescent="0.2">
      <c r="A127" s="409" t="s">
        <v>286</v>
      </c>
      <c r="B127" s="325">
        <v>1</v>
      </c>
      <c r="C127" s="238" t="s">
        <v>607</v>
      </c>
      <c r="D127" s="238" t="s">
        <v>571</v>
      </c>
      <c r="E127" s="270" t="s">
        <v>321</v>
      </c>
      <c r="F127" s="270" t="s">
        <v>322</v>
      </c>
      <c r="G127" s="270" t="s">
        <v>323</v>
      </c>
      <c r="H127" s="436">
        <v>43190</v>
      </c>
      <c r="I127" s="340" t="s">
        <v>599</v>
      </c>
      <c r="J127" s="332"/>
    </row>
    <row r="128" spans="1:10" s="275" customFormat="1" ht="24" x14ac:dyDescent="0.2">
      <c r="A128" s="409" t="s">
        <v>286</v>
      </c>
      <c r="B128" s="325">
        <v>2</v>
      </c>
      <c r="C128" s="238" t="s">
        <v>607</v>
      </c>
      <c r="D128" s="238" t="s">
        <v>570</v>
      </c>
      <c r="E128" s="270" t="s">
        <v>321</v>
      </c>
      <c r="F128" s="270" t="s">
        <v>322</v>
      </c>
      <c r="G128" s="270" t="s">
        <v>404</v>
      </c>
      <c r="H128" s="436">
        <v>43190</v>
      </c>
      <c r="I128" s="340" t="s">
        <v>599</v>
      </c>
      <c r="J128" s="332"/>
    </row>
    <row r="129" spans="1:10" s="275" customFormat="1" ht="24" x14ac:dyDescent="0.2">
      <c r="A129" s="409" t="s">
        <v>286</v>
      </c>
      <c r="B129" s="325">
        <v>2</v>
      </c>
      <c r="C129" s="238" t="s">
        <v>607</v>
      </c>
      <c r="D129" s="238" t="s">
        <v>572</v>
      </c>
      <c r="E129" s="270" t="s">
        <v>321</v>
      </c>
      <c r="F129" s="270" t="s">
        <v>322</v>
      </c>
      <c r="G129" s="270" t="s">
        <v>404</v>
      </c>
      <c r="H129" s="436">
        <v>43190</v>
      </c>
      <c r="I129" s="340" t="s">
        <v>599</v>
      </c>
      <c r="J129" s="332"/>
    </row>
    <row r="130" spans="1:10" s="275" customFormat="1" ht="24" x14ac:dyDescent="0.25">
      <c r="A130" s="409" t="s">
        <v>286</v>
      </c>
      <c r="B130" s="325">
        <v>3</v>
      </c>
      <c r="C130" s="238" t="s">
        <v>513</v>
      </c>
      <c r="D130" s="238" t="s">
        <v>514</v>
      </c>
      <c r="E130" s="270" t="s">
        <v>321</v>
      </c>
      <c r="F130" s="270" t="s">
        <v>322</v>
      </c>
      <c r="G130" s="270" t="s">
        <v>443</v>
      </c>
      <c r="H130" s="436">
        <v>43190</v>
      </c>
      <c r="I130" s="340" t="s">
        <v>599</v>
      </c>
      <c r="J130" s="252"/>
    </row>
    <row r="131" spans="1:10" ht="24.75" thickBot="1" x14ac:dyDescent="0.3">
      <c r="A131" s="413" t="s">
        <v>397</v>
      </c>
      <c r="B131" s="437">
        <v>3</v>
      </c>
      <c r="C131" s="438" t="s">
        <v>515</v>
      </c>
      <c r="D131" s="438" t="s">
        <v>516</v>
      </c>
      <c r="E131" s="438" t="s">
        <v>448</v>
      </c>
      <c r="F131" s="439" t="s">
        <v>322</v>
      </c>
      <c r="G131" s="439" t="s">
        <v>443</v>
      </c>
      <c r="H131" s="440" t="s">
        <v>608</v>
      </c>
      <c r="I131" s="340" t="s">
        <v>599</v>
      </c>
    </row>
    <row r="133" spans="1:10" x14ac:dyDescent="0.25">
      <c r="A133" s="252" t="s">
        <v>315</v>
      </c>
    </row>
    <row r="134" spans="1:10" x14ac:dyDescent="0.25">
      <c r="A134" s="252" t="s">
        <v>597</v>
      </c>
    </row>
    <row r="135" spans="1:10" ht="32.25" customHeight="1" x14ac:dyDescent="0.25">
      <c r="A135" s="828" t="s">
        <v>625</v>
      </c>
      <c r="B135" s="828"/>
      <c r="C135" s="828"/>
      <c r="D135" s="828"/>
      <c r="E135" s="828"/>
      <c r="F135" s="828"/>
      <c r="G135" s="828"/>
      <c r="H135" s="828"/>
    </row>
  </sheetData>
  <autoFilter ref="A33:H33"/>
  <mergeCells count="2">
    <mergeCell ref="A1:H1"/>
    <mergeCell ref="A135:H135"/>
  </mergeCells>
  <pageMargins left="0.70866141732283472" right="0.70866141732283472" top="0.59055118110236227" bottom="0.78740157480314965" header="0.31496062992125984" footer="0.31496062992125984"/>
  <pageSetup paperSize="9" scale="91" fitToHeight="0" orientation="landscape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view="pageBreakPreview" zoomScaleNormal="100" zoomScaleSheetLayoutView="100" workbookViewId="0">
      <selection sqref="A1:B5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790" t="s">
        <v>279</v>
      </c>
      <c r="B1" s="790"/>
    </row>
    <row r="2" spans="1:2" s="1" customFormat="1" ht="16.5" thickBot="1" x14ac:dyDescent="0.3">
      <c r="A2" s="78" t="s">
        <v>52</v>
      </c>
      <c r="B2" s="79" t="s">
        <v>111</v>
      </c>
    </row>
    <row r="3" spans="1:2" x14ac:dyDescent="0.25">
      <c r="A3" s="46" t="s">
        <v>298</v>
      </c>
      <c r="B3" s="46" t="s">
        <v>319</v>
      </c>
    </row>
    <row r="4" spans="1:2" x14ac:dyDescent="0.25">
      <c r="A4" s="2"/>
      <c r="B4" s="2" t="s">
        <v>583</v>
      </c>
    </row>
    <row r="5" spans="1:2" x14ac:dyDescent="0.25">
      <c r="A5" s="2"/>
      <c r="B5" s="2" t="s">
        <v>405</v>
      </c>
    </row>
    <row r="6" spans="1:2" x14ac:dyDescent="0.25">
      <c r="A6" s="2"/>
      <c r="B6" s="2" t="s">
        <v>451</v>
      </c>
    </row>
    <row r="7" spans="1:2" x14ac:dyDescent="0.25">
      <c r="A7" s="2"/>
      <c r="B7" s="2" t="s">
        <v>444</v>
      </c>
    </row>
    <row r="8" spans="1:2" x14ac:dyDescent="0.25">
      <c r="A8" s="2"/>
      <c r="B8" s="2" t="s">
        <v>326</v>
      </c>
    </row>
    <row r="9" spans="1:2" x14ac:dyDescent="0.25">
      <c r="A9" s="2"/>
      <c r="B9" s="2" t="s">
        <v>648</v>
      </c>
    </row>
    <row r="10" spans="1:2" x14ac:dyDescent="0.25">
      <c r="B10" t="s">
        <v>329</v>
      </c>
    </row>
    <row r="11" spans="1:2" x14ac:dyDescent="0.25">
      <c r="A11" s="2" t="s">
        <v>296</v>
      </c>
      <c r="B11" s="2" t="s">
        <v>444</v>
      </c>
    </row>
    <row r="12" spans="1:2" x14ac:dyDescent="0.25">
      <c r="A12" s="2"/>
      <c r="B12" s="2" t="s">
        <v>411</v>
      </c>
    </row>
    <row r="13" spans="1:2" x14ac:dyDescent="0.25">
      <c r="A13" s="2"/>
      <c r="B13" s="2" t="s">
        <v>339</v>
      </c>
    </row>
    <row r="14" spans="1:2" x14ac:dyDescent="0.25">
      <c r="A14" s="2"/>
      <c r="B14" s="2" t="s">
        <v>458</v>
      </c>
    </row>
    <row r="15" spans="1:2" x14ac:dyDescent="0.25">
      <c r="A15" s="2"/>
      <c r="B15" s="2" t="s">
        <v>409</v>
      </c>
    </row>
    <row r="16" spans="1:2" x14ac:dyDescent="0.25">
      <c r="A16" s="2"/>
      <c r="B16" s="2" t="s">
        <v>350</v>
      </c>
    </row>
    <row r="17" spans="1:2" x14ac:dyDescent="0.25">
      <c r="A17" s="2"/>
      <c r="B17" s="2" t="s">
        <v>661</v>
      </c>
    </row>
    <row r="18" spans="1:2" x14ac:dyDescent="0.25">
      <c r="A18" s="2"/>
      <c r="B18" s="2" t="s">
        <v>347</v>
      </c>
    </row>
    <row r="19" spans="1:2" x14ac:dyDescent="0.25">
      <c r="A19" s="2"/>
      <c r="B19" s="2" t="s">
        <v>455</v>
      </c>
    </row>
    <row r="20" spans="1:2" x14ac:dyDescent="0.25">
      <c r="A20" s="2" t="s">
        <v>294</v>
      </c>
      <c r="B20" s="2" t="s">
        <v>460</v>
      </c>
    </row>
    <row r="21" spans="1:2" x14ac:dyDescent="0.25">
      <c r="A21" s="2"/>
      <c r="B21" s="2" t="s">
        <v>348</v>
      </c>
    </row>
    <row r="22" spans="1:2" x14ac:dyDescent="0.25">
      <c r="A22" s="2"/>
      <c r="B22" s="2" t="s">
        <v>350</v>
      </c>
    </row>
    <row r="23" spans="1:2" x14ac:dyDescent="0.25">
      <c r="A23" s="2"/>
      <c r="B23" s="2" t="s">
        <v>462</v>
      </c>
    </row>
    <row r="24" spans="1:2" x14ac:dyDescent="0.25">
      <c r="A24" s="2"/>
      <c r="B24" s="2" t="s">
        <v>357</v>
      </c>
    </row>
    <row r="25" spans="1:2" x14ac:dyDescent="0.25">
      <c r="A25" s="2"/>
      <c r="B25" s="2" t="s">
        <v>662</v>
      </c>
    </row>
    <row r="26" spans="1:2" x14ac:dyDescent="0.25">
      <c r="A26" s="2"/>
      <c r="B26" s="2" t="s">
        <v>359</v>
      </c>
    </row>
    <row r="27" spans="1:2" x14ac:dyDescent="0.25">
      <c r="A27" s="2"/>
      <c r="B27" s="2" t="s">
        <v>467</v>
      </c>
    </row>
    <row r="28" spans="1:2" x14ac:dyDescent="0.25">
      <c r="A28" s="2"/>
      <c r="B28" s="2" t="s">
        <v>361</v>
      </c>
    </row>
    <row r="29" spans="1:2" x14ac:dyDescent="0.25">
      <c r="A29" s="2"/>
      <c r="B29" s="2" t="s">
        <v>355</v>
      </c>
    </row>
    <row r="30" spans="1:2" x14ac:dyDescent="0.25">
      <c r="A30" s="2" t="s">
        <v>292</v>
      </c>
      <c r="B30" s="523" t="s">
        <v>663</v>
      </c>
    </row>
    <row r="31" spans="1:2" x14ac:dyDescent="0.25">
      <c r="A31" s="2"/>
      <c r="B31" s="523" t="s">
        <v>664</v>
      </c>
    </row>
    <row r="32" spans="1:2" x14ac:dyDescent="0.25">
      <c r="A32" s="2"/>
      <c r="B32" s="523" t="s">
        <v>665</v>
      </c>
    </row>
    <row r="33" spans="1:2" x14ac:dyDescent="0.25">
      <c r="A33" s="2"/>
      <c r="B33" s="523" t="s">
        <v>666</v>
      </c>
    </row>
    <row r="34" spans="1:2" x14ac:dyDescent="0.25">
      <c r="A34" s="2"/>
      <c r="B34" s="523" t="s">
        <v>667</v>
      </c>
    </row>
    <row r="35" spans="1:2" x14ac:dyDescent="0.25">
      <c r="A35" s="2"/>
      <c r="B35" s="523" t="s">
        <v>668</v>
      </c>
    </row>
    <row r="36" spans="1:2" x14ac:dyDescent="0.25">
      <c r="A36" s="2"/>
      <c r="B36" s="523" t="s">
        <v>669</v>
      </c>
    </row>
    <row r="37" spans="1:2" x14ac:dyDescent="0.25">
      <c r="A37" s="2"/>
      <c r="B37" s="523" t="s">
        <v>670</v>
      </c>
    </row>
    <row r="38" spans="1:2" x14ac:dyDescent="0.25">
      <c r="A38" s="2"/>
      <c r="B38" s="523" t="s">
        <v>671</v>
      </c>
    </row>
    <row r="39" spans="1:2" x14ac:dyDescent="0.25">
      <c r="A39" s="2"/>
      <c r="B39" s="523" t="s">
        <v>672</v>
      </c>
    </row>
    <row r="40" spans="1:2" x14ac:dyDescent="0.25">
      <c r="A40" s="2"/>
      <c r="B40" s="523" t="s">
        <v>673</v>
      </c>
    </row>
    <row r="41" spans="1:2" x14ac:dyDescent="0.25">
      <c r="A41" s="2"/>
      <c r="B41" s="523" t="s">
        <v>674</v>
      </c>
    </row>
    <row r="42" spans="1:2" x14ac:dyDescent="0.25">
      <c r="A42" s="2"/>
      <c r="B42" s="2" t="s">
        <v>675</v>
      </c>
    </row>
    <row r="43" spans="1:2" x14ac:dyDescent="0.25">
      <c r="A43" s="2"/>
      <c r="B43" s="2" t="s">
        <v>676</v>
      </c>
    </row>
    <row r="44" spans="1:2" x14ac:dyDescent="0.25">
      <c r="A44" s="2" t="s">
        <v>290</v>
      </c>
      <c r="B44" s="524" t="s">
        <v>373</v>
      </c>
    </row>
    <row r="45" spans="1:2" x14ac:dyDescent="0.25">
      <c r="A45" s="2" t="s">
        <v>375</v>
      </c>
      <c r="B45" s="523" t="s">
        <v>670</v>
      </c>
    </row>
    <row r="46" spans="1:2" x14ac:dyDescent="0.25">
      <c r="A46" s="2"/>
      <c r="B46" s="2" t="s">
        <v>652</v>
      </c>
    </row>
    <row r="47" spans="1:2" x14ac:dyDescent="0.25">
      <c r="A47" s="2"/>
      <c r="B47" s="2" t="s">
        <v>677</v>
      </c>
    </row>
    <row r="48" spans="1:2" x14ac:dyDescent="0.25">
      <c r="A48" s="2"/>
      <c r="B48" s="525" t="s">
        <v>678</v>
      </c>
    </row>
    <row r="49" spans="1:2" x14ac:dyDescent="0.25">
      <c r="A49" s="2"/>
      <c r="B49" s="2" t="s">
        <v>679</v>
      </c>
    </row>
    <row r="50" spans="1:2" x14ac:dyDescent="0.25">
      <c r="A50" s="2"/>
      <c r="B50" s="2" t="s">
        <v>458</v>
      </c>
    </row>
    <row r="51" spans="1:2" x14ac:dyDescent="0.25">
      <c r="A51" s="2" t="s">
        <v>286</v>
      </c>
      <c r="B51" s="2" t="s">
        <v>493</v>
      </c>
    </row>
    <row r="52" spans="1:2" x14ac:dyDescent="0.25">
      <c r="A52" s="2"/>
      <c r="B52" s="2" t="s">
        <v>361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C17" sqref="C17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790" t="s">
        <v>280</v>
      </c>
      <c r="B1" s="790"/>
      <c r="C1" s="790"/>
    </row>
    <row r="2" spans="1:3" ht="24" customHeight="1" thickBot="1" x14ac:dyDescent="0.3">
      <c r="A2" s="80" t="s">
        <v>109</v>
      </c>
      <c r="B2" s="30"/>
      <c r="C2" s="30" t="s">
        <v>680</v>
      </c>
    </row>
    <row r="3" spans="1:3" ht="16.5" thickBot="1" x14ac:dyDescent="0.3">
      <c r="A3" s="81" t="s">
        <v>52</v>
      </c>
      <c r="B3" s="60" t="s">
        <v>111</v>
      </c>
      <c r="C3" s="61" t="s">
        <v>110</v>
      </c>
    </row>
    <row r="4" spans="1:3" x14ac:dyDescent="0.25">
      <c r="A4" s="46"/>
      <c r="B4" s="46"/>
      <c r="C4" s="46"/>
    </row>
    <row r="5" spans="1:3" x14ac:dyDescent="0.25">
      <c r="A5" s="46"/>
      <c r="B5" s="46"/>
      <c r="C5" s="46"/>
    </row>
    <row r="6" spans="1:3" x14ac:dyDescent="0.25">
      <c r="A6" s="46"/>
      <c r="B6" s="46"/>
      <c r="C6" s="46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4"/>
    </row>
    <row r="11" spans="1:3" ht="21" thickBot="1" x14ac:dyDescent="0.3">
      <c r="A11" s="71" t="s">
        <v>146</v>
      </c>
      <c r="C11" s="442" t="s">
        <v>680</v>
      </c>
    </row>
    <row r="12" spans="1:3" ht="16.5" thickBot="1" x14ac:dyDescent="0.3">
      <c r="A12" s="81" t="s">
        <v>52</v>
      </c>
      <c r="B12" s="60" t="s">
        <v>111</v>
      </c>
      <c r="C12" s="61" t="s">
        <v>131</v>
      </c>
    </row>
    <row r="13" spans="1:3" x14ac:dyDescent="0.25">
      <c r="A13" s="46"/>
      <c r="B13" s="46"/>
      <c r="C13" s="46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C18" s="14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"/>
  <sheetViews>
    <sheetView view="pageBreakPreview" zoomScaleNormal="100" zoomScaleSheetLayoutView="100" workbookViewId="0">
      <selection activeCell="C2" sqref="C2"/>
    </sheetView>
  </sheetViews>
  <sheetFormatPr defaultRowHeight="15.75" x14ac:dyDescent="0.25"/>
  <cols>
    <col min="1" max="1" width="3.75" customWidth="1"/>
    <col min="2" max="2" width="8.625" customWidth="1"/>
    <col min="3" max="3" width="20.625" customWidth="1"/>
    <col min="4" max="5" width="7.625" customWidth="1"/>
    <col min="6" max="6" width="14.75" customWidth="1"/>
    <col min="7" max="7" width="18.625" customWidth="1"/>
    <col min="8" max="8" width="57" customWidth="1"/>
    <col min="9" max="9" width="10.125" customWidth="1"/>
    <col min="10" max="10" width="16" customWidth="1"/>
    <col min="11" max="11" width="16.375" customWidth="1"/>
    <col min="12" max="12" width="15.75" customWidth="1"/>
  </cols>
  <sheetData>
    <row r="1" spans="1:12" ht="21" customHeight="1" thickBot="1" x14ac:dyDescent="0.3">
      <c r="A1" s="829" t="s">
        <v>281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</row>
    <row r="2" spans="1:12" ht="138" customHeight="1" thickBot="1" x14ac:dyDescent="0.3">
      <c r="A2" s="558" t="s">
        <v>132</v>
      </c>
      <c r="B2" s="559" t="s">
        <v>52</v>
      </c>
      <c r="C2" s="559" t="s">
        <v>181</v>
      </c>
      <c r="D2" s="559" t="s">
        <v>184</v>
      </c>
      <c r="E2" s="559" t="s">
        <v>183</v>
      </c>
      <c r="F2" s="559" t="s">
        <v>133</v>
      </c>
      <c r="G2" s="559" t="s">
        <v>134</v>
      </c>
      <c r="H2" s="559" t="s">
        <v>121</v>
      </c>
      <c r="I2" s="559" t="s">
        <v>135</v>
      </c>
      <c r="J2" s="560" t="s">
        <v>136</v>
      </c>
      <c r="K2" s="559" t="s">
        <v>137</v>
      </c>
      <c r="L2" s="561" t="s">
        <v>138</v>
      </c>
    </row>
    <row r="3" spans="1:12" ht="38.25" x14ac:dyDescent="0.25">
      <c r="A3" s="562">
        <v>1</v>
      </c>
      <c r="B3" s="562" t="s">
        <v>299</v>
      </c>
      <c r="C3" s="563" t="s">
        <v>692</v>
      </c>
      <c r="D3" s="562" t="s">
        <v>693</v>
      </c>
      <c r="E3" s="562" t="s">
        <v>694</v>
      </c>
      <c r="F3" s="564" t="s">
        <v>695</v>
      </c>
      <c r="G3" s="564" t="s">
        <v>696</v>
      </c>
      <c r="H3" s="564" t="s">
        <v>697</v>
      </c>
      <c r="I3" s="565" t="s">
        <v>698</v>
      </c>
      <c r="J3" s="566"/>
      <c r="K3" s="567"/>
      <c r="L3" s="568"/>
    </row>
    <row r="4" spans="1:12" ht="38.25" x14ac:dyDescent="0.25">
      <c r="A4" s="569">
        <v>2</v>
      </c>
      <c r="B4" s="569" t="s">
        <v>299</v>
      </c>
      <c r="C4" s="570" t="s">
        <v>692</v>
      </c>
      <c r="D4" s="569" t="s">
        <v>693</v>
      </c>
      <c r="E4" s="562" t="s">
        <v>694</v>
      </c>
      <c r="F4" s="571" t="s">
        <v>699</v>
      </c>
      <c r="G4" s="571" t="s">
        <v>700</v>
      </c>
      <c r="H4" s="571" t="s">
        <v>701</v>
      </c>
      <c r="I4" s="572" t="s">
        <v>702</v>
      </c>
      <c r="J4" s="573"/>
      <c r="K4" s="574"/>
      <c r="L4" s="575"/>
    </row>
    <row r="5" spans="1:12" ht="38.25" x14ac:dyDescent="0.25">
      <c r="A5" s="562">
        <v>3</v>
      </c>
      <c r="B5" s="569" t="s">
        <v>299</v>
      </c>
      <c r="C5" s="570" t="s">
        <v>692</v>
      </c>
      <c r="D5" s="569" t="s">
        <v>693</v>
      </c>
      <c r="E5" s="562" t="s">
        <v>694</v>
      </c>
      <c r="F5" s="571" t="s">
        <v>703</v>
      </c>
      <c r="G5" s="571" t="s">
        <v>704</v>
      </c>
      <c r="H5" s="571" t="s">
        <v>705</v>
      </c>
      <c r="I5" s="572" t="s">
        <v>706</v>
      </c>
      <c r="J5" s="573"/>
      <c r="K5" s="574"/>
      <c r="L5" s="575"/>
    </row>
    <row r="6" spans="1:12" ht="38.25" x14ac:dyDescent="0.25">
      <c r="A6" s="569">
        <v>4</v>
      </c>
      <c r="B6" s="569" t="s">
        <v>299</v>
      </c>
      <c r="C6" s="570" t="s">
        <v>692</v>
      </c>
      <c r="D6" s="569" t="s">
        <v>693</v>
      </c>
      <c r="E6" s="562" t="s">
        <v>694</v>
      </c>
      <c r="F6" s="571" t="s">
        <v>707</v>
      </c>
      <c r="G6" s="571" t="s">
        <v>708</v>
      </c>
      <c r="H6" s="571" t="s">
        <v>709</v>
      </c>
      <c r="I6" s="572" t="s">
        <v>710</v>
      </c>
      <c r="J6" s="573"/>
      <c r="K6" s="574"/>
      <c r="L6" s="575"/>
    </row>
    <row r="7" spans="1:12" ht="38.25" x14ac:dyDescent="0.25">
      <c r="A7" s="562">
        <v>5</v>
      </c>
      <c r="B7" s="569" t="s">
        <v>299</v>
      </c>
      <c r="C7" s="570" t="s">
        <v>692</v>
      </c>
      <c r="D7" s="569" t="s">
        <v>693</v>
      </c>
      <c r="E7" s="562" t="s">
        <v>694</v>
      </c>
      <c r="F7" s="571" t="s">
        <v>711</v>
      </c>
      <c r="G7" s="571" t="s">
        <v>712</v>
      </c>
      <c r="H7" s="571" t="s">
        <v>713</v>
      </c>
      <c r="I7" s="572" t="s">
        <v>714</v>
      </c>
      <c r="J7" s="573"/>
      <c r="K7" s="574"/>
      <c r="L7" s="575"/>
    </row>
    <row r="8" spans="1:12" ht="38.25" x14ac:dyDescent="0.25">
      <c r="A8" s="569">
        <v>6</v>
      </c>
      <c r="B8" s="569" t="s">
        <v>299</v>
      </c>
      <c r="C8" s="570" t="s">
        <v>692</v>
      </c>
      <c r="D8" s="569" t="s">
        <v>693</v>
      </c>
      <c r="E8" s="562" t="s">
        <v>694</v>
      </c>
      <c r="F8" s="571" t="s">
        <v>715</v>
      </c>
      <c r="G8" s="571" t="s">
        <v>716</v>
      </c>
      <c r="H8" s="571" t="s">
        <v>717</v>
      </c>
      <c r="I8" s="572" t="s">
        <v>718</v>
      </c>
      <c r="J8" s="573">
        <v>3000</v>
      </c>
      <c r="K8" s="574"/>
      <c r="L8" s="575"/>
    </row>
    <row r="9" spans="1:12" ht="25.5" x14ac:dyDescent="0.25">
      <c r="A9" s="562">
        <v>7</v>
      </c>
      <c r="B9" s="569" t="s">
        <v>299</v>
      </c>
      <c r="C9" s="570" t="s">
        <v>692</v>
      </c>
      <c r="D9" s="569" t="s">
        <v>693</v>
      </c>
      <c r="E9" s="562" t="s">
        <v>694</v>
      </c>
      <c r="F9" s="571" t="s">
        <v>719</v>
      </c>
      <c r="G9" s="571" t="s">
        <v>720</v>
      </c>
      <c r="H9" s="571" t="s">
        <v>721</v>
      </c>
      <c r="I9" s="572" t="s">
        <v>722</v>
      </c>
      <c r="J9" s="573"/>
      <c r="K9" s="574"/>
      <c r="L9" s="575"/>
    </row>
    <row r="10" spans="1:12" ht="25.5" x14ac:dyDescent="0.25">
      <c r="A10" s="569">
        <v>8</v>
      </c>
      <c r="B10" s="569" t="s">
        <v>299</v>
      </c>
      <c r="C10" s="570" t="s">
        <v>692</v>
      </c>
      <c r="D10" s="569" t="s">
        <v>693</v>
      </c>
      <c r="E10" s="562" t="s">
        <v>694</v>
      </c>
      <c r="F10" s="571" t="s">
        <v>723</v>
      </c>
      <c r="G10" s="571" t="s">
        <v>720</v>
      </c>
      <c r="H10" s="571" t="s">
        <v>724</v>
      </c>
      <c r="I10" s="572" t="s">
        <v>725</v>
      </c>
      <c r="J10" s="573"/>
      <c r="K10" s="574"/>
      <c r="L10" s="575"/>
    </row>
    <row r="11" spans="1:12" ht="25.5" x14ac:dyDescent="0.25">
      <c r="A11" s="562">
        <v>9</v>
      </c>
      <c r="B11" s="569" t="s">
        <v>299</v>
      </c>
      <c r="C11" s="570" t="s">
        <v>692</v>
      </c>
      <c r="D11" s="569" t="s">
        <v>693</v>
      </c>
      <c r="E11" s="562" t="s">
        <v>694</v>
      </c>
      <c r="F11" s="571" t="s">
        <v>726</v>
      </c>
      <c r="G11" s="571" t="s">
        <v>727</v>
      </c>
      <c r="H11" s="571" t="s">
        <v>728</v>
      </c>
      <c r="I11" s="572" t="s">
        <v>729</v>
      </c>
      <c r="J11" s="573"/>
      <c r="K11" s="574"/>
      <c r="L11" s="575"/>
    </row>
    <row r="12" spans="1:12" ht="25.5" x14ac:dyDescent="0.25">
      <c r="A12" s="569">
        <v>10</v>
      </c>
      <c r="B12" s="569" t="s">
        <v>299</v>
      </c>
      <c r="C12" s="570" t="s">
        <v>692</v>
      </c>
      <c r="D12" s="569" t="s">
        <v>693</v>
      </c>
      <c r="E12" s="562" t="s">
        <v>694</v>
      </c>
      <c r="F12" s="571" t="s">
        <v>730</v>
      </c>
      <c r="G12" s="571" t="s">
        <v>731</v>
      </c>
      <c r="H12" s="571" t="s">
        <v>732</v>
      </c>
      <c r="I12" s="572" t="s">
        <v>733</v>
      </c>
      <c r="J12" s="573"/>
      <c r="K12" s="574"/>
      <c r="L12" s="575"/>
    </row>
    <row r="13" spans="1:12" ht="38.25" x14ac:dyDescent="0.25">
      <c r="A13" s="562">
        <v>11</v>
      </c>
      <c r="B13" s="569" t="s">
        <v>299</v>
      </c>
      <c r="C13" s="570" t="s">
        <v>692</v>
      </c>
      <c r="D13" s="569" t="s">
        <v>693</v>
      </c>
      <c r="E13" s="562" t="s">
        <v>694</v>
      </c>
      <c r="F13" s="571" t="s">
        <v>730</v>
      </c>
      <c r="G13" s="571" t="s">
        <v>734</v>
      </c>
      <c r="H13" s="571" t="s">
        <v>735</v>
      </c>
      <c r="I13" s="572" t="s">
        <v>733</v>
      </c>
      <c r="J13" s="573"/>
      <c r="K13" s="574"/>
      <c r="L13" s="575"/>
    </row>
    <row r="14" spans="1:12" ht="38.25" x14ac:dyDescent="0.25">
      <c r="A14" s="569">
        <v>12</v>
      </c>
      <c r="B14" s="569" t="s">
        <v>299</v>
      </c>
      <c r="C14" s="570" t="s">
        <v>692</v>
      </c>
      <c r="D14" s="569" t="s">
        <v>693</v>
      </c>
      <c r="E14" s="562" t="s">
        <v>694</v>
      </c>
      <c r="F14" s="571" t="s">
        <v>736</v>
      </c>
      <c r="G14" s="571" t="s">
        <v>737</v>
      </c>
      <c r="H14" s="571" t="s">
        <v>738</v>
      </c>
      <c r="I14" s="572" t="s">
        <v>739</v>
      </c>
      <c r="J14" s="573"/>
      <c r="K14" s="574"/>
      <c r="L14" s="575"/>
    </row>
    <row r="15" spans="1:12" ht="25.5" x14ac:dyDescent="0.25">
      <c r="A15" s="562">
        <v>13</v>
      </c>
      <c r="B15" s="569" t="s">
        <v>299</v>
      </c>
      <c r="C15" s="570" t="s">
        <v>692</v>
      </c>
      <c r="D15" s="569" t="s">
        <v>693</v>
      </c>
      <c r="E15" s="562" t="s">
        <v>694</v>
      </c>
      <c r="F15" s="571" t="s">
        <v>740</v>
      </c>
      <c r="G15" s="571" t="s">
        <v>741</v>
      </c>
      <c r="H15" s="571" t="s">
        <v>742</v>
      </c>
      <c r="I15" s="572" t="s">
        <v>743</v>
      </c>
      <c r="J15" s="573"/>
      <c r="K15" s="574"/>
      <c r="L15" s="575"/>
    </row>
    <row r="16" spans="1:12" ht="38.25" x14ac:dyDescent="0.25">
      <c r="A16" s="569">
        <v>14</v>
      </c>
      <c r="B16" s="569" t="s">
        <v>299</v>
      </c>
      <c r="C16" s="570" t="s">
        <v>692</v>
      </c>
      <c r="D16" s="569" t="s">
        <v>693</v>
      </c>
      <c r="E16" s="562" t="s">
        <v>694</v>
      </c>
      <c r="F16" s="571" t="s">
        <v>744</v>
      </c>
      <c r="G16" s="571" t="s">
        <v>745</v>
      </c>
      <c r="H16" s="571" t="s">
        <v>746</v>
      </c>
      <c r="I16" s="572" t="s">
        <v>747</v>
      </c>
      <c r="J16" s="573"/>
      <c r="K16" s="574"/>
      <c r="L16" s="575"/>
    </row>
    <row r="17" spans="1:12" ht="25.5" x14ac:dyDescent="0.25">
      <c r="A17" s="562">
        <v>15</v>
      </c>
      <c r="B17" s="569" t="s">
        <v>299</v>
      </c>
      <c r="C17" s="571" t="s">
        <v>748</v>
      </c>
      <c r="D17" s="569" t="s">
        <v>693</v>
      </c>
      <c r="E17" s="562" t="s">
        <v>694</v>
      </c>
      <c r="F17" s="570" t="s">
        <v>749</v>
      </c>
      <c r="G17" s="571" t="s">
        <v>750</v>
      </c>
      <c r="H17" s="571" t="s">
        <v>751</v>
      </c>
      <c r="I17" s="572" t="s">
        <v>752</v>
      </c>
      <c r="J17" s="573"/>
      <c r="K17" s="574"/>
      <c r="L17" s="575"/>
    </row>
    <row r="18" spans="1:12" ht="25.5" x14ac:dyDescent="0.25">
      <c r="A18" s="569">
        <v>16</v>
      </c>
      <c r="B18" s="569" t="s">
        <v>299</v>
      </c>
      <c r="C18" s="571" t="s">
        <v>753</v>
      </c>
      <c r="D18" s="569" t="s">
        <v>693</v>
      </c>
      <c r="E18" s="562" t="s">
        <v>694</v>
      </c>
      <c r="F18" s="571" t="s">
        <v>754</v>
      </c>
      <c r="G18" s="571" t="s">
        <v>755</v>
      </c>
      <c r="H18" s="571" t="s">
        <v>756</v>
      </c>
      <c r="I18" s="572" t="s">
        <v>757</v>
      </c>
      <c r="J18" s="573">
        <v>10500</v>
      </c>
      <c r="K18" s="574"/>
      <c r="L18" s="575"/>
    </row>
    <row r="19" spans="1:12" ht="25.5" x14ac:dyDescent="0.25">
      <c r="A19" s="562">
        <v>17</v>
      </c>
      <c r="B19" s="569" t="s">
        <v>299</v>
      </c>
      <c r="C19" s="571" t="s">
        <v>758</v>
      </c>
      <c r="D19" s="569" t="s">
        <v>693</v>
      </c>
      <c r="E19" s="562" t="s">
        <v>694</v>
      </c>
      <c r="F19" s="571" t="s">
        <v>759</v>
      </c>
      <c r="G19" s="571" t="s">
        <v>720</v>
      </c>
      <c r="H19" s="571" t="s">
        <v>760</v>
      </c>
      <c r="I19" s="572" t="s">
        <v>761</v>
      </c>
      <c r="J19" s="573"/>
      <c r="K19" s="574"/>
      <c r="L19" s="575"/>
    </row>
    <row r="20" spans="1:12" ht="25.5" x14ac:dyDescent="0.25">
      <c r="A20" s="569">
        <v>18</v>
      </c>
      <c r="B20" s="569" t="s">
        <v>299</v>
      </c>
      <c r="C20" s="571" t="s">
        <v>762</v>
      </c>
      <c r="D20" s="569" t="s">
        <v>693</v>
      </c>
      <c r="E20" s="562" t="s">
        <v>694</v>
      </c>
      <c r="F20" s="571" t="s">
        <v>763</v>
      </c>
      <c r="G20" s="571" t="s">
        <v>764</v>
      </c>
      <c r="H20" s="571" t="s">
        <v>765</v>
      </c>
      <c r="I20" s="572" t="s">
        <v>766</v>
      </c>
      <c r="J20" s="573">
        <v>15975</v>
      </c>
      <c r="K20" s="574"/>
      <c r="L20" s="575"/>
    </row>
    <row r="21" spans="1:12" ht="25.5" x14ac:dyDescent="0.25">
      <c r="A21" s="562">
        <v>19</v>
      </c>
      <c r="B21" s="569" t="s">
        <v>299</v>
      </c>
      <c r="C21" s="571" t="s">
        <v>767</v>
      </c>
      <c r="D21" s="569" t="s">
        <v>693</v>
      </c>
      <c r="E21" s="562" t="s">
        <v>694</v>
      </c>
      <c r="F21" s="571" t="s">
        <v>768</v>
      </c>
      <c r="G21" s="571" t="s">
        <v>769</v>
      </c>
      <c r="H21" s="571" t="s">
        <v>770</v>
      </c>
      <c r="I21" s="576" t="s">
        <v>771</v>
      </c>
      <c r="J21" s="573">
        <v>36000</v>
      </c>
      <c r="K21" s="574"/>
      <c r="L21" s="575"/>
    </row>
    <row r="22" spans="1:12" ht="25.5" x14ac:dyDescent="0.25">
      <c r="A22" s="569">
        <v>20</v>
      </c>
      <c r="B22" s="569" t="s">
        <v>299</v>
      </c>
      <c r="C22" s="570" t="s">
        <v>772</v>
      </c>
      <c r="D22" s="569" t="s">
        <v>693</v>
      </c>
      <c r="E22" s="569" t="s">
        <v>321</v>
      </c>
      <c r="F22" s="570" t="s">
        <v>773</v>
      </c>
      <c r="G22" s="570" t="s">
        <v>774</v>
      </c>
      <c r="H22" s="570" t="s">
        <v>775</v>
      </c>
      <c r="I22" s="569" t="s">
        <v>776</v>
      </c>
      <c r="J22" s="577">
        <v>12907</v>
      </c>
      <c r="K22" s="574"/>
      <c r="L22" s="575"/>
    </row>
    <row r="23" spans="1:12" ht="25.5" x14ac:dyDescent="0.25">
      <c r="A23" s="562">
        <v>21</v>
      </c>
      <c r="B23" s="569" t="s">
        <v>299</v>
      </c>
      <c r="C23" s="570" t="s">
        <v>772</v>
      </c>
      <c r="D23" s="569" t="s">
        <v>693</v>
      </c>
      <c r="E23" s="569" t="s">
        <v>321</v>
      </c>
      <c r="F23" s="570" t="s">
        <v>777</v>
      </c>
      <c r="G23" s="570" t="s">
        <v>778</v>
      </c>
      <c r="H23" s="570" t="s">
        <v>779</v>
      </c>
      <c r="I23" s="569" t="s">
        <v>776</v>
      </c>
      <c r="J23" s="577">
        <v>7002</v>
      </c>
      <c r="K23" s="574"/>
      <c r="L23" s="575"/>
    </row>
    <row r="24" spans="1:12" ht="25.5" x14ac:dyDescent="0.25">
      <c r="A24" s="569">
        <v>22</v>
      </c>
      <c r="B24" s="569" t="s">
        <v>299</v>
      </c>
      <c r="C24" s="570" t="s">
        <v>772</v>
      </c>
      <c r="D24" s="569" t="s">
        <v>693</v>
      </c>
      <c r="E24" s="569" t="s">
        <v>321</v>
      </c>
      <c r="F24" s="570" t="s">
        <v>780</v>
      </c>
      <c r="G24" s="570" t="s">
        <v>781</v>
      </c>
      <c r="H24" s="570" t="s">
        <v>782</v>
      </c>
      <c r="I24" s="569" t="s">
        <v>776</v>
      </c>
      <c r="J24" s="577">
        <v>12278</v>
      </c>
      <c r="K24" s="574"/>
      <c r="L24" s="575"/>
    </row>
    <row r="25" spans="1:12" ht="25.5" x14ac:dyDescent="0.25">
      <c r="A25" s="562">
        <v>23</v>
      </c>
      <c r="B25" s="569" t="s">
        <v>299</v>
      </c>
      <c r="C25" s="570" t="s">
        <v>772</v>
      </c>
      <c r="D25" s="569" t="s">
        <v>693</v>
      </c>
      <c r="E25" s="569" t="s">
        <v>321</v>
      </c>
      <c r="F25" s="570" t="s">
        <v>783</v>
      </c>
      <c r="G25" s="570" t="s">
        <v>784</v>
      </c>
      <c r="H25" s="570" t="s">
        <v>785</v>
      </c>
      <c r="I25" s="569" t="s">
        <v>776</v>
      </c>
      <c r="J25" s="577">
        <v>11963</v>
      </c>
      <c r="K25" s="574"/>
      <c r="L25" s="575"/>
    </row>
    <row r="26" spans="1:12" ht="25.5" x14ac:dyDescent="0.25">
      <c r="A26" s="569">
        <v>24</v>
      </c>
      <c r="B26" s="569" t="s">
        <v>299</v>
      </c>
      <c r="C26" s="570" t="s">
        <v>772</v>
      </c>
      <c r="D26" s="569" t="s">
        <v>693</v>
      </c>
      <c r="E26" s="569" t="s">
        <v>321</v>
      </c>
      <c r="F26" s="570" t="s">
        <v>786</v>
      </c>
      <c r="G26" s="570" t="s">
        <v>787</v>
      </c>
      <c r="H26" s="570" t="s">
        <v>788</v>
      </c>
      <c r="I26" s="569" t="s">
        <v>776</v>
      </c>
      <c r="J26" s="577">
        <v>9691</v>
      </c>
      <c r="K26" s="574"/>
      <c r="L26" s="575"/>
    </row>
    <row r="27" spans="1:12" ht="25.5" x14ac:dyDescent="0.25">
      <c r="A27" s="562">
        <v>25</v>
      </c>
      <c r="B27" s="569" t="s">
        <v>299</v>
      </c>
      <c r="C27" s="570" t="s">
        <v>772</v>
      </c>
      <c r="D27" s="569" t="s">
        <v>693</v>
      </c>
      <c r="E27" s="569" t="s">
        <v>321</v>
      </c>
      <c r="F27" s="570" t="s">
        <v>789</v>
      </c>
      <c r="G27" s="570" t="s">
        <v>790</v>
      </c>
      <c r="H27" s="570" t="s">
        <v>791</v>
      </c>
      <c r="I27" s="569" t="s">
        <v>776</v>
      </c>
      <c r="J27" s="577">
        <v>11357</v>
      </c>
      <c r="K27" s="574"/>
      <c r="L27" s="575"/>
    </row>
    <row r="28" spans="1:12" ht="25.5" x14ac:dyDescent="0.25">
      <c r="A28" s="569">
        <v>26</v>
      </c>
      <c r="B28" s="569" t="s">
        <v>299</v>
      </c>
      <c r="C28" s="570" t="s">
        <v>772</v>
      </c>
      <c r="D28" s="569" t="s">
        <v>693</v>
      </c>
      <c r="E28" s="569" t="s">
        <v>321</v>
      </c>
      <c r="F28" s="570" t="s">
        <v>792</v>
      </c>
      <c r="G28" s="570" t="s">
        <v>793</v>
      </c>
      <c r="H28" s="570" t="s">
        <v>794</v>
      </c>
      <c r="I28" s="569" t="s">
        <v>776</v>
      </c>
      <c r="J28" s="577">
        <v>9490</v>
      </c>
      <c r="K28" s="574"/>
      <c r="L28" s="575"/>
    </row>
    <row r="29" spans="1:12" ht="25.5" x14ac:dyDescent="0.25">
      <c r="A29" s="562">
        <v>27</v>
      </c>
      <c r="B29" s="569" t="s">
        <v>299</v>
      </c>
      <c r="C29" s="570" t="s">
        <v>772</v>
      </c>
      <c r="D29" s="569" t="s">
        <v>693</v>
      </c>
      <c r="E29" s="569" t="s">
        <v>321</v>
      </c>
      <c r="F29" s="570" t="s">
        <v>795</v>
      </c>
      <c r="G29" s="570" t="s">
        <v>796</v>
      </c>
      <c r="H29" s="570" t="s">
        <v>797</v>
      </c>
      <c r="I29" s="569" t="s">
        <v>798</v>
      </c>
      <c r="J29" s="577">
        <v>11941</v>
      </c>
      <c r="K29" s="574"/>
      <c r="L29" s="575"/>
    </row>
    <row r="30" spans="1:12" ht="25.5" x14ac:dyDescent="0.25">
      <c r="A30" s="569">
        <v>28</v>
      </c>
      <c r="B30" s="569" t="s">
        <v>299</v>
      </c>
      <c r="C30" s="570" t="s">
        <v>772</v>
      </c>
      <c r="D30" s="569" t="s">
        <v>693</v>
      </c>
      <c r="E30" s="569" t="s">
        <v>321</v>
      </c>
      <c r="F30" s="570" t="s">
        <v>799</v>
      </c>
      <c r="G30" s="570" t="s">
        <v>800</v>
      </c>
      <c r="H30" s="570" t="s">
        <v>801</v>
      </c>
      <c r="I30" s="569" t="s">
        <v>802</v>
      </c>
      <c r="J30" s="577">
        <v>8960</v>
      </c>
      <c r="K30" s="574"/>
      <c r="L30" s="575"/>
    </row>
    <row r="31" spans="1:12" ht="25.5" x14ac:dyDescent="0.25">
      <c r="A31" s="562">
        <v>29</v>
      </c>
      <c r="B31" s="569" t="s">
        <v>299</v>
      </c>
      <c r="C31" s="570" t="s">
        <v>772</v>
      </c>
      <c r="D31" s="569" t="s">
        <v>693</v>
      </c>
      <c r="E31" s="569" t="s">
        <v>321</v>
      </c>
      <c r="F31" s="570" t="s">
        <v>803</v>
      </c>
      <c r="G31" s="570" t="s">
        <v>804</v>
      </c>
      <c r="H31" s="570" t="s">
        <v>805</v>
      </c>
      <c r="I31" s="569" t="s">
        <v>798</v>
      </c>
      <c r="J31" s="577">
        <v>12889</v>
      </c>
      <c r="K31" s="574"/>
      <c r="L31" s="575"/>
    </row>
    <row r="32" spans="1:12" ht="38.25" x14ac:dyDescent="0.25">
      <c r="A32" s="569">
        <v>30</v>
      </c>
      <c r="B32" s="569" t="s">
        <v>299</v>
      </c>
      <c r="C32" s="570" t="s">
        <v>772</v>
      </c>
      <c r="D32" s="569" t="s">
        <v>693</v>
      </c>
      <c r="E32" s="569" t="s">
        <v>321</v>
      </c>
      <c r="F32" s="570" t="s">
        <v>806</v>
      </c>
      <c r="G32" s="570" t="s">
        <v>807</v>
      </c>
      <c r="H32" s="570" t="s">
        <v>808</v>
      </c>
      <c r="I32" s="569" t="s">
        <v>802</v>
      </c>
      <c r="J32" s="577">
        <v>8904</v>
      </c>
      <c r="K32" s="574"/>
      <c r="L32" s="575"/>
    </row>
    <row r="33" spans="1:12" ht="25.5" x14ac:dyDescent="0.25">
      <c r="A33" s="562">
        <v>31</v>
      </c>
      <c r="B33" s="569" t="s">
        <v>299</v>
      </c>
      <c r="C33" s="570" t="s">
        <v>772</v>
      </c>
      <c r="D33" s="569" t="s">
        <v>693</v>
      </c>
      <c r="E33" s="569" t="s">
        <v>321</v>
      </c>
      <c r="F33" s="570" t="s">
        <v>809</v>
      </c>
      <c r="G33" s="570" t="s">
        <v>810</v>
      </c>
      <c r="H33" s="570" t="s">
        <v>811</v>
      </c>
      <c r="I33" s="569" t="s">
        <v>798</v>
      </c>
      <c r="J33" s="577">
        <v>14279</v>
      </c>
      <c r="K33" s="574"/>
      <c r="L33" s="575"/>
    </row>
    <row r="34" spans="1:12" ht="25.5" x14ac:dyDescent="0.25">
      <c r="A34" s="569">
        <v>32</v>
      </c>
      <c r="B34" s="569" t="s">
        <v>299</v>
      </c>
      <c r="C34" s="570" t="s">
        <v>772</v>
      </c>
      <c r="D34" s="569" t="s">
        <v>693</v>
      </c>
      <c r="E34" s="569" t="s">
        <v>321</v>
      </c>
      <c r="F34" s="570" t="s">
        <v>812</v>
      </c>
      <c r="G34" s="570" t="s">
        <v>813</v>
      </c>
      <c r="H34" s="570" t="s">
        <v>814</v>
      </c>
      <c r="I34" s="569" t="s">
        <v>802</v>
      </c>
      <c r="J34" s="577">
        <v>6425</v>
      </c>
      <c r="K34" s="574"/>
      <c r="L34" s="575"/>
    </row>
    <row r="35" spans="1:12" ht="25.5" x14ac:dyDescent="0.25">
      <c r="A35" s="562">
        <v>33</v>
      </c>
      <c r="B35" s="569" t="s">
        <v>299</v>
      </c>
      <c r="C35" s="570" t="s">
        <v>772</v>
      </c>
      <c r="D35" s="569" t="s">
        <v>693</v>
      </c>
      <c r="E35" s="569" t="s">
        <v>321</v>
      </c>
      <c r="F35" s="570" t="s">
        <v>815</v>
      </c>
      <c r="G35" s="570" t="s">
        <v>816</v>
      </c>
      <c r="H35" s="570" t="s">
        <v>817</v>
      </c>
      <c r="I35" s="569" t="s">
        <v>798</v>
      </c>
      <c r="J35" s="577">
        <v>12995</v>
      </c>
      <c r="K35" s="574"/>
      <c r="L35" s="575"/>
    </row>
    <row r="36" spans="1:12" ht="25.5" x14ac:dyDescent="0.25">
      <c r="A36" s="569">
        <v>34</v>
      </c>
      <c r="B36" s="569" t="s">
        <v>299</v>
      </c>
      <c r="C36" s="570" t="s">
        <v>772</v>
      </c>
      <c r="D36" s="569" t="s">
        <v>693</v>
      </c>
      <c r="E36" s="569" t="s">
        <v>321</v>
      </c>
      <c r="F36" s="570" t="s">
        <v>818</v>
      </c>
      <c r="G36" s="570" t="s">
        <v>819</v>
      </c>
      <c r="H36" s="570" t="s">
        <v>820</v>
      </c>
      <c r="I36" s="569" t="s">
        <v>798</v>
      </c>
      <c r="J36" s="577">
        <v>8364</v>
      </c>
      <c r="K36" s="574"/>
      <c r="L36" s="575"/>
    </row>
    <row r="37" spans="1:12" ht="25.5" x14ac:dyDescent="0.25">
      <c r="A37" s="562">
        <v>35</v>
      </c>
      <c r="B37" s="569" t="s">
        <v>299</v>
      </c>
      <c r="C37" s="570" t="s">
        <v>772</v>
      </c>
      <c r="D37" s="569" t="s">
        <v>693</v>
      </c>
      <c r="E37" s="569" t="s">
        <v>321</v>
      </c>
      <c r="F37" s="570" t="s">
        <v>821</v>
      </c>
      <c r="G37" s="570" t="s">
        <v>822</v>
      </c>
      <c r="H37" s="570" t="s">
        <v>823</v>
      </c>
      <c r="I37" s="569" t="s">
        <v>798</v>
      </c>
      <c r="J37" s="577">
        <v>5072</v>
      </c>
      <c r="K37" s="574"/>
      <c r="L37" s="575"/>
    </row>
    <row r="38" spans="1:12" ht="25.5" x14ac:dyDescent="0.25">
      <c r="A38" s="569">
        <v>36</v>
      </c>
      <c r="B38" s="569" t="s">
        <v>299</v>
      </c>
      <c r="C38" s="570" t="s">
        <v>772</v>
      </c>
      <c r="D38" s="569" t="s">
        <v>693</v>
      </c>
      <c r="E38" s="569" t="s">
        <v>321</v>
      </c>
      <c r="F38" s="570" t="s">
        <v>824</v>
      </c>
      <c r="G38" s="570" t="s">
        <v>825</v>
      </c>
      <c r="H38" s="570" t="s">
        <v>826</v>
      </c>
      <c r="I38" s="569" t="s">
        <v>798</v>
      </c>
      <c r="J38" s="577">
        <v>8906</v>
      </c>
      <c r="K38" s="574"/>
      <c r="L38" s="575"/>
    </row>
    <row r="39" spans="1:12" ht="25.5" x14ac:dyDescent="0.25">
      <c r="A39" s="562">
        <v>37</v>
      </c>
      <c r="B39" s="569" t="s">
        <v>299</v>
      </c>
      <c r="C39" s="570" t="s">
        <v>772</v>
      </c>
      <c r="D39" s="569" t="s">
        <v>693</v>
      </c>
      <c r="E39" s="569" t="s">
        <v>321</v>
      </c>
      <c r="F39" s="570" t="s">
        <v>827</v>
      </c>
      <c r="G39" s="570" t="s">
        <v>828</v>
      </c>
      <c r="H39" s="570" t="s">
        <v>829</v>
      </c>
      <c r="I39" s="569" t="s">
        <v>830</v>
      </c>
      <c r="J39" s="577">
        <v>13090</v>
      </c>
      <c r="K39" s="574"/>
      <c r="L39" s="575"/>
    </row>
    <row r="40" spans="1:12" ht="25.5" x14ac:dyDescent="0.25">
      <c r="A40" s="569">
        <v>38</v>
      </c>
      <c r="B40" s="569" t="s">
        <v>299</v>
      </c>
      <c r="C40" s="570" t="s">
        <v>772</v>
      </c>
      <c r="D40" s="569" t="s">
        <v>693</v>
      </c>
      <c r="E40" s="569" t="s">
        <v>321</v>
      </c>
      <c r="F40" s="570" t="s">
        <v>831</v>
      </c>
      <c r="G40" s="570" t="s">
        <v>832</v>
      </c>
      <c r="H40" s="570" t="s">
        <v>833</v>
      </c>
      <c r="I40" s="569" t="s">
        <v>834</v>
      </c>
      <c r="J40" s="577">
        <v>15465</v>
      </c>
      <c r="K40" s="574"/>
      <c r="L40" s="575"/>
    </row>
    <row r="41" spans="1:12" ht="25.5" x14ac:dyDescent="0.25">
      <c r="A41" s="562">
        <v>39</v>
      </c>
      <c r="B41" s="569" t="s">
        <v>299</v>
      </c>
      <c r="C41" s="570" t="s">
        <v>772</v>
      </c>
      <c r="D41" s="569" t="s">
        <v>693</v>
      </c>
      <c r="E41" s="569" t="s">
        <v>321</v>
      </c>
      <c r="F41" s="570" t="s">
        <v>835</v>
      </c>
      <c r="G41" s="570" t="s">
        <v>836</v>
      </c>
      <c r="H41" s="570" t="s">
        <v>837</v>
      </c>
      <c r="I41" s="569" t="s">
        <v>834</v>
      </c>
      <c r="J41" s="577">
        <v>10940</v>
      </c>
      <c r="K41" s="574"/>
      <c r="L41" s="575"/>
    </row>
    <row r="42" spans="1:12" ht="25.5" x14ac:dyDescent="0.25">
      <c r="A42" s="569">
        <v>40</v>
      </c>
      <c r="B42" s="569" t="s">
        <v>299</v>
      </c>
      <c r="C42" s="570" t="s">
        <v>772</v>
      </c>
      <c r="D42" s="569" t="s">
        <v>693</v>
      </c>
      <c r="E42" s="569" t="s">
        <v>321</v>
      </c>
      <c r="F42" s="570" t="s">
        <v>838</v>
      </c>
      <c r="G42" s="570" t="s">
        <v>839</v>
      </c>
      <c r="H42" s="570" t="s">
        <v>840</v>
      </c>
      <c r="I42" s="569" t="s">
        <v>830</v>
      </c>
      <c r="J42" s="577">
        <v>13663</v>
      </c>
      <c r="K42" s="574"/>
      <c r="L42" s="575"/>
    </row>
    <row r="43" spans="1:12" ht="25.5" x14ac:dyDescent="0.25">
      <c r="A43" s="562">
        <v>41</v>
      </c>
      <c r="B43" s="569" t="s">
        <v>299</v>
      </c>
      <c r="C43" s="570" t="s">
        <v>772</v>
      </c>
      <c r="D43" s="569" t="s">
        <v>693</v>
      </c>
      <c r="E43" s="569" t="s">
        <v>321</v>
      </c>
      <c r="F43" s="570" t="s">
        <v>841</v>
      </c>
      <c r="G43" s="570" t="s">
        <v>842</v>
      </c>
      <c r="H43" s="570" t="s">
        <v>843</v>
      </c>
      <c r="I43" s="569" t="s">
        <v>834</v>
      </c>
      <c r="J43" s="577">
        <v>5243</v>
      </c>
      <c r="K43" s="574"/>
      <c r="L43" s="575"/>
    </row>
    <row r="44" spans="1:12" ht="25.5" x14ac:dyDescent="0.25">
      <c r="A44" s="569">
        <v>42</v>
      </c>
      <c r="B44" s="569" t="s">
        <v>299</v>
      </c>
      <c r="C44" s="570" t="s">
        <v>772</v>
      </c>
      <c r="D44" s="569" t="s">
        <v>693</v>
      </c>
      <c r="E44" s="569" t="s">
        <v>321</v>
      </c>
      <c r="F44" s="570" t="s">
        <v>844</v>
      </c>
      <c r="G44" s="570" t="s">
        <v>845</v>
      </c>
      <c r="H44" s="570" t="s">
        <v>846</v>
      </c>
      <c r="I44" s="569" t="s">
        <v>830</v>
      </c>
      <c r="J44" s="577">
        <v>9450</v>
      </c>
      <c r="K44" s="574"/>
      <c r="L44" s="575"/>
    </row>
    <row r="45" spans="1:12" ht="25.5" x14ac:dyDescent="0.25">
      <c r="A45" s="562">
        <v>43</v>
      </c>
      <c r="B45" s="569" t="s">
        <v>299</v>
      </c>
      <c r="C45" s="570" t="s">
        <v>772</v>
      </c>
      <c r="D45" s="569" t="s">
        <v>693</v>
      </c>
      <c r="E45" s="569" t="s">
        <v>321</v>
      </c>
      <c r="F45" s="570" t="s">
        <v>847</v>
      </c>
      <c r="G45" s="570" t="s">
        <v>848</v>
      </c>
      <c r="H45" s="570" t="s">
        <v>849</v>
      </c>
      <c r="I45" s="569" t="s">
        <v>830</v>
      </c>
      <c r="J45" s="577">
        <v>12191</v>
      </c>
      <c r="K45" s="574"/>
      <c r="L45" s="575"/>
    </row>
    <row r="46" spans="1:12" ht="25.5" x14ac:dyDescent="0.25">
      <c r="A46" s="569">
        <v>44</v>
      </c>
      <c r="B46" s="569" t="s">
        <v>299</v>
      </c>
      <c r="C46" s="570" t="s">
        <v>772</v>
      </c>
      <c r="D46" s="569" t="s">
        <v>693</v>
      </c>
      <c r="E46" s="569" t="s">
        <v>321</v>
      </c>
      <c r="F46" s="570" t="s">
        <v>850</v>
      </c>
      <c r="G46" s="570" t="s">
        <v>851</v>
      </c>
      <c r="H46" s="570" t="s">
        <v>852</v>
      </c>
      <c r="I46" s="569" t="s">
        <v>830</v>
      </c>
      <c r="J46" s="577">
        <v>8212</v>
      </c>
      <c r="K46" s="574"/>
      <c r="L46" s="575"/>
    </row>
    <row r="47" spans="1:12" ht="25.5" x14ac:dyDescent="0.25">
      <c r="A47" s="562">
        <v>45</v>
      </c>
      <c r="B47" s="569" t="s">
        <v>299</v>
      </c>
      <c r="C47" s="570" t="s">
        <v>772</v>
      </c>
      <c r="D47" s="569" t="s">
        <v>693</v>
      </c>
      <c r="E47" s="569" t="s">
        <v>321</v>
      </c>
      <c r="F47" s="570" t="s">
        <v>853</v>
      </c>
      <c r="G47" s="570" t="s">
        <v>854</v>
      </c>
      <c r="H47" s="570" t="s">
        <v>855</v>
      </c>
      <c r="I47" s="569" t="s">
        <v>830</v>
      </c>
      <c r="J47" s="577">
        <v>8666</v>
      </c>
      <c r="K47" s="574"/>
      <c r="L47" s="575"/>
    </row>
    <row r="48" spans="1:12" ht="25.5" x14ac:dyDescent="0.25">
      <c r="A48" s="569">
        <v>46</v>
      </c>
      <c r="B48" s="569" t="s">
        <v>299</v>
      </c>
      <c r="C48" s="570" t="s">
        <v>772</v>
      </c>
      <c r="D48" s="569" t="s">
        <v>693</v>
      </c>
      <c r="E48" s="569" t="s">
        <v>321</v>
      </c>
      <c r="F48" s="570" t="s">
        <v>856</v>
      </c>
      <c r="G48" s="570" t="s">
        <v>857</v>
      </c>
      <c r="H48" s="570" t="s">
        <v>858</v>
      </c>
      <c r="I48" s="569" t="s">
        <v>859</v>
      </c>
      <c r="J48" s="577">
        <v>11648</v>
      </c>
      <c r="K48" s="574"/>
      <c r="L48" s="575"/>
    </row>
    <row r="49" spans="1:12" ht="25.5" x14ac:dyDescent="0.25">
      <c r="A49" s="562">
        <v>47</v>
      </c>
      <c r="B49" s="569" t="s">
        <v>299</v>
      </c>
      <c r="C49" s="570" t="s">
        <v>772</v>
      </c>
      <c r="D49" s="569" t="s">
        <v>693</v>
      </c>
      <c r="E49" s="569" t="s">
        <v>321</v>
      </c>
      <c r="F49" s="570" t="s">
        <v>860</v>
      </c>
      <c r="G49" s="570" t="s">
        <v>861</v>
      </c>
      <c r="H49" s="570" t="s">
        <v>862</v>
      </c>
      <c r="I49" s="569" t="s">
        <v>859</v>
      </c>
      <c r="J49" s="577">
        <v>12043</v>
      </c>
      <c r="K49" s="574"/>
      <c r="L49" s="575"/>
    </row>
    <row r="50" spans="1:12" ht="25.5" x14ac:dyDescent="0.25">
      <c r="A50" s="569">
        <v>48</v>
      </c>
      <c r="B50" s="569" t="s">
        <v>299</v>
      </c>
      <c r="C50" s="570" t="s">
        <v>772</v>
      </c>
      <c r="D50" s="569" t="s">
        <v>693</v>
      </c>
      <c r="E50" s="569" t="s">
        <v>321</v>
      </c>
      <c r="F50" s="570" t="s">
        <v>863</v>
      </c>
      <c r="G50" s="570" t="s">
        <v>864</v>
      </c>
      <c r="H50" s="570" t="s">
        <v>865</v>
      </c>
      <c r="I50" s="569" t="s">
        <v>859</v>
      </c>
      <c r="J50" s="577">
        <v>10750</v>
      </c>
      <c r="K50" s="574"/>
      <c r="L50" s="575"/>
    </row>
    <row r="51" spans="1:12" ht="25.5" x14ac:dyDescent="0.25">
      <c r="A51" s="562">
        <v>49</v>
      </c>
      <c r="B51" s="569" t="s">
        <v>299</v>
      </c>
      <c r="C51" s="570" t="s">
        <v>772</v>
      </c>
      <c r="D51" s="569" t="s">
        <v>693</v>
      </c>
      <c r="E51" s="569" t="s">
        <v>321</v>
      </c>
      <c r="F51" s="570" t="s">
        <v>866</v>
      </c>
      <c r="G51" s="570" t="s">
        <v>867</v>
      </c>
      <c r="H51" s="570" t="s">
        <v>868</v>
      </c>
      <c r="I51" s="569" t="s">
        <v>869</v>
      </c>
      <c r="J51" s="577">
        <v>9225</v>
      </c>
      <c r="K51" s="574"/>
      <c r="L51" s="575"/>
    </row>
    <row r="52" spans="1:12" ht="25.5" x14ac:dyDescent="0.25">
      <c r="A52" s="569">
        <v>50</v>
      </c>
      <c r="B52" s="569" t="s">
        <v>299</v>
      </c>
      <c r="C52" s="570" t="s">
        <v>772</v>
      </c>
      <c r="D52" s="569" t="s">
        <v>693</v>
      </c>
      <c r="E52" s="569" t="s">
        <v>321</v>
      </c>
      <c r="F52" s="570" t="s">
        <v>870</v>
      </c>
      <c r="G52" s="570" t="s">
        <v>871</v>
      </c>
      <c r="H52" s="570" t="s">
        <v>872</v>
      </c>
      <c r="I52" s="569" t="s">
        <v>859</v>
      </c>
      <c r="J52" s="577">
        <v>11528</v>
      </c>
      <c r="K52" s="574"/>
      <c r="L52" s="575"/>
    </row>
    <row r="53" spans="1:12" ht="25.5" x14ac:dyDescent="0.25">
      <c r="A53" s="562">
        <v>51</v>
      </c>
      <c r="B53" s="569" t="s">
        <v>299</v>
      </c>
      <c r="C53" s="570" t="s">
        <v>772</v>
      </c>
      <c r="D53" s="569" t="s">
        <v>693</v>
      </c>
      <c r="E53" s="569" t="s">
        <v>321</v>
      </c>
      <c r="F53" s="570" t="s">
        <v>873</v>
      </c>
      <c r="G53" s="570" t="s">
        <v>874</v>
      </c>
      <c r="H53" s="570" t="s">
        <v>875</v>
      </c>
      <c r="I53" s="569" t="s">
        <v>859</v>
      </c>
      <c r="J53" s="577">
        <v>9489</v>
      </c>
      <c r="K53" s="574"/>
      <c r="L53" s="575"/>
    </row>
    <row r="54" spans="1:12" ht="25.5" x14ac:dyDescent="0.25">
      <c r="A54" s="569">
        <v>52</v>
      </c>
      <c r="B54" s="569" t="s">
        <v>299</v>
      </c>
      <c r="C54" s="570" t="s">
        <v>772</v>
      </c>
      <c r="D54" s="569" t="s">
        <v>693</v>
      </c>
      <c r="E54" s="569" t="s">
        <v>321</v>
      </c>
      <c r="F54" s="570" t="s">
        <v>876</v>
      </c>
      <c r="G54" s="570" t="s">
        <v>877</v>
      </c>
      <c r="H54" s="570" t="s">
        <v>878</v>
      </c>
      <c r="I54" s="569" t="s">
        <v>859</v>
      </c>
      <c r="J54" s="577">
        <v>8298</v>
      </c>
      <c r="K54" s="574"/>
      <c r="L54" s="575"/>
    </row>
    <row r="55" spans="1:12" ht="25.5" x14ac:dyDescent="0.25">
      <c r="A55" s="562">
        <v>53</v>
      </c>
      <c r="B55" s="569" t="s">
        <v>299</v>
      </c>
      <c r="C55" s="570" t="s">
        <v>772</v>
      </c>
      <c r="D55" s="569" t="s">
        <v>693</v>
      </c>
      <c r="E55" s="569" t="s">
        <v>321</v>
      </c>
      <c r="F55" s="571" t="s">
        <v>879</v>
      </c>
      <c r="G55" s="571" t="s">
        <v>880</v>
      </c>
      <c r="H55" s="571" t="s">
        <v>881</v>
      </c>
      <c r="I55" s="572" t="s">
        <v>802</v>
      </c>
      <c r="J55" s="577">
        <v>5937</v>
      </c>
      <c r="K55" s="574"/>
      <c r="L55" s="575"/>
    </row>
    <row r="56" spans="1:12" ht="25.5" x14ac:dyDescent="0.25">
      <c r="A56" s="569">
        <v>54</v>
      </c>
      <c r="B56" s="569" t="s">
        <v>299</v>
      </c>
      <c r="C56" s="570" t="s">
        <v>772</v>
      </c>
      <c r="D56" s="569" t="s">
        <v>693</v>
      </c>
      <c r="E56" s="569" t="s">
        <v>321</v>
      </c>
      <c r="F56" s="570" t="s">
        <v>882</v>
      </c>
      <c r="G56" s="570" t="s">
        <v>883</v>
      </c>
      <c r="H56" s="570" t="s">
        <v>884</v>
      </c>
      <c r="I56" s="569" t="s">
        <v>802</v>
      </c>
      <c r="J56" s="577">
        <v>1800</v>
      </c>
      <c r="K56" s="574"/>
      <c r="L56" s="575"/>
    </row>
    <row r="57" spans="1:12" ht="25.5" x14ac:dyDescent="0.25">
      <c r="A57" s="562">
        <v>55</v>
      </c>
      <c r="B57" s="569" t="s">
        <v>299</v>
      </c>
      <c r="C57" s="570" t="s">
        <v>885</v>
      </c>
      <c r="D57" s="569" t="s">
        <v>693</v>
      </c>
      <c r="E57" s="569" t="s">
        <v>321</v>
      </c>
      <c r="F57" s="570" t="s">
        <v>886</v>
      </c>
      <c r="G57" s="570" t="s">
        <v>887</v>
      </c>
      <c r="H57" s="570" t="s">
        <v>888</v>
      </c>
      <c r="I57" s="569" t="s">
        <v>889</v>
      </c>
      <c r="J57" s="577">
        <v>9466</v>
      </c>
      <c r="K57" s="574"/>
      <c r="L57" s="575"/>
    </row>
    <row r="58" spans="1:12" ht="25.5" x14ac:dyDescent="0.25">
      <c r="A58" s="569">
        <v>56</v>
      </c>
      <c r="B58" s="569" t="s">
        <v>299</v>
      </c>
      <c r="C58" s="570" t="s">
        <v>885</v>
      </c>
      <c r="D58" s="569" t="s">
        <v>693</v>
      </c>
      <c r="E58" s="569" t="s">
        <v>321</v>
      </c>
      <c r="F58" s="571" t="s">
        <v>890</v>
      </c>
      <c r="G58" s="570" t="s">
        <v>891</v>
      </c>
      <c r="H58" s="571" t="s">
        <v>892</v>
      </c>
      <c r="I58" s="569" t="s">
        <v>893</v>
      </c>
      <c r="J58" s="577">
        <v>5136</v>
      </c>
      <c r="K58" s="574"/>
      <c r="L58" s="575"/>
    </row>
    <row r="59" spans="1:12" ht="25.5" x14ac:dyDescent="0.25">
      <c r="A59" s="562">
        <v>57</v>
      </c>
      <c r="B59" s="569" t="s">
        <v>299</v>
      </c>
      <c r="C59" s="570" t="s">
        <v>885</v>
      </c>
      <c r="D59" s="569" t="s">
        <v>693</v>
      </c>
      <c r="E59" s="569" t="s">
        <v>321</v>
      </c>
      <c r="F59" s="570" t="s">
        <v>894</v>
      </c>
      <c r="G59" s="570" t="s">
        <v>895</v>
      </c>
      <c r="H59" s="570" t="s">
        <v>896</v>
      </c>
      <c r="I59" s="569" t="s">
        <v>897</v>
      </c>
      <c r="J59" s="577">
        <v>4965</v>
      </c>
      <c r="K59" s="574"/>
      <c r="L59" s="575"/>
    </row>
    <row r="60" spans="1:12" ht="25.5" x14ac:dyDescent="0.25">
      <c r="A60" s="569">
        <v>58</v>
      </c>
      <c r="B60" s="569" t="s">
        <v>299</v>
      </c>
      <c r="C60" s="570" t="s">
        <v>885</v>
      </c>
      <c r="D60" s="569" t="s">
        <v>693</v>
      </c>
      <c r="E60" s="569" t="s">
        <v>321</v>
      </c>
      <c r="F60" s="570" t="s">
        <v>898</v>
      </c>
      <c r="G60" s="570" t="s">
        <v>899</v>
      </c>
      <c r="H60" s="570" t="s">
        <v>900</v>
      </c>
      <c r="I60" s="569" t="s">
        <v>766</v>
      </c>
      <c r="J60" s="577">
        <v>6844</v>
      </c>
      <c r="K60" s="574"/>
      <c r="L60" s="575"/>
    </row>
    <row r="61" spans="1:12" ht="25.5" x14ac:dyDescent="0.25">
      <c r="A61" s="562">
        <v>59</v>
      </c>
      <c r="B61" s="569" t="s">
        <v>299</v>
      </c>
      <c r="C61" s="570" t="s">
        <v>901</v>
      </c>
      <c r="D61" s="569" t="s">
        <v>693</v>
      </c>
      <c r="E61" s="569" t="s">
        <v>321</v>
      </c>
      <c r="F61" s="571" t="s">
        <v>902</v>
      </c>
      <c r="G61" s="571" t="s">
        <v>774</v>
      </c>
      <c r="H61" s="570" t="s">
        <v>903</v>
      </c>
      <c r="I61" s="572" t="s">
        <v>904</v>
      </c>
      <c r="J61" s="577">
        <v>58232</v>
      </c>
      <c r="K61" s="574"/>
      <c r="L61" s="570"/>
    </row>
    <row r="62" spans="1:12" ht="25.5" x14ac:dyDescent="0.25">
      <c r="A62" s="569">
        <v>60</v>
      </c>
      <c r="B62" s="569" t="s">
        <v>299</v>
      </c>
      <c r="C62" s="570" t="s">
        <v>901</v>
      </c>
      <c r="D62" s="569" t="s">
        <v>693</v>
      </c>
      <c r="E62" s="569" t="s">
        <v>321</v>
      </c>
      <c r="F62" s="571" t="s">
        <v>905</v>
      </c>
      <c r="G62" s="570" t="s">
        <v>906</v>
      </c>
      <c r="H62" s="570" t="s">
        <v>907</v>
      </c>
      <c r="I62" s="572" t="s">
        <v>908</v>
      </c>
      <c r="J62" s="577">
        <v>35000</v>
      </c>
      <c r="K62" s="574"/>
      <c r="L62" s="570"/>
    </row>
    <row r="63" spans="1:12" ht="25.5" x14ac:dyDescent="0.25">
      <c r="A63" s="562">
        <v>61</v>
      </c>
      <c r="B63" s="569" t="s">
        <v>299</v>
      </c>
      <c r="C63" s="570" t="s">
        <v>901</v>
      </c>
      <c r="D63" s="569" t="s">
        <v>693</v>
      </c>
      <c r="E63" s="569" t="s">
        <v>321</v>
      </c>
      <c r="F63" s="571" t="s">
        <v>909</v>
      </c>
      <c r="G63" s="570" t="s">
        <v>910</v>
      </c>
      <c r="H63" s="570" t="s">
        <v>911</v>
      </c>
      <c r="I63" s="572" t="s">
        <v>912</v>
      </c>
      <c r="J63" s="577">
        <v>33400</v>
      </c>
      <c r="K63" s="574"/>
      <c r="L63" s="570"/>
    </row>
    <row r="64" spans="1:12" ht="25.5" x14ac:dyDescent="0.25">
      <c r="A64" s="569">
        <v>62</v>
      </c>
      <c r="B64" s="569" t="s">
        <v>299</v>
      </c>
      <c r="C64" s="570" t="s">
        <v>901</v>
      </c>
      <c r="D64" s="569" t="s">
        <v>693</v>
      </c>
      <c r="E64" s="569" t="s">
        <v>321</v>
      </c>
      <c r="F64" s="571" t="s">
        <v>913</v>
      </c>
      <c r="G64" s="570" t="s">
        <v>914</v>
      </c>
      <c r="H64" s="570" t="s">
        <v>915</v>
      </c>
      <c r="I64" s="572" t="s">
        <v>908</v>
      </c>
      <c r="J64" s="577">
        <v>50000</v>
      </c>
      <c r="K64" s="574"/>
      <c r="L64" s="570"/>
    </row>
    <row r="65" spans="1:12" ht="25.5" x14ac:dyDescent="0.25">
      <c r="A65" s="562">
        <v>63</v>
      </c>
      <c r="B65" s="569" t="s">
        <v>299</v>
      </c>
      <c r="C65" s="570" t="s">
        <v>901</v>
      </c>
      <c r="D65" s="569" t="s">
        <v>693</v>
      </c>
      <c r="E65" s="569" t="s">
        <v>321</v>
      </c>
      <c r="F65" s="571" t="s">
        <v>916</v>
      </c>
      <c r="G65" s="570" t="s">
        <v>917</v>
      </c>
      <c r="H65" s="570" t="s">
        <v>918</v>
      </c>
      <c r="I65" s="572" t="s">
        <v>908</v>
      </c>
      <c r="J65" s="577">
        <v>41829</v>
      </c>
      <c r="K65" s="574"/>
      <c r="L65" s="570"/>
    </row>
    <row r="66" spans="1:12" ht="25.5" x14ac:dyDescent="0.25">
      <c r="A66" s="569">
        <v>64</v>
      </c>
      <c r="B66" s="569" t="s">
        <v>299</v>
      </c>
      <c r="C66" s="570" t="s">
        <v>901</v>
      </c>
      <c r="D66" s="569" t="s">
        <v>693</v>
      </c>
      <c r="E66" s="569" t="s">
        <v>321</v>
      </c>
      <c r="F66" s="571" t="s">
        <v>919</v>
      </c>
      <c r="G66" s="570" t="s">
        <v>920</v>
      </c>
      <c r="H66" s="570" t="s">
        <v>921</v>
      </c>
      <c r="I66" s="572" t="s">
        <v>908</v>
      </c>
      <c r="J66" s="577">
        <v>63588</v>
      </c>
      <c r="K66" s="574"/>
      <c r="L66" s="570"/>
    </row>
    <row r="67" spans="1:12" ht="38.25" x14ac:dyDescent="0.25">
      <c r="A67" s="562">
        <v>65</v>
      </c>
      <c r="B67" s="569" t="s">
        <v>299</v>
      </c>
      <c r="C67" s="570" t="s">
        <v>901</v>
      </c>
      <c r="D67" s="569" t="s">
        <v>693</v>
      </c>
      <c r="E67" s="569" t="s">
        <v>321</v>
      </c>
      <c r="F67" s="571" t="s">
        <v>922</v>
      </c>
      <c r="G67" s="570" t="s">
        <v>923</v>
      </c>
      <c r="H67" s="570" t="s">
        <v>924</v>
      </c>
      <c r="I67" s="572" t="s">
        <v>908</v>
      </c>
      <c r="J67" s="577">
        <v>61856</v>
      </c>
      <c r="K67" s="574"/>
      <c r="L67" s="570"/>
    </row>
    <row r="68" spans="1:12" ht="25.5" x14ac:dyDescent="0.25">
      <c r="A68" s="569">
        <v>66</v>
      </c>
      <c r="B68" s="569" t="s">
        <v>299</v>
      </c>
      <c r="C68" s="570" t="s">
        <v>901</v>
      </c>
      <c r="D68" s="569" t="s">
        <v>693</v>
      </c>
      <c r="E68" s="569" t="s">
        <v>321</v>
      </c>
      <c r="F68" s="571" t="s">
        <v>925</v>
      </c>
      <c r="G68" s="570" t="s">
        <v>926</v>
      </c>
      <c r="H68" s="570" t="s">
        <v>927</v>
      </c>
      <c r="I68" s="572" t="s">
        <v>928</v>
      </c>
      <c r="J68" s="577">
        <v>62500</v>
      </c>
      <c r="K68" s="574"/>
      <c r="L68" s="570"/>
    </row>
    <row r="69" spans="1:12" ht="25.5" x14ac:dyDescent="0.25">
      <c r="A69" s="562">
        <v>67</v>
      </c>
      <c r="B69" s="569" t="s">
        <v>299</v>
      </c>
      <c r="C69" s="570" t="s">
        <v>901</v>
      </c>
      <c r="D69" s="569" t="s">
        <v>693</v>
      </c>
      <c r="E69" s="569" t="s">
        <v>321</v>
      </c>
      <c r="F69" s="570" t="s">
        <v>929</v>
      </c>
      <c r="G69" s="570" t="s">
        <v>930</v>
      </c>
      <c r="H69" s="570" t="s">
        <v>931</v>
      </c>
      <c r="I69" s="569" t="s">
        <v>932</v>
      </c>
      <c r="J69" s="577">
        <v>9630</v>
      </c>
      <c r="K69" s="574"/>
      <c r="L69" s="570"/>
    </row>
    <row r="70" spans="1:12" ht="25.5" x14ac:dyDescent="0.25">
      <c r="A70" s="569">
        <v>68</v>
      </c>
      <c r="B70" s="569" t="s">
        <v>299</v>
      </c>
      <c r="C70" s="570" t="s">
        <v>901</v>
      </c>
      <c r="D70" s="569" t="s">
        <v>693</v>
      </c>
      <c r="E70" s="569" t="s">
        <v>321</v>
      </c>
      <c r="F70" s="570" t="s">
        <v>933</v>
      </c>
      <c r="G70" s="570" t="s">
        <v>934</v>
      </c>
      <c r="H70" s="570" t="s">
        <v>935</v>
      </c>
      <c r="I70" s="569" t="s">
        <v>932</v>
      </c>
      <c r="J70" s="574"/>
      <c r="K70" s="574"/>
      <c r="L70" s="570"/>
    </row>
    <row r="71" spans="1:12" ht="25.5" x14ac:dyDescent="0.25">
      <c r="A71" s="562">
        <v>69</v>
      </c>
      <c r="B71" s="569" t="s">
        <v>299</v>
      </c>
      <c r="C71" s="570" t="s">
        <v>901</v>
      </c>
      <c r="D71" s="569" t="s">
        <v>693</v>
      </c>
      <c r="E71" s="569" t="s">
        <v>321</v>
      </c>
      <c r="F71" s="571" t="s">
        <v>936</v>
      </c>
      <c r="G71" s="571" t="s">
        <v>937</v>
      </c>
      <c r="H71" s="570" t="s">
        <v>938</v>
      </c>
      <c r="I71" s="572" t="s">
        <v>752</v>
      </c>
      <c r="J71" s="577"/>
      <c r="K71" s="574"/>
      <c r="L71" s="570"/>
    </row>
    <row r="72" spans="1:12" ht="25.5" x14ac:dyDescent="0.25">
      <c r="A72" s="569">
        <v>70</v>
      </c>
      <c r="B72" s="569" t="s">
        <v>299</v>
      </c>
      <c r="C72" s="570" t="s">
        <v>901</v>
      </c>
      <c r="D72" s="569" t="s">
        <v>693</v>
      </c>
      <c r="E72" s="569" t="s">
        <v>321</v>
      </c>
      <c r="F72" s="571" t="s">
        <v>939</v>
      </c>
      <c r="G72" s="571" t="s">
        <v>940</v>
      </c>
      <c r="H72" s="570" t="s">
        <v>941</v>
      </c>
      <c r="I72" s="572" t="s">
        <v>942</v>
      </c>
      <c r="J72" s="577">
        <v>4967</v>
      </c>
      <c r="K72" s="574"/>
      <c r="L72" s="570"/>
    </row>
    <row r="73" spans="1:12" ht="25.5" x14ac:dyDescent="0.25">
      <c r="A73" s="562">
        <v>71</v>
      </c>
      <c r="B73" s="569" t="s">
        <v>299</v>
      </c>
      <c r="C73" s="570" t="s">
        <v>901</v>
      </c>
      <c r="D73" s="569" t="s">
        <v>693</v>
      </c>
      <c r="E73" s="569" t="s">
        <v>321</v>
      </c>
      <c r="F73" s="571" t="s">
        <v>943</v>
      </c>
      <c r="G73" s="571" t="s">
        <v>836</v>
      </c>
      <c r="H73" s="571" t="s">
        <v>944</v>
      </c>
      <c r="I73" s="572" t="s">
        <v>945</v>
      </c>
      <c r="J73" s="573">
        <v>13690</v>
      </c>
      <c r="K73" s="574"/>
      <c r="L73" s="575"/>
    </row>
    <row r="74" spans="1:12" ht="25.5" x14ac:dyDescent="0.25">
      <c r="A74" s="569">
        <v>72</v>
      </c>
      <c r="B74" s="569" t="s">
        <v>299</v>
      </c>
      <c r="C74" s="570" t="s">
        <v>901</v>
      </c>
      <c r="D74" s="569" t="s">
        <v>693</v>
      </c>
      <c r="E74" s="569" t="s">
        <v>321</v>
      </c>
      <c r="F74" s="570" t="s">
        <v>946</v>
      </c>
      <c r="G74" s="571" t="s">
        <v>828</v>
      </c>
      <c r="H74" s="570" t="s">
        <v>947</v>
      </c>
      <c r="I74" s="572" t="s">
        <v>948</v>
      </c>
      <c r="J74" s="573">
        <v>25000</v>
      </c>
      <c r="K74" s="574"/>
      <c r="L74" s="575"/>
    </row>
    <row r="75" spans="1:12" ht="25.5" x14ac:dyDescent="0.25">
      <c r="A75" s="562">
        <v>73</v>
      </c>
      <c r="B75" s="569" t="s">
        <v>299</v>
      </c>
      <c r="C75" s="570" t="s">
        <v>901</v>
      </c>
      <c r="D75" s="569" t="s">
        <v>693</v>
      </c>
      <c r="E75" s="569" t="s">
        <v>321</v>
      </c>
      <c r="F75" s="571" t="s">
        <v>949</v>
      </c>
      <c r="G75" s="571" t="s">
        <v>937</v>
      </c>
      <c r="H75" s="570" t="s">
        <v>950</v>
      </c>
      <c r="I75" s="572" t="s">
        <v>951</v>
      </c>
      <c r="J75" s="573">
        <v>14976</v>
      </c>
      <c r="K75" s="574"/>
      <c r="L75" s="575"/>
    </row>
    <row r="76" spans="1:12" ht="38.25" x14ac:dyDescent="0.25">
      <c r="A76" s="569">
        <v>74</v>
      </c>
      <c r="B76" s="569" t="s">
        <v>299</v>
      </c>
      <c r="C76" s="570" t="s">
        <v>901</v>
      </c>
      <c r="D76" s="569" t="s">
        <v>693</v>
      </c>
      <c r="E76" s="569" t="s">
        <v>321</v>
      </c>
      <c r="F76" s="571" t="s">
        <v>952</v>
      </c>
      <c r="G76" s="570" t="s">
        <v>953</v>
      </c>
      <c r="H76" s="570" t="s">
        <v>954</v>
      </c>
      <c r="I76" s="572" t="s">
        <v>955</v>
      </c>
      <c r="J76" s="573">
        <v>12618</v>
      </c>
      <c r="K76" s="574"/>
      <c r="L76" s="575"/>
    </row>
    <row r="77" spans="1:12" ht="25.5" x14ac:dyDescent="0.25">
      <c r="A77" s="562">
        <v>75</v>
      </c>
      <c r="B77" s="569" t="s">
        <v>299</v>
      </c>
      <c r="C77" s="570" t="s">
        <v>901</v>
      </c>
      <c r="D77" s="569" t="s">
        <v>693</v>
      </c>
      <c r="E77" s="569" t="s">
        <v>321</v>
      </c>
      <c r="F77" s="571" t="s">
        <v>956</v>
      </c>
      <c r="G77" s="570" t="s">
        <v>957</v>
      </c>
      <c r="H77" s="570" t="s">
        <v>958</v>
      </c>
      <c r="I77" s="572" t="s">
        <v>955</v>
      </c>
      <c r="J77" s="573">
        <v>7465</v>
      </c>
      <c r="K77" s="574"/>
      <c r="L77" s="575"/>
    </row>
    <row r="78" spans="1:12" ht="25.5" x14ac:dyDescent="0.25">
      <c r="A78" s="569">
        <v>76</v>
      </c>
      <c r="B78" s="569" t="s">
        <v>299</v>
      </c>
      <c r="C78" s="570" t="s">
        <v>901</v>
      </c>
      <c r="D78" s="569" t="s">
        <v>693</v>
      </c>
      <c r="E78" s="569" t="s">
        <v>321</v>
      </c>
      <c r="F78" s="571" t="s">
        <v>959</v>
      </c>
      <c r="G78" s="570" t="s">
        <v>960</v>
      </c>
      <c r="H78" s="570" t="s">
        <v>961</v>
      </c>
      <c r="I78" s="572" t="s">
        <v>955</v>
      </c>
      <c r="J78" s="573">
        <v>12000</v>
      </c>
      <c r="K78" s="574"/>
      <c r="L78" s="575"/>
    </row>
    <row r="79" spans="1:12" ht="38.25" x14ac:dyDescent="0.25">
      <c r="A79" s="562">
        <v>77</v>
      </c>
      <c r="B79" s="569" t="s">
        <v>299</v>
      </c>
      <c r="C79" s="570" t="s">
        <v>901</v>
      </c>
      <c r="D79" s="569" t="s">
        <v>693</v>
      </c>
      <c r="E79" s="569" t="s">
        <v>321</v>
      </c>
      <c r="F79" s="571" t="s">
        <v>962</v>
      </c>
      <c r="G79" s="570" t="s">
        <v>963</v>
      </c>
      <c r="H79" s="570" t="s">
        <v>964</v>
      </c>
      <c r="I79" s="572" t="s">
        <v>955</v>
      </c>
      <c r="J79" s="573">
        <v>11005</v>
      </c>
      <c r="K79" s="574"/>
      <c r="L79" s="575"/>
    </row>
    <row r="80" spans="1:12" ht="25.5" x14ac:dyDescent="0.25">
      <c r="A80" s="569">
        <v>78</v>
      </c>
      <c r="B80" s="569" t="s">
        <v>299</v>
      </c>
      <c r="C80" s="570" t="s">
        <v>901</v>
      </c>
      <c r="D80" s="569" t="s">
        <v>693</v>
      </c>
      <c r="E80" s="569" t="s">
        <v>321</v>
      </c>
      <c r="F80" s="570" t="s">
        <v>965</v>
      </c>
      <c r="G80" s="570" t="s">
        <v>804</v>
      </c>
      <c r="H80" s="570" t="s">
        <v>966</v>
      </c>
      <c r="I80" s="569" t="s">
        <v>967</v>
      </c>
      <c r="J80" s="573">
        <v>14000</v>
      </c>
      <c r="K80" s="574"/>
      <c r="L80" s="575"/>
    </row>
    <row r="81" spans="1:12" ht="25.5" x14ac:dyDescent="0.25">
      <c r="A81" s="562">
        <v>79</v>
      </c>
      <c r="B81" s="569" t="s">
        <v>299</v>
      </c>
      <c r="C81" s="570" t="s">
        <v>901</v>
      </c>
      <c r="D81" s="569" t="s">
        <v>693</v>
      </c>
      <c r="E81" s="569" t="s">
        <v>321</v>
      </c>
      <c r="F81" s="570" t="s">
        <v>968</v>
      </c>
      <c r="G81" s="570" t="s">
        <v>969</v>
      </c>
      <c r="H81" s="570" t="s">
        <v>970</v>
      </c>
      <c r="I81" s="569" t="s">
        <v>971</v>
      </c>
      <c r="J81" s="573">
        <v>12461</v>
      </c>
      <c r="K81" s="574"/>
      <c r="L81" s="575"/>
    </row>
    <row r="82" spans="1:12" ht="25.5" x14ac:dyDescent="0.25">
      <c r="A82" s="569">
        <v>80</v>
      </c>
      <c r="B82" s="569" t="s">
        <v>299</v>
      </c>
      <c r="C82" s="570" t="s">
        <v>972</v>
      </c>
      <c r="D82" s="569" t="s">
        <v>693</v>
      </c>
      <c r="E82" s="569" t="s">
        <v>321</v>
      </c>
      <c r="F82" s="570" t="s">
        <v>973</v>
      </c>
      <c r="G82" s="570" t="s">
        <v>974</v>
      </c>
      <c r="H82" s="570" t="s">
        <v>975</v>
      </c>
      <c r="I82" s="569">
        <v>2018</v>
      </c>
      <c r="J82" s="577">
        <v>6500</v>
      </c>
      <c r="K82" s="574"/>
      <c r="L82" s="575"/>
    </row>
    <row r="83" spans="1:12" ht="25.5" x14ac:dyDescent="0.25">
      <c r="A83" s="562">
        <v>81</v>
      </c>
      <c r="B83" s="569" t="s">
        <v>299</v>
      </c>
      <c r="C83" s="570" t="s">
        <v>972</v>
      </c>
      <c r="D83" s="569" t="s">
        <v>693</v>
      </c>
      <c r="E83" s="569" t="s">
        <v>321</v>
      </c>
      <c r="F83" s="570" t="s">
        <v>976</v>
      </c>
      <c r="G83" s="570" t="s">
        <v>974</v>
      </c>
      <c r="H83" s="570" t="s">
        <v>977</v>
      </c>
      <c r="I83" s="569">
        <v>2018</v>
      </c>
      <c r="J83" s="577">
        <v>8500</v>
      </c>
      <c r="K83" s="574"/>
      <c r="L83" s="575"/>
    </row>
    <row r="84" spans="1:12" ht="25.5" x14ac:dyDescent="0.25">
      <c r="A84" s="569">
        <v>82</v>
      </c>
      <c r="B84" s="569" t="s">
        <v>299</v>
      </c>
      <c r="C84" s="570" t="s">
        <v>972</v>
      </c>
      <c r="D84" s="569" t="s">
        <v>693</v>
      </c>
      <c r="E84" s="569" t="s">
        <v>321</v>
      </c>
      <c r="F84" s="570" t="s">
        <v>978</v>
      </c>
      <c r="G84" s="570" t="s">
        <v>974</v>
      </c>
      <c r="H84" s="570" t="s">
        <v>979</v>
      </c>
      <c r="I84" s="569">
        <v>2018</v>
      </c>
      <c r="J84" s="577">
        <v>6800</v>
      </c>
      <c r="K84" s="574"/>
      <c r="L84" s="575"/>
    </row>
    <row r="85" spans="1:12" ht="25.5" x14ac:dyDescent="0.25">
      <c r="A85" s="562">
        <v>83</v>
      </c>
      <c r="B85" s="569" t="s">
        <v>299</v>
      </c>
      <c r="C85" s="570" t="s">
        <v>972</v>
      </c>
      <c r="D85" s="569" t="s">
        <v>693</v>
      </c>
      <c r="E85" s="569" t="s">
        <v>321</v>
      </c>
      <c r="F85" s="570" t="s">
        <v>980</v>
      </c>
      <c r="G85" s="570" t="s">
        <v>974</v>
      </c>
      <c r="H85" s="570" t="s">
        <v>981</v>
      </c>
      <c r="I85" s="569">
        <v>2018</v>
      </c>
      <c r="J85" s="577">
        <v>11500</v>
      </c>
      <c r="K85" s="574"/>
      <c r="L85" s="575"/>
    </row>
    <row r="86" spans="1:12" ht="25.5" x14ac:dyDescent="0.25">
      <c r="A86" s="569">
        <v>84</v>
      </c>
      <c r="B86" s="569" t="s">
        <v>299</v>
      </c>
      <c r="C86" s="570" t="s">
        <v>972</v>
      </c>
      <c r="D86" s="569" t="s">
        <v>693</v>
      </c>
      <c r="E86" s="569" t="s">
        <v>321</v>
      </c>
      <c r="F86" s="570" t="s">
        <v>982</v>
      </c>
      <c r="G86" s="570" t="s">
        <v>974</v>
      </c>
      <c r="H86" s="570" t="s">
        <v>983</v>
      </c>
      <c r="I86" s="569">
        <v>2018</v>
      </c>
      <c r="J86" s="577">
        <v>7500</v>
      </c>
      <c r="K86" s="574"/>
      <c r="L86" s="575"/>
    </row>
    <row r="87" spans="1:12" x14ac:dyDescent="0.25">
      <c r="A87" s="562">
        <v>85</v>
      </c>
      <c r="B87" s="569" t="s">
        <v>299</v>
      </c>
      <c r="C87" s="570" t="s">
        <v>984</v>
      </c>
      <c r="D87" s="569" t="s">
        <v>693</v>
      </c>
      <c r="E87" s="569" t="s">
        <v>321</v>
      </c>
      <c r="F87" s="570" t="s">
        <v>985</v>
      </c>
      <c r="G87" s="570" t="s">
        <v>986</v>
      </c>
      <c r="H87" s="570" t="s">
        <v>987</v>
      </c>
      <c r="I87" s="569">
        <v>2018</v>
      </c>
      <c r="J87" s="577">
        <v>5000</v>
      </c>
      <c r="K87" s="574"/>
      <c r="L87" s="575"/>
    </row>
    <row r="88" spans="1:12" ht="25.5" x14ac:dyDescent="0.25">
      <c r="A88" s="569">
        <v>86</v>
      </c>
      <c r="B88" s="569" t="s">
        <v>299</v>
      </c>
      <c r="C88" s="570" t="s">
        <v>988</v>
      </c>
      <c r="D88" s="569" t="s">
        <v>989</v>
      </c>
      <c r="E88" s="569" t="s">
        <v>321</v>
      </c>
      <c r="F88" s="578" t="s">
        <v>990</v>
      </c>
      <c r="G88" s="570" t="s">
        <v>991</v>
      </c>
      <c r="H88" s="570" t="s">
        <v>992</v>
      </c>
      <c r="I88" s="579" t="s">
        <v>993</v>
      </c>
      <c r="J88" s="580">
        <v>19057.2</v>
      </c>
      <c r="K88" s="574"/>
      <c r="L88" s="575"/>
    </row>
    <row r="89" spans="1:12" ht="25.5" x14ac:dyDescent="0.25">
      <c r="A89" s="562">
        <v>87</v>
      </c>
      <c r="B89" s="569" t="s">
        <v>299</v>
      </c>
      <c r="C89" s="570" t="s">
        <v>994</v>
      </c>
      <c r="D89" s="569" t="s">
        <v>989</v>
      </c>
      <c r="E89" s="569" t="s">
        <v>321</v>
      </c>
      <c r="F89" s="578" t="s">
        <v>995</v>
      </c>
      <c r="G89" s="570" t="s">
        <v>996</v>
      </c>
      <c r="H89" s="570" t="s">
        <v>997</v>
      </c>
      <c r="I89" s="579">
        <v>43440</v>
      </c>
      <c r="J89" s="580">
        <v>66000</v>
      </c>
      <c r="K89" s="574"/>
      <c r="L89" s="575"/>
    </row>
    <row r="90" spans="1:12" ht="25.5" x14ac:dyDescent="0.25">
      <c r="A90" s="569">
        <v>88</v>
      </c>
      <c r="B90" s="569" t="s">
        <v>299</v>
      </c>
      <c r="C90" s="570" t="s">
        <v>998</v>
      </c>
      <c r="D90" s="569" t="s">
        <v>989</v>
      </c>
      <c r="E90" s="569" t="s">
        <v>321</v>
      </c>
      <c r="F90" s="581" t="s">
        <v>999</v>
      </c>
      <c r="G90" s="570" t="s">
        <v>1000</v>
      </c>
      <c r="H90" s="581" t="s">
        <v>1001</v>
      </c>
      <c r="I90" s="579">
        <v>43319</v>
      </c>
      <c r="J90" s="580">
        <v>1700</v>
      </c>
      <c r="K90" s="574"/>
      <c r="L90" s="575"/>
    </row>
    <row r="91" spans="1:12" ht="25.5" x14ac:dyDescent="0.25">
      <c r="A91" s="562">
        <v>89</v>
      </c>
      <c r="B91" s="569" t="s">
        <v>299</v>
      </c>
      <c r="C91" s="570" t="s">
        <v>988</v>
      </c>
      <c r="D91" s="569" t="s">
        <v>989</v>
      </c>
      <c r="E91" s="569" t="s">
        <v>321</v>
      </c>
      <c r="F91" s="581" t="s">
        <v>1002</v>
      </c>
      <c r="G91" s="570" t="s">
        <v>991</v>
      </c>
      <c r="H91" s="581" t="s">
        <v>1003</v>
      </c>
      <c r="I91" s="579">
        <v>43215</v>
      </c>
      <c r="J91" s="580">
        <v>9576</v>
      </c>
      <c r="K91" s="574"/>
      <c r="L91" s="575"/>
    </row>
    <row r="92" spans="1:12" x14ac:dyDescent="0.25">
      <c r="A92" s="569">
        <v>90</v>
      </c>
      <c r="B92" s="569" t="s">
        <v>299</v>
      </c>
      <c r="C92" s="570" t="s">
        <v>1004</v>
      </c>
      <c r="D92" s="569" t="s">
        <v>989</v>
      </c>
      <c r="E92" s="569" t="s">
        <v>321</v>
      </c>
      <c r="F92" s="581" t="s">
        <v>1005</v>
      </c>
      <c r="G92" s="570" t="s">
        <v>1006</v>
      </c>
      <c r="H92" s="581" t="s">
        <v>1007</v>
      </c>
      <c r="I92" s="579">
        <v>43318</v>
      </c>
      <c r="J92" s="580">
        <v>2400</v>
      </c>
      <c r="K92" s="574"/>
      <c r="L92" s="575"/>
    </row>
    <row r="93" spans="1:12" x14ac:dyDescent="0.25">
      <c r="A93" s="562">
        <v>91</v>
      </c>
      <c r="B93" s="569" t="s">
        <v>299</v>
      </c>
      <c r="C93" s="570" t="s">
        <v>1008</v>
      </c>
      <c r="D93" s="569" t="s">
        <v>989</v>
      </c>
      <c r="E93" s="569" t="s">
        <v>321</v>
      </c>
      <c r="F93" s="581" t="s">
        <v>1009</v>
      </c>
      <c r="G93" s="570" t="s">
        <v>1010</v>
      </c>
      <c r="H93" s="581" t="s">
        <v>1011</v>
      </c>
      <c r="I93" s="579">
        <v>43150</v>
      </c>
      <c r="J93" s="580">
        <v>12860</v>
      </c>
      <c r="K93" s="574"/>
      <c r="L93" s="575"/>
    </row>
    <row r="94" spans="1:12" ht="25.5" x14ac:dyDescent="0.25">
      <c r="A94" s="569">
        <v>92</v>
      </c>
      <c r="B94" s="569" t="s">
        <v>299</v>
      </c>
      <c r="C94" s="570" t="s">
        <v>1012</v>
      </c>
      <c r="D94" s="569" t="s">
        <v>989</v>
      </c>
      <c r="E94" s="569" t="s">
        <v>321</v>
      </c>
      <c r="F94" s="578" t="s">
        <v>1013</v>
      </c>
      <c r="G94" s="570" t="s">
        <v>1014</v>
      </c>
      <c r="H94" s="581" t="s">
        <v>1015</v>
      </c>
      <c r="I94" s="579">
        <v>43160</v>
      </c>
      <c r="J94" s="580">
        <v>21600</v>
      </c>
      <c r="K94" s="574"/>
      <c r="L94" s="575"/>
    </row>
    <row r="95" spans="1:12" ht="25.5" x14ac:dyDescent="0.25">
      <c r="A95" s="562">
        <v>93</v>
      </c>
      <c r="B95" s="569" t="s">
        <v>299</v>
      </c>
      <c r="C95" s="570" t="s">
        <v>1016</v>
      </c>
      <c r="D95" s="569" t="s">
        <v>989</v>
      </c>
      <c r="E95" s="569" t="s">
        <v>321</v>
      </c>
      <c r="F95" s="581" t="s">
        <v>1017</v>
      </c>
      <c r="G95" s="570" t="s">
        <v>1018</v>
      </c>
      <c r="H95" s="581" t="s">
        <v>1019</v>
      </c>
      <c r="I95" s="579">
        <v>43122</v>
      </c>
      <c r="J95" s="580">
        <v>9096</v>
      </c>
      <c r="K95" s="574"/>
      <c r="L95" s="575"/>
    </row>
    <row r="96" spans="1:12" ht="25.5" x14ac:dyDescent="0.25">
      <c r="A96" s="569">
        <v>94</v>
      </c>
      <c r="B96" s="569" t="s">
        <v>299</v>
      </c>
      <c r="C96" s="570" t="s">
        <v>1020</v>
      </c>
      <c r="D96" s="569" t="s">
        <v>989</v>
      </c>
      <c r="E96" s="569" t="s">
        <v>321</v>
      </c>
      <c r="F96" s="581" t="s">
        <v>1021</v>
      </c>
      <c r="G96" s="570" t="s">
        <v>1022</v>
      </c>
      <c r="H96" s="581" t="s">
        <v>1023</v>
      </c>
      <c r="I96" s="579">
        <v>43277</v>
      </c>
      <c r="J96" s="580">
        <v>23760</v>
      </c>
      <c r="K96" s="574"/>
      <c r="L96" s="575"/>
    </row>
    <row r="97" spans="1:12" ht="25.5" x14ac:dyDescent="0.25">
      <c r="A97" s="562">
        <v>95</v>
      </c>
      <c r="B97" s="569" t="s">
        <v>299</v>
      </c>
      <c r="C97" s="570" t="s">
        <v>1024</v>
      </c>
      <c r="D97" s="569" t="s">
        <v>989</v>
      </c>
      <c r="E97" s="569" t="s">
        <v>321</v>
      </c>
      <c r="F97" s="581" t="s">
        <v>1025</v>
      </c>
      <c r="G97" s="570" t="s">
        <v>1026</v>
      </c>
      <c r="H97" s="581" t="s">
        <v>1027</v>
      </c>
      <c r="I97" s="579">
        <v>43153</v>
      </c>
      <c r="J97" s="580">
        <v>9420</v>
      </c>
      <c r="K97" s="574"/>
      <c r="L97" s="575"/>
    </row>
    <row r="98" spans="1:12" x14ac:dyDescent="0.25">
      <c r="A98" s="569">
        <v>96</v>
      </c>
      <c r="B98" s="569" t="s">
        <v>299</v>
      </c>
      <c r="C98" s="570" t="s">
        <v>1028</v>
      </c>
      <c r="D98" s="569" t="s">
        <v>989</v>
      </c>
      <c r="E98" s="569" t="s">
        <v>321</v>
      </c>
      <c r="F98" s="581" t="s">
        <v>1029</v>
      </c>
      <c r="G98" s="570" t="s">
        <v>1030</v>
      </c>
      <c r="H98" s="581" t="s">
        <v>1031</v>
      </c>
      <c r="I98" s="579">
        <v>43157</v>
      </c>
      <c r="J98" s="580">
        <v>4800</v>
      </c>
      <c r="K98" s="574"/>
      <c r="L98" s="575"/>
    </row>
    <row r="99" spans="1:12" ht="25.5" x14ac:dyDescent="0.25">
      <c r="A99" s="562">
        <v>97</v>
      </c>
      <c r="B99" s="569" t="s">
        <v>299</v>
      </c>
      <c r="C99" s="570" t="s">
        <v>1032</v>
      </c>
      <c r="D99" s="569" t="s">
        <v>989</v>
      </c>
      <c r="E99" s="569" t="s">
        <v>321</v>
      </c>
      <c r="F99" s="581" t="s">
        <v>1033</v>
      </c>
      <c r="G99" s="570" t="s">
        <v>1034</v>
      </c>
      <c r="H99" s="581" t="s">
        <v>1035</v>
      </c>
      <c r="I99" s="579">
        <v>43167</v>
      </c>
      <c r="J99" s="580">
        <v>7020</v>
      </c>
      <c r="K99" s="574"/>
      <c r="L99" s="575"/>
    </row>
    <row r="100" spans="1:12" x14ac:dyDescent="0.25">
      <c r="A100" s="569">
        <v>98</v>
      </c>
      <c r="B100" s="569" t="s">
        <v>299</v>
      </c>
      <c r="C100" s="570" t="s">
        <v>1036</v>
      </c>
      <c r="D100" s="569" t="s">
        <v>989</v>
      </c>
      <c r="E100" s="569" t="s">
        <v>321</v>
      </c>
      <c r="F100" s="581" t="s">
        <v>1037</v>
      </c>
      <c r="G100" s="570" t="s">
        <v>1006</v>
      </c>
      <c r="H100" s="581" t="s">
        <v>1038</v>
      </c>
      <c r="I100" s="579">
        <v>43207</v>
      </c>
      <c r="J100" s="580">
        <v>4800</v>
      </c>
      <c r="K100" s="574"/>
      <c r="L100" s="575"/>
    </row>
    <row r="101" spans="1:12" ht="25.5" x14ac:dyDescent="0.25">
      <c r="A101" s="562">
        <v>99</v>
      </c>
      <c r="B101" s="569" t="s">
        <v>299</v>
      </c>
      <c r="C101" s="570" t="s">
        <v>1039</v>
      </c>
      <c r="D101" s="569" t="s">
        <v>989</v>
      </c>
      <c r="E101" s="569" t="s">
        <v>321</v>
      </c>
      <c r="F101" s="581" t="s">
        <v>1040</v>
      </c>
      <c r="G101" s="570" t="s">
        <v>1034</v>
      </c>
      <c r="H101" s="581" t="s">
        <v>1041</v>
      </c>
      <c r="I101" s="579">
        <v>43277</v>
      </c>
      <c r="J101" s="580">
        <v>18650</v>
      </c>
      <c r="K101" s="574"/>
      <c r="L101" s="575"/>
    </row>
    <row r="102" spans="1:12" ht="25.5" x14ac:dyDescent="0.25">
      <c r="A102" s="569">
        <v>100</v>
      </c>
      <c r="B102" s="569" t="s">
        <v>299</v>
      </c>
      <c r="C102" s="570" t="s">
        <v>1042</v>
      </c>
      <c r="D102" s="569" t="s">
        <v>989</v>
      </c>
      <c r="E102" s="569" t="s">
        <v>321</v>
      </c>
      <c r="F102" s="581" t="s">
        <v>1043</v>
      </c>
      <c r="G102" s="570" t="s">
        <v>1044</v>
      </c>
      <c r="H102" s="581" t="s">
        <v>1045</v>
      </c>
      <c r="I102" s="579">
        <v>43202</v>
      </c>
      <c r="J102" s="580">
        <v>34800</v>
      </c>
      <c r="K102" s="574"/>
      <c r="L102" s="575"/>
    </row>
    <row r="103" spans="1:12" ht="25.5" x14ac:dyDescent="0.25">
      <c r="A103" s="562">
        <v>101</v>
      </c>
      <c r="B103" s="569" t="s">
        <v>299</v>
      </c>
      <c r="C103" s="570" t="s">
        <v>1024</v>
      </c>
      <c r="D103" s="569" t="s">
        <v>989</v>
      </c>
      <c r="E103" s="569" t="s">
        <v>321</v>
      </c>
      <c r="F103" s="581" t="s">
        <v>1046</v>
      </c>
      <c r="G103" s="570" t="s">
        <v>1026</v>
      </c>
      <c r="H103" s="581" t="s">
        <v>1047</v>
      </c>
      <c r="I103" s="579">
        <v>43215</v>
      </c>
      <c r="J103" s="580">
        <v>7680</v>
      </c>
      <c r="K103" s="574"/>
      <c r="L103" s="575"/>
    </row>
    <row r="104" spans="1:12" x14ac:dyDescent="0.25">
      <c r="A104" s="569">
        <v>102</v>
      </c>
      <c r="B104" s="569" t="s">
        <v>299</v>
      </c>
      <c r="C104" s="570" t="s">
        <v>1048</v>
      </c>
      <c r="D104" s="569" t="s">
        <v>989</v>
      </c>
      <c r="E104" s="569" t="s">
        <v>321</v>
      </c>
      <c r="F104" s="581" t="s">
        <v>1049</v>
      </c>
      <c r="G104" s="570" t="s">
        <v>1010</v>
      </c>
      <c r="H104" s="581" t="s">
        <v>1050</v>
      </c>
      <c r="I104" s="579">
        <v>43376</v>
      </c>
      <c r="J104" s="580">
        <v>5952</v>
      </c>
      <c r="K104" s="574"/>
      <c r="L104" s="575"/>
    </row>
    <row r="105" spans="1:12" ht="25.5" x14ac:dyDescent="0.25">
      <c r="A105" s="562">
        <v>103</v>
      </c>
      <c r="B105" s="569" t="s">
        <v>299</v>
      </c>
      <c r="C105" s="570" t="s">
        <v>1051</v>
      </c>
      <c r="D105" s="569" t="s">
        <v>989</v>
      </c>
      <c r="E105" s="569" t="s">
        <v>321</v>
      </c>
      <c r="F105" s="581" t="s">
        <v>1052</v>
      </c>
      <c r="G105" s="570" t="s">
        <v>1010</v>
      </c>
      <c r="H105" s="581" t="s">
        <v>1053</v>
      </c>
      <c r="I105" s="579">
        <v>43220</v>
      </c>
      <c r="J105" s="580">
        <v>3480</v>
      </c>
      <c r="K105" s="574"/>
      <c r="L105" s="575"/>
    </row>
    <row r="106" spans="1:12" x14ac:dyDescent="0.25">
      <c r="A106" s="569">
        <v>104</v>
      </c>
      <c r="B106" s="569" t="s">
        <v>299</v>
      </c>
      <c r="C106" s="570" t="s">
        <v>1054</v>
      </c>
      <c r="D106" s="569" t="s">
        <v>989</v>
      </c>
      <c r="E106" s="569" t="s">
        <v>321</v>
      </c>
      <c r="F106" s="581" t="s">
        <v>1055</v>
      </c>
      <c r="G106" s="570" t="s">
        <v>1056</v>
      </c>
      <c r="H106" s="581" t="s">
        <v>1057</v>
      </c>
      <c r="I106" s="579">
        <v>43249</v>
      </c>
      <c r="J106" s="580">
        <v>23100</v>
      </c>
      <c r="K106" s="574"/>
      <c r="L106" s="575"/>
    </row>
    <row r="107" spans="1:12" ht="25.5" x14ac:dyDescent="0.25">
      <c r="A107" s="562">
        <v>105</v>
      </c>
      <c r="B107" s="569" t="s">
        <v>299</v>
      </c>
      <c r="C107" s="570" t="s">
        <v>1058</v>
      </c>
      <c r="D107" s="569" t="s">
        <v>989</v>
      </c>
      <c r="E107" s="569" t="s">
        <v>321</v>
      </c>
      <c r="F107" s="581" t="s">
        <v>1059</v>
      </c>
      <c r="G107" s="570" t="s">
        <v>1022</v>
      </c>
      <c r="H107" s="581" t="s">
        <v>1060</v>
      </c>
      <c r="I107" s="579">
        <v>43368</v>
      </c>
      <c r="J107" s="580">
        <v>11340</v>
      </c>
      <c r="K107" s="574"/>
      <c r="L107" s="575"/>
    </row>
    <row r="108" spans="1:12" x14ac:dyDescent="0.25">
      <c r="A108" s="569">
        <v>106</v>
      </c>
      <c r="B108" s="569" t="s">
        <v>299</v>
      </c>
      <c r="C108" s="570" t="s">
        <v>1061</v>
      </c>
      <c r="D108" s="569" t="s">
        <v>989</v>
      </c>
      <c r="E108" s="569" t="s">
        <v>321</v>
      </c>
      <c r="F108" s="581" t="s">
        <v>1062</v>
      </c>
      <c r="G108" s="570" t="s">
        <v>1063</v>
      </c>
      <c r="H108" s="581" t="s">
        <v>1064</v>
      </c>
      <c r="I108" s="579">
        <v>43437</v>
      </c>
      <c r="J108" s="580">
        <v>60000</v>
      </c>
      <c r="K108" s="574"/>
      <c r="L108" s="575"/>
    </row>
    <row r="109" spans="1:12" ht="25.5" x14ac:dyDescent="0.25">
      <c r="A109" s="562">
        <v>107</v>
      </c>
      <c r="B109" s="569" t="s">
        <v>299</v>
      </c>
      <c r="C109" s="570" t="s">
        <v>1065</v>
      </c>
      <c r="D109" s="569" t="s">
        <v>989</v>
      </c>
      <c r="E109" s="569" t="s">
        <v>321</v>
      </c>
      <c r="F109" s="581" t="s">
        <v>1066</v>
      </c>
      <c r="G109" s="570" t="s">
        <v>1067</v>
      </c>
      <c r="H109" s="581" t="s">
        <v>1068</v>
      </c>
      <c r="I109" s="579">
        <v>43305</v>
      </c>
      <c r="J109" s="580">
        <v>21066</v>
      </c>
      <c r="K109" s="574"/>
      <c r="L109" s="575"/>
    </row>
    <row r="110" spans="1:12" ht="25.5" x14ac:dyDescent="0.25">
      <c r="A110" s="569">
        <v>108</v>
      </c>
      <c r="B110" s="569" t="s">
        <v>299</v>
      </c>
      <c r="C110" s="570" t="s">
        <v>1065</v>
      </c>
      <c r="D110" s="569" t="s">
        <v>989</v>
      </c>
      <c r="E110" s="569" t="s">
        <v>321</v>
      </c>
      <c r="F110" s="581" t="s">
        <v>1069</v>
      </c>
      <c r="G110" s="570" t="s">
        <v>1018</v>
      </c>
      <c r="H110" s="581" t="s">
        <v>1070</v>
      </c>
      <c r="I110" s="579">
        <v>43437</v>
      </c>
      <c r="J110" s="580">
        <v>5400</v>
      </c>
      <c r="K110" s="574"/>
      <c r="L110" s="575"/>
    </row>
    <row r="111" spans="1:12" ht="25.5" x14ac:dyDescent="0.25">
      <c r="A111" s="562">
        <v>109</v>
      </c>
      <c r="B111" s="569" t="s">
        <v>299</v>
      </c>
      <c r="C111" s="570" t="s">
        <v>1065</v>
      </c>
      <c r="D111" s="569" t="s">
        <v>989</v>
      </c>
      <c r="E111" s="569" t="s">
        <v>321</v>
      </c>
      <c r="F111" s="581" t="s">
        <v>1071</v>
      </c>
      <c r="G111" s="570" t="s">
        <v>1018</v>
      </c>
      <c r="H111" s="581" t="s">
        <v>1072</v>
      </c>
      <c r="I111" s="579">
        <v>43437</v>
      </c>
      <c r="J111" s="580">
        <v>12144</v>
      </c>
      <c r="K111" s="574"/>
      <c r="L111" s="575"/>
    </row>
    <row r="112" spans="1:12" ht="25.5" x14ac:dyDescent="0.25">
      <c r="A112" s="569">
        <v>110</v>
      </c>
      <c r="B112" s="569" t="s">
        <v>299</v>
      </c>
      <c r="C112" s="570" t="s">
        <v>1065</v>
      </c>
      <c r="D112" s="569" t="s">
        <v>989</v>
      </c>
      <c r="E112" s="569" t="s">
        <v>321</v>
      </c>
      <c r="F112" s="581" t="s">
        <v>1073</v>
      </c>
      <c r="G112" s="570" t="s">
        <v>1074</v>
      </c>
      <c r="H112" s="581" t="s">
        <v>1075</v>
      </c>
      <c r="I112" s="579">
        <v>43411</v>
      </c>
      <c r="J112" s="580">
        <v>6240</v>
      </c>
      <c r="K112" s="574"/>
      <c r="L112" s="575"/>
    </row>
    <row r="113" spans="1:12" ht="25.5" x14ac:dyDescent="0.25">
      <c r="A113" s="562">
        <v>111</v>
      </c>
      <c r="B113" s="569" t="s">
        <v>299</v>
      </c>
      <c r="C113" s="570" t="s">
        <v>1065</v>
      </c>
      <c r="D113" s="569" t="s">
        <v>989</v>
      </c>
      <c r="E113" s="569" t="s">
        <v>321</v>
      </c>
      <c r="F113" s="578" t="s">
        <v>1076</v>
      </c>
      <c r="G113" s="570" t="s">
        <v>1067</v>
      </c>
      <c r="H113" s="570" t="s">
        <v>1077</v>
      </c>
      <c r="I113" s="579">
        <v>43251</v>
      </c>
      <c r="J113" s="573">
        <v>72648</v>
      </c>
      <c r="K113" s="574"/>
      <c r="L113" s="575"/>
    </row>
    <row r="114" spans="1:12" x14ac:dyDescent="0.25">
      <c r="A114" s="569">
        <v>112</v>
      </c>
      <c r="B114" s="569" t="s">
        <v>299</v>
      </c>
      <c r="C114" s="570" t="s">
        <v>1036</v>
      </c>
      <c r="D114" s="569" t="s">
        <v>989</v>
      </c>
      <c r="E114" s="569" t="s">
        <v>321</v>
      </c>
      <c r="F114" s="581" t="s">
        <v>1078</v>
      </c>
      <c r="G114" s="570" t="s">
        <v>1006</v>
      </c>
      <c r="H114" s="570" t="s">
        <v>1079</v>
      </c>
      <c r="I114" s="579">
        <v>42907</v>
      </c>
      <c r="J114" s="577">
        <v>6000</v>
      </c>
      <c r="K114" s="574"/>
      <c r="L114" s="575"/>
    </row>
    <row r="115" spans="1:12" ht="25.5" x14ac:dyDescent="0.25">
      <c r="A115" s="562">
        <v>113</v>
      </c>
      <c r="B115" s="582" t="s">
        <v>301</v>
      </c>
      <c r="C115" s="583" t="s">
        <v>901</v>
      </c>
      <c r="D115" s="582" t="s">
        <v>693</v>
      </c>
      <c r="E115" s="569" t="s">
        <v>321</v>
      </c>
      <c r="F115" s="583" t="s">
        <v>1080</v>
      </c>
      <c r="G115" s="583" t="s">
        <v>1081</v>
      </c>
      <c r="H115" s="583" t="s">
        <v>1082</v>
      </c>
      <c r="I115" s="584" t="s">
        <v>1083</v>
      </c>
      <c r="J115" s="585">
        <v>22500</v>
      </c>
      <c r="K115" s="585"/>
      <c r="L115" s="586"/>
    </row>
    <row r="116" spans="1:12" ht="25.5" x14ac:dyDescent="0.25">
      <c r="A116" s="569">
        <v>114</v>
      </c>
      <c r="B116" s="582" t="s">
        <v>301</v>
      </c>
      <c r="C116" s="583" t="s">
        <v>901</v>
      </c>
      <c r="D116" s="582" t="s">
        <v>693</v>
      </c>
      <c r="E116" s="569" t="s">
        <v>321</v>
      </c>
      <c r="F116" s="583" t="s">
        <v>1084</v>
      </c>
      <c r="G116" s="583" t="s">
        <v>1085</v>
      </c>
      <c r="H116" s="583" t="s">
        <v>1086</v>
      </c>
      <c r="I116" s="584" t="s">
        <v>1087</v>
      </c>
      <c r="J116" s="585">
        <v>11948</v>
      </c>
      <c r="K116" s="585"/>
      <c r="L116" s="586"/>
    </row>
    <row r="117" spans="1:12" ht="25.5" x14ac:dyDescent="0.25">
      <c r="A117" s="562">
        <v>115</v>
      </c>
      <c r="B117" s="582" t="s">
        <v>301</v>
      </c>
      <c r="C117" s="583" t="s">
        <v>901</v>
      </c>
      <c r="D117" s="582" t="s">
        <v>693</v>
      </c>
      <c r="E117" s="569" t="s">
        <v>321</v>
      </c>
      <c r="F117" s="583" t="s">
        <v>1088</v>
      </c>
      <c r="G117" s="583" t="s">
        <v>1089</v>
      </c>
      <c r="H117" s="583" t="s">
        <v>1090</v>
      </c>
      <c r="I117" s="584" t="s">
        <v>1091</v>
      </c>
      <c r="J117" s="585">
        <v>35189</v>
      </c>
      <c r="K117" s="585"/>
      <c r="L117" s="586"/>
    </row>
    <row r="118" spans="1:12" ht="25.5" x14ac:dyDescent="0.25">
      <c r="A118" s="569">
        <v>116</v>
      </c>
      <c r="B118" s="582" t="s">
        <v>301</v>
      </c>
      <c r="C118" s="583" t="s">
        <v>901</v>
      </c>
      <c r="D118" s="582" t="s">
        <v>693</v>
      </c>
      <c r="E118" s="569" t="s">
        <v>321</v>
      </c>
      <c r="F118" s="583" t="s">
        <v>1092</v>
      </c>
      <c r="G118" s="583" t="s">
        <v>1093</v>
      </c>
      <c r="H118" s="583" t="s">
        <v>1094</v>
      </c>
      <c r="I118" s="584" t="s">
        <v>1091</v>
      </c>
      <c r="J118" s="585">
        <v>8832</v>
      </c>
      <c r="K118" s="585"/>
      <c r="L118" s="586"/>
    </row>
    <row r="119" spans="1:12" ht="38.25" x14ac:dyDescent="0.25">
      <c r="A119" s="562">
        <v>117</v>
      </c>
      <c r="B119" s="582" t="s">
        <v>301</v>
      </c>
      <c r="C119" s="583" t="s">
        <v>901</v>
      </c>
      <c r="D119" s="582" t="s">
        <v>693</v>
      </c>
      <c r="E119" s="569" t="s">
        <v>321</v>
      </c>
      <c r="F119" s="583" t="s">
        <v>1095</v>
      </c>
      <c r="G119" s="583" t="s">
        <v>1093</v>
      </c>
      <c r="H119" s="583" t="s">
        <v>1096</v>
      </c>
      <c r="I119" s="584" t="s">
        <v>1097</v>
      </c>
      <c r="J119" s="585">
        <v>62000</v>
      </c>
      <c r="K119" s="585"/>
      <c r="L119" s="586"/>
    </row>
    <row r="120" spans="1:12" ht="25.5" x14ac:dyDescent="0.25">
      <c r="A120" s="569">
        <v>118</v>
      </c>
      <c r="B120" s="582" t="s">
        <v>301</v>
      </c>
      <c r="C120" s="583" t="s">
        <v>901</v>
      </c>
      <c r="D120" s="582" t="s">
        <v>693</v>
      </c>
      <c r="E120" s="569" t="s">
        <v>321</v>
      </c>
      <c r="F120" s="583" t="s">
        <v>1098</v>
      </c>
      <c r="G120" s="583" t="s">
        <v>1099</v>
      </c>
      <c r="H120" s="583" t="s">
        <v>1100</v>
      </c>
      <c r="I120" s="584" t="s">
        <v>1097</v>
      </c>
      <c r="J120" s="585">
        <v>60148</v>
      </c>
      <c r="K120" s="585"/>
      <c r="L120" s="586"/>
    </row>
    <row r="121" spans="1:12" ht="38.25" x14ac:dyDescent="0.25">
      <c r="A121" s="562">
        <v>119</v>
      </c>
      <c r="B121" s="582" t="s">
        <v>301</v>
      </c>
      <c r="C121" s="583" t="s">
        <v>901</v>
      </c>
      <c r="D121" s="582" t="s">
        <v>693</v>
      </c>
      <c r="E121" s="569" t="s">
        <v>321</v>
      </c>
      <c r="F121" s="583" t="s">
        <v>1101</v>
      </c>
      <c r="G121" s="583" t="s">
        <v>1102</v>
      </c>
      <c r="H121" s="583" t="s">
        <v>1103</v>
      </c>
      <c r="I121" s="584" t="s">
        <v>1087</v>
      </c>
      <c r="J121" s="585">
        <f>62307-31139</f>
        <v>31168</v>
      </c>
      <c r="K121" s="585"/>
      <c r="L121" s="586"/>
    </row>
    <row r="122" spans="1:12" ht="25.5" x14ac:dyDescent="0.25">
      <c r="A122" s="569">
        <v>120</v>
      </c>
      <c r="B122" s="582" t="s">
        <v>301</v>
      </c>
      <c r="C122" s="583" t="s">
        <v>901</v>
      </c>
      <c r="D122" s="582" t="s">
        <v>693</v>
      </c>
      <c r="E122" s="569" t="s">
        <v>321</v>
      </c>
      <c r="F122" s="583" t="s">
        <v>1104</v>
      </c>
      <c r="G122" s="583" t="s">
        <v>1105</v>
      </c>
      <c r="H122" s="583" t="s">
        <v>1106</v>
      </c>
      <c r="I122" s="584" t="s">
        <v>1083</v>
      </c>
      <c r="J122" s="585">
        <v>66001</v>
      </c>
      <c r="K122" s="585"/>
      <c r="L122" s="586"/>
    </row>
    <row r="123" spans="1:12" ht="25.5" x14ac:dyDescent="0.25">
      <c r="A123" s="562">
        <v>121</v>
      </c>
      <c r="B123" s="582" t="s">
        <v>301</v>
      </c>
      <c r="C123" s="583" t="s">
        <v>901</v>
      </c>
      <c r="D123" s="582" t="s">
        <v>693</v>
      </c>
      <c r="E123" s="569" t="s">
        <v>321</v>
      </c>
      <c r="F123" s="583" t="s">
        <v>1107</v>
      </c>
      <c r="G123" s="583" t="s">
        <v>1108</v>
      </c>
      <c r="H123" s="583" t="s">
        <v>1109</v>
      </c>
      <c r="I123" s="584" t="s">
        <v>1091</v>
      </c>
      <c r="J123" s="585">
        <f>42795-4190</f>
        <v>38605</v>
      </c>
      <c r="K123" s="585"/>
      <c r="L123" s="586"/>
    </row>
    <row r="124" spans="1:12" ht="25.5" x14ac:dyDescent="0.25">
      <c r="A124" s="569">
        <v>122</v>
      </c>
      <c r="B124" s="582" t="s">
        <v>301</v>
      </c>
      <c r="C124" s="583" t="s">
        <v>901</v>
      </c>
      <c r="D124" s="582" t="s">
        <v>693</v>
      </c>
      <c r="E124" s="569" t="s">
        <v>321</v>
      </c>
      <c r="F124" s="583" t="s">
        <v>1110</v>
      </c>
      <c r="G124" s="583" t="s">
        <v>1111</v>
      </c>
      <c r="H124" s="583" t="s">
        <v>1112</v>
      </c>
      <c r="I124" s="584" t="s">
        <v>1113</v>
      </c>
      <c r="J124" s="585">
        <v>85334</v>
      </c>
      <c r="K124" s="585"/>
      <c r="L124" s="586"/>
    </row>
    <row r="125" spans="1:12" ht="25.5" x14ac:dyDescent="0.25">
      <c r="A125" s="562">
        <v>123</v>
      </c>
      <c r="B125" s="582" t="s">
        <v>301</v>
      </c>
      <c r="C125" s="583" t="s">
        <v>901</v>
      </c>
      <c r="D125" s="582" t="s">
        <v>693</v>
      </c>
      <c r="E125" s="569" t="s">
        <v>321</v>
      </c>
      <c r="F125" s="583" t="s">
        <v>1114</v>
      </c>
      <c r="G125" s="583" t="s">
        <v>1089</v>
      </c>
      <c r="H125" s="583" t="s">
        <v>1115</v>
      </c>
      <c r="I125" s="584" t="s">
        <v>1113</v>
      </c>
      <c r="J125" s="585">
        <v>41260</v>
      </c>
      <c r="K125" s="585"/>
      <c r="L125" s="586"/>
    </row>
    <row r="126" spans="1:12" ht="25.5" x14ac:dyDescent="0.25">
      <c r="A126" s="569">
        <v>124</v>
      </c>
      <c r="B126" s="582" t="s">
        <v>301</v>
      </c>
      <c r="C126" s="583" t="s">
        <v>901</v>
      </c>
      <c r="D126" s="582" t="s">
        <v>693</v>
      </c>
      <c r="E126" s="569" t="s">
        <v>321</v>
      </c>
      <c r="F126" s="583" t="s">
        <v>1116</v>
      </c>
      <c r="G126" s="583" t="s">
        <v>1117</v>
      </c>
      <c r="H126" s="583" t="s">
        <v>1118</v>
      </c>
      <c r="I126" s="584" t="s">
        <v>1119</v>
      </c>
      <c r="J126" s="585">
        <v>33273</v>
      </c>
      <c r="K126" s="585"/>
      <c r="L126" s="586"/>
    </row>
    <row r="127" spans="1:12" ht="25.5" x14ac:dyDescent="0.25">
      <c r="A127" s="562">
        <v>125</v>
      </c>
      <c r="B127" s="582" t="s">
        <v>301</v>
      </c>
      <c r="C127" s="583" t="s">
        <v>901</v>
      </c>
      <c r="D127" s="582" t="s">
        <v>693</v>
      </c>
      <c r="E127" s="569" t="s">
        <v>321</v>
      </c>
      <c r="F127" s="583" t="s">
        <v>1120</v>
      </c>
      <c r="G127" s="583" t="s">
        <v>1121</v>
      </c>
      <c r="H127" s="583" t="s">
        <v>1122</v>
      </c>
      <c r="I127" s="584" t="s">
        <v>1123</v>
      </c>
      <c r="J127" s="585">
        <v>32620</v>
      </c>
      <c r="K127" s="585"/>
      <c r="L127" s="586"/>
    </row>
    <row r="128" spans="1:12" ht="25.5" x14ac:dyDescent="0.25">
      <c r="A128" s="569">
        <v>126</v>
      </c>
      <c r="B128" s="582" t="s">
        <v>301</v>
      </c>
      <c r="C128" s="583" t="s">
        <v>901</v>
      </c>
      <c r="D128" s="582" t="s">
        <v>693</v>
      </c>
      <c r="E128" s="569" t="s">
        <v>321</v>
      </c>
      <c r="F128" s="583" t="s">
        <v>1124</v>
      </c>
      <c r="G128" s="583" t="s">
        <v>1125</v>
      </c>
      <c r="H128" s="583" t="s">
        <v>1126</v>
      </c>
      <c r="I128" s="584" t="s">
        <v>1127</v>
      </c>
      <c r="J128" s="585">
        <v>46194</v>
      </c>
      <c r="K128" s="585"/>
      <c r="L128" s="586"/>
    </row>
    <row r="129" spans="1:12" ht="25.5" x14ac:dyDescent="0.25">
      <c r="A129" s="562">
        <v>127</v>
      </c>
      <c r="B129" s="582" t="s">
        <v>301</v>
      </c>
      <c r="C129" s="583" t="s">
        <v>901</v>
      </c>
      <c r="D129" s="582" t="s">
        <v>693</v>
      </c>
      <c r="E129" s="569" t="s">
        <v>321</v>
      </c>
      <c r="F129" s="583" t="s">
        <v>1128</v>
      </c>
      <c r="G129" s="583" t="s">
        <v>1129</v>
      </c>
      <c r="H129" s="583" t="s">
        <v>1130</v>
      </c>
      <c r="I129" s="584" t="s">
        <v>1131</v>
      </c>
      <c r="J129" s="585">
        <v>10090</v>
      </c>
      <c r="K129" s="585"/>
      <c r="L129" s="586"/>
    </row>
    <row r="130" spans="1:12" ht="25.5" x14ac:dyDescent="0.25">
      <c r="A130" s="569">
        <v>128</v>
      </c>
      <c r="B130" s="582" t="s">
        <v>301</v>
      </c>
      <c r="C130" s="583" t="s">
        <v>901</v>
      </c>
      <c r="D130" s="582" t="s">
        <v>693</v>
      </c>
      <c r="E130" s="569" t="s">
        <v>321</v>
      </c>
      <c r="F130" s="583" t="s">
        <v>1132</v>
      </c>
      <c r="G130" s="583" t="s">
        <v>1105</v>
      </c>
      <c r="H130" s="583" t="s">
        <v>1133</v>
      </c>
      <c r="I130" s="584" t="s">
        <v>1123</v>
      </c>
      <c r="J130" s="585">
        <v>5300</v>
      </c>
      <c r="K130" s="585"/>
      <c r="L130" s="586"/>
    </row>
    <row r="131" spans="1:12" ht="25.5" x14ac:dyDescent="0.25">
      <c r="A131" s="562">
        <v>129</v>
      </c>
      <c r="B131" s="582" t="s">
        <v>301</v>
      </c>
      <c r="C131" s="583" t="s">
        <v>901</v>
      </c>
      <c r="D131" s="582" t="s">
        <v>693</v>
      </c>
      <c r="E131" s="569" t="s">
        <v>321</v>
      </c>
      <c r="F131" s="583" t="s">
        <v>1134</v>
      </c>
      <c r="G131" s="583" t="s">
        <v>1135</v>
      </c>
      <c r="H131" s="583" t="s">
        <v>1136</v>
      </c>
      <c r="I131" s="584" t="s">
        <v>1137</v>
      </c>
      <c r="J131" s="585">
        <v>2350</v>
      </c>
      <c r="K131" s="585"/>
      <c r="L131" s="586"/>
    </row>
    <row r="132" spans="1:12" ht="25.5" x14ac:dyDescent="0.25">
      <c r="A132" s="569">
        <v>130</v>
      </c>
      <c r="B132" s="582" t="s">
        <v>301</v>
      </c>
      <c r="C132" s="583" t="s">
        <v>901</v>
      </c>
      <c r="D132" s="582" t="s">
        <v>693</v>
      </c>
      <c r="E132" s="569" t="s">
        <v>321</v>
      </c>
      <c r="F132" s="583" t="s">
        <v>1138</v>
      </c>
      <c r="G132" s="583" t="s">
        <v>1111</v>
      </c>
      <c r="H132" s="583" t="s">
        <v>1139</v>
      </c>
      <c r="I132" s="584" t="s">
        <v>1137</v>
      </c>
      <c r="J132" s="585">
        <v>2350</v>
      </c>
      <c r="K132" s="585"/>
      <c r="L132" s="586"/>
    </row>
    <row r="133" spans="1:12" ht="25.5" x14ac:dyDescent="0.25">
      <c r="A133" s="562">
        <v>131</v>
      </c>
      <c r="B133" s="582" t="s">
        <v>301</v>
      </c>
      <c r="C133" s="583" t="s">
        <v>772</v>
      </c>
      <c r="D133" s="582" t="s">
        <v>693</v>
      </c>
      <c r="E133" s="569" t="s">
        <v>321</v>
      </c>
      <c r="F133" s="583" t="s">
        <v>1140</v>
      </c>
      <c r="G133" s="583" t="s">
        <v>1081</v>
      </c>
      <c r="H133" s="583" t="s">
        <v>1141</v>
      </c>
      <c r="I133" s="584" t="s">
        <v>1142</v>
      </c>
      <c r="J133" s="585">
        <v>17547</v>
      </c>
      <c r="K133" s="585"/>
      <c r="L133" s="586"/>
    </row>
    <row r="134" spans="1:12" ht="25.5" x14ac:dyDescent="0.25">
      <c r="A134" s="569">
        <v>132</v>
      </c>
      <c r="B134" s="582" t="s">
        <v>301</v>
      </c>
      <c r="C134" s="583" t="s">
        <v>772</v>
      </c>
      <c r="D134" s="582" t="s">
        <v>693</v>
      </c>
      <c r="E134" s="569" t="s">
        <v>321</v>
      </c>
      <c r="F134" s="583" t="s">
        <v>1143</v>
      </c>
      <c r="G134" s="583" t="s">
        <v>1085</v>
      </c>
      <c r="H134" s="583" t="s">
        <v>1144</v>
      </c>
      <c r="I134" s="584" t="s">
        <v>1142</v>
      </c>
      <c r="J134" s="585">
        <v>15244</v>
      </c>
      <c r="K134" s="585"/>
      <c r="L134" s="586"/>
    </row>
    <row r="135" spans="1:12" ht="25.5" x14ac:dyDescent="0.25">
      <c r="A135" s="562">
        <v>133</v>
      </c>
      <c r="B135" s="582" t="s">
        <v>301</v>
      </c>
      <c r="C135" s="583" t="s">
        <v>772</v>
      </c>
      <c r="D135" s="582" t="s">
        <v>693</v>
      </c>
      <c r="E135" s="569" t="s">
        <v>321</v>
      </c>
      <c r="F135" s="583" t="s">
        <v>1145</v>
      </c>
      <c r="G135" s="583" t="s">
        <v>1146</v>
      </c>
      <c r="H135" s="583" t="s">
        <v>1147</v>
      </c>
      <c r="I135" s="584" t="s">
        <v>1148</v>
      </c>
      <c r="J135" s="585">
        <v>4963</v>
      </c>
      <c r="K135" s="585"/>
      <c r="L135" s="586"/>
    </row>
    <row r="136" spans="1:12" ht="25.5" x14ac:dyDescent="0.25">
      <c r="A136" s="569">
        <v>134</v>
      </c>
      <c r="B136" s="582" t="s">
        <v>301</v>
      </c>
      <c r="C136" s="583" t="s">
        <v>772</v>
      </c>
      <c r="D136" s="582" t="s">
        <v>693</v>
      </c>
      <c r="E136" s="569" t="s">
        <v>321</v>
      </c>
      <c r="F136" s="583" t="s">
        <v>1149</v>
      </c>
      <c r="G136" s="583" t="s">
        <v>1150</v>
      </c>
      <c r="H136" s="583" t="s">
        <v>1151</v>
      </c>
      <c r="I136" s="584" t="s">
        <v>1142</v>
      </c>
      <c r="J136" s="585">
        <v>6096</v>
      </c>
      <c r="K136" s="585"/>
      <c r="L136" s="586"/>
    </row>
    <row r="137" spans="1:12" ht="25.5" x14ac:dyDescent="0.25">
      <c r="A137" s="562">
        <v>135</v>
      </c>
      <c r="B137" s="582" t="s">
        <v>301</v>
      </c>
      <c r="C137" s="583" t="s">
        <v>772</v>
      </c>
      <c r="D137" s="582" t="s">
        <v>693</v>
      </c>
      <c r="E137" s="569" t="s">
        <v>321</v>
      </c>
      <c r="F137" s="583" t="s">
        <v>1152</v>
      </c>
      <c r="G137" s="583" t="s">
        <v>1153</v>
      </c>
      <c r="H137" s="583" t="s">
        <v>1154</v>
      </c>
      <c r="I137" s="584" t="s">
        <v>1155</v>
      </c>
      <c r="J137" s="585">
        <v>7842</v>
      </c>
      <c r="K137" s="585"/>
      <c r="L137" s="586"/>
    </row>
    <row r="138" spans="1:12" ht="25.5" x14ac:dyDescent="0.25">
      <c r="A138" s="569">
        <v>136</v>
      </c>
      <c r="B138" s="582" t="s">
        <v>301</v>
      </c>
      <c r="C138" s="583" t="s">
        <v>772</v>
      </c>
      <c r="D138" s="582" t="s">
        <v>693</v>
      </c>
      <c r="E138" s="569" t="s">
        <v>321</v>
      </c>
      <c r="F138" s="583" t="s">
        <v>1156</v>
      </c>
      <c r="G138" s="583" t="s">
        <v>1157</v>
      </c>
      <c r="H138" s="583" t="s">
        <v>1158</v>
      </c>
      <c r="I138" s="584" t="s">
        <v>1155</v>
      </c>
      <c r="J138" s="585">
        <v>11488</v>
      </c>
      <c r="K138" s="585"/>
      <c r="L138" s="586"/>
    </row>
    <row r="139" spans="1:12" ht="25.5" x14ac:dyDescent="0.25">
      <c r="A139" s="562">
        <v>137</v>
      </c>
      <c r="B139" s="582" t="s">
        <v>301</v>
      </c>
      <c r="C139" s="583" t="s">
        <v>772</v>
      </c>
      <c r="D139" s="582" t="s">
        <v>693</v>
      </c>
      <c r="E139" s="569" t="s">
        <v>321</v>
      </c>
      <c r="F139" s="583" t="s">
        <v>1159</v>
      </c>
      <c r="G139" s="583" t="s">
        <v>1125</v>
      </c>
      <c r="H139" s="583" t="s">
        <v>1160</v>
      </c>
      <c r="I139" s="584" t="s">
        <v>1155</v>
      </c>
      <c r="J139" s="585">
        <v>12708</v>
      </c>
      <c r="K139" s="585"/>
      <c r="L139" s="586"/>
    </row>
    <row r="140" spans="1:12" ht="25.5" x14ac:dyDescent="0.25">
      <c r="A140" s="569">
        <v>138</v>
      </c>
      <c r="B140" s="582" t="s">
        <v>301</v>
      </c>
      <c r="C140" s="583" t="s">
        <v>772</v>
      </c>
      <c r="D140" s="582" t="s">
        <v>693</v>
      </c>
      <c r="E140" s="569" t="s">
        <v>321</v>
      </c>
      <c r="F140" s="583" t="s">
        <v>1161</v>
      </c>
      <c r="G140" s="583" t="s">
        <v>1129</v>
      </c>
      <c r="H140" s="583" t="s">
        <v>1162</v>
      </c>
      <c r="I140" s="584" t="s">
        <v>1155</v>
      </c>
      <c r="J140" s="585">
        <v>6213</v>
      </c>
      <c r="K140" s="585"/>
      <c r="L140" s="586"/>
    </row>
    <row r="141" spans="1:12" ht="25.5" x14ac:dyDescent="0.25">
      <c r="A141" s="562">
        <v>139</v>
      </c>
      <c r="B141" s="582" t="s">
        <v>301</v>
      </c>
      <c r="C141" s="583" t="s">
        <v>772</v>
      </c>
      <c r="D141" s="582" t="s">
        <v>693</v>
      </c>
      <c r="E141" s="569" t="s">
        <v>321</v>
      </c>
      <c r="F141" s="583" t="s">
        <v>1163</v>
      </c>
      <c r="G141" s="583" t="s">
        <v>1164</v>
      </c>
      <c r="H141" s="583" t="s">
        <v>1165</v>
      </c>
      <c r="I141" s="584" t="s">
        <v>1166</v>
      </c>
      <c r="J141" s="585">
        <v>13843</v>
      </c>
      <c r="K141" s="585"/>
      <c r="L141" s="586"/>
    </row>
    <row r="142" spans="1:12" ht="25.5" x14ac:dyDescent="0.25">
      <c r="A142" s="569">
        <v>140</v>
      </c>
      <c r="B142" s="582" t="s">
        <v>301</v>
      </c>
      <c r="C142" s="583" t="s">
        <v>772</v>
      </c>
      <c r="D142" s="582" t="s">
        <v>693</v>
      </c>
      <c r="E142" s="569" t="s">
        <v>321</v>
      </c>
      <c r="F142" s="583" t="s">
        <v>1167</v>
      </c>
      <c r="G142" s="583" t="s">
        <v>1168</v>
      </c>
      <c r="H142" s="583" t="s">
        <v>1169</v>
      </c>
      <c r="I142" s="584" t="s">
        <v>1166</v>
      </c>
      <c r="J142" s="585">
        <v>8541</v>
      </c>
      <c r="K142" s="585"/>
      <c r="L142" s="586"/>
    </row>
    <row r="143" spans="1:12" ht="25.5" x14ac:dyDescent="0.25">
      <c r="A143" s="562">
        <v>141</v>
      </c>
      <c r="B143" s="582" t="s">
        <v>301</v>
      </c>
      <c r="C143" s="583" t="s">
        <v>772</v>
      </c>
      <c r="D143" s="582" t="s">
        <v>693</v>
      </c>
      <c r="E143" s="569" t="s">
        <v>321</v>
      </c>
      <c r="F143" s="583" t="s">
        <v>1170</v>
      </c>
      <c r="G143" s="583" t="s">
        <v>1171</v>
      </c>
      <c r="H143" s="583" t="s">
        <v>1172</v>
      </c>
      <c r="I143" s="584" t="s">
        <v>1166</v>
      </c>
      <c r="J143" s="585">
        <v>4820</v>
      </c>
      <c r="K143" s="585"/>
      <c r="L143" s="586"/>
    </row>
    <row r="144" spans="1:12" ht="38.25" x14ac:dyDescent="0.25">
      <c r="A144" s="569">
        <v>142</v>
      </c>
      <c r="B144" s="582" t="s">
        <v>301</v>
      </c>
      <c r="C144" s="583" t="s">
        <v>772</v>
      </c>
      <c r="D144" s="582" t="s">
        <v>693</v>
      </c>
      <c r="E144" s="569" t="s">
        <v>321</v>
      </c>
      <c r="F144" s="583" t="s">
        <v>1173</v>
      </c>
      <c r="G144" s="583" t="s">
        <v>1174</v>
      </c>
      <c r="H144" s="583" t="s">
        <v>1175</v>
      </c>
      <c r="I144" s="584" t="s">
        <v>1166</v>
      </c>
      <c r="J144" s="585">
        <v>3893</v>
      </c>
      <c r="K144" s="585"/>
      <c r="L144" s="586"/>
    </row>
    <row r="145" spans="1:12" ht="25.5" x14ac:dyDescent="0.25">
      <c r="A145" s="562">
        <v>143</v>
      </c>
      <c r="B145" s="582" t="s">
        <v>301</v>
      </c>
      <c r="C145" s="583" t="s">
        <v>772</v>
      </c>
      <c r="D145" s="582" t="s">
        <v>693</v>
      </c>
      <c r="E145" s="569" t="s">
        <v>321</v>
      </c>
      <c r="F145" s="583" t="s">
        <v>1176</v>
      </c>
      <c r="G145" s="583" t="s">
        <v>1177</v>
      </c>
      <c r="H145" s="583" t="s">
        <v>1178</v>
      </c>
      <c r="I145" s="584" t="s">
        <v>1155</v>
      </c>
      <c r="J145" s="585">
        <v>4879</v>
      </c>
      <c r="K145" s="585"/>
      <c r="L145" s="586"/>
    </row>
    <row r="146" spans="1:12" ht="25.5" x14ac:dyDescent="0.25">
      <c r="A146" s="569">
        <v>144</v>
      </c>
      <c r="B146" s="582" t="s">
        <v>301</v>
      </c>
      <c r="C146" s="583" t="s">
        <v>885</v>
      </c>
      <c r="D146" s="582" t="s">
        <v>693</v>
      </c>
      <c r="E146" s="569" t="s">
        <v>321</v>
      </c>
      <c r="F146" s="583" t="s">
        <v>1179</v>
      </c>
      <c r="G146" s="583" t="s">
        <v>1081</v>
      </c>
      <c r="H146" s="583" t="s">
        <v>1180</v>
      </c>
      <c r="I146" s="584" t="s">
        <v>1181</v>
      </c>
      <c r="J146" s="585">
        <v>8459</v>
      </c>
      <c r="K146" s="585"/>
      <c r="L146" s="586"/>
    </row>
    <row r="147" spans="1:12" ht="25.5" x14ac:dyDescent="0.25">
      <c r="A147" s="562">
        <v>145</v>
      </c>
      <c r="B147" s="582" t="s">
        <v>301</v>
      </c>
      <c r="C147" s="583" t="s">
        <v>885</v>
      </c>
      <c r="D147" s="582" t="s">
        <v>693</v>
      </c>
      <c r="E147" s="569" t="s">
        <v>321</v>
      </c>
      <c r="F147" s="583" t="s">
        <v>1182</v>
      </c>
      <c r="G147" s="583" t="s">
        <v>1089</v>
      </c>
      <c r="H147" s="583" t="s">
        <v>1183</v>
      </c>
      <c r="I147" s="584" t="s">
        <v>1142</v>
      </c>
      <c r="J147" s="585">
        <v>18321</v>
      </c>
      <c r="K147" s="585"/>
      <c r="L147" s="586"/>
    </row>
    <row r="148" spans="1:12" ht="25.5" x14ac:dyDescent="0.25">
      <c r="A148" s="569">
        <v>146</v>
      </c>
      <c r="B148" s="582" t="s">
        <v>301</v>
      </c>
      <c r="C148" s="583" t="s">
        <v>885</v>
      </c>
      <c r="D148" s="582" t="s">
        <v>693</v>
      </c>
      <c r="E148" s="569" t="s">
        <v>321</v>
      </c>
      <c r="F148" s="583" t="s">
        <v>1184</v>
      </c>
      <c r="G148" s="583" t="s">
        <v>1185</v>
      </c>
      <c r="H148" s="583" t="s">
        <v>1186</v>
      </c>
      <c r="I148" s="584" t="s">
        <v>1142</v>
      </c>
      <c r="J148" s="585">
        <v>8683</v>
      </c>
      <c r="K148" s="585"/>
      <c r="L148" s="586"/>
    </row>
    <row r="149" spans="1:12" ht="25.5" x14ac:dyDescent="0.25">
      <c r="A149" s="562">
        <v>147</v>
      </c>
      <c r="B149" s="582" t="s">
        <v>301</v>
      </c>
      <c r="C149" s="583" t="s">
        <v>885</v>
      </c>
      <c r="D149" s="582" t="s">
        <v>693</v>
      </c>
      <c r="E149" s="569" t="s">
        <v>321</v>
      </c>
      <c r="F149" s="583" t="s">
        <v>1187</v>
      </c>
      <c r="G149" s="583" t="s">
        <v>1125</v>
      </c>
      <c r="H149" s="583" t="s">
        <v>1188</v>
      </c>
      <c r="I149" s="584" t="s">
        <v>1142</v>
      </c>
      <c r="J149" s="585">
        <v>6672</v>
      </c>
      <c r="K149" s="585"/>
      <c r="L149" s="586"/>
    </row>
    <row r="150" spans="1:12" ht="25.5" x14ac:dyDescent="0.25">
      <c r="A150" s="569">
        <v>148</v>
      </c>
      <c r="B150" s="582" t="s">
        <v>301</v>
      </c>
      <c r="C150" s="583" t="s">
        <v>885</v>
      </c>
      <c r="D150" s="582" t="s">
        <v>693</v>
      </c>
      <c r="E150" s="569" t="s">
        <v>321</v>
      </c>
      <c r="F150" s="583" t="s">
        <v>1189</v>
      </c>
      <c r="G150" s="583" t="s">
        <v>1190</v>
      </c>
      <c r="H150" s="583" t="s">
        <v>1191</v>
      </c>
      <c r="I150" s="584" t="s">
        <v>1142</v>
      </c>
      <c r="J150" s="585">
        <v>13444</v>
      </c>
      <c r="K150" s="585"/>
      <c r="L150" s="586"/>
    </row>
    <row r="151" spans="1:12" ht="25.5" x14ac:dyDescent="0.25">
      <c r="A151" s="562">
        <v>149</v>
      </c>
      <c r="B151" s="582" t="s">
        <v>301</v>
      </c>
      <c r="C151" s="583" t="s">
        <v>885</v>
      </c>
      <c r="D151" s="582" t="s">
        <v>693</v>
      </c>
      <c r="E151" s="569" t="s">
        <v>321</v>
      </c>
      <c r="F151" s="583" t="s">
        <v>1192</v>
      </c>
      <c r="G151" s="583" t="s">
        <v>1193</v>
      </c>
      <c r="H151" s="583" t="s">
        <v>1194</v>
      </c>
      <c r="I151" s="584" t="s">
        <v>1142</v>
      </c>
      <c r="J151" s="585">
        <v>4493</v>
      </c>
      <c r="K151" s="585"/>
      <c r="L151" s="586"/>
    </row>
    <row r="152" spans="1:12" ht="25.5" x14ac:dyDescent="0.25">
      <c r="A152" s="569">
        <v>150</v>
      </c>
      <c r="B152" s="582" t="s">
        <v>301</v>
      </c>
      <c r="C152" s="583" t="s">
        <v>885</v>
      </c>
      <c r="D152" s="582" t="s">
        <v>693</v>
      </c>
      <c r="E152" s="569" t="s">
        <v>321</v>
      </c>
      <c r="F152" s="583" t="s">
        <v>1195</v>
      </c>
      <c r="G152" s="583" t="s">
        <v>1196</v>
      </c>
      <c r="H152" s="583" t="s">
        <v>1197</v>
      </c>
      <c r="I152" s="584" t="s">
        <v>1155</v>
      </c>
      <c r="J152" s="585">
        <v>9712</v>
      </c>
      <c r="K152" s="585"/>
      <c r="L152" s="586"/>
    </row>
    <row r="153" spans="1:12" ht="25.5" x14ac:dyDescent="0.25">
      <c r="A153" s="562">
        <v>151</v>
      </c>
      <c r="B153" s="582" t="s">
        <v>301</v>
      </c>
      <c r="C153" s="583" t="s">
        <v>885</v>
      </c>
      <c r="D153" s="582" t="s">
        <v>693</v>
      </c>
      <c r="E153" s="569" t="s">
        <v>321</v>
      </c>
      <c r="F153" s="583" t="s">
        <v>1198</v>
      </c>
      <c r="G153" s="583" t="s">
        <v>1129</v>
      </c>
      <c r="H153" s="583" t="s">
        <v>1199</v>
      </c>
      <c r="I153" s="584" t="s">
        <v>1155</v>
      </c>
      <c r="J153" s="585">
        <v>8000</v>
      </c>
      <c r="K153" s="585"/>
      <c r="L153" s="586"/>
    </row>
    <row r="154" spans="1:12" ht="25.5" x14ac:dyDescent="0.25">
      <c r="A154" s="569">
        <v>152</v>
      </c>
      <c r="B154" s="582" t="s">
        <v>301</v>
      </c>
      <c r="C154" s="583" t="s">
        <v>885</v>
      </c>
      <c r="D154" s="582" t="s">
        <v>693</v>
      </c>
      <c r="E154" s="569" t="s">
        <v>321</v>
      </c>
      <c r="F154" s="583" t="s">
        <v>1200</v>
      </c>
      <c r="G154" s="583" t="s">
        <v>1164</v>
      </c>
      <c r="H154" s="583" t="s">
        <v>1201</v>
      </c>
      <c r="I154" s="584" t="s">
        <v>1155</v>
      </c>
      <c r="J154" s="585">
        <v>13168</v>
      </c>
      <c r="K154" s="585"/>
      <c r="L154" s="586"/>
    </row>
    <row r="155" spans="1:12" ht="25.5" x14ac:dyDescent="0.25">
      <c r="A155" s="562">
        <v>153</v>
      </c>
      <c r="B155" s="582" t="s">
        <v>301</v>
      </c>
      <c r="C155" s="583" t="s">
        <v>885</v>
      </c>
      <c r="D155" s="582" t="s">
        <v>693</v>
      </c>
      <c r="E155" s="569" t="s">
        <v>321</v>
      </c>
      <c r="F155" s="583" t="s">
        <v>1202</v>
      </c>
      <c r="G155" s="583" t="s">
        <v>1085</v>
      </c>
      <c r="H155" s="583" t="s">
        <v>1203</v>
      </c>
      <c r="I155" s="584" t="s">
        <v>1155</v>
      </c>
      <c r="J155" s="585">
        <v>12072</v>
      </c>
      <c r="K155" s="585"/>
      <c r="L155" s="586"/>
    </row>
    <row r="156" spans="1:12" ht="25.5" x14ac:dyDescent="0.25">
      <c r="A156" s="569">
        <v>154</v>
      </c>
      <c r="B156" s="582" t="s">
        <v>301</v>
      </c>
      <c r="C156" s="583" t="s">
        <v>885</v>
      </c>
      <c r="D156" s="582" t="s">
        <v>693</v>
      </c>
      <c r="E156" s="569" t="s">
        <v>321</v>
      </c>
      <c r="F156" s="583" t="s">
        <v>1204</v>
      </c>
      <c r="G156" s="583" t="s">
        <v>1205</v>
      </c>
      <c r="H156" s="583" t="s">
        <v>1206</v>
      </c>
      <c r="I156" s="584" t="s">
        <v>1166</v>
      </c>
      <c r="J156" s="585">
        <v>2468</v>
      </c>
      <c r="K156" s="585"/>
      <c r="L156" s="586"/>
    </row>
    <row r="157" spans="1:12" ht="25.5" x14ac:dyDescent="0.25">
      <c r="A157" s="562">
        <v>155</v>
      </c>
      <c r="B157" s="582" t="s">
        <v>301</v>
      </c>
      <c r="C157" s="583" t="s">
        <v>1207</v>
      </c>
      <c r="D157" s="582" t="s">
        <v>693</v>
      </c>
      <c r="E157" s="569" t="s">
        <v>321</v>
      </c>
      <c r="F157" s="583" t="s">
        <v>1208</v>
      </c>
      <c r="G157" s="583" t="s">
        <v>1089</v>
      </c>
      <c r="H157" s="583" t="s">
        <v>1209</v>
      </c>
      <c r="I157" s="584" t="s">
        <v>1210</v>
      </c>
      <c r="J157" s="585">
        <v>23267</v>
      </c>
      <c r="K157" s="585"/>
      <c r="L157" s="586"/>
    </row>
    <row r="158" spans="1:12" ht="25.5" x14ac:dyDescent="0.25">
      <c r="A158" s="569">
        <v>156</v>
      </c>
      <c r="B158" s="582" t="s">
        <v>301</v>
      </c>
      <c r="C158" s="583" t="s">
        <v>1207</v>
      </c>
      <c r="D158" s="582" t="s">
        <v>693</v>
      </c>
      <c r="E158" s="569" t="s">
        <v>321</v>
      </c>
      <c r="F158" s="583" t="s">
        <v>1211</v>
      </c>
      <c r="G158" s="583" t="s">
        <v>1212</v>
      </c>
      <c r="H158" s="583" t="s">
        <v>1213</v>
      </c>
      <c r="I158" s="584" t="s">
        <v>1214</v>
      </c>
      <c r="J158" s="585">
        <v>14052</v>
      </c>
      <c r="K158" s="585"/>
      <c r="L158" s="586"/>
    </row>
    <row r="159" spans="1:12" ht="25.5" x14ac:dyDescent="0.25">
      <c r="A159" s="562">
        <v>157</v>
      </c>
      <c r="B159" s="582" t="s">
        <v>301</v>
      </c>
      <c r="C159" s="583" t="s">
        <v>1215</v>
      </c>
      <c r="D159" s="582" t="s">
        <v>693</v>
      </c>
      <c r="E159" s="569" t="s">
        <v>321</v>
      </c>
      <c r="F159" s="583" t="s">
        <v>1216</v>
      </c>
      <c r="G159" s="583" t="s">
        <v>1089</v>
      </c>
      <c r="H159" s="583" t="s">
        <v>1217</v>
      </c>
      <c r="I159" s="584" t="s">
        <v>1218</v>
      </c>
      <c r="J159" s="585">
        <v>80000</v>
      </c>
      <c r="K159" s="585"/>
      <c r="L159" s="586"/>
    </row>
    <row r="160" spans="1:12" ht="25.5" x14ac:dyDescent="0.25">
      <c r="A160" s="569">
        <v>158</v>
      </c>
      <c r="B160" s="582" t="s">
        <v>301</v>
      </c>
      <c r="C160" s="583" t="s">
        <v>1219</v>
      </c>
      <c r="D160" s="569" t="s">
        <v>989</v>
      </c>
      <c r="E160" s="562" t="s">
        <v>694</v>
      </c>
      <c r="F160" s="583" t="s">
        <v>1220</v>
      </c>
      <c r="G160" s="583" t="s">
        <v>1164</v>
      </c>
      <c r="H160" s="583" t="s">
        <v>1221</v>
      </c>
      <c r="I160" s="584" t="s">
        <v>1222</v>
      </c>
      <c r="J160" s="585">
        <v>1500</v>
      </c>
      <c r="K160" s="585"/>
      <c r="L160" s="586"/>
    </row>
    <row r="161" spans="1:12" ht="25.5" x14ac:dyDescent="0.25">
      <c r="A161" s="562">
        <v>159</v>
      </c>
      <c r="B161" s="582" t="s">
        <v>301</v>
      </c>
      <c r="C161" s="583" t="s">
        <v>1223</v>
      </c>
      <c r="D161" s="569" t="s">
        <v>989</v>
      </c>
      <c r="E161" s="569" t="s">
        <v>321</v>
      </c>
      <c r="F161" s="583" t="s">
        <v>1224</v>
      </c>
      <c r="G161" s="583" t="s">
        <v>1225</v>
      </c>
      <c r="H161" s="583" t="s">
        <v>1226</v>
      </c>
      <c r="I161" s="584" t="s">
        <v>1227</v>
      </c>
      <c r="J161" s="585">
        <v>18000</v>
      </c>
      <c r="K161" s="585"/>
      <c r="L161" s="586"/>
    </row>
    <row r="162" spans="1:12" ht="25.5" x14ac:dyDescent="0.25">
      <c r="A162" s="569">
        <v>160</v>
      </c>
      <c r="B162" s="582" t="s">
        <v>301</v>
      </c>
      <c r="C162" s="583" t="s">
        <v>1228</v>
      </c>
      <c r="D162" s="569" t="s">
        <v>989</v>
      </c>
      <c r="E162" s="562" t="s">
        <v>694</v>
      </c>
      <c r="F162" s="583" t="s">
        <v>1229</v>
      </c>
      <c r="G162" s="583" t="s">
        <v>1153</v>
      </c>
      <c r="H162" s="583" t="s">
        <v>1230</v>
      </c>
      <c r="I162" s="584" t="s">
        <v>1231</v>
      </c>
      <c r="J162" s="585">
        <v>18850</v>
      </c>
      <c r="K162" s="585"/>
      <c r="L162" s="586"/>
    </row>
    <row r="163" spans="1:12" ht="25.5" x14ac:dyDescent="0.25">
      <c r="A163" s="562">
        <v>161</v>
      </c>
      <c r="B163" s="582" t="s">
        <v>301</v>
      </c>
      <c r="C163" s="583" t="s">
        <v>1232</v>
      </c>
      <c r="D163" s="569" t="s">
        <v>989</v>
      </c>
      <c r="E163" s="562" t="s">
        <v>694</v>
      </c>
      <c r="F163" s="583" t="s">
        <v>1233</v>
      </c>
      <c r="G163" s="583" t="s">
        <v>1089</v>
      </c>
      <c r="H163" s="583" t="s">
        <v>1234</v>
      </c>
      <c r="I163" s="584" t="s">
        <v>1235</v>
      </c>
      <c r="J163" s="585">
        <v>10320</v>
      </c>
      <c r="K163" s="585"/>
      <c r="L163" s="586"/>
    </row>
    <row r="164" spans="1:12" ht="25.5" x14ac:dyDescent="0.25">
      <c r="A164" s="569">
        <v>162</v>
      </c>
      <c r="B164" s="582" t="s">
        <v>301</v>
      </c>
      <c r="C164" s="583" t="s">
        <v>1236</v>
      </c>
      <c r="D164" s="569" t="s">
        <v>989</v>
      </c>
      <c r="E164" s="562" t="s">
        <v>694</v>
      </c>
      <c r="F164" s="583" t="s">
        <v>1237</v>
      </c>
      <c r="G164" s="583" t="s">
        <v>1093</v>
      </c>
      <c r="H164" s="583" t="s">
        <v>1238</v>
      </c>
      <c r="I164" s="584" t="s">
        <v>1239</v>
      </c>
      <c r="J164" s="585">
        <f>11000+12000</f>
        <v>23000</v>
      </c>
      <c r="K164" s="585"/>
      <c r="L164" s="586"/>
    </row>
    <row r="165" spans="1:12" ht="25.5" x14ac:dyDescent="0.25">
      <c r="A165" s="562">
        <v>163</v>
      </c>
      <c r="B165" s="582" t="s">
        <v>301</v>
      </c>
      <c r="C165" s="583" t="s">
        <v>1228</v>
      </c>
      <c r="D165" s="569" t="s">
        <v>989</v>
      </c>
      <c r="E165" s="562" t="s">
        <v>694</v>
      </c>
      <c r="F165" s="583" t="s">
        <v>1240</v>
      </c>
      <c r="G165" s="583" t="s">
        <v>1153</v>
      </c>
      <c r="H165" s="583" t="s">
        <v>1241</v>
      </c>
      <c r="I165" s="584" t="s">
        <v>1231</v>
      </c>
      <c r="J165" s="585">
        <v>20000</v>
      </c>
      <c r="K165" s="585"/>
      <c r="L165" s="586"/>
    </row>
    <row r="166" spans="1:12" ht="25.5" x14ac:dyDescent="0.25">
      <c r="A166" s="569">
        <v>164</v>
      </c>
      <c r="B166" s="582" t="s">
        <v>301</v>
      </c>
      <c r="C166" s="583" t="s">
        <v>1242</v>
      </c>
      <c r="D166" s="569" t="s">
        <v>989</v>
      </c>
      <c r="E166" s="569" t="s">
        <v>321</v>
      </c>
      <c r="F166" s="583" t="s">
        <v>1243</v>
      </c>
      <c r="G166" s="583" t="s">
        <v>1153</v>
      </c>
      <c r="H166" s="583" t="s">
        <v>1244</v>
      </c>
      <c r="I166" s="584" t="s">
        <v>1245</v>
      </c>
      <c r="J166" s="585">
        <v>36000</v>
      </c>
      <c r="K166" s="585"/>
      <c r="L166" s="586"/>
    </row>
    <row r="167" spans="1:12" ht="25.5" x14ac:dyDescent="0.25">
      <c r="A167" s="562">
        <v>165</v>
      </c>
      <c r="B167" s="582" t="s">
        <v>301</v>
      </c>
      <c r="C167" s="583" t="s">
        <v>1246</v>
      </c>
      <c r="D167" s="569" t="s">
        <v>989</v>
      </c>
      <c r="E167" s="569" t="s">
        <v>321</v>
      </c>
      <c r="F167" s="583" t="s">
        <v>1247</v>
      </c>
      <c r="G167" s="583" t="s">
        <v>1248</v>
      </c>
      <c r="H167" s="583" t="s">
        <v>1249</v>
      </c>
      <c r="I167" s="584" t="s">
        <v>1250</v>
      </c>
      <c r="J167" s="585">
        <v>1084.6400000000001</v>
      </c>
      <c r="K167" s="585"/>
      <c r="L167" s="586"/>
    </row>
    <row r="168" spans="1:12" ht="25.5" x14ac:dyDescent="0.25">
      <c r="A168" s="569">
        <v>166</v>
      </c>
      <c r="B168" s="582" t="s">
        <v>301</v>
      </c>
      <c r="C168" s="583" t="s">
        <v>1251</v>
      </c>
      <c r="D168" s="569" t="s">
        <v>989</v>
      </c>
      <c r="E168" s="569" t="s">
        <v>321</v>
      </c>
      <c r="F168" s="583" t="s">
        <v>1252</v>
      </c>
      <c r="G168" s="583" t="s">
        <v>1253</v>
      </c>
      <c r="H168" s="583" t="s">
        <v>1254</v>
      </c>
      <c r="I168" s="584" t="s">
        <v>1255</v>
      </c>
      <c r="J168" s="585">
        <v>1000</v>
      </c>
      <c r="K168" s="585"/>
      <c r="L168" s="586"/>
    </row>
    <row r="169" spans="1:12" ht="25.5" x14ac:dyDescent="0.25">
      <c r="A169" s="562">
        <v>167</v>
      </c>
      <c r="B169" s="582" t="s">
        <v>301</v>
      </c>
      <c r="C169" s="583" t="s">
        <v>1256</v>
      </c>
      <c r="D169" s="569" t="s">
        <v>989</v>
      </c>
      <c r="E169" s="569" t="s">
        <v>321</v>
      </c>
      <c r="F169" s="583" t="s">
        <v>1257</v>
      </c>
      <c r="G169" s="583" t="s">
        <v>1258</v>
      </c>
      <c r="H169" s="583" t="s">
        <v>1259</v>
      </c>
      <c r="I169" s="584" t="s">
        <v>1260</v>
      </c>
      <c r="J169" s="585">
        <v>3000</v>
      </c>
      <c r="K169" s="585"/>
      <c r="L169" s="586"/>
    </row>
    <row r="170" spans="1:12" ht="25.5" x14ac:dyDescent="0.25">
      <c r="A170" s="569">
        <v>168</v>
      </c>
      <c r="B170" s="582" t="s">
        <v>301</v>
      </c>
      <c r="C170" s="583" t="s">
        <v>1261</v>
      </c>
      <c r="D170" s="569" t="s">
        <v>989</v>
      </c>
      <c r="E170" s="569" t="s">
        <v>321</v>
      </c>
      <c r="F170" s="583" t="s">
        <v>1262</v>
      </c>
      <c r="G170" s="583" t="s">
        <v>1258</v>
      </c>
      <c r="H170" s="583" t="s">
        <v>1263</v>
      </c>
      <c r="I170" s="584" t="s">
        <v>1264</v>
      </c>
      <c r="J170" s="585">
        <v>2040</v>
      </c>
      <c r="K170" s="585"/>
      <c r="L170" s="586"/>
    </row>
    <row r="171" spans="1:12" ht="25.5" x14ac:dyDescent="0.25">
      <c r="A171" s="562">
        <v>169</v>
      </c>
      <c r="B171" s="582" t="s">
        <v>301</v>
      </c>
      <c r="C171" s="583" t="s">
        <v>1265</v>
      </c>
      <c r="D171" s="569" t="s">
        <v>989</v>
      </c>
      <c r="E171" s="562" t="s">
        <v>694</v>
      </c>
      <c r="F171" s="583" t="s">
        <v>1266</v>
      </c>
      <c r="G171" s="583" t="s">
        <v>1267</v>
      </c>
      <c r="H171" s="583" t="s">
        <v>1268</v>
      </c>
      <c r="I171" s="584" t="s">
        <v>1269</v>
      </c>
      <c r="J171" s="585">
        <v>13000</v>
      </c>
      <c r="K171" s="585"/>
      <c r="L171" s="586"/>
    </row>
    <row r="172" spans="1:12" ht="25.5" x14ac:dyDescent="0.25">
      <c r="A172" s="569">
        <v>170</v>
      </c>
      <c r="B172" s="582" t="s">
        <v>301</v>
      </c>
      <c r="C172" s="583" t="s">
        <v>1265</v>
      </c>
      <c r="D172" s="569" t="s">
        <v>989</v>
      </c>
      <c r="E172" s="562" t="s">
        <v>694</v>
      </c>
      <c r="F172" s="583" t="s">
        <v>1270</v>
      </c>
      <c r="G172" s="583" t="s">
        <v>1267</v>
      </c>
      <c r="H172" s="583" t="s">
        <v>1271</v>
      </c>
      <c r="I172" s="584" t="s">
        <v>1269</v>
      </c>
      <c r="J172" s="585">
        <v>7000</v>
      </c>
      <c r="K172" s="585"/>
      <c r="L172" s="586"/>
    </row>
    <row r="173" spans="1:12" ht="25.5" x14ac:dyDescent="0.25">
      <c r="A173" s="562">
        <v>171</v>
      </c>
      <c r="B173" s="582" t="s">
        <v>303</v>
      </c>
      <c r="C173" s="583" t="s">
        <v>772</v>
      </c>
      <c r="D173" s="582" t="s">
        <v>693</v>
      </c>
      <c r="E173" s="569" t="s">
        <v>321</v>
      </c>
      <c r="F173" s="570" t="s">
        <v>1272</v>
      </c>
      <c r="G173" s="583" t="s">
        <v>1273</v>
      </c>
      <c r="H173" s="583" t="s">
        <v>1274</v>
      </c>
      <c r="I173" s="584" t="s">
        <v>1275</v>
      </c>
      <c r="J173" s="585">
        <v>19287</v>
      </c>
      <c r="K173" s="585"/>
      <c r="L173" s="586"/>
    </row>
    <row r="174" spans="1:12" ht="25.5" x14ac:dyDescent="0.25">
      <c r="A174" s="569">
        <v>172</v>
      </c>
      <c r="B174" s="582" t="s">
        <v>303</v>
      </c>
      <c r="C174" s="583" t="s">
        <v>772</v>
      </c>
      <c r="D174" s="582" t="s">
        <v>693</v>
      </c>
      <c r="E174" s="569" t="s">
        <v>321</v>
      </c>
      <c r="F174" s="570" t="s">
        <v>1276</v>
      </c>
      <c r="G174" s="583" t="s">
        <v>1277</v>
      </c>
      <c r="H174" s="583" t="s">
        <v>1278</v>
      </c>
      <c r="I174" s="584" t="s">
        <v>1275</v>
      </c>
      <c r="J174" s="585">
        <v>13579</v>
      </c>
      <c r="K174" s="585"/>
      <c r="L174" s="586"/>
    </row>
    <row r="175" spans="1:12" ht="25.5" x14ac:dyDescent="0.25">
      <c r="A175" s="562">
        <v>173</v>
      </c>
      <c r="B175" s="582" t="s">
        <v>303</v>
      </c>
      <c r="C175" s="583" t="s">
        <v>772</v>
      </c>
      <c r="D175" s="582" t="s">
        <v>693</v>
      </c>
      <c r="E175" s="569" t="s">
        <v>321</v>
      </c>
      <c r="F175" s="570" t="s">
        <v>1279</v>
      </c>
      <c r="G175" s="583" t="s">
        <v>1280</v>
      </c>
      <c r="H175" s="583" t="s">
        <v>1281</v>
      </c>
      <c r="I175" s="584" t="s">
        <v>1275</v>
      </c>
      <c r="J175" s="585">
        <v>14229</v>
      </c>
      <c r="K175" s="585"/>
      <c r="L175" s="586"/>
    </row>
    <row r="176" spans="1:12" ht="25.5" x14ac:dyDescent="0.25">
      <c r="A176" s="569">
        <v>174</v>
      </c>
      <c r="B176" s="582" t="s">
        <v>303</v>
      </c>
      <c r="C176" s="583" t="s">
        <v>772</v>
      </c>
      <c r="D176" s="582" t="s">
        <v>693</v>
      </c>
      <c r="E176" s="569" t="s">
        <v>321</v>
      </c>
      <c r="F176" s="570" t="s">
        <v>1282</v>
      </c>
      <c r="G176" s="583" t="s">
        <v>1283</v>
      </c>
      <c r="H176" s="583" t="s">
        <v>1284</v>
      </c>
      <c r="I176" s="584" t="s">
        <v>1275</v>
      </c>
      <c r="J176" s="585">
        <v>12326</v>
      </c>
      <c r="K176" s="585"/>
      <c r="L176" s="586"/>
    </row>
    <row r="177" spans="1:12" ht="25.5" x14ac:dyDescent="0.25">
      <c r="A177" s="562">
        <v>175</v>
      </c>
      <c r="B177" s="582" t="s">
        <v>303</v>
      </c>
      <c r="C177" s="583" t="s">
        <v>772</v>
      </c>
      <c r="D177" s="582" t="s">
        <v>693</v>
      </c>
      <c r="E177" s="569" t="s">
        <v>321</v>
      </c>
      <c r="F177" s="570" t="s">
        <v>1285</v>
      </c>
      <c r="G177" s="583" t="s">
        <v>1286</v>
      </c>
      <c r="H177" s="583" t="s">
        <v>1287</v>
      </c>
      <c r="I177" s="584" t="s">
        <v>1275</v>
      </c>
      <c r="J177" s="585">
        <v>6800</v>
      </c>
      <c r="K177" s="585"/>
      <c r="L177" s="586" t="s">
        <v>1288</v>
      </c>
    </row>
    <row r="178" spans="1:12" ht="25.5" x14ac:dyDescent="0.25">
      <c r="A178" s="569">
        <v>176</v>
      </c>
      <c r="B178" s="582" t="s">
        <v>303</v>
      </c>
      <c r="C178" s="583" t="s">
        <v>772</v>
      </c>
      <c r="D178" s="582" t="s">
        <v>693</v>
      </c>
      <c r="E178" s="569" t="s">
        <v>321</v>
      </c>
      <c r="F178" s="587" t="s">
        <v>1289</v>
      </c>
      <c r="G178" s="587" t="s">
        <v>1290</v>
      </c>
      <c r="H178" s="583" t="s">
        <v>1291</v>
      </c>
      <c r="I178" s="584" t="s">
        <v>889</v>
      </c>
      <c r="J178" s="585">
        <v>6056</v>
      </c>
      <c r="K178" s="585"/>
      <c r="L178" s="586"/>
    </row>
    <row r="179" spans="1:12" ht="25.5" x14ac:dyDescent="0.25">
      <c r="A179" s="562">
        <v>177</v>
      </c>
      <c r="B179" s="582" t="s">
        <v>303</v>
      </c>
      <c r="C179" s="583" t="s">
        <v>772</v>
      </c>
      <c r="D179" s="582" t="s">
        <v>693</v>
      </c>
      <c r="E179" s="569" t="s">
        <v>321</v>
      </c>
      <c r="F179" s="571" t="s">
        <v>1292</v>
      </c>
      <c r="G179" s="587" t="s">
        <v>1293</v>
      </c>
      <c r="H179" s="583" t="s">
        <v>1294</v>
      </c>
      <c r="I179" s="584" t="s">
        <v>1295</v>
      </c>
      <c r="J179" s="585">
        <v>12370</v>
      </c>
      <c r="K179" s="585"/>
      <c r="L179" s="586"/>
    </row>
    <row r="180" spans="1:12" ht="38.25" x14ac:dyDescent="0.25">
      <c r="A180" s="569">
        <v>178</v>
      </c>
      <c r="B180" s="582" t="s">
        <v>303</v>
      </c>
      <c r="C180" s="583" t="s">
        <v>772</v>
      </c>
      <c r="D180" s="582" t="s">
        <v>693</v>
      </c>
      <c r="E180" s="569" t="s">
        <v>321</v>
      </c>
      <c r="F180" s="571" t="s">
        <v>1296</v>
      </c>
      <c r="G180" s="587" t="s">
        <v>1297</v>
      </c>
      <c r="H180" s="583" t="s">
        <v>1298</v>
      </c>
      <c r="I180" s="584" t="s">
        <v>889</v>
      </c>
      <c r="J180" s="585">
        <v>12330</v>
      </c>
      <c r="K180" s="585"/>
      <c r="L180" s="586"/>
    </row>
    <row r="181" spans="1:12" ht="38.25" x14ac:dyDescent="0.25">
      <c r="A181" s="562">
        <v>179</v>
      </c>
      <c r="B181" s="582" t="s">
        <v>303</v>
      </c>
      <c r="C181" s="583" t="s">
        <v>772</v>
      </c>
      <c r="D181" s="582" t="s">
        <v>693</v>
      </c>
      <c r="E181" s="569" t="s">
        <v>321</v>
      </c>
      <c r="F181" s="571" t="s">
        <v>1299</v>
      </c>
      <c r="G181" s="587" t="s">
        <v>1300</v>
      </c>
      <c r="H181" s="583" t="s">
        <v>1301</v>
      </c>
      <c r="I181" s="584" t="s">
        <v>1295</v>
      </c>
      <c r="J181" s="585">
        <v>10675</v>
      </c>
      <c r="K181" s="585"/>
      <c r="L181" s="586"/>
    </row>
    <row r="182" spans="1:12" ht="25.5" x14ac:dyDescent="0.25">
      <c r="A182" s="569">
        <v>180</v>
      </c>
      <c r="B182" s="582" t="s">
        <v>303</v>
      </c>
      <c r="C182" s="583" t="s">
        <v>772</v>
      </c>
      <c r="D182" s="582" t="s">
        <v>693</v>
      </c>
      <c r="E182" s="569" t="s">
        <v>321</v>
      </c>
      <c r="F182" s="571" t="s">
        <v>1302</v>
      </c>
      <c r="G182" s="587" t="s">
        <v>1303</v>
      </c>
      <c r="H182" s="583" t="s">
        <v>1304</v>
      </c>
      <c r="I182" s="584" t="s">
        <v>1295</v>
      </c>
      <c r="J182" s="585">
        <v>13799</v>
      </c>
      <c r="K182" s="585"/>
      <c r="L182" s="586"/>
    </row>
    <row r="183" spans="1:12" ht="25.5" x14ac:dyDescent="0.25">
      <c r="A183" s="562">
        <v>181</v>
      </c>
      <c r="B183" s="582" t="s">
        <v>303</v>
      </c>
      <c r="C183" s="583" t="s">
        <v>772</v>
      </c>
      <c r="D183" s="582" t="s">
        <v>693</v>
      </c>
      <c r="E183" s="569" t="s">
        <v>321</v>
      </c>
      <c r="F183" s="571" t="s">
        <v>1305</v>
      </c>
      <c r="G183" s="587" t="s">
        <v>1306</v>
      </c>
      <c r="H183" s="583" t="s">
        <v>1307</v>
      </c>
      <c r="I183" s="584" t="s">
        <v>1295</v>
      </c>
      <c r="J183" s="585">
        <v>17535</v>
      </c>
      <c r="K183" s="585"/>
      <c r="L183" s="586"/>
    </row>
    <row r="184" spans="1:12" ht="25.5" x14ac:dyDescent="0.25">
      <c r="A184" s="569">
        <v>182</v>
      </c>
      <c r="B184" s="582" t="s">
        <v>303</v>
      </c>
      <c r="C184" s="583" t="s">
        <v>772</v>
      </c>
      <c r="D184" s="582" t="s">
        <v>693</v>
      </c>
      <c r="E184" s="569" t="s">
        <v>321</v>
      </c>
      <c r="F184" s="571" t="s">
        <v>1308</v>
      </c>
      <c r="G184" s="587" t="s">
        <v>1309</v>
      </c>
      <c r="H184" s="583" t="s">
        <v>1310</v>
      </c>
      <c r="I184" s="584" t="s">
        <v>1295</v>
      </c>
      <c r="J184" s="585">
        <v>12755</v>
      </c>
      <c r="K184" s="585"/>
      <c r="L184" s="586"/>
    </row>
    <row r="185" spans="1:12" ht="25.5" x14ac:dyDescent="0.25">
      <c r="A185" s="562">
        <v>183</v>
      </c>
      <c r="B185" s="582" t="s">
        <v>303</v>
      </c>
      <c r="C185" s="583" t="s">
        <v>772</v>
      </c>
      <c r="D185" s="582" t="s">
        <v>693</v>
      </c>
      <c r="E185" s="569" t="s">
        <v>321</v>
      </c>
      <c r="F185" s="587" t="s">
        <v>1311</v>
      </c>
      <c r="G185" s="587" t="s">
        <v>1312</v>
      </c>
      <c r="H185" s="583" t="s">
        <v>1313</v>
      </c>
      <c r="I185" s="584" t="s">
        <v>1295</v>
      </c>
      <c r="J185" s="585">
        <v>8873</v>
      </c>
      <c r="K185" s="585"/>
      <c r="L185" s="586"/>
    </row>
    <row r="186" spans="1:12" ht="25.5" x14ac:dyDescent="0.25">
      <c r="A186" s="569">
        <v>184</v>
      </c>
      <c r="B186" s="582" t="s">
        <v>303</v>
      </c>
      <c r="C186" s="583" t="s">
        <v>772</v>
      </c>
      <c r="D186" s="582" t="s">
        <v>693</v>
      </c>
      <c r="E186" s="569" t="s">
        <v>321</v>
      </c>
      <c r="F186" s="587" t="s">
        <v>1314</v>
      </c>
      <c r="G186" s="587" t="s">
        <v>1315</v>
      </c>
      <c r="H186" s="583" t="s">
        <v>1316</v>
      </c>
      <c r="I186" s="584" t="s">
        <v>1295</v>
      </c>
      <c r="J186" s="574">
        <v>16780</v>
      </c>
      <c r="K186" s="585"/>
      <c r="L186" s="586"/>
    </row>
    <row r="187" spans="1:12" ht="25.5" x14ac:dyDescent="0.25">
      <c r="A187" s="562">
        <v>185</v>
      </c>
      <c r="B187" s="582" t="s">
        <v>303</v>
      </c>
      <c r="C187" s="583" t="s">
        <v>772</v>
      </c>
      <c r="D187" s="582" t="s">
        <v>693</v>
      </c>
      <c r="E187" s="569" t="s">
        <v>321</v>
      </c>
      <c r="F187" s="587" t="s">
        <v>1317</v>
      </c>
      <c r="G187" s="587" t="s">
        <v>1318</v>
      </c>
      <c r="H187" s="583" t="s">
        <v>1319</v>
      </c>
      <c r="I187" s="584" t="s">
        <v>1295</v>
      </c>
      <c r="J187" s="585">
        <v>13751</v>
      </c>
      <c r="K187" s="585"/>
      <c r="L187" s="586"/>
    </row>
    <row r="188" spans="1:12" ht="25.5" x14ac:dyDescent="0.25">
      <c r="A188" s="569">
        <v>186</v>
      </c>
      <c r="B188" s="582" t="s">
        <v>303</v>
      </c>
      <c r="C188" s="583" t="s">
        <v>772</v>
      </c>
      <c r="D188" s="582" t="s">
        <v>693</v>
      </c>
      <c r="E188" s="569" t="s">
        <v>321</v>
      </c>
      <c r="F188" s="587" t="s">
        <v>1320</v>
      </c>
      <c r="G188" s="587" t="s">
        <v>1321</v>
      </c>
      <c r="H188" s="583" t="s">
        <v>1322</v>
      </c>
      <c r="I188" s="584" t="s">
        <v>889</v>
      </c>
      <c r="J188" s="585">
        <v>14794</v>
      </c>
      <c r="K188" s="585"/>
      <c r="L188" s="586"/>
    </row>
    <row r="189" spans="1:12" ht="25.5" x14ac:dyDescent="0.25">
      <c r="A189" s="562">
        <v>187</v>
      </c>
      <c r="B189" s="582" t="s">
        <v>303</v>
      </c>
      <c r="C189" s="583" t="s">
        <v>772</v>
      </c>
      <c r="D189" s="582" t="s">
        <v>693</v>
      </c>
      <c r="E189" s="569" t="s">
        <v>321</v>
      </c>
      <c r="F189" s="587" t="s">
        <v>1323</v>
      </c>
      <c r="G189" s="587" t="s">
        <v>1324</v>
      </c>
      <c r="H189" s="583" t="s">
        <v>1325</v>
      </c>
      <c r="I189" s="584" t="s">
        <v>1295</v>
      </c>
      <c r="J189" s="585">
        <v>18799</v>
      </c>
      <c r="K189" s="585"/>
      <c r="L189" s="586"/>
    </row>
    <row r="190" spans="1:12" ht="25.5" x14ac:dyDescent="0.25">
      <c r="A190" s="569">
        <v>188</v>
      </c>
      <c r="B190" s="582" t="s">
        <v>303</v>
      </c>
      <c r="C190" s="583" t="s">
        <v>772</v>
      </c>
      <c r="D190" s="582" t="s">
        <v>693</v>
      </c>
      <c r="E190" s="569" t="s">
        <v>321</v>
      </c>
      <c r="F190" s="587" t="s">
        <v>1326</v>
      </c>
      <c r="G190" s="587" t="s">
        <v>1327</v>
      </c>
      <c r="H190" s="583" t="s">
        <v>1328</v>
      </c>
      <c r="I190" s="584" t="s">
        <v>1295</v>
      </c>
      <c r="J190" s="585">
        <v>13722</v>
      </c>
      <c r="K190" s="585"/>
      <c r="L190" s="586"/>
    </row>
    <row r="191" spans="1:12" ht="25.5" x14ac:dyDescent="0.25">
      <c r="A191" s="562">
        <v>189</v>
      </c>
      <c r="B191" s="582" t="s">
        <v>303</v>
      </c>
      <c r="C191" s="583" t="s">
        <v>772</v>
      </c>
      <c r="D191" s="582" t="s">
        <v>693</v>
      </c>
      <c r="E191" s="569" t="s">
        <v>321</v>
      </c>
      <c r="F191" s="587" t="s">
        <v>1329</v>
      </c>
      <c r="G191" s="587" t="s">
        <v>1330</v>
      </c>
      <c r="H191" s="583" t="s">
        <v>1331</v>
      </c>
      <c r="I191" s="584" t="s">
        <v>889</v>
      </c>
      <c r="J191" s="585">
        <v>10371</v>
      </c>
      <c r="K191" s="585"/>
      <c r="L191" s="586"/>
    </row>
    <row r="192" spans="1:12" ht="25.5" x14ac:dyDescent="0.25">
      <c r="A192" s="569">
        <v>190</v>
      </c>
      <c r="B192" s="582" t="s">
        <v>303</v>
      </c>
      <c r="C192" s="583" t="s">
        <v>772</v>
      </c>
      <c r="D192" s="582" t="s">
        <v>693</v>
      </c>
      <c r="E192" s="569" t="s">
        <v>321</v>
      </c>
      <c r="F192" s="587" t="s">
        <v>1332</v>
      </c>
      <c r="G192" s="587" t="s">
        <v>1333</v>
      </c>
      <c r="H192" s="583" t="s">
        <v>1334</v>
      </c>
      <c r="I192" s="584" t="s">
        <v>889</v>
      </c>
      <c r="J192" s="585">
        <v>10993</v>
      </c>
      <c r="K192" s="585"/>
      <c r="L192" s="586"/>
    </row>
    <row r="193" spans="1:12" ht="25.5" x14ac:dyDescent="0.25">
      <c r="A193" s="562">
        <v>191</v>
      </c>
      <c r="B193" s="582" t="s">
        <v>303</v>
      </c>
      <c r="C193" s="583" t="s">
        <v>772</v>
      </c>
      <c r="D193" s="582" t="s">
        <v>693</v>
      </c>
      <c r="E193" s="569" t="s">
        <v>321</v>
      </c>
      <c r="F193" s="587" t="s">
        <v>1335</v>
      </c>
      <c r="G193" s="587" t="s">
        <v>1336</v>
      </c>
      <c r="H193" s="583" t="s">
        <v>1337</v>
      </c>
      <c r="I193" s="584" t="s">
        <v>1295</v>
      </c>
      <c r="J193" s="585">
        <v>5531</v>
      </c>
      <c r="K193" s="585"/>
      <c r="L193" s="586" t="s">
        <v>1288</v>
      </c>
    </row>
    <row r="194" spans="1:12" ht="25.5" x14ac:dyDescent="0.25">
      <c r="A194" s="569">
        <v>192</v>
      </c>
      <c r="B194" s="582" t="s">
        <v>303</v>
      </c>
      <c r="C194" s="583" t="s">
        <v>772</v>
      </c>
      <c r="D194" s="582" t="s">
        <v>693</v>
      </c>
      <c r="E194" s="569" t="s">
        <v>321</v>
      </c>
      <c r="F194" s="587" t="s">
        <v>1338</v>
      </c>
      <c r="G194" s="587" t="s">
        <v>1339</v>
      </c>
      <c r="H194" s="583" t="s">
        <v>1340</v>
      </c>
      <c r="I194" s="584" t="s">
        <v>1341</v>
      </c>
      <c r="J194" s="585">
        <v>16617</v>
      </c>
      <c r="K194" s="585"/>
      <c r="L194" s="586"/>
    </row>
    <row r="195" spans="1:12" ht="25.5" x14ac:dyDescent="0.25">
      <c r="A195" s="562">
        <v>193</v>
      </c>
      <c r="B195" s="582" t="s">
        <v>303</v>
      </c>
      <c r="C195" s="583" t="s">
        <v>772</v>
      </c>
      <c r="D195" s="582" t="s">
        <v>693</v>
      </c>
      <c r="E195" s="569" t="s">
        <v>321</v>
      </c>
      <c r="F195" s="571" t="s">
        <v>1342</v>
      </c>
      <c r="G195" s="587" t="s">
        <v>632</v>
      </c>
      <c r="H195" s="583" t="s">
        <v>1343</v>
      </c>
      <c r="I195" s="584" t="s">
        <v>1341</v>
      </c>
      <c r="J195" s="585">
        <v>12448</v>
      </c>
      <c r="K195" s="585"/>
      <c r="L195" s="586"/>
    </row>
    <row r="196" spans="1:12" ht="25.5" x14ac:dyDescent="0.25">
      <c r="A196" s="569">
        <v>194</v>
      </c>
      <c r="B196" s="582" t="s">
        <v>303</v>
      </c>
      <c r="C196" s="583" t="s">
        <v>772</v>
      </c>
      <c r="D196" s="582" t="s">
        <v>693</v>
      </c>
      <c r="E196" s="569" t="s">
        <v>321</v>
      </c>
      <c r="F196" s="571" t="s">
        <v>1344</v>
      </c>
      <c r="G196" s="587" t="s">
        <v>1345</v>
      </c>
      <c r="H196" s="583" t="s">
        <v>1346</v>
      </c>
      <c r="I196" s="584" t="s">
        <v>1347</v>
      </c>
      <c r="J196" s="585">
        <v>10040</v>
      </c>
      <c r="K196" s="585"/>
      <c r="L196" s="586"/>
    </row>
    <row r="197" spans="1:12" ht="38.25" x14ac:dyDescent="0.25">
      <c r="A197" s="562">
        <v>195</v>
      </c>
      <c r="B197" s="582" t="s">
        <v>303</v>
      </c>
      <c r="C197" s="583" t="s">
        <v>772</v>
      </c>
      <c r="D197" s="582" t="s">
        <v>693</v>
      </c>
      <c r="E197" s="569" t="s">
        <v>321</v>
      </c>
      <c r="F197" s="571" t="s">
        <v>1348</v>
      </c>
      <c r="G197" s="587" t="s">
        <v>1349</v>
      </c>
      <c r="H197" s="583" t="s">
        <v>1350</v>
      </c>
      <c r="I197" s="584" t="s">
        <v>1341</v>
      </c>
      <c r="J197" s="585">
        <v>17456</v>
      </c>
      <c r="K197" s="585"/>
      <c r="L197" s="586"/>
    </row>
    <row r="198" spans="1:12" ht="25.5" x14ac:dyDescent="0.25">
      <c r="A198" s="569">
        <v>196</v>
      </c>
      <c r="B198" s="582" t="s">
        <v>303</v>
      </c>
      <c r="C198" s="583" t="s">
        <v>772</v>
      </c>
      <c r="D198" s="582" t="s">
        <v>693</v>
      </c>
      <c r="E198" s="569" t="s">
        <v>321</v>
      </c>
      <c r="F198" s="588" t="s">
        <v>1351</v>
      </c>
      <c r="G198" s="587" t="s">
        <v>1352</v>
      </c>
      <c r="H198" s="583" t="s">
        <v>1353</v>
      </c>
      <c r="I198" s="584" t="s">
        <v>1347</v>
      </c>
      <c r="J198" s="585">
        <v>3689</v>
      </c>
      <c r="K198" s="585"/>
      <c r="L198" s="586"/>
    </row>
    <row r="199" spans="1:12" ht="25.5" x14ac:dyDescent="0.25">
      <c r="A199" s="562">
        <v>197</v>
      </c>
      <c r="B199" s="582" t="s">
        <v>303</v>
      </c>
      <c r="C199" s="583" t="s">
        <v>772</v>
      </c>
      <c r="D199" s="582" t="s">
        <v>693</v>
      </c>
      <c r="E199" s="569" t="s">
        <v>321</v>
      </c>
      <c r="F199" s="571" t="s">
        <v>1354</v>
      </c>
      <c r="G199" s="587" t="s">
        <v>1355</v>
      </c>
      <c r="H199" s="583" t="s">
        <v>1356</v>
      </c>
      <c r="I199" s="584" t="s">
        <v>1341</v>
      </c>
      <c r="J199" s="585">
        <v>13998</v>
      </c>
      <c r="K199" s="585"/>
      <c r="L199" s="586"/>
    </row>
    <row r="200" spans="1:12" ht="25.5" x14ac:dyDescent="0.25">
      <c r="A200" s="569">
        <v>198</v>
      </c>
      <c r="B200" s="582" t="s">
        <v>303</v>
      </c>
      <c r="C200" s="583" t="s">
        <v>772</v>
      </c>
      <c r="D200" s="582" t="s">
        <v>693</v>
      </c>
      <c r="E200" s="569" t="s">
        <v>321</v>
      </c>
      <c r="F200" s="571" t="s">
        <v>1357</v>
      </c>
      <c r="G200" s="583" t="s">
        <v>1358</v>
      </c>
      <c r="H200" s="583" t="s">
        <v>1359</v>
      </c>
      <c r="I200" s="584" t="s">
        <v>1341</v>
      </c>
      <c r="J200" s="585">
        <v>12655</v>
      </c>
      <c r="K200" s="585"/>
      <c r="L200" s="586"/>
    </row>
    <row r="201" spans="1:12" ht="25.5" x14ac:dyDescent="0.25">
      <c r="A201" s="562">
        <v>199</v>
      </c>
      <c r="B201" s="582" t="s">
        <v>303</v>
      </c>
      <c r="C201" s="583" t="s">
        <v>772</v>
      </c>
      <c r="D201" s="582" t="s">
        <v>693</v>
      </c>
      <c r="E201" s="569" t="s">
        <v>321</v>
      </c>
      <c r="F201" s="587" t="s">
        <v>1360</v>
      </c>
      <c r="G201" s="587" t="s">
        <v>1361</v>
      </c>
      <c r="H201" s="583" t="s">
        <v>1362</v>
      </c>
      <c r="I201" s="584" t="s">
        <v>1347</v>
      </c>
      <c r="J201" s="585">
        <v>7625</v>
      </c>
      <c r="K201" s="585"/>
      <c r="L201" s="586"/>
    </row>
    <row r="202" spans="1:12" ht="25.5" x14ac:dyDescent="0.25">
      <c r="A202" s="569">
        <v>200</v>
      </c>
      <c r="B202" s="582" t="s">
        <v>303</v>
      </c>
      <c r="C202" s="583" t="s">
        <v>772</v>
      </c>
      <c r="D202" s="582" t="s">
        <v>693</v>
      </c>
      <c r="E202" s="569" t="s">
        <v>321</v>
      </c>
      <c r="F202" s="587" t="s">
        <v>1363</v>
      </c>
      <c r="G202" s="587" t="s">
        <v>1364</v>
      </c>
      <c r="H202" s="583" t="s">
        <v>1365</v>
      </c>
      <c r="I202" s="584" t="s">
        <v>1347</v>
      </c>
      <c r="J202" s="585">
        <v>12910</v>
      </c>
      <c r="K202" s="585"/>
      <c r="L202" s="586"/>
    </row>
    <row r="203" spans="1:12" ht="25.5" x14ac:dyDescent="0.25">
      <c r="A203" s="562">
        <v>201</v>
      </c>
      <c r="B203" s="582" t="s">
        <v>303</v>
      </c>
      <c r="C203" s="583" t="s">
        <v>772</v>
      </c>
      <c r="D203" s="582" t="s">
        <v>693</v>
      </c>
      <c r="E203" s="569" t="s">
        <v>321</v>
      </c>
      <c r="F203" s="587" t="s">
        <v>1366</v>
      </c>
      <c r="G203" s="587" t="s">
        <v>1367</v>
      </c>
      <c r="H203" s="583" t="s">
        <v>1368</v>
      </c>
      <c r="I203" s="584" t="s">
        <v>1341</v>
      </c>
      <c r="J203" s="585">
        <v>19274</v>
      </c>
      <c r="K203" s="585"/>
      <c r="L203" s="586"/>
    </row>
    <row r="204" spans="1:12" ht="25.5" x14ac:dyDescent="0.25">
      <c r="A204" s="569">
        <v>202</v>
      </c>
      <c r="B204" s="582" t="s">
        <v>303</v>
      </c>
      <c r="C204" s="583" t="s">
        <v>772</v>
      </c>
      <c r="D204" s="582" t="s">
        <v>693</v>
      </c>
      <c r="E204" s="569" t="s">
        <v>321</v>
      </c>
      <c r="F204" s="587" t="s">
        <v>1369</v>
      </c>
      <c r="G204" s="587" t="s">
        <v>1370</v>
      </c>
      <c r="H204" s="583" t="s">
        <v>1371</v>
      </c>
      <c r="I204" s="584" t="s">
        <v>1341</v>
      </c>
      <c r="J204" s="585">
        <v>8426</v>
      </c>
      <c r="K204" s="585"/>
      <c r="L204" s="586"/>
    </row>
    <row r="205" spans="1:12" x14ac:dyDescent="0.25">
      <c r="A205" s="562">
        <v>203</v>
      </c>
      <c r="B205" s="582" t="s">
        <v>303</v>
      </c>
      <c r="C205" s="583" t="s">
        <v>772</v>
      </c>
      <c r="D205" s="582" t="s">
        <v>693</v>
      </c>
      <c r="E205" s="569" t="s">
        <v>321</v>
      </c>
      <c r="F205" s="587" t="s">
        <v>1372</v>
      </c>
      <c r="G205" s="587" t="s">
        <v>1373</v>
      </c>
      <c r="H205" s="583" t="s">
        <v>1374</v>
      </c>
      <c r="I205" s="584" t="s">
        <v>1341</v>
      </c>
      <c r="J205" s="585">
        <v>11589</v>
      </c>
      <c r="K205" s="585"/>
      <c r="L205" s="586"/>
    </row>
    <row r="206" spans="1:12" ht="25.5" x14ac:dyDescent="0.25">
      <c r="A206" s="569">
        <v>204</v>
      </c>
      <c r="B206" s="582" t="s">
        <v>303</v>
      </c>
      <c r="C206" s="583" t="s">
        <v>772</v>
      </c>
      <c r="D206" s="582" t="s">
        <v>693</v>
      </c>
      <c r="E206" s="569" t="s">
        <v>321</v>
      </c>
      <c r="F206" s="589" t="s">
        <v>1375</v>
      </c>
      <c r="G206" s="587" t="s">
        <v>1376</v>
      </c>
      <c r="H206" s="583" t="s">
        <v>1377</v>
      </c>
      <c r="I206" s="584" t="s">
        <v>1341</v>
      </c>
      <c r="J206" s="585">
        <v>19045</v>
      </c>
      <c r="K206" s="585"/>
      <c r="L206" s="586"/>
    </row>
    <row r="207" spans="1:12" ht="25.5" x14ac:dyDescent="0.25">
      <c r="A207" s="562">
        <v>205</v>
      </c>
      <c r="B207" s="582" t="s">
        <v>303</v>
      </c>
      <c r="C207" s="583" t="s">
        <v>772</v>
      </c>
      <c r="D207" s="582" t="s">
        <v>693</v>
      </c>
      <c r="E207" s="569" t="s">
        <v>321</v>
      </c>
      <c r="F207" s="589" t="s">
        <v>1378</v>
      </c>
      <c r="G207" s="587" t="s">
        <v>1379</v>
      </c>
      <c r="H207" s="583" t="s">
        <v>1380</v>
      </c>
      <c r="I207" s="584" t="s">
        <v>1347</v>
      </c>
      <c r="J207" s="585">
        <v>4537</v>
      </c>
      <c r="K207" s="585"/>
      <c r="L207" s="586" t="s">
        <v>1288</v>
      </c>
    </row>
    <row r="208" spans="1:12" ht="25.5" x14ac:dyDescent="0.25">
      <c r="A208" s="569">
        <v>206</v>
      </c>
      <c r="B208" s="582" t="s">
        <v>303</v>
      </c>
      <c r="C208" s="583" t="s">
        <v>772</v>
      </c>
      <c r="D208" s="582" t="s">
        <v>693</v>
      </c>
      <c r="E208" s="569" t="s">
        <v>321</v>
      </c>
      <c r="F208" s="571" t="s">
        <v>1381</v>
      </c>
      <c r="G208" s="570" t="s">
        <v>1382</v>
      </c>
      <c r="H208" s="583" t="s">
        <v>1383</v>
      </c>
      <c r="I208" s="590" t="s">
        <v>1384</v>
      </c>
      <c r="J208" s="585">
        <v>13564</v>
      </c>
      <c r="K208" s="585"/>
      <c r="L208" s="586"/>
    </row>
    <row r="209" spans="1:12" ht="25.5" x14ac:dyDescent="0.25">
      <c r="A209" s="562">
        <v>207</v>
      </c>
      <c r="B209" s="582" t="s">
        <v>303</v>
      </c>
      <c r="C209" s="583" t="s">
        <v>772</v>
      </c>
      <c r="D209" s="582" t="s">
        <v>693</v>
      </c>
      <c r="E209" s="569" t="s">
        <v>321</v>
      </c>
      <c r="F209" s="571" t="s">
        <v>1385</v>
      </c>
      <c r="G209" s="571" t="s">
        <v>1386</v>
      </c>
      <c r="H209" s="583" t="s">
        <v>1387</v>
      </c>
      <c r="I209" s="590" t="s">
        <v>766</v>
      </c>
      <c r="J209" s="585">
        <v>19276</v>
      </c>
      <c r="K209" s="585"/>
      <c r="L209" s="586"/>
    </row>
    <row r="210" spans="1:12" ht="25.5" x14ac:dyDescent="0.25">
      <c r="A210" s="569">
        <v>208</v>
      </c>
      <c r="B210" s="582" t="s">
        <v>303</v>
      </c>
      <c r="C210" s="583" t="s">
        <v>772</v>
      </c>
      <c r="D210" s="582" t="s">
        <v>693</v>
      </c>
      <c r="E210" s="569" t="s">
        <v>321</v>
      </c>
      <c r="F210" s="571" t="s">
        <v>1388</v>
      </c>
      <c r="G210" s="571" t="s">
        <v>1389</v>
      </c>
      <c r="H210" s="583" t="s">
        <v>1390</v>
      </c>
      <c r="I210" s="590" t="s">
        <v>1384</v>
      </c>
      <c r="J210" s="585">
        <v>10752</v>
      </c>
      <c r="K210" s="585"/>
      <c r="L210" s="586"/>
    </row>
    <row r="211" spans="1:12" ht="25.5" x14ac:dyDescent="0.25">
      <c r="A211" s="562">
        <v>209</v>
      </c>
      <c r="B211" s="582" t="s">
        <v>303</v>
      </c>
      <c r="C211" s="570" t="s">
        <v>901</v>
      </c>
      <c r="D211" s="582" t="s">
        <v>693</v>
      </c>
      <c r="E211" s="569" t="s">
        <v>321</v>
      </c>
      <c r="F211" s="583" t="s">
        <v>1391</v>
      </c>
      <c r="G211" s="583" t="s">
        <v>1392</v>
      </c>
      <c r="H211" s="583" t="s">
        <v>1393</v>
      </c>
      <c r="I211" s="584" t="s">
        <v>1394</v>
      </c>
      <c r="J211" s="585">
        <v>56281</v>
      </c>
      <c r="K211" s="585"/>
      <c r="L211" s="586"/>
    </row>
    <row r="212" spans="1:12" ht="25.5" x14ac:dyDescent="0.25">
      <c r="A212" s="569">
        <v>210</v>
      </c>
      <c r="B212" s="582" t="s">
        <v>303</v>
      </c>
      <c r="C212" s="570" t="s">
        <v>901</v>
      </c>
      <c r="D212" s="582" t="s">
        <v>693</v>
      </c>
      <c r="E212" s="569" t="s">
        <v>321</v>
      </c>
      <c r="F212" s="583" t="s">
        <v>1395</v>
      </c>
      <c r="G212" s="583" t="s">
        <v>1273</v>
      </c>
      <c r="H212" s="583" t="s">
        <v>1396</v>
      </c>
      <c r="I212" s="584" t="s">
        <v>1397</v>
      </c>
      <c r="J212" s="574">
        <v>53352</v>
      </c>
      <c r="K212" s="585"/>
      <c r="L212" s="586"/>
    </row>
    <row r="213" spans="1:12" ht="25.5" x14ac:dyDescent="0.25">
      <c r="A213" s="562">
        <v>211</v>
      </c>
      <c r="B213" s="582" t="s">
        <v>303</v>
      </c>
      <c r="C213" s="570" t="s">
        <v>901</v>
      </c>
      <c r="D213" s="582" t="s">
        <v>693</v>
      </c>
      <c r="E213" s="569" t="s">
        <v>321</v>
      </c>
      <c r="F213" s="583" t="s">
        <v>1398</v>
      </c>
      <c r="G213" s="583" t="s">
        <v>1315</v>
      </c>
      <c r="H213" s="583" t="s">
        <v>1399</v>
      </c>
      <c r="I213" s="584" t="s">
        <v>1400</v>
      </c>
      <c r="J213" s="574">
        <v>28780</v>
      </c>
      <c r="K213" s="585"/>
      <c r="L213" s="586" t="s">
        <v>1288</v>
      </c>
    </row>
    <row r="214" spans="1:12" ht="25.5" x14ac:dyDescent="0.25">
      <c r="A214" s="569">
        <v>212</v>
      </c>
      <c r="B214" s="582" t="s">
        <v>303</v>
      </c>
      <c r="C214" s="570" t="s">
        <v>901</v>
      </c>
      <c r="D214" s="582" t="s">
        <v>693</v>
      </c>
      <c r="E214" s="569" t="s">
        <v>321</v>
      </c>
      <c r="F214" s="587" t="s">
        <v>1401</v>
      </c>
      <c r="G214" s="583" t="s">
        <v>1382</v>
      </c>
      <c r="H214" s="587" t="s">
        <v>1402</v>
      </c>
      <c r="I214" s="590" t="s">
        <v>1397</v>
      </c>
      <c r="J214" s="574">
        <v>6625</v>
      </c>
      <c r="K214" s="585"/>
      <c r="L214" s="586" t="s">
        <v>1288</v>
      </c>
    </row>
    <row r="215" spans="1:12" ht="25.5" x14ac:dyDescent="0.25">
      <c r="A215" s="562">
        <v>213</v>
      </c>
      <c r="B215" s="582" t="s">
        <v>303</v>
      </c>
      <c r="C215" s="570" t="s">
        <v>901</v>
      </c>
      <c r="D215" s="582" t="s">
        <v>693</v>
      </c>
      <c r="E215" s="569" t="s">
        <v>321</v>
      </c>
      <c r="F215" s="583" t="s">
        <v>1403</v>
      </c>
      <c r="G215" s="583" t="s">
        <v>1404</v>
      </c>
      <c r="H215" s="583" t="s">
        <v>1405</v>
      </c>
      <c r="I215" s="584" t="s">
        <v>1397</v>
      </c>
      <c r="J215" s="574">
        <v>5000</v>
      </c>
      <c r="K215" s="585"/>
      <c r="L215" s="586" t="s">
        <v>1288</v>
      </c>
    </row>
    <row r="216" spans="1:12" ht="25.5" x14ac:dyDescent="0.25">
      <c r="A216" s="569">
        <v>214</v>
      </c>
      <c r="B216" s="582" t="s">
        <v>303</v>
      </c>
      <c r="C216" s="570" t="s">
        <v>901</v>
      </c>
      <c r="D216" s="582" t="s">
        <v>693</v>
      </c>
      <c r="E216" s="569" t="s">
        <v>321</v>
      </c>
      <c r="F216" s="583" t="s">
        <v>1406</v>
      </c>
      <c r="G216" s="583" t="s">
        <v>1273</v>
      </c>
      <c r="H216" s="583" t="s">
        <v>1407</v>
      </c>
      <c r="I216" s="584" t="s">
        <v>1397</v>
      </c>
      <c r="J216" s="574">
        <v>14375</v>
      </c>
      <c r="K216" s="585"/>
      <c r="L216" s="586" t="s">
        <v>1288</v>
      </c>
    </row>
    <row r="217" spans="1:12" ht="25.5" x14ac:dyDescent="0.25">
      <c r="A217" s="562">
        <v>215</v>
      </c>
      <c r="B217" s="582" t="s">
        <v>303</v>
      </c>
      <c r="C217" s="570" t="s">
        <v>901</v>
      </c>
      <c r="D217" s="582" t="s">
        <v>693</v>
      </c>
      <c r="E217" s="569" t="s">
        <v>321</v>
      </c>
      <c r="F217" s="583" t="s">
        <v>1408</v>
      </c>
      <c r="G217" s="583" t="s">
        <v>1290</v>
      </c>
      <c r="H217" s="583" t="s">
        <v>1409</v>
      </c>
      <c r="I217" s="584" t="s">
        <v>1410</v>
      </c>
      <c r="J217" s="574"/>
      <c r="K217" s="585"/>
      <c r="L217" s="586"/>
    </row>
    <row r="218" spans="1:12" ht="25.5" x14ac:dyDescent="0.25">
      <c r="A218" s="569">
        <v>216</v>
      </c>
      <c r="B218" s="582" t="s">
        <v>303</v>
      </c>
      <c r="C218" s="570" t="s">
        <v>901</v>
      </c>
      <c r="D218" s="582" t="s">
        <v>693</v>
      </c>
      <c r="E218" s="569" t="s">
        <v>321</v>
      </c>
      <c r="F218" s="587" t="s">
        <v>1411</v>
      </c>
      <c r="G218" s="587" t="s">
        <v>1412</v>
      </c>
      <c r="H218" s="587" t="s">
        <v>1413</v>
      </c>
      <c r="I218" s="590" t="s">
        <v>1083</v>
      </c>
      <c r="J218" s="574">
        <v>65032</v>
      </c>
      <c r="K218" s="585"/>
      <c r="L218" s="586"/>
    </row>
    <row r="219" spans="1:12" ht="25.5" x14ac:dyDescent="0.25">
      <c r="A219" s="562">
        <v>217</v>
      </c>
      <c r="B219" s="582" t="s">
        <v>303</v>
      </c>
      <c r="C219" s="570" t="s">
        <v>901</v>
      </c>
      <c r="D219" s="582" t="s">
        <v>693</v>
      </c>
      <c r="E219" s="569" t="s">
        <v>321</v>
      </c>
      <c r="F219" s="587" t="s">
        <v>1414</v>
      </c>
      <c r="G219" s="587" t="s">
        <v>1376</v>
      </c>
      <c r="H219" s="587" t="s">
        <v>1415</v>
      </c>
      <c r="I219" s="590" t="s">
        <v>1416</v>
      </c>
      <c r="J219" s="574">
        <v>65941</v>
      </c>
      <c r="K219" s="585"/>
      <c r="L219" s="586"/>
    </row>
    <row r="220" spans="1:12" ht="38.25" x14ac:dyDescent="0.25">
      <c r="A220" s="569">
        <v>218</v>
      </c>
      <c r="B220" s="582" t="s">
        <v>303</v>
      </c>
      <c r="C220" s="570" t="s">
        <v>901</v>
      </c>
      <c r="D220" s="582" t="s">
        <v>693</v>
      </c>
      <c r="E220" s="569" t="s">
        <v>321</v>
      </c>
      <c r="F220" s="587" t="s">
        <v>1417</v>
      </c>
      <c r="G220" s="587" t="s">
        <v>1418</v>
      </c>
      <c r="H220" s="587" t="s">
        <v>1419</v>
      </c>
      <c r="I220" s="590" t="s">
        <v>1083</v>
      </c>
      <c r="J220" s="574">
        <v>62500</v>
      </c>
      <c r="K220" s="585"/>
      <c r="L220" s="586"/>
    </row>
    <row r="221" spans="1:12" ht="25.5" x14ac:dyDescent="0.25">
      <c r="A221" s="562">
        <v>219</v>
      </c>
      <c r="B221" s="582" t="s">
        <v>303</v>
      </c>
      <c r="C221" s="570" t="s">
        <v>901</v>
      </c>
      <c r="D221" s="582" t="s">
        <v>693</v>
      </c>
      <c r="E221" s="569" t="s">
        <v>321</v>
      </c>
      <c r="F221" s="587" t="s">
        <v>1420</v>
      </c>
      <c r="G221" s="587" t="s">
        <v>1421</v>
      </c>
      <c r="H221" s="587" t="s">
        <v>1422</v>
      </c>
      <c r="I221" s="590" t="s">
        <v>1423</v>
      </c>
      <c r="J221" s="574">
        <v>73246</v>
      </c>
      <c r="K221" s="585"/>
      <c r="L221" s="586"/>
    </row>
    <row r="222" spans="1:12" ht="25.5" x14ac:dyDescent="0.25">
      <c r="A222" s="569">
        <v>220</v>
      </c>
      <c r="B222" s="582" t="s">
        <v>303</v>
      </c>
      <c r="C222" s="570" t="s">
        <v>901</v>
      </c>
      <c r="D222" s="582" t="s">
        <v>693</v>
      </c>
      <c r="E222" s="569" t="s">
        <v>321</v>
      </c>
      <c r="F222" s="587" t="s">
        <v>1424</v>
      </c>
      <c r="G222" s="587" t="s">
        <v>1425</v>
      </c>
      <c r="H222" s="587" t="s">
        <v>1426</v>
      </c>
      <c r="I222" s="590" t="s">
        <v>1091</v>
      </c>
      <c r="J222" s="574">
        <v>83300</v>
      </c>
      <c r="K222" s="585"/>
      <c r="L222" s="586"/>
    </row>
    <row r="223" spans="1:12" ht="25.5" x14ac:dyDescent="0.25">
      <c r="A223" s="562">
        <v>221</v>
      </c>
      <c r="B223" s="582" t="s">
        <v>303</v>
      </c>
      <c r="C223" s="570" t="s">
        <v>901</v>
      </c>
      <c r="D223" s="582" t="s">
        <v>693</v>
      </c>
      <c r="E223" s="569" t="s">
        <v>321</v>
      </c>
      <c r="F223" s="587" t="s">
        <v>1427</v>
      </c>
      <c r="G223" s="587" t="s">
        <v>1428</v>
      </c>
      <c r="H223" s="587" t="s">
        <v>1429</v>
      </c>
      <c r="I223" s="590" t="s">
        <v>1430</v>
      </c>
      <c r="J223" s="574">
        <v>19335</v>
      </c>
      <c r="K223" s="585"/>
      <c r="L223" s="586" t="s">
        <v>1288</v>
      </c>
    </row>
    <row r="224" spans="1:12" ht="25.5" x14ac:dyDescent="0.25">
      <c r="A224" s="569">
        <v>222</v>
      </c>
      <c r="B224" s="582" t="s">
        <v>303</v>
      </c>
      <c r="C224" s="570" t="s">
        <v>901</v>
      </c>
      <c r="D224" s="582" t="s">
        <v>693</v>
      </c>
      <c r="E224" s="569" t="s">
        <v>321</v>
      </c>
      <c r="F224" s="587" t="s">
        <v>1431</v>
      </c>
      <c r="G224" s="587" t="s">
        <v>1432</v>
      </c>
      <c r="H224" s="587" t="s">
        <v>1433</v>
      </c>
      <c r="I224" s="590" t="s">
        <v>1434</v>
      </c>
      <c r="J224" s="585">
        <v>5000</v>
      </c>
      <c r="K224" s="585"/>
      <c r="L224" s="586" t="s">
        <v>1288</v>
      </c>
    </row>
    <row r="225" spans="1:12" ht="25.5" x14ac:dyDescent="0.25">
      <c r="A225" s="562">
        <v>223</v>
      </c>
      <c r="B225" s="582" t="s">
        <v>303</v>
      </c>
      <c r="C225" s="570" t="s">
        <v>901</v>
      </c>
      <c r="D225" s="582" t="s">
        <v>693</v>
      </c>
      <c r="E225" s="569" t="s">
        <v>321</v>
      </c>
      <c r="F225" s="587" t="s">
        <v>1435</v>
      </c>
      <c r="G225" s="587" t="s">
        <v>1436</v>
      </c>
      <c r="H225" s="587" t="s">
        <v>1437</v>
      </c>
      <c r="I225" s="590" t="s">
        <v>1434</v>
      </c>
      <c r="J225" s="585">
        <v>8000</v>
      </c>
      <c r="K225" s="585"/>
      <c r="L225" s="586" t="s">
        <v>1288</v>
      </c>
    </row>
    <row r="226" spans="1:12" ht="25.5" x14ac:dyDescent="0.25">
      <c r="A226" s="569">
        <v>224</v>
      </c>
      <c r="B226" s="582" t="s">
        <v>303</v>
      </c>
      <c r="C226" s="570" t="s">
        <v>901</v>
      </c>
      <c r="D226" s="582" t="s">
        <v>693</v>
      </c>
      <c r="E226" s="569" t="s">
        <v>321</v>
      </c>
      <c r="F226" s="587" t="s">
        <v>1438</v>
      </c>
      <c r="G226" s="587" t="s">
        <v>1439</v>
      </c>
      <c r="H226" s="587" t="s">
        <v>1440</v>
      </c>
      <c r="I226" s="590" t="s">
        <v>1091</v>
      </c>
      <c r="J226" s="585">
        <v>13000</v>
      </c>
      <c r="K226" s="585"/>
      <c r="L226" s="586" t="s">
        <v>1288</v>
      </c>
    </row>
    <row r="227" spans="1:12" ht="25.5" x14ac:dyDescent="0.25">
      <c r="A227" s="562">
        <v>225</v>
      </c>
      <c r="B227" s="582" t="s">
        <v>303</v>
      </c>
      <c r="C227" s="570" t="s">
        <v>901</v>
      </c>
      <c r="D227" s="582" t="s">
        <v>693</v>
      </c>
      <c r="E227" s="569" t="s">
        <v>321</v>
      </c>
      <c r="F227" s="587" t="s">
        <v>1441</v>
      </c>
      <c r="G227" s="587" t="s">
        <v>1442</v>
      </c>
      <c r="H227" s="587" t="s">
        <v>1443</v>
      </c>
      <c r="I227" s="590" t="s">
        <v>1416</v>
      </c>
      <c r="J227" s="585">
        <v>14000</v>
      </c>
      <c r="K227" s="585"/>
      <c r="L227" s="586" t="s">
        <v>1288</v>
      </c>
    </row>
    <row r="228" spans="1:12" ht="38.25" x14ac:dyDescent="0.25">
      <c r="A228" s="569">
        <v>226</v>
      </c>
      <c r="B228" s="582" t="s">
        <v>303</v>
      </c>
      <c r="C228" s="570" t="s">
        <v>901</v>
      </c>
      <c r="D228" s="582" t="s">
        <v>693</v>
      </c>
      <c r="E228" s="569" t="s">
        <v>321</v>
      </c>
      <c r="F228" s="587" t="s">
        <v>1444</v>
      </c>
      <c r="G228" s="587" t="s">
        <v>1445</v>
      </c>
      <c r="H228" s="587" t="s">
        <v>1446</v>
      </c>
      <c r="I228" s="590" t="s">
        <v>1447</v>
      </c>
      <c r="J228" s="585">
        <v>20000</v>
      </c>
      <c r="K228" s="585"/>
      <c r="L228" s="586" t="s">
        <v>1288</v>
      </c>
    </row>
    <row r="229" spans="1:12" ht="25.5" x14ac:dyDescent="0.25">
      <c r="A229" s="562">
        <v>227</v>
      </c>
      <c r="B229" s="582" t="s">
        <v>303</v>
      </c>
      <c r="C229" s="570" t="s">
        <v>901</v>
      </c>
      <c r="D229" s="582" t="s">
        <v>693</v>
      </c>
      <c r="E229" s="569" t="s">
        <v>321</v>
      </c>
      <c r="F229" s="587" t="s">
        <v>1448</v>
      </c>
      <c r="G229" s="587" t="s">
        <v>1273</v>
      </c>
      <c r="H229" s="587" t="s">
        <v>1449</v>
      </c>
      <c r="I229" s="590" t="s">
        <v>1091</v>
      </c>
      <c r="J229" s="585">
        <v>27063</v>
      </c>
      <c r="K229" s="585"/>
      <c r="L229" s="586" t="s">
        <v>1288</v>
      </c>
    </row>
    <row r="230" spans="1:12" ht="25.5" x14ac:dyDescent="0.25">
      <c r="A230" s="569">
        <v>228</v>
      </c>
      <c r="B230" s="582" t="s">
        <v>303</v>
      </c>
      <c r="C230" s="570" t="s">
        <v>901</v>
      </c>
      <c r="D230" s="582" t="s">
        <v>693</v>
      </c>
      <c r="E230" s="569" t="s">
        <v>321</v>
      </c>
      <c r="F230" s="587" t="s">
        <v>1450</v>
      </c>
      <c r="G230" s="587" t="s">
        <v>1290</v>
      </c>
      <c r="H230" s="587" t="s">
        <v>1451</v>
      </c>
      <c r="I230" s="590" t="s">
        <v>1113</v>
      </c>
      <c r="J230" s="585">
        <v>139400</v>
      </c>
      <c r="K230" s="585"/>
      <c r="L230" s="586"/>
    </row>
    <row r="231" spans="1:12" ht="25.5" x14ac:dyDescent="0.25">
      <c r="A231" s="562">
        <v>229</v>
      </c>
      <c r="B231" s="582" t="s">
        <v>303</v>
      </c>
      <c r="C231" s="570" t="s">
        <v>901</v>
      </c>
      <c r="D231" s="582" t="s">
        <v>693</v>
      </c>
      <c r="E231" s="569" t="s">
        <v>321</v>
      </c>
      <c r="F231" s="587" t="s">
        <v>1452</v>
      </c>
      <c r="G231" s="587" t="s">
        <v>1453</v>
      </c>
      <c r="H231" s="587" t="s">
        <v>1454</v>
      </c>
      <c r="I231" s="590" t="s">
        <v>1455</v>
      </c>
      <c r="J231" s="585">
        <v>57500</v>
      </c>
      <c r="K231" s="585"/>
      <c r="L231" s="586"/>
    </row>
    <row r="232" spans="1:12" ht="25.5" x14ac:dyDescent="0.25">
      <c r="A232" s="569">
        <v>230</v>
      </c>
      <c r="B232" s="582" t="s">
        <v>303</v>
      </c>
      <c r="C232" s="570" t="s">
        <v>901</v>
      </c>
      <c r="D232" s="582" t="s">
        <v>693</v>
      </c>
      <c r="E232" s="569" t="s">
        <v>321</v>
      </c>
      <c r="F232" s="587" t="s">
        <v>1456</v>
      </c>
      <c r="G232" s="587" t="s">
        <v>1457</v>
      </c>
      <c r="H232" s="587" t="s">
        <v>1458</v>
      </c>
      <c r="I232" s="590" t="s">
        <v>1113</v>
      </c>
      <c r="J232" s="585">
        <v>78842</v>
      </c>
      <c r="K232" s="585"/>
      <c r="L232" s="586"/>
    </row>
    <row r="233" spans="1:12" ht="25.5" x14ac:dyDescent="0.25">
      <c r="A233" s="562">
        <v>231</v>
      </c>
      <c r="B233" s="582" t="s">
        <v>303</v>
      </c>
      <c r="C233" s="570" t="s">
        <v>901</v>
      </c>
      <c r="D233" s="582" t="s">
        <v>693</v>
      </c>
      <c r="E233" s="569" t="s">
        <v>321</v>
      </c>
      <c r="F233" s="587" t="s">
        <v>1459</v>
      </c>
      <c r="G233" s="587" t="s">
        <v>1460</v>
      </c>
      <c r="H233" s="587" t="s">
        <v>1461</v>
      </c>
      <c r="I233" s="590" t="s">
        <v>1462</v>
      </c>
      <c r="J233" s="585">
        <v>71200</v>
      </c>
      <c r="K233" s="585"/>
      <c r="L233" s="586"/>
    </row>
    <row r="234" spans="1:12" ht="25.5" x14ac:dyDescent="0.25">
      <c r="A234" s="569">
        <v>232</v>
      </c>
      <c r="B234" s="582" t="s">
        <v>303</v>
      </c>
      <c r="C234" s="570" t="s">
        <v>901</v>
      </c>
      <c r="D234" s="582" t="s">
        <v>693</v>
      </c>
      <c r="E234" s="569" t="s">
        <v>321</v>
      </c>
      <c r="F234" s="587" t="s">
        <v>1463</v>
      </c>
      <c r="G234" s="587" t="s">
        <v>1367</v>
      </c>
      <c r="H234" s="587" t="s">
        <v>1464</v>
      </c>
      <c r="I234" s="590" t="s">
        <v>1455</v>
      </c>
      <c r="J234" s="585">
        <v>66081</v>
      </c>
      <c r="K234" s="585"/>
      <c r="L234" s="586"/>
    </row>
    <row r="235" spans="1:12" ht="25.5" x14ac:dyDescent="0.25">
      <c r="A235" s="562">
        <v>233</v>
      </c>
      <c r="B235" s="582" t="s">
        <v>303</v>
      </c>
      <c r="C235" s="570" t="s">
        <v>901</v>
      </c>
      <c r="D235" s="582" t="s">
        <v>693</v>
      </c>
      <c r="E235" s="569" t="s">
        <v>321</v>
      </c>
      <c r="F235" s="587" t="s">
        <v>1465</v>
      </c>
      <c r="G235" s="587" t="s">
        <v>1293</v>
      </c>
      <c r="H235" s="587" t="s">
        <v>1466</v>
      </c>
      <c r="I235" s="590" t="s">
        <v>1455</v>
      </c>
      <c r="J235" s="585">
        <v>12625</v>
      </c>
      <c r="K235" s="585"/>
      <c r="L235" s="586" t="s">
        <v>1288</v>
      </c>
    </row>
    <row r="236" spans="1:12" ht="25.5" x14ac:dyDescent="0.25">
      <c r="A236" s="569">
        <v>234</v>
      </c>
      <c r="B236" s="582" t="s">
        <v>303</v>
      </c>
      <c r="C236" s="570" t="s">
        <v>901</v>
      </c>
      <c r="D236" s="582" t="s">
        <v>693</v>
      </c>
      <c r="E236" s="569" t="s">
        <v>321</v>
      </c>
      <c r="F236" s="587" t="s">
        <v>1467</v>
      </c>
      <c r="G236" s="587" t="s">
        <v>1468</v>
      </c>
      <c r="H236" s="587" t="s">
        <v>1469</v>
      </c>
      <c r="I236" s="590" t="s">
        <v>1462</v>
      </c>
      <c r="J236" s="585">
        <v>22297</v>
      </c>
      <c r="K236" s="585"/>
      <c r="L236" s="586" t="s">
        <v>1288</v>
      </c>
    </row>
    <row r="237" spans="1:12" ht="25.5" x14ac:dyDescent="0.25">
      <c r="A237" s="562">
        <v>235</v>
      </c>
      <c r="B237" s="582" t="s">
        <v>303</v>
      </c>
      <c r="C237" s="570" t="s">
        <v>901</v>
      </c>
      <c r="D237" s="582" t="s">
        <v>693</v>
      </c>
      <c r="E237" s="569" t="s">
        <v>321</v>
      </c>
      <c r="F237" s="587" t="s">
        <v>1470</v>
      </c>
      <c r="G237" s="587" t="s">
        <v>1457</v>
      </c>
      <c r="H237" s="587" t="s">
        <v>1471</v>
      </c>
      <c r="I237" s="590" t="s">
        <v>1462</v>
      </c>
      <c r="J237" s="585">
        <v>19500</v>
      </c>
      <c r="K237" s="585"/>
      <c r="L237" s="586" t="s">
        <v>1288</v>
      </c>
    </row>
    <row r="238" spans="1:12" ht="25.5" x14ac:dyDescent="0.25">
      <c r="A238" s="569">
        <v>236</v>
      </c>
      <c r="B238" s="582" t="s">
        <v>303</v>
      </c>
      <c r="C238" s="570" t="s">
        <v>901</v>
      </c>
      <c r="D238" s="582" t="s">
        <v>693</v>
      </c>
      <c r="E238" s="569" t="s">
        <v>321</v>
      </c>
      <c r="F238" s="587" t="s">
        <v>1472</v>
      </c>
      <c r="G238" s="587" t="s">
        <v>1273</v>
      </c>
      <c r="H238" s="587" t="s">
        <v>1473</v>
      </c>
      <c r="I238" s="590" t="s">
        <v>1113</v>
      </c>
      <c r="J238" s="585">
        <v>24561</v>
      </c>
      <c r="K238" s="585"/>
      <c r="L238" s="586" t="s">
        <v>1288</v>
      </c>
    </row>
    <row r="239" spans="1:12" ht="25.5" x14ac:dyDescent="0.25">
      <c r="A239" s="562">
        <v>237</v>
      </c>
      <c r="B239" s="582" t="s">
        <v>303</v>
      </c>
      <c r="C239" s="570" t="s">
        <v>901</v>
      </c>
      <c r="D239" s="582" t="s">
        <v>693</v>
      </c>
      <c r="E239" s="569" t="s">
        <v>321</v>
      </c>
      <c r="F239" s="587" t="s">
        <v>1474</v>
      </c>
      <c r="G239" s="587" t="s">
        <v>1309</v>
      </c>
      <c r="H239" s="583" t="s">
        <v>1475</v>
      </c>
      <c r="I239" s="584" t="s">
        <v>1476</v>
      </c>
      <c r="J239" s="585">
        <v>38882</v>
      </c>
      <c r="K239" s="585"/>
      <c r="L239" s="586"/>
    </row>
    <row r="240" spans="1:12" ht="25.5" x14ac:dyDescent="0.25">
      <c r="A240" s="569">
        <v>238</v>
      </c>
      <c r="B240" s="582" t="s">
        <v>303</v>
      </c>
      <c r="C240" s="570" t="s">
        <v>901</v>
      </c>
      <c r="D240" s="582" t="s">
        <v>693</v>
      </c>
      <c r="E240" s="569" t="s">
        <v>321</v>
      </c>
      <c r="F240" s="583" t="s">
        <v>1477</v>
      </c>
      <c r="G240" s="587" t="s">
        <v>1364</v>
      </c>
      <c r="H240" s="583" t="s">
        <v>1478</v>
      </c>
      <c r="I240" s="584" t="s">
        <v>1479</v>
      </c>
      <c r="J240" s="585">
        <v>42700</v>
      </c>
      <c r="K240" s="585"/>
      <c r="L240" s="586"/>
    </row>
    <row r="241" spans="1:12" ht="25.5" x14ac:dyDescent="0.25">
      <c r="A241" s="562">
        <v>239</v>
      </c>
      <c r="B241" s="582" t="s">
        <v>303</v>
      </c>
      <c r="C241" s="570" t="s">
        <v>901</v>
      </c>
      <c r="D241" s="582" t="s">
        <v>693</v>
      </c>
      <c r="E241" s="569" t="s">
        <v>321</v>
      </c>
      <c r="F241" s="587" t="s">
        <v>1128</v>
      </c>
      <c r="G241" s="587" t="s">
        <v>1480</v>
      </c>
      <c r="H241" s="583" t="s">
        <v>1130</v>
      </c>
      <c r="I241" s="584" t="s">
        <v>1481</v>
      </c>
      <c r="J241" s="585">
        <v>77410</v>
      </c>
      <c r="K241" s="585"/>
      <c r="L241" s="586"/>
    </row>
    <row r="242" spans="1:12" ht="25.5" x14ac:dyDescent="0.25">
      <c r="A242" s="569">
        <v>240</v>
      </c>
      <c r="B242" s="582" t="s">
        <v>303</v>
      </c>
      <c r="C242" s="570" t="s">
        <v>901</v>
      </c>
      <c r="D242" s="582" t="s">
        <v>693</v>
      </c>
      <c r="E242" s="569" t="s">
        <v>321</v>
      </c>
      <c r="F242" s="587" t="s">
        <v>1482</v>
      </c>
      <c r="G242" s="587" t="s">
        <v>1273</v>
      </c>
      <c r="H242" s="583" t="s">
        <v>1483</v>
      </c>
      <c r="I242" s="584" t="s">
        <v>1476</v>
      </c>
      <c r="J242" s="585">
        <v>49790</v>
      </c>
      <c r="K242" s="585"/>
      <c r="L242" s="586"/>
    </row>
    <row r="243" spans="1:12" ht="25.5" x14ac:dyDescent="0.25">
      <c r="A243" s="562">
        <v>241</v>
      </c>
      <c r="B243" s="582" t="s">
        <v>303</v>
      </c>
      <c r="C243" s="570" t="s">
        <v>901</v>
      </c>
      <c r="D243" s="582" t="s">
        <v>693</v>
      </c>
      <c r="E243" s="569" t="s">
        <v>321</v>
      </c>
      <c r="F243" s="587" t="s">
        <v>1484</v>
      </c>
      <c r="G243" s="587" t="s">
        <v>1480</v>
      </c>
      <c r="H243" s="583" t="s">
        <v>1485</v>
      </c>
      <c r="I243" s="584" t="s">
        <v>1479</v>
      </c>
      <c r="J243" s="585">
        <v>15843</v>
      </c>
      <c r="K243" s="585"/>
      <c r="L243" s="586" t="s">
        <v>1288</v>
      </c>
    </row>
    <row r="244" spans="1:12" ht="25.5" x14ac:dyDescent="0.25">
      <c r="A244" s="569">
        <v>242</v>
      </c>
      <c r="B244" s="582" t="s">
        <v>303</v>
      </c>
      <c r="C244" s="570" t="s">
        <v>901</v>
      </c>
      <c r="D244" s="582" t="s">
        <v>693</v>
      </c>
      <c r="E244" s="569" t="s">
        <v>321</v>
      </c>
      <c r="F244" s="587" t="s">
        <v>1486</v>
      </c>
      <c r="G244" s="587" t="s">
        <v>1273</v>
      </c>
      <c r="H244" s="583" t="s">
        <v>1487</v>
      </c>
      <c r="I244" s="584" t="s">
        <v>1488</v>
      </c>
      <c r="J244" s="585">
        <v>2000</v>
      </c>
      <c r="K244" s="585"/>
      <c r="L244" s="586"/>
    </row>
    <row r="245" spans="1:12" ht="25.5" x14ac:dyDescent="0.25">
      <c r="A245" s="562">
        <v>243</v>
      </c>
      <c r="B245" s="582" t="s">
        <v>303</v>
      </c>
      <c r="C245" s="570" t="s">
        <v>901</v>
      </c>
      <c r="D245" s="582" t="s">
        <v>693</v>
      </c>
      <c r="E245" s="569" t="s">
        <v>321</v>
      </c>
      <c r="F245" s="583" t="s">
        <v>1489</v>
      </c>
      <c r="G245" s="587" t="s">
        <v>1273</v>
      </c>
      <c r="H245" s="583" t="s">
        <v>1490</v>
      </c>
      <c r="I245" s="584" t="s">
        <v>1488</v>
      </c>
      <c r="J245" s="585">
        <v>2000</v>
      </c>
      <c r="K245" s="585"/>
      <c r="L245" s="586"/>
    </row>
    <row r="246" spans="1:12" ht="25.5" x14ac:dyDescent="0.25">
      <c r="A246" s="569">
        <v>244</v>
      </c>
      <c r="B246" s="582" t="s">
        <v>303</v>
      </c>
      <c r="C246" s="570" t="s">
        <v>901</v>
      </c>
      <c r="D246" s="582" t="s">
        <v>693</v>
      </c>
      <c r="E246" s="569" t="s">
        <v>321</v>
      </c>
      <c r="F246" s="587" t="s">
        <v>1491</v>
      </c>
      <c r="G246" s="587" t="s">
        <v>1492</v>
      </c>
      <c r="H246" s="591" t="s">
        <v>1493</v>
      </c>
      <c r="I246" s="584" t="s">
        <v>1494</v>
      </c>
      <c r="J246" s="585">
        <v>16305</v>
      </c>
      <c r="K246" s="585"/>
      <c r="L246" s="586"/>
    </row>
    <row r="247" spans="1:12" ht="25.5" x14ac:dyDescent="0.25">
      <c r="A247" s="562">
        <v>245</v>
      </c>
      <c r="B247" s="582" t="s">
        <v>303</v>
      </c>
      <c r="C247" s="583" t="s">
        <v>1495</v>
      </c>
      <c r="D247" s="582" t="s">
        <v>693</v>
      </c>
      <c r="E247" s="569" t="s">
        <v>321</v>
      </c>
      <c r="F247" s="583" t="s">
        <v>1208</v>
      </c>
      <c r="G247" s="583" t="s">
        <v>1480</v>
      </c>
      <c r="H247" s="583" t="s">
        <v>1496</v>
      </c>
      <c r="I247" s="584" t="s">
        <v>1275</v>
      </c>
      <c r="J247" s="585">
        <v>26000</v>
      </c>
      <c r="K247" s="585"/>
      <c r="L247" s="586" t="s">
        <v>1288</v>
      </c>
    </row>
    <row r="248" spans="1:12" ht="25.5" x14ac:dyDescent="0.25">
      <c r="A248" s="569">
        <v>246</v>
      </c>
      <c r="B248" s="582" t="s">
        <v>303</v>
      </c>
      <c r="C248" s="583" t="s">
        <v>1495</v>
      </c>
      <c r="D248" s="582" t="s">
        <v>693</v>
      </c>
      <c r="E248" s="569" t="s">
        <v>321</v>
      </c>
      <c r="F248" s="583" t="s">
        <v>1497</v>
      </c>
      <c r="G248" s="583" t="s">
        <v>1498</v>
      </c>
      <c r="H248" s="583" t="s">
        <v>1499</v>
      </c>
      <c r="I248" s="584" t="s">
        <v>1275</v>
      </c>
      <c r="J248" s="585">
        <v>12223</v>
      </c>
      <c r="K248" s="585"/>
      <c r="L248" s="586" t="s">
        <v>1288</v>
      </c>
    </row>
    <row r="249" spans="1:12" ht="25.5" x14ac:dyDescent="0.25">
      <c r="A249" s="562">
        <v>247</v>
      </c>
      <c r="B249" s="582" t="s">
        <v>303</v>
      </c>
      <c r="C249" s="583" t="s">
        <v>1500</v>
      </c>
      <c r="D249" s="582" t="s">
        <v>693</v>
      </c>
      <c r="E249" s="562" t="s">
        <v>694</v>
      </c>
      <c r="F249" s="583" t="s">
        <v>1501</v>
      </c>
      <c r="G249" s="583" t="s">
        <v>1502</v>
      </c>
      <c r="H249" s="583" t="s">
        <v>1503</v>
      </c>
      <c r="I249" s="584" t="s">
        <v>889</v>
      </c>
      <c r="J249" s="585">
        <v>20000</v>
      </c>
      <c r="K249" s="585"/>
      <c r="L249" s="586"/>
    </row>
    <row r="250" spans="1:12" ht="25.5" x14ac:dyDescent="0.25">
      <c r="A250" s="569">
        <v>248</v>
      </c>
      <c r="B250" s="582" t="s">
        <v>303</v>
      </c>
      <c r="C250" s="583" t="s">
        <v>1500</v>
      </c>
      <c r="D250" s="582" t="s">
        <v>693</v>
      </c>
      <c r="E250" s="562" t="s">
        <v>694</v>
      </c>
      <c r="F250" s="583" t="s">
        <v>1504</v>
      </c>
      <c r="G250" s="583" t="s">
        <v>1505</v>
      </c>
      <c r="H250" s="583" t="s">
        <v>1506</v>
      </c>
      <c r="I250" s="584" t="s">
        <v>889</v>
      </c>
      <c r="J250" s="585">
        <v>32226</v>
      </c>
      <c r="K250" s="585"/>
      <c r="L250" s="586"/>
    </row>
    <row r="251" spans="1:12" ht="25.5" x14ac:dyDescent="0.25">
      <c r="A251" s="562">
        <v>249</v>
      </c>
      <c r="B251" s="582" t="s">
        <v>303</v>
      </c>
      <c r="C251" s="581" t="s">
        <v>1507</v>
      </c>
      <c r="D251" s="582" t="s">
        <v>693</v>
      </c>
      <c r="E251" s="562" t="s">
        <v>694</v>
      </c>
      <c r="F251" s="583" t="s">
        <v>1508</v>
      </c>
      <c r="G251" s="583" t="s">
        <v>1339</v>
      </c>
      <c r="H251" s="583" t="s">
        <v>1509</v>
      </c>
      <c r="I251" s="584" t="s">
        <v>1510</v>
      </c>
      <c r="J251" s="585">
        <v>21000</v>
      </c>
      <c r="K251" s="585"/>
      <c r="L251" s="586"/>
    </row>
    <row r="252" spans="1:12" ht="25.5" x14ac:dyDescent="0.25">
      <c r="A252" s="569">
        <v>250</v>
      </c>
      <c r="B252" s="582" t="s">
        <v>303</v>
      </c>
      <c r="C252" s="581" t="s">
        <v>1511</v>
      </c>
      <c r="D252" s="582" t="s">
        <v>693</v>
      </c>
      <c r="E252" s="562" t="s">
        <v>694</v>
      </c>
      <c r="F252" s="581" t="s">
        <v>1511</v>
      </c>
      <c r="G252" s="583" t="s">
        <v>1339</v>
      </c>
      <c r="H252" s="583" t="s">
        <v>1512</v>
      </c>
      <c r="I252" s="584" t="s">
        <v>1513</v>
      </c>
      <c r="J252" s="585">
        <v>53.54</v>
      </c>
      <c r="K252" s="585"/>
      <c r="L252" s="586"/>
    </row>
    <row r="253" spans="1:12" ht="25.5" x14ac:dyDescent="0.25">
      <c r="A253" s="562">
        <v>251</v>
      </c>
      <c r="B253" s="582" t="s">
        <v>303</v>
      </c>
      <c r="C253" s="581" t="s">
        <v>748</v>
      </c>
      <c r="D253" s="582" t="s">
        <v>693</v>
      </c>
      <c r="E253" s="562" t="s">
        <v>694</v>
      </c>
      <c r="F253" s="581" t="s">
        <v>1514</v>
      </c>
      <c r="G253" s="583" t="s">
        <v>1515</v>
      </c>
      <c r="H253" s="583" t="s">
        <v>1516</v>
      </c>
      <c r="I253" s="584" t="s">
        <v>739</v>
      </c>
      <c r="J253" s="585">
        <v>135.44999999999999</v>
      </c>
      <c r="K253" s="585"/>
      <c r="L253" s="586"/>
    </row>
    <row r="254" spans="1:12" ht="25.5" x14ac:dyDescent="0.25">
      <c r="A254" s="569">
        <v>252</v>
      </c>
      <c r="B254" s="582" t="s">
        <v>303</v>
      </c>
      <c r="C254" s="583" t="s">
        <v>1495</v>
      </c>
      <c r="D254" s="582" t="s">
        <v>693</v>
      </c>
      <c r="E254" s="562" t="s">
        <v>694</v>
      </c>
      <c r="F254" s="583" t="s">
        <v>1517</v>
      </c>
      <c r="G254" s="583" t="s">
        <v>1324</v>
      </c>
      <c r="H254" s="583" t="s">
        <v>1518</v>
      </c>
      <c r="I254" s="569" t="s">
        <v>1519</v>
      </c>
      <c r="J254" s="585">
        <v>31491.17</v>
      </c>
      <c r="K254" s="585"/>
      <c r="L254" s="586"/>
    </row>
    <row r="255" spans="1:12" ht="25.5" x14ac:dyDescent="0.25">
      <c r="A255" s="562">
        <v>253</v>
      </c>
      <c r="B255" s="582" t="s">
        <v>303</v>
      </c>
      <c r="C255" s="581" t="s">
        <v>1520</v>
      </c>
      <c r="D255" s="582" t="s">
        <v>693</v>
      </c>
      <c r="E255" s="562" t="s">
        <v>694</v>
      </c>
      <c r="F255" s="583" t="s">
        <v>1521</v>
      </c>
      <c r="G255" s="583" t="s">
        <v>1522</v>
      </c>
      <c r="H255" s="583" t="s">
        <v>1523</v>
      </c>
      <c r="I255" s="584" t="s">
        <v>1524</v>
      </c>
      <c r="J255" s="585">
        <v>34056.85</v>
      </c>
      <c r="K255" s="585"/>
      <c r="L255" s="586"/>
    </row>
    <row r="256" spans="1:12" ht="25.5" x14ac:dyDescent="0.25">
      <c r="A256" s="569">
        <v>254</v>
      </c>
      <c r="B256" s="582" t="s">
        <v>303</v>
      </c>
      <c r="C256" s="583" t="s">
        <v>1495</v>
      </c>
      <c r="D256" s="582" t="s">
        <v>693</v>
      </c>
      <c r="E256" s="562" t="s">
        <v>694</v>
      </c>
      <c r="F256" s="583" t="s">
        <v>1525</v>
      </c>
      <c r="G256" s="583" t="s">
        <v>1526</v>
      </c>
      <c r="H256" s="583" t="s">
        <v>1527</v>
      </c>
      <c r="I256" s="584" t="s">
        <v>1528</v>
      </c>
      <c r="J256" s="585">
        <v>20000</v>
      </c>
      <c r="K256" s="585"/>
      <c r="L256" s="586" t="s">
        <v>1529</v>
      </c>
    </row>
    <row r="257" spans="1:12" ht="25.5" x14ac:dyDescent="0.25">
      <c r="A257" s="562">
        <v>255</v>
      </c>
      <c r="B257" s="582" t="s">
        <v>303</v>
      </c>
      <c r="C257" s="581" t="s">
        <v>1530</v>
      </c>
      <c r="D257" s="582" t="s">
        <v>693</v>
      </c>
      <c r="E257" s="562" t="s">
        <v>694</v>
      </c>
      <c r="F257" s="583" t="s">
        <v>1531</v>
      </c>
      <c r="G257" s="583" t="s">
        <v>1526</v>
      </c>
      <c r="H257" s="583" t="s">
        <v>1532</v>
      </c>
      <c r="I257" s="584" t="s">
        <v>1528</v>
      </c>
      <c r="J257" s="585">
        <v>34743.97</v>
      </c>
      <c r="K257" s="585"/>
      <c r="L257" s="586"/>
    </row>
    <row r="258" spans="1:12" ht="25.5" x14ac:dyDescent="0.25">
      <c r="A258" s="569">
        <v>256</v>
      </c>
      <c r="B258" s="582" t="s">
        <v>303</v>
      </c>
      <c r="C258" s="583" t="s">
        <v>1495</v>
      </c>
      <c r="D258" s="582" t="s">
        <v>693</v>
      </c>
      <c r="E258" s="562" t="s">
        <v>694</v>
      </c>
      <c r="F258" s="583" t="s">
        <v>1533</v>
      </c>
      <c r="G258" s="583" t="s">
        <v>1522</v>
      </c>
      <c r="H258" s="583" t="s">
        <v>1534</v>
      </c>
      <c r="I258" s="584" t="s">
        <v>1535</v>
      </c>
      <c r="J258" s="585">
        <v>20000</v>
      </c>
      <c r="K258" s="585"/>
      <c r="L258" s="586" t="s">
        <v>1529</v>
      </c>
    </row>
    <row r="259" spans="1:12" ht="25.5" x14ac:dyDescent="0.25">
      <c r="A259" s="562">
        <v>257</v>
      </c>
      <c r="B259" s="582" t="s">
        <v>303</v>
      </c>
      <c r="C259" s="581" t="s">
        <v>1530</v>
      </c>
      <c r="D259" s="582" t="s">
        <v>693</v>
      </c>
      <c r="E259" s="562" t="s">
        <v>694</v>
      </c>
      <c r="F259" s="587" t="s">
        <v>1536</v>
      </c>
      <c r="G259" s="583" t="s">
        <v>1273</v>
      </c>
      <c r="H259" s="587" t="s">
        <v>1537</v>
      </c>
      <c r="I259" s="584" t="s">
        <v>1538</v>
      </c>
      <c r="J259" s="585">
        <v>37452.800000000003</v>
      </c>
      <c r="K259" s="585"/>
      <c r="L259" s="586"/>
    </row>
    <row r="260" spans="1:12" ht="25.5" x14ac:dyDescent="0.25">
      <c r="A260" s="569">
        <v>258</v>
      </c>
      <c r="B260" s="582" t="s">
        <v>303</v>
      </c>
      <c r="C260" s="583" t="s">
        <v>1495</v>
      </c>
      <c r="D260" s="582" t="s">
        <v>693</v>
      </c>
      <c r="E260" s="562" t="s">
        <v>694</v>
      </c>
      <c r="F260" s="587" t="s">
        <v>1536</v>
      </c>
      <c r="G260" s="583" t="s">
        <v>1273</v>
      </c>
      <c r="H260" s="587" t="s">
        <v>1537</v>
      </c>
      <c r="I260" s="584" t="s">
        <v>1538</v>
      </c>
      <c r="J260" s="585">
        <v>62190</v>
      </c>
      <c r="K260" s="585"/>
      <c r="L260" s="586" t="s">
        <v>1529</v>
      </c>
    </row>
    <row r="261" spans="1:12" ht="25.5" x14ac:dyDescent="0.25">
      <c r="A261" s="562">
        <v>259</v>
      </c>
      <c r="B261" s="582" t="s">
        <v>303</v>
      </c>
      <c r="C261" s="581" t="s">
        <v>1530</v>
      </c>
      <c r="D261" s="582" t="s">
        <v>693</v>
      </c>
      <c r="E261" s="562" t="s">
        <v>694</v>
      </c>
      <c r="F261" s="587" t="s">
        <v>1539</v>
      </c>
      <c r="G261" s="583" t="s">
        <v>1376</v>
      </c>
      <c r="H261" s="587" t="s">
        <v>1540</v>
      </c>
      <c r="I261" s="584" t="s">
        <v>1541</v>
      </c>
      <c r="J261" s="585">
        <v>15697.1</v>
      </c>
      <c r="K261" s="585"/>
      <c r="L261" s="586"/>
    </row>
    <row r="262" spans="1:12" ht="25.5" x14ac:dyDescent="0.25">
      <c r="A262" s="569">
        <v>260</v>
      </c>
      <c r="B262" s="582" t="s">
        <v>303</v>
      </c>
      <c r="C262" s="583" t="s">
        <v>1495</v>
      </c>
      <c r="D262" s="582" t="s">
        <v>693</v>
      </c>
      <c r="E262" s="562" t="s">
        <v>694</v>
      </c>
      <c r="F262" s="587" t="s">
        <v>1539</v>
      </c>
      <c r="G262" s="583" t="s">
        <v>1376</v>
      </c>
      <c r="H262" s="587" t="s">
        <v>1540</v>
      </c>
      <c r="I262" s="584" t="s">
        <v>1541</v>
      </c>
      <c r="J262" s="585">
        <v>73000</v>
      </c>
      <c r="K262" s="585"/>
      <c r="L262" s="586" t="s">
        <v>1529</v>
      </c>
    </row>
    <row r="263" spans="1:12" ht="25.5" x14ac:dyDescent="0.25">
      <c r="A263" s="562">
        <v>261</v>
      </c>
      <c r="B263" s="582" t="s">
        <v>303</v>
      </c>
      <c r="C263" s="583" t="s">
        <v>1495</v>
      </c>
      <c r="D263" s="582" t="s">
        <v>693</v>
      </c>
      <c r="E263" s="562" t="s">
        <v>694</v>
      </c>
      <c r="F263" s="587" t="s">
        <v>1542</v>
      </c>
      <c r="G263" s="583" t="s">
        <v>1273</v>
      </c>
      <c r="H263" s="587" t="s">
        <v>1543</v>
      </c>
      <c r="I263" s="584" t="s">
        <v>1544</v>
      </c>
      <c r="J263" s="585">
        <v>60313</v>
      </c>
      <c r="K263" s="585"/>
      <c r="L263" s="586" t="s">
        <v>1529</v>
      </c>
    </row>
    <row r="264" spans="1:12" ht="25.5" x14ac:dyDescent="0.25">
      <c r="A264" s="569">
        <v>262</v>
      </c>
      <c r="B264" s="582" t="s">
        <v>303</v>
      </c>
      <c r="C264" s="581" t="s">
        <v>1545</v>
      </c>
      <c r="D264" s="582" t="s">
        <v>693</v>
      </c>
      <c r="E264" s="562" t="s">
        <v>694</v>
      </c>
      <c r="F264" s="587" t="s">
        <v>1546</v>
      </c>
      <c r="G264" s="581" t="s">
        <v>1339</v>
      </c>
      <c r="H264" s="587" t="s">
        <v>1547</v>
      </c>
      <c r="I264" s="584" t="s">
        <v>1341</v>
      </c>
      <c r="J264" s="585"/>
      <c r="K264" s="585"/>
      <c r="L264" s="586"/>
    </row>
    <row r="265" spans="1:12" ht="25.5" x14ac:dyDescent="0.25">
      <c r="A265" s="562">
        <v>263</v>
      </c>
      <c r="B265" s="582" t="s">
        <v>303</v>
      </c>
      <c r="C265" s="581" t="s">
        <v>1545</v>
      </c>
      <c r="D265" s="582" t="s">
        <v>693</v>
      </c>
      <c r="E265" s="562" t="s">
        <v>694</v>
      </c>
      <c r="F265" s="583" t="s">
        <v>1548</v>
      </c>
      <c r="G265" s="583" t="s">
        <v>1549</v>
      </c>
      <c r="H265" s="583" t="s">
        <v>1550</v>
      </c>
      <c r="I265" s="584" t="s">
        <v>1295</v>
      </c>
      <c r="J265" s="585">
        <v>139062.49</v>
      </c>
      <c r="K265" s="585"/>
      <c r="L265" s="586"/>
    </row>
    <row r="266" spans="1:12" ht="25.5" x14ac:dyDescent="0.25">
      <c r="A266" s="569">
        <v>264</v>
      </c>
      <c r="B266" s="582" t="s">
        <v>303</v>
      </c>
      <c r="C266" s="581" t="s">
        <v>1530</v>
      </c>
      <c r="D266" s="582" t="s">
        <v>693</v>
      </c>
      <c r="E266" s="562" t="s">
        <v>694</v>
      </c>
      <c r="F266" s="583" t="s">
        <v>1551</v>
      </c>
      <c r="G266" s="583" t="s">
        <v>1315</v>
      </c>
      <c r="H266" s="592" t="s">
        <v>1552</v>
      </c>
      <c r="I266" s="584" t="s">
        <v>1384</v>
      </c>
      <c r="J266" s="585">
        <v>52505.1</v>
      </c>
      <c r="K266" s="585"/>
      <c r="L266" s="586"/>
    </row>
    <row r="267" spans="1:12" ht="51" x14ac:dyDescent="0.25">
      <c r="A267" s="562">
        <v>265</v>
      </c>
      <c r="B267" s="582" t="s">
        <v>303</v>
      </c>
      <c r="C267" s="583" t="s">
        <v>1495</v>
      </c>
      <c r="D267" s="582" t="s">
        <v>693</v>
      </c>
      <c r="E267" s="562" t="s">
        <v>694</v>
      </c>
      <c r="F267" s="583" t="s">
        <v>1551</v>
      </c>
      <c r="G267" s="583" t="s">
        <v>1315</v>
      </c>
      <c r="H267" s="587" t="s">
        <v>1553</v>
      </c>
      <c r="I267" s="584" t="s">
        <v>1384</v>
      </c>
      <c r="J267" s="585">
        <v>33625</v>
      </c>
      <c r="K267" s="585"/>
      <c r="L267" s="586" t="s">
        <v>1529</v>
      </c>
    </row>
    <row r="268" spans="1:12" ht="38.25" x14ac:dyDescent="0.25">
      <c r="A268" s="569">
        <v>266</v>
      </c>
      <c r="B268" s="582" t="s">
        <v>303</v>
      </c>
      <c r="C268" s="581" t="s">
        <v>1530</v>
      </c>
      <c r="D268" s="582" t="s">
        <v>693</v>
      </c>
      <c r="E268" s="562" t="s">
        <v>694</v>
      </c>
      <c r="F268" s="583" t="s">
        <v>1554</v>
      </c>
      <c r="G268" s="583" t="s">
        <v>1273</v>
      </c>
      <c r="H268" s="592" t="s">
        <v>1555</v>
      </c>
      <c r="I268" s="584" t="s">
        <v>1384</v>
      </c>
      <c r="J268" s="585">
        <v>53408.33</v>
      </c>
      <c r="K268" s="585"/>
      <c r="L268" s="586"/>
    </row>
    <row r="269" spans="1:12" ht="38.25" x14ac:dyDescent="0.25">
      <c r="A269" s="562">
        <v>267</v>
      </c>
      <c r="B269" s="582" t="s">
        <v>303</v>
      </c>
      <c r="C269" s="583" t="s">
        <v>1495</v>
      </c>
      <c r="D269" s="582" t="s">
        <v>693</v>
      </c>
      <c r="E269" s="562" t="s">
        <v>694</v>
      </c>
      <c r="F269" s="583" t="s">
        <v>1554</v>
      </c>
      <c r="G269" s="583" t="s">
        <v>1273</v>
      </c>
      <c r="H269" s="587" t="s">
        <v>1556</v>
      </c>
      <c r="I269" s="584" t="s">
        <v>1384</v>
      </c>
      <c r="J269" s="585">
        <v>46622</v>
      </c>
      <c r="K269" s="585"/>
      <c r="L269" s="586" t="s">
        <v>1529</v>
      </c>
    </row>
    <row r="270" spans="1:12" ht="25.5" x14ac:dyDescent="0.25">
      <c r="A270" s="569">
        <v>268</v>
      </c>
      <c r="B270" s="582" t="s">
        <v>303</v>
      </c>
      <c r="C270" s="581" t="s">
        <v>1530</v>
      </c>
      <c r="D270" s="582" t="s">
        <v>693</v>
      </c>
      <c r="E270" s="562" t="s">
        <v>694</v>
      </c>
      <c r="F270" s="583" t="s">
        <v>1557</v>
      </c>
      <c r="G270" s="583" t="s">
        <v>1273</v>
      </c>
      <c r="H270" s="592" t="s">
        <v>1558</v>
      </c>
      <c r="I270" s="584" t="s">
        <v>1488</v>
      </c>
      <c r="J270" s="585">
        <v>54979.17</v>
      </c>
      <c r="K270" s="585"/>
      <c r="L270" s="586"/>
    </row>
    <row r="271" spans="1:12" ht="25.5" x14ac:dyDescent="0.25">
      <c r="A271" s="562">
        <v>269</v>
      </c>
      <c r="B271" s="582" t="s">
        <v>303</v>
      </c>
      <c r="C271" s="583" t="s">
        <v>1495</v>
      </c>
      <c r="D271" s="582" t="s">
        <v>693</v>
      </c>
      <c r="E271" s="562" t="s">
        <v>694</v>
      </c>
      <c r="F271" s="583" t="s">
        <v>1557</v>
      </c>
      <c r="G271" s="583" t="s">
        <v>1273</v>
      </c>
      <c r="H271" s="583" t="s">
        <v>1559</v>
      </c>
      <c r="I271" s="584" t="s">
        <v>1488</v>
      </c>
      <c r="J271" s="585">
        <v>10451</v>
      </c>
      <c r="K271" s="585"/>
      <c r="L271" s="586" t="s">
        <v>1529</v>
      </c>
    </row>
    <row r="272" spans="1:12" ht="25.5" x14ac:dyDescent="0.25">
      <c r="A272" s="569">
        <v>270</v>
      </c>
      <c r="B272" s="582" t="s">
        <v>303</v>
      </c>
      <c r="C272" s="581" t="s">
        <v>1560</v>
      </c>
      <c r="D272" s="582" t="s">
        <v>693</v>
      </c>
      <c r="E272" s="562" t="s">
        <v>694</v>
      </c>
      <c r="F272" s="583" t="s">
        <v>1561</v>
      </c>
      <c r="G272" s="583" t="s">
        <v>1562</v>
      </c>
      <c r="H272" s="587" t="s">
        <v>1563</v>
      </c>
      <c r="I272" s="584" t="s">
        <v>1564</v>
      </c>
      <c r="J272" s="585">
        <v>51000</v>
      </c>
      <c r="K272" s="585"/>
      <c r="L272" s="586"/>
    </row>
    <row r="273" spans="1:12" x14ac:dyDescent="0.25">
      <c r="A273" s="562">
        <v>271</v>
      </c>
      <c r="B273" s="582" t="s">
        <v>303</v>
      </c>
      <c r="C273" s="581" t="s">
        <v>1565</v>
      </c>
      <c r="D273" s="582" t="s">
        <v>693</v>
      </c>
      <c r="E273" s="569" t="s">
        <v>321</v>
      </c>
      <c r="F273" s="581" t="s">
        <v>1565</v>
      </c>
      <c r="G273" s="593" t="s">
        <v>1566</v>
      </c>
      <c r="H273" s="593" t="s">
        <v>1567</v>
      </c>
      <c r="I273" s="584">
        <v>2018</v>
      </c>
      <c r="J273" s="585">
        <v>1000</v>
      </c>
      <c r="K273" s="585"/>
      <c r="L273" s="586"/>
    </row>
    <row r="274" spans="1:12" x14ac:dyDescent="0.25">
      <c r="A274" s="569">
        <v>272</v>
      </c>
      <c r="B274" s="582" t="s">
        <v>303</v>
      </c>
      <c r="C274" s="581" t="s">
        <v>1565</v>
      </c>
      <c r="D274" s="582" t="s">
        <v>693</v>
      </c>
      <c r="E274" s="569" t="s">
        <v>321</v>
      </c>
      <c r="F274" s="581" t="s">
        <v>1565</v>
      </c>
      <c r="G274" s="593" t="s">
        <v>1568</v>
      </c>
      <c r="H274" s="593" t="s">
        <v>1569</v>
      </c>
      <c r="I274" s="584">
        <v>2018</v>
      </c>
      <c r="J274" s="585">
        <v>1000</v>
      </c>
      <c r="K274" s="585"/>
      <c r="L274" s="586"/>
    </row>
    <row r="275" spans="1:12" x14ac:dyDescent="0.25">
      <c r="A275" s="562">
        <v>273</v>
      </c>
      <c r="B275" s="582" t="s">
        <v>303</v>
      </c>
      <c r="C275" s="581" t="s">
        <v>1565</v>
      </c>
      <c r="D275" s="582" t="s">
        <v>693</v>
      </c>
      <c r="E275" s="569" t="s">
        <v>321</v>
      </c>
      <c r="F275" s="581" t="s">
        <v>1565</v>
      </c>
      <c r="G275" s="593" t="s">
        <v>1570</v>
      </c>
      <c r="H275" s="593" t="s">
        <v>1571</v>
      </c>
      <c r="I275" s="584">
        <v>2018</v>
      </c>
      <c r="J275" s="585">
        <v>1000</v>
      </c>
      <c r="K275" s="585"/>
      <c r="L275" s="586"/>
    </row>
    <row r="276" spans="1:12" ht="25.5" x14ac:dyDescent="0.25">
      <c r="A276" s="569">
        <v>274</v>
      </c>
      <c r="B276" s="582" t="s">
        <v>303</v>
      </c>
      <c r="C276" s="581" t="s">
        <v>1565</v>
      </c>
      <c r="D276" s="582" t="s">
        <v>693</v>
      </c>
      <c r="E276" s="569" t="s">
        <v>321</v>
      </c>
      <c r="F276" s="581" t="s">
        <v>1565</v>
      </c>
      <c r="G276" s="593" t="s">
        <v>1572</v>
      </c>
      <c r="H276" s="593" t="s">
        <v>1573</v>
      </c>
      <c r="I276" s="584">
        <v>2018</v>
      </c>
      <c r="J276" s="585">
        <v>1000</v>
      </c>
      <c r="K276" s="585"/>
      <c r="L276" s="586"/>
    </row>
    <row r="277" spans="1:12" x14ac:dyDescent="0.25">
      <c r="A277" s="562">
        <v>275</v>
      </c>
      <c r="B277" s="582" t="s">
        <v>303</v>
      </c>
      <c r="C277" s="581" t="s">
        <v>1565</v>
      </c>
      <c r="D277" s="582" t="s">
        <v>693</v>
      </c>
      <c r="E277" s="569" t="s">
        <v>321</v>
      </c>
      <c r="F277" s="581" t="s">
        <v>1565</v>
      </c>
      <c r="G277" s="593" t="s">
        <v>1574</v>
      </c>
      <c r="H277" s="593" t="s">
        <v>1575</v>
      </c>
      <c r="I277" s="584">
        <v>2018</v>
      </c>
      <c r="J277" s="585">
        <v>1000</v>
      </c>
      <c r="K277" s="585"/>
      <c r="L277" s="586"/>
    </row>
    <row r="278" spans="1:12" x14ac:dyDescent="0.25">
      <c r="A278" s="569">
        <v>276</v>
      </c>
      <c r="B278" s="582" t="s">
        <v>303</v>
      </c>
      <c r="C278" s="581" t="s">
        <v>1565</v>
      </c>
      <c r="D278" s="582" t="s">
        <v>693</v>
      </c>
      <c r="E278" s="569" t="s">
        <v>321</v>
      </c>
      <c r="F278" s="581" t="s">
        <v>1565</v>
      </c>
      <c r="G278" s="593" t="s">
        <v>1576</v>
      </c>
      <c r="H278" s="593" t="s">
        <v>1577</v>
      </c>
      <c r="I278" s="584">
        <v>2018</v>
      </c>
      <c r="J278" s="585">
        <v>1000</v>
      </c>
      <c r="K278" s="585"/>
      <c r="L278" s="586"/>
    </row>
    <row r="279" spans="1:12" x14ac:dyDescent="0.25">
      <c r="A279" s="562">
        <v>277</v>
      </c>
      <c r="B279" s="582" t="s">
        <v>303</v>
      </c>
      <c r="C279" s="581" t="s">
        <v>1565</v>
      </c>
      <c r="D279" s="582" t="s">
        <v>693</v>
      </c>
      <c r="E279" s="569" t="s">
        <v>321</v>
      </c>
      <c r="F279" s="581" t="s">
        <v>1565</v>
      </c>
      <c r="G279" s="593" t="s">
        <v>1578</v>
      </c>
      <c r="H279" s="593" t="s">
        <v>1579</v>
      </c>
      <c r="I279" s="584">
        <v>2018</v>
      </c>
      <c r="J279" s="585">
        <v>1000</v>
      </c>
      <c r="K279" s="585"/>
      <c r="L279" s="586"/>
    </row>
    <row r="280" spans="1:12" x14ac:dyDescent="0.25">
      <c r="A280" s="569">
        <v>278</v>
      </c>
      <c r="B280" s="582" t="s">
        <v>303</v>
      </c>
      <c r="C280" s="581" t="s">
        <v>1565</v>
      </c>
      <c r="D280" s="582" t="s">
        <v>693</v>
      </c>
      <c r="E280" s="569" t="s">
        <v>321</v>
      </c>
      <c r="F280" s="581" t="s">
        <v>1565</v>
      </c>
      <c r="G280" s="594" t="s">
        <v>1580</v>
      </c>
      <c r="H280" s="594" t="s">
        <v>1581</v>
      </c>
      <c r="I280" s="584">
        <v>2018</v>
      </c>
      <c r="J280" s="585">
        <v>1000</v>
      </c>
      <c r="K280" s="585"/>
      <c r="L280" s="586"/>
    </row>
    <row r="281" spans="1:12" x14ac:dyDescent="0.25">
      <c r="A281" s="562">
        <v>279</v>
      </c>
      <c r="B281" s="582" t="s">
        <v>303</v>
      </c>
      <c r="C281" s="581" t="s">
        <v>1565</v>
      </c>
      <c r="D281" s="582" t="s">
        <v>693</v>
      </c>
      <c r="E281" s="569" t="s">
        <v>321</v>
      </c>
      <c r="F281" s="581" t="s">
        <v>1565</v>
      </c>
      <c r="G281" s="593" t="s">
        <v>1582</v>
      </c>
      <c r="H281" s="593" t="s">
        <v>1583</v>
      </c>
      <c r="I281" s="584">
        <v>2018</v>
      </c>
      <c r="J281" s="585">
        <v>1000</v>
      </c>
      <c r="K281" s="585"/>
      <c r="L281" s="586"/>
    </row>
    <row r="282" spans="1:12" ht="25.5" x14ac:dyDescent="0.25">
      <c r="A282" s="569">
        <v>280</v>
      </c>
      <c r="B282" s="582" t="s">
        <v>303</v>
      </c>
      <c r="C282" s="581" t="s">
        <v>1584</v>
      </c>
      <c r="D282" s="582" t="s">
        <v>693</v>
      </c>
      <c r="E282" s="569" t="s">
        <v>321</v>
      </c>
      <c r="F282" s="583" t="s">
        <v>1585</v>
      </c>
      <c r="G282" s="583" t="s">
        <v>1586</v>
      </c>
      <c r="H282" s="583" t="s">
        <v>1587</v>
      </c>
      <c r="I282" s="584" t="s">
        <v>1588</v>
      </c>
      <c r="J282" s="585"/>
      <c r="K282" s="585"/>
      <c r="L282" s="586"/>
    </row>
    <row r="283" spans="1:12" ht="25.5" x14ac:dyDescent="0.25">
      <c r="A283" s="562">
        <v>281</v>
      </c>
      <c r="B283" s="582" t="s">
        <v>303</v>
      </c>
      <c r="C283" s="581" t="s">
        <v>1584</v>
      </c>
      <c r="D283" s="582" t="s">
        <v>693</v>
      </c>
      <c r="E283" s="569" t="s">
        <v>321</v>
      </c>
      <c r="F283" s="583" t="s">
        <v>1589</v>
      </c>
      <c r="G283" s="587" t="s">
        <v>1590</v>
      </c>
      <c r="H283" s="583" t="s">
        <v>1591</v>
      </c>
      <c r="I283" s="584" t="s">
        <v>1119</v>
      </c>
      <c r="J283" s="585"/>
      <c r="K283" s="585"/>
      <c r="L283" s="586"/>
    </row>
    <row r="284" spans="1:12" ht="25.5" x14ac:dyDescent="0.25">
      <c r="A284" s="569">
        <v>282</v>
      </c>
      <c r="B284" s="582" t="s">
        <v>303</v>
      </c>
      <c r="C284" s="583" t="s">
        <v>1592</v>
      </c>
      <c r="D284" s="582" t="s">
        <v>693</v>
      </c>
      <c r="E284" s="569" t="s">
        <v>321</v>
      </c>
      <c r="F284" s="587" t="s">
        <v>1593</v>
      </c>
      <c r="G284" s="587" t="s">
        <v>1480</v>
      </c>
      <c r="H284" s="583" t="s">
        <v>1594</v>
      </c>
      <c r="I284" s="584" t="s">
        <v>1595</v>
      </c>
      <c r="J284" s="585">
        <v>5000</v>
      </c>
      <c r="K284" s="585"/>
      <c r="L284" s="586"/>
    </row>
    <row r="285" spans="1:12" ht="25.5" x14ac:dyDescent="0.25">
      <c r="A285" s="562">
        <v>283</v>
      </c>
      <c r="B285" s="582" t="s">
        <v>303</v>
      </c>
      <c r="C285" s="583" t="s">
        <v>1592</v>
      </c>
      <c r="D285" s="582" t="s">
        <v>693</v>
      </c>
      <c r="E285" s="569" t="s">
        <v>321</v>
      </c>
      <c r="F285" s="587" t="s">
        <v>1596</v>
      </c>
      <c r="G285" s="587" t="s">
        <v>1597</v>
      </c>
      <c r="H285" s="583" t="s">
        <v>1598</v>
      </c>
      <c r="I285" s="584" t="s">
        <v>1595</v>
      </c>
      <c r="J285" s="585">
        <v>4200</v>
      </c>
      <c r="K285" s="585"/>
      <c r="L285" s="586"/>
    </row>
    <row r="286" spans="1:12" ht="25.5" x14ac:dyDescent="0.25">
      <c r="A286" s="569">
        <v>284</v>
      </c>
      <c r="B286" s="582" t="s">
        <v>303</v>
      </c>
      <c r="C286" s="583" t="s">
        <v>1592</v>
      </c>
      <c r="D286" s="582" t="s">
        <v>693</v>
      </c>
      <c r="E286" s="569" t="s">
        <v>321</v>
      </c>
      <c r="F286" s="587" t="s">
        <v>1599</v>
      </c>
      <c r="G286" s="587" t="s">
        <v>1578</v>
      </c>
      <c r="H286" s="583" t="s">
        <v>1600</v>
      </c>
      <c r="I286" s="584" t="s">
        <v>1595</v>
      </c>
      <c r="J286" s="585">
        <v>3000</v>
      </c>
      <c r="K286" s="585"/>
      <c r="L286" s="586"/>
    </row>
    <row r="287" spans="1:12" ht="25.5" x14ac:dyDescent="0.25">
      <c r="A287" s="562">
        <v>285</v>
      </c>
      <c r="B287" s="582" t="s">
        <v>303</v>
      </c>
      <c r="C287" s="595" t="s">
        <v>1601</v>
      </c>
      <c r="D287" s="569" t="s">
        <v>989</v>
      </c>
      <c r="E287" s="569" t="s">
        <v>321</v>
      </c>
      <c r="F287" s="583" t="s">
        <v>1602</v>
      </c>
      <c r="G287" s="587" t="s">
        <v>1603</v>
      </c>
      <c r="H287" s="583" t="s">
        <v>1604</v>
      </c>
      <c r="I287" s="596">
        <v>43182</v>
      </c>
      <c r="J287" s="585">
        <v>480</v>
      </c>
      <c r="K287" s="585"/>
      <c r="L287" s="586"/>
    </row>
    <row r="288" spans="1:12" ht="25.5" x14ac:dyDescent="0.25">
      <c r="A288" s="569">
        <v>286</v>
      </c>
      <c r="B288" s="582" t="s">
        <v>303</v>
      </c>
      <c r="C288" s="583" t="s">
        <v>1605</v>
      </c>
      <c r="D288" s="569" t="s">
        <v>989</v>
      </c>
      <c r="E288" s="569" t="s">
        <v>321</v>
      </c>
      <c r="F288" s="583">
        <v>4500014823</v>
      </c>
      <c r="G288" s="583" t="s">
        <v>1283</v>
      </c>
      <c r="H288" s="583" t="s">
        <v>1606</v>
      </c>
      <c r="I288" s="596">
        <v>43220</v>
      </c>
      <c r="J288" s="585">
        <v>11592</v>
      </c>
      <c r="K288" s="585"/>
      <c r="L288" s="586"/>
    </row>
    <row r="289" spans="1:12" ht="25.5" x14ac:dyDescent="0.25">
      <c r="A289" s="562">
        <v>287</v>
      </c>
      <c r="B289" s="582" t="s">
        <v>303</v>
      </c>
      <c r="C289" s="595" t="s">
        <v>1601</v>
      </c>
      <c r="D289" s="569" t="s">
        <v>989</v>
      </c>
      <c r="E289" s="569" t="s">
        <v>321</v>
      </c>
      <c r="F289" s="583" t="s">
        <v>1607</v>
      </c>
      <c r="G289" s="587" t="s">
        <v>1603</v>
      </c>
      <c r="H289" s="583" t="s">
        <v>1604</v>
      </c>
      <c r="I289" s="596">
        <v>43370</v>
      </c>
      <c r="J289" s="585">
        <v>480</v>
      </c>
      <c r="K289" s="585"/>
      <c r="L289" s="586"/>
    </row>
    <row r="290" spans="1:12" ht="25.5" x14ac:dyDescent="0.25">
      <c r="A290" s="569">
        <v>288</v>
      </c>
      <c r="B290" s="582" t="s">
        <v>303</v>
      </c>
      <c r="C290" s="581" t="s">
        <v>1608</v>
      </c>
      <c r="D290" s="569" t="s">
        <v>989</v>
      </c>
      <c r="E290" s="569" t="s">
        <v>321</v>
      </c>
      <c r="F290" s="581">
        <v>2018005</v>
      </c>
      <c r="G290" s="581" t="s">
        <v>1339</v>
      </c>
      <c r="H290" s="581" t="s">
        <v>1609</v>
      </c>
      <c r="I290" s="597">
        <v>43434</v>
      </c>
      <c r="J290" s="585">
        <v>48000</v>
      </c>
      <c r="K290" s="585"/>
      <c r="L290" s="586"/>
    </row>
    <row r="291" spans="1:12" ht="25.5" x14ac:dyDescent="0.25">
      <c r="A291" s="562">
        <v>289</v>
      </c>
      <c r="B291" s="582" t="s">
        <v>305</v>
      </c>
      <c r="C291" s="583" t="s">
        <v>901</v>
      </c>
      <c r="D291" s="582" t="s">
        <v>693</v>
      </c>
      <c r="E291" s="569" t="s">
        <v>321</v>
      </c>
      <c r="F291" s="583" t="s">
        <v>1610</v>
      </c>
      <c r="G291" s="583" t="s">
        <v>1611</v>
      </c>
      <c r="H291" s="583" t="s">
        <v>1612</v>
      </c>
      <c r="I291" s="597" t="s">
        <v>1400</v>
      </c>
      <c r="J291" s="598">
        <v>12510</v>
      </c>
      <c r="K291" s="585"/>
      <c r="L291" s="586"/>
    </row>
    <row r="292" spans="1:12" ht="25.5" x14ac:dyDescent="0.25">
      <c r="A292" s="569">
        <v>290</v>
      </c>
      <c r="B292" s="582" t="s">
        <v>305</v>
      </c>
      <c r="C292" s="583" t="s">
        <v>901</v>
      </c>
      <c r="D292" s="582" t="s">
        <v>693</v>
      </c>
      <c r="E292" s="569" t="s">
        <v>321</v>
      </c>
      <c r="F292" s="583" t="s">
        <v>1613</v>
      </c>
      <c r="G292" s="583" t="s">
        <v>1614</v>
      </c>
      <c r="H292" s="583" t="s">
        <v>1615</v>
      </c>
      <c r="I292" s="597" t="s">
        <v>1097</v>
      </c>
      <c r="J292" s="598">
        <v>24000</v>
      </c>
      <c r="K292" s="585"/>
      <c r="L292" s="586"/>
    </row>
    <row r="293" spans="1:12" ht="25.5" x14ac:dyDescent="0.25">
      <c r="A293" s="562">
        <v>291</v>
      </c>
      <c r="B293" s="582" t="s">
        <v>305</v>
      </c>
      <c r="C293" s="583" t="s">
        <v>901</v>
      </c>
      <c r="D293" s="582" t="s">
        <v>693</v>
      </c>
      <c r="E293" s="569" t="s">
        <v>321</v>
      </c>
      <c r="F293" s="583" t="s">
        <v>1616</v>
      </c>
      <c r="G293" s="583" t="s">
        <v>1617</v>
      </c>
      <c r="H293" s="583" t="s">
        <v>1618</v>
      </c>
      <c r="I293" s="597" t="s">
        <v>1097</v>
      </c>
      <c r="J293" s="598">
        <v>37842</v>
      </c>
      <c r="K293" s="585"/>
      <c r="L293" s="586"/>
    </row>
    <row r="294" spans="1:12" ht="25.5" x14ac:dyDescent="0.25">
      <c r="A294" s="569">
        <v>292</v>
      </c>
      <c r="B294" s="582" t="s">
        <v>305</v>
      </c>
      <c r="C294" s="583" t="s">
        <v>901</v>
      </c>
      <c r="D294" s="582" t="s">
        <v>693</v>
      </c>
      <c r="E294" s="569" t="s">
        <v>321</v>
      </c>
      <c r="F294" s="583" t="s">
        <v>1619</v>
      </c>
      <c r="G294" s="583" t="s">
        <v>1620</v>
      </c>
      <c r="H294" s="583" t="s">
        <v>1621</v>
      </c>
      <c r="I294" s="597" t="s">
        <v>1097</v>
      </c>
      <c r="J294" s="598">
        <v>35940</v>
      </c>
      <c r="K294" s="585"/>
      <c r="L294" s="586"/>
    </row>
    <row r="295" spans="1:12" ht="25.5" x14ac:dyDescent="0.25">
      <c r="A295" s="562">
        <v>293</v>
      </c>
      <c r="B295" s="582" t="s">
        <v>305</v>
      </c>
      <c r="C295" s="583" t="s">
        <v>901</v>
      </c>
      <c r="D295" s="582" t="s">
        <v>693</v>
      </c>
      <c r="E295" s="569" t="s">
        <v>321</v>
      </c>
      <c r="F295" s="583" t="s">
        <v>1622</v>
      </c>
      <c r="G295" s="583" t="s">
        <v>1623</v>
      </c>
      <c r="H295" s="583" t="s">
        <v>1624</v>
      </c>
      <c r="I295" s="597" t="s">
        <v>1625</v>
      </c>
      <c r="J295" s="598">
        <v>46220</v>
      </c>
      <c r="K295" s="585"/>
      <c r="L295" s="586"/>
    </row>
    <row r="296" spans="1:12" ht="25.5" x14ac:dyDescent="0.25">
      <c r="A296" s="569">
        <v>294</v>
      </c>
      <c r="B296" s="582" t="s">
        <v>305</v>
      </c>
      <c r="C296" s="583" t="s">
        <v>901</v>
      </c>
      <c r="D296" s="582" t="s">
        <v>693</v>
      </c>
      <c r="E296" s="569" t="s">
        <v>321</v>
      </c>
      <c r="F296" s="583" t="s">
        <v>1626</v>
      </c>
      <c r="G296" s="583" t="s">
        <v>1627</v>
      </c>
      <c r="H296" s="583" t="s">
        <v>1628</v>
      </c>
      <c r="I296" s="597" t="s">
        <v>1097</v>
      </c>
      <c r="J296" s="598">
        <v>6250</v>
      </c>
      <c r="K296" s="585"/>
      <c r="L296" s="586"/>
    </row>
    <row r="297" spans="1:12" ht="25.5" x14ac:dyDescent="0.25">
      <c r="A297" s="562">
        <v>295</v>
      </c>
      <c r="B297" s="582" t="s">
        <v>305</v>
      </c>
      <c r="C297" s="583" t="s">
        <v>901</v>
      </c>
      <c r="D297" s="582" t="s">
        <v>693</v>
      </c>
      <c r="E297" s="569" t="s">
        <v>321</v>
      </c>
      <c r="F297" s="583" t="s">
        <v>1629</v>
      </c>
      <c r="G297" s="583" t="s">
        <v>1630</v>
      </c>
      <c r="H297" s="583" t="s">
        <v>1631</v>
      </c>
      <c r="I297" s="597" t="s">
        <v>1632</v>
      </c>
      <c r="J297" s="598">
        <v>7969</v>
      </c>
      <c r="K297" s="585"/>
      <c r="L297" s="586"/>
    </row>
    <row r="298" spans="1:12" ht="25.5" x14ac:dyDescent="0.25">
      <c r="A298" s="569">
        <v>296</v>
      </c>
      <c r="B298" s="582" t="s">
        <v>305</v>
      </c>
      <c r="C298" s="583" t="s">
        <v>901</v>
      </c>
      <c r="D298" s="582" t="s">
        <v>693</v>
      </c>
      <c r="E298" s="569" t="s">
        <v>321</v>
      </c>
      <c r="F298" s="583" t="s">
        <v>1633</v>
      </c>
      <c r="G298" s="583" t="s">
        <v>1634</v>
      </c>
      <c r="H298" s="583" t="s">
        <v>1635</v>
      </c>
      <c r="I298" s="597" t="s">
        <v>1097</v>
      </c>
      <c r="J298" s="598">
        <v>12635</v>
      </c>
      <c r="K298" s="585"/>
      <c r="L298" s="586"/>
    </row>
    <row r="299" spans="1:12" ht="25.5" x14ac:dyDescent="0.25">
      <c r="A299" s="562">
        <v>297</v>
      </c>
      <c r="B299" s="582" t="s">
        <v>305</v>
      </c>
      <c r="C299" s="583" t="s">
        <v>901</v>
      </c>
      <c r="D299" s="582" t="s">
        <v>693</v>
      </c>
      <c r="E299" s="569" t="s">
        <v>321</v>
      </c>
      <c r="F299" s="583" t="s">
        <v>1636</v>
      </c>
      <c r="G299" s="583" t="s">
        <v>1637</v>
      </c>
      <c r="H299" s="583" t="s">
        <v>1638</v>
      </c>
      <c r="I299" s="597" t="s">
        <v>1097</v>
      </c>
      <c r="J299" s="598">
        <v>45000</v>
      </c>
      <c r="K299" s="585"/>
      <c r="L299" s="586"/>
    </row>
    <row r="300" spans="1:12" ht="25.5" x14ac:dyDescent="0.25">
      <c r="A300" s="569">
        <v>298</v>
      </c>
      <c r="B300" s="582" t="s">
        <v>305</v>
      </c>
      <c r="C300" s="583" t="s">
        <v>901</v>
      </c>
      <c r="D300" s="582" t="s">
        <v>693</v>
      </c>
      <c r="E300" s="569" t="s">
        <v>321</v>
      </c>
      <c r="F300" s="583" t="s">
        <v>1639</v>
      </c>
      <c r="G300" s="583" t="s">
        <v>1640</v>
      </c>
      <c r="H300" s="583" t="s">
        <v>1641</v>
      </c>
      <c r="I300" s="597" t="s">
        <v>1097</v>
      </c>
      <c r="J300" s="598">
        <v>55563</v>
      </c>
      <c r="K300" s="585"/>
      <c r="L300" s="586"/>
    </row>
    <row r="301" spans="1:12" ht="25.5" x14ac:dyDescent="0.25">
      <c r="A301" s="562">
        <v>299</v>
      </c>
      <c r="B301" s="582" t="s">
        <v>305</v>
      </c>
      <c r="C301" s="583" t="s">
        <v>901</v>
      </c>
      <c r="D301" s="582" t="s">
        <v>693</v>
      </c>
      <c r="E301" s="569" t="s">
        <v>321</v>
      </c>
      <c r="F301" s="583" t="s">
        <v>1642</v>
      </c>
      <c r="G301" s="583" t="s">
        <v>1634</v>
      </c>
      <c r="H301" s="583" t="s">
        <v>1643</v>
      </c>
      <c r="I301" s="597" t="s">
        <v>1400</v>
      </c>
      <c r="J301" s="598">
        <v>7500</v>
      </c>
      <c r="K301" s="585"/>
      <c r="L301" s="586"/>
    </row>
    <row r="302" spans="1:12" ht="38.25" x14ac:dyDescent="0.25">
      <c r="A302" s="569">
        <v>300</v>
      </c>
      <c r="B302" s="582" t="s">
        <v>305</v>
      </c>
      <c r="C302" s="583" t="s">
        <v>901</v>
      </c>
      <c r="D302" s="582" t="s">
        <v>693</v>
      </c>
      <c r="E302" s="569" t="s">
        <v>321</v>
      </c>
      <c r="F302" s="583" t="s">
        <v>1644</v>
      </c>
      <c r="G302" s="583" t="s">
        <v>1645</v>
      </c>
      <c r="H302" s="583" t="s">
        <v>1646</v>
      </c>
      <c r="I302" s="597" t="s">
        <v>1097</v>
      </c>
      <c r="J302" s="598">
        <v>30382</v>
      </c>
      <c r="K302" s="585"/>
      <c r="L302" s="586" t="s">
        <v>1647</v>
      </c>
    </row>
    <row r="303" spans="1:12" ht="25.5" x14ac:dyDescent="0.25">
      <c r="A303" s="562">
        <v>301</v>
      </c>
      <c r="B303" s="582" t="s">
        <v>305</v>
      </c>
      <c r="C303" s="583" t="s">
        <v>901</v>
      </c>
      <c r="D303" s="582" t="s">
        <v>693</v>
      </c>
      <c r="E303" s="569" t="s">
        <v>321</v>
      </c>
      <c r="F303" s="583" t="s">
        <v>1648</v>
      </c>
      <c r="G303" s="583" t="s">
        <v>1649</v>
      </c>
      <c r="H303" s="583" t="s">
        <v>1650</v>
      </c>
      <c r="I303" s="597" t="s">
        <v>1397</v>
      </c>
      <c r="J303" s="598">
        <v>19821</v>
      </c>
      <c r="K303" s="585"/>
      <c r="L303" s="586"/>
    </row>
    <row r="304" spans="1:12" ht="25.5" x14ac:dyDescent="0.25">
      <c r="A304" s="569">
        <v>302</v>
      </c>
      <c r="B304" s="582" t="s">
        <v>305</v>
      </c>
      <c r="C304" s="583" t="s">
        <v>901</v>
      </c>
      <c r="D304" s="582" t="s">
        <v>693</v>
      </c>
      <c r="E304" s="569" t="s">
        <v>321</v>
      </c>
      <c r="F304" s="583" t="s">
        <v>1651</v>
      </c>
      <c r="G304" s="583" t="s">
        <v>1652</v>
      </c>
      <c r="H304" s="583" t="s">
        <v>1653</v>
      </c>
      <c r="I304" s="597" t="s">
        <v>1400</v>
      </c>
      <c r="J304" s="598">
        <v>14000</v>
      </c>
      <c r="K304" s="585"/>
      <c r="L304" s="586"/>
    </row>
    <row r="305" spans="1:12" ht="25.5" x14ac:dyDescent="0.25">
      <c r="A305" s="562">
        <v>303</v>
      </c>
      <c r="B305" s="582" t="s">
        <v>305</v>
      </c>
      <c r="C305" s="583" t="s">
        <v>901</v>
      </c>
      <c r="D305" s="582" t="s">
        <v>693</v>
      </c>
      <c r="E305" s="569" t="s">
        <v>321</v>
      </c>
      <c r="F305" s="583" t="s">
        <v>1654</v>
      </c>
      <c r="G305" s="583" t="s">
        <v>1655</v>
      </c>
      <c r="H305" s="583" t="s">
        <v>1656</v>
      </c>
      <c r="I305" s="597" t="s">
        <v>1083</v>
      </c>
      <c r="J305" s="598">
        <v>64269</v>
      </c>
      <c r="K305" s="585"/>
      <c r="L305" s="586"/>
    </row>
    <row r="306" spans="1:12" ht="25.5" x14ac:dyDescent="0.25">
      <c r="A306" s="569">
        <v>304</v>
      </c>
      <c r="B306" s="582" t="s">
        <v>305</v>
      </c>
      <c r="C306" s="583" t="s">
        <v>901</v>
      </c>
      <c r="D306" s="582" t="s">
        <v>693</v>
      </c>
      <c r="E306" s="569" t="s">
        <v>321</v>
      </c>
      <c r="F306" s="583" t="s">
        <v>1657</v>
      </c>
      <c r="G306" s="583" t="s">
        <v>1630</v>
      </c>
      <c r="H306" s="583" t="s">
        <v>1658</v>
      </c>
      <c r="I306" s="597" t="s">
        <v>1083</v>
      </c>
      <c r="J306" s="598">
        <v>29875</v>
      </c>
      <c r="K306" s="585"/>
      <c r="L306" s="586"/>
    </row>
    <row r="307" spans="1:12" ht="25.5" x14ac:dyDescent="0.25">
      <c r="A307" s="562">
        <v>305</v>
      </c>
      <c r="B307" s="582" t="s">
        <v>305</v>
      </c>
      <c r="C307" s="583" t="s">
        <v>901</v>
      </c>
      <c r="D307" s="582" t="s">
        <v>693</v>
      </c>
      <c r="E307" s="569" t="s">
        <v>321</v>
      </c>
      <c r="F307" s="583" t="s">
        <v>1659</v>
      </c>
      <c r="G307" s="583" t="s">
        <v>1660</v>
      </c>
      <c r="H307" s="583" t="s">
        <v>1661</v>
      </c>
      <c r="I307" s="597" t="s">
        <v>1083</v>
      </c>
      <c r="J307" s="598">
        <v>61951</v>
      </c>
      <c r="K307" s="585"/>
      <c r="L307" s="586"/>
    </row>
    <row r="308" spans="1:12" ht="25.5" x14ac:dyDescent="0.25">
      <c r="A308" s="569">
        <v>306</v>
      </c>
      <c r="B308" s="582" t="s">
        <v>305</v>
      </c>
      <c r="C308" s="583" t="s">
        <v>901</v>
      </c>
      <c r="D308" s="582" t="s">
        <v>693</v>
      </c>
      <c r="E308" s="569" t="s">
        <v>321</v>
      </c>
      <c r="F308" s="583" t="s">
        <v>1662</v>
      </c>
      <c r="G308" s="583" t="s">
        <v>1663</v>
      </c>
      <c r="H308" s="583" t="s">
        <v>1664</v>
      </c>
      <c r="I308" s="597" t="s">
        <v>1083</v>
      </c>
      <c r="J308" s="598">
        <v>60420</v>
      </c>
      <c r="K308" s="585"/>
      <c r="L308" s="586"/>
    </row>
    <row r="309" spans="1:12" ht="25.5" x14ac:dyDescent="0.25">
      <c r="A309" s="562">
        <v>307</v>
      </c>
      <c r="B309" s="582" t="s">
        <v>305</v>
      </c>
      <c r="C309" s="583" t="s">
        <v>901</v>
      </c>
      <c r="D309" s="582" t="s">
        <v>693</v>
      </c>
      <c r="E309" s="569" t="s">
        <v>321</v>
      </c>
      <c r="F309" s="583" t="s">
        <v>1665</v>
      </c>
      <c r="G309" s="583" t="s">
        <v>1666</v>
      </c>
      <c r="H309" s="583" t="s">
        <v>1667</v>
      </c>
      <c r="I309" s="597" t="s">
        <v>1083</v>
      </c>
      <c r="J309" s="598">
        <v>50000</v>
      </c>
      <c r="K309" s="585"/>
      <c r="L309" s="586"/>
    </row>
    <row r="310" spans="1:12" ht="38.25" x14ac:dyDescent="0.25">
      <c r="A310" s="569">
        <v>308</v>
      </c>
      <c r="B310" s="582" t="s">
        <v>305</v>
      </c>
      <c r="C310" s="583" t="s">
        <v>901</v>
      </c>
      <c r="D310" s="582" t="s">
        <v>693</v>
      </c>
      <c r="E310" s="569" t="s">
        <v>321</v>
      </c>
      <c r="F310" s="583" t="s">
        <v>1668</v>
      </c>
      <c r="G310" s="583" t="s">
        <v>1669</v>
      </c>
      <c r="H310" s="583" t="s">
        <v>1670</v>
      </c>
      <c r="I310" s="597" t="s">
        <v>1083</v>
      </c>
      <c r="J310" s="598">
        <v>52795</v>
      </c>
      <c r="K310" s="585"/>
      <c r="L310" s="586"/>
    </row>
    <row r="311" spans="1:12" ht="25.5" x14ac:dyDescent="0.25">
      <c r="A311" s="562">
        <v>309</v>
      </c>
      <c r="B311" s="582" t="s">
        <v>305</v>
      </c>
      <c r="C311" s="583" t="s">
        <v>901</v>
      </c>
      <c r="D311" s="582" t="s">
        <v>693</v>
      </c>
      <c r="E311" s="569" t="s">
        <v>321</v>
      </c>
      <c r="F311" s="583" t="s">
        <v>1671</v>
      </c>
      <c r="G311" s="583" t="s">
        <v>1672</v>
      </c>
      <c r="H311" s="583" t="s">
        <v>1673</v>
      </c>
      <c r="I311" s="597" t="s">
        <v>1083</v>
      </c>
      <c r="J311" s="598">
        <v>2610</v>
      </c>
      <c r="K311" s="585"/>
      <c r="L311" s="586"/>
    </row>
    <row r="312" spans="1:12" ht="25.5" x14ac:dyDescent="0.25">
      <c r="A312" s="569">
        <v>310</v>
      </c>
      <c r="B312" s="582" t="s">
        <v>305</v>
      </c>
      <c r="C312" s="583" t="s">
        <v>901</v>
      </c>
      <c r="D312" s="582" t="s">
        <v>693</v>
      </c>
      <c r="E312" s="569" t="s">
        <v>321</v>
      </c>
      <c r="F312" s="583" t="s">
        <v>1674</v>
      </c>
      <c r="G312" s="583" t="s">
        <v>1675</v>
      </c>
      <c r="H312" s="583" t="s">
        <v>1676</v>
      </c>
      <c r="I312" s="597" t="s">
        <v>1083</v>
      </c>
      <c r="J312" s="598">
        <v>5475</v>
      </c>
      <c r="K312" s="585"/>
      <c r="L312" s="586"/>
    </row>
    <row r="313" spans="1:12" ht="25.5" x14ac:dyDescent="0.25">
      <c r="A313" s="562">
        <v>311</v>
      </c>
      <c r="B313" s="582" t="s">
        <v>305</v>
      </c>
      <c r="C313" s="583" t="s">
        <v>901</v>
      </c>
      <c r="D313" s="582" t="s">
        <v>693</v>
      </c>
      <c r="E313" s="569" t="s">
        <v>321</v>
      </c>
      <c r="F313" s="583" t="s">
        <v>1677</v>
      </c>
      <c r="G313" s="583" t="s">
        <v>1678</v>
      </c>
      <c r="H313" s="583" t="s">
        <v>1679</v>
      </c>
      <c r="I313" s="597" t="s">
        <v>1083</v>
      </c>
      <c r="J313" s="598">
        <v>31169</v>
      </c>
      <c r="K313" s="585"/>
      <c r="L313" s="586"/>
    </row>
    <row r="314" spans="1:12" ht="25.5" x14ac:dyDescent="0.25">
      <c r="A314" s="569">
        <v>312</v>
      </c>
      <c r="B314" s="582" t="s">
        <v>305</v>
      </c>
      <c r="C314" s="583" t="s">
        <v>901</v>
      </c>
      <c r="D314" s="582" t="s">
        <v>693</v>
      </c>
      <c r="E314" s="569" t="s">
        <v>321</v>
      </c>
      <c r="F314" s="583" t="s">
        <v>1680</v>
      </c>
      <c r="G314" s="583" t="s">
        <v>1645</v>
      </c>
      <c r="H314" s="583" t="s">
        <v>1681</v>
      </c>
      <c r="I314" s="597" t="s">
        <v>1083</v>
      </c>
      <c r="J314" s="598">
        <v>36000</v>
      </c>
      <c r="K314" s="585"/>
      <c r="L314" s="586"/>
    </row>
    <row r="315" spans="1:12" ht="25.5" x14ac:dyDescent="0.25">
      <c r="A315" s="562">
        <v>313</v>
      </c>
      <c r="B315" s="582" t="s">
        <v>305</v>
      </c>
      <c r="C315" s="583" t="s">
        <v>901</v>
      </c>
      <c r="D315" s="582" t="s">
        <v>693</v>
      </c>
      <c r="E315" s="569" t="s">
        <v>321</v>
      </c>
      <c r="F315" s="583" t="s">
        <v>1682</v>
      </c>
      <c r="G315" s="583" t="s">
        <v>1683</v>
      </c>
      <c r="H315" s="583" t="s">
        <v>1684</v>
      </c>
      <c r="I315" s="597" t="s">
        <v>1083</v>
      </c>
      <c r="J315" s="598">
        <v>10816</v>
      </c>
      <c r="K315" s="585"/>
      <c r="L315" s="586"/>
    </row>
    <row r="316" spans="1:12" ht="25.5" x14ac:dyDescent="0.25">
      <c r="A316" s="569">
        <v>314</v>
      </c>
      <c r="B316" s="582" t="s">
        <v>305</v>
      </c>
      <c r="C316" s="583" t="s">
        <v>901</v>
      </c>
      <c r="D316" s="582" t="s">
        <v>693</v>
      </c>
      <c r="E316" s="569" t="s">
        <v>321</v>
      </c>
      <c r="F316" s="583" t="s">
        <v>1685</v>
      </c>
      <c r="G316" s="583" t="s">
        <v>1686</v>
      </c>
      <c r="H316" s="583" t="s">
        <v>1687</v>
      </c>
      <c r="I316" s="597" t="s">
        <v>1083</v>
      </c>
      <c r="J316" s="598">
        <v>44040</v>
      </c>
      <c r="K316" s="585"/>
      <c r="L316" s="586"/>
    </row>
    <row r="317" spans="1:12" ht="25.5" x14ac:dyDescent="0.25">
      <c r="A317" s="562">
        <v>315</v>
      </c>
      <c r="B317" s="582" t="s">
        <v>305</v>
      </c>
      <c r="C317" s="583" t="s">
        <v>901</v>
      </c>
      <c r="D317" s="582" t="s">
        <v>693</v>
      </c>
      <c r="E317" s="569" t="s">
        <v>321</v>
      </c>
      <c r="F317" s="583" t="s">
        <v>1688</v>
      </c>
      <c r="G317" s="583" t="s">
        <v>1689</v>
      </c>
      <c r="H317" s="583" t="s">
        <v>1690</v>
      </c>
      <c r="I317" s="597" t="s">
        <v>1416</v>
      </c>
      <c r="J317" s="598">
        <v>56969</v>
      </c>
      <c r="K317" s="585"/>
      <c r="L317" s="586"/>
    </row>
    <row r="318" spans="1:12" ht="25.5" x14ac:dyDescent="0.25">
      <c r="A318" s="569">
        <v>316</v>
      </c>
      <c r="B318" s="582" t="s">
        <v>305</v>
      </c>
      <c r="C318" s="583" t="s">
        <v>901</v>
      </c>
      <c r="D318" s="582" t="s">
        <v>693</v>
      </c>
      <c r="E318" s="569" t="s">
        <v>321</v>
      </c>
      <c r="F318" s="583" t="s">
        <v>1691</v>
      </c>
      <c r="G318" s="583" t="s">
        <v>1692</v>
      </c>
      <c r="H318" s="583" t="s">
        <v>1693</v>
      </c>
      <c r="I318" s="597" t="s">
        <v>1083</v>
      </c>
      <c r="J318" s="598">
        <v>10035</v>
      </c>
      <c r="K318" s="585"/>
      <c r="L318" s="586"/>
    </row>
    <row r="319" spans="1:12" ht="25.5" x14ac:dyDescent="0.25">
      <c r="A319" s="562">
        <v>317</v>
      </c>
      <c r="B319" s="582" t="s">
        <v>305</v>
      </c>
      <c r="C319" s="583" t="s">
        <v>901</v>
      </c>
      <c r="D319" s="582" t="s">
        <v>693</v>
      </c>
      <c r="E319" s="569" t="s">
        <v>321</v>
      </c>
      <c r="F319" s="583" t="s">
        <v>1694</v>
      </c>
      <c r="G319" s="583" t="s">
        <v>1695</v>
      </c>
      <c r="H319" s="583" t="s">
        <v>1696</v>
      </c>
      <c r="I319" s="597" t="s">
        <v>1083</v>
      </c>
      <c r="J319" s="598">
        <v>54233</v>
      </c>
      <c r="K319" s="585"/>
      <c r="L319" s="586"/>
    </row>
    <row r="320" spans="1:12" ht="25.5" x14ac:dyDescent="0.25">
      <c r="A320" s="569">
        <v>318</v>
      </c>
      <c r="B320" s="582" t="s">
        <v>305</v>
      </c>
      <c r="C320" s="583" t="s">
        <v>901</v>
      </c>
      <c r="D320" s="582" t="s">
        <v>693</v>
      </c>
      <c r="E320" s="569" t="s">
        <v>321</v>
      </c>
      <c r="F320" s="583" t="s">
        <v>1697</v>
      </c>
      <c r="G320" s="583" t="s">
        <v>1698</v>
      </c>
      <c r="H320" s="583" t="s">
        <v>1699</v>
      </c>
      <c r="I320" s="597" t="s">
        <v>1083</v>
      </c>
      <c r="J320" s="598">
        <v>34630</v>
      </c>
      <c r="K320" s="585"/>
      <c r="L320" s="586"/>
    </row>
    <row r="321" spans="1:12" ht="38.25" x14ac:dyDescent="0.25">
      <c r="A321" s="562">
        <v>319</v>
      </c>
      <c r="B321" s="582" t="s">
        <v>305</v>
      </c>
      <c r="C321" s="583" t="s">
        <v>901</v>
      </c>
      <c r="D321" s="582" t="s">
        <v>693</v>
      </c>
      <c r="E321" s="569" t="s">
        <v>321</v>
      </c>
      <c r="F321" s="583" t="s">
        <v>1700</v>
      </c>
      <c r="G321" s="583" t="s">
        <v>1701</v>
      </c>
      <c r="H321" s="583" t="s">
        <v>1702</v>
      </c>
      <c r="I321" s="597" t="s">
        <v>1091</v>
      </c>
      <c r="J321" s="598">
        <v>32500</v>
      </c>
      <c r="K321" s="585"/>
      <c r="L321" s="586"/>
    </row>
    <row r="322" spans="1:12" ht="25.5" x14ac:dyDescent="0.25">
      <c r="A322" s="569">
        <v>320</v>
      </c>
      <c r="B322" s="582" t="s">
        <v>305</v>
      </c>
      <c r="C322" s="583" t="s">
        <v>901</v>
      </c>
      <c r="D322" s="582" t="s">
        <v>693</v>
      </c>
      <c r="E322" s="569" t="s">
        <v>321</v>
      </c>
      <c r="F322" s="583" t="s">
        <v>1703</v>
      </c>
      <c r="G322" s="583" t="s">
        <v>1704</v>
      </c>
      <c r="H322" s="583" t="s">
        <v>1705</v>
      </c>
      <c r="I322" s="597" t="s">
        <v>1706</v>
      </c>
      <c r="J322" s="598">
        <v>28348</v>
      </c>
      <c r="K322" s="585"/>
      <c r="L322" s="586"/>
    </row>
    <row r="323" spans="1:12" ht="25.5" x14ac:dyDescent="0.25">
      <c r="A323" s="562">
        <v>321</v>
      </c>
      <c r="B323" s="582" t="s">
        <v>305</v>
      </c>
      <c r="C323" s="583" t="s">
        <v>901</v>
      </c>
      <c r="D323" s="582" t="s">
        <v>693</v>
      </c>
      <c r="E323" s="569" t="s">
        <v>321</v>
      </c>
      <c r="F323" s="583" t="s">
        <v>1707</v>
      </c>
      <c r="G323" s="583" t="s">
        <v>1708</v>
      </c>
      <c r="H323" s="583" t="s">
        <v>1709</v>
      </c>
      <c r="I323" s="597" t="s">
        <v>1091</v>
      </c>
      <c r="J323" s="598">
        <v>9499</v>
      </c>
      <c r="K323" s="585"/>
      <c r="L323" s="586"/>
    </row>
    <row r="324" spans="1:12" ht="38.25" x14ac:dyDescent="0.25">
      <c r="A324" s="569">
        <v>322</v>
      </c>
      <c r="B324" s="582" t="s">
        <v>305</v>
      </c>
      <c r="C324" s="583" t="s">
        <v>901</v>
      </c>
      <c r="D324" s="582" t="s">
        <v>693</v>
      </c>
      <c r="E324" s="569" t="s">
        <v>321</v>
      </c>
      <c r="F324" s="583" t="s">
        <v>1710</v>
      </c>
      <c r="G324" s="583" t="s">
        <v>1675</v>
      </c>
      <c r="H324" s="583" t="s">
        <v>1711</v>
      </c>
      <c r="I324" s="597" t="s">
        <v>1083</v>
      </c>
      <c r="J324" s="598">
        <v>5000</v>
      </c>
      <c r="K324" s="585"/>
      <c r="L324" s="586"/>
    </row>
    <row r="325" spans="1:12" ht="25.5" x14ac:dyDescent="0.25">
      <c r="A325" s="562">
        <v>323</v>
      </c>
      <c r="B325" s="582" t="s">
        <v>305</v>
      </c>
      <c r="C325" s="583" t="s">
        <v>901</v>
      </c>
      <c r="D325" s="582" t="s">
        <v>693</v>
      </c>
      <c r="E325" s="569" t="s">
        <v>321</v>
      </c>
      <c r="F325" s="583" t="s">
        <v>1712</v>
      </c>
      <c r="G325" s="583" t="s">
        <v>1713</v>
      </c>
      <c r="H325" s="583" t="s">
        <v>1714</v>
      </c>
      <c r="I325" s="597" t="s">
        <v>1455</v>
      </c>
      <c r="J325" s="598">
        <v>8000</v>
      </c>
      <c r="K325" s="585"/>
      <c r="L325" s="586"/>
    </row>
    <row r="326" spans="1:12" ht="25.5" x14ac:dyDescent="0.25">
      <c r="A326" s="569">
        <v>324</v>
      </c>
      <c r="B326" s="582" t="s">
        <v>305</v>
      </c>
      <c r="C326" s="583" t="s">
        <v>901</v>
      </c>
      <c r="D326" s="582" t="s">
        <v>693</v>
      </c>
      <c r="E326" s="569" t="s">
        <v>321</v>
      </c>
      <c r="F326" s="583" t="s">
        <v>1715</v>
      </c>
      <c r="G326" s="583" t="s">
        <v>1634</v>
      </c>
      <c r="H326" s="583" t="s">
        <v>1716</v>
      </c>
      <c r="I326" s="597" t="s">
        <v>1113</v>
      </c>
      <c r="J326" s="598">
        <v>52000</v>
      </c>
      <c r="K326" s="585"/>
      <c r="L326" s="586"/>
    </row>
    <row r="327" spans="1:12" ht="25.5" x14ac:dyDescent="0.25">
      <c r="A327" s="562">
        <v>325</v>
      </c>
      <c r="B327" s="582" t="s">
        <v>305</v>
      </c>
      <c r="C327" s="583" t="s">
        <v>901</v>
      </c>
      <c r="D327" s="582" t="s">
        <v>693</v>
      </c>
      <c r="E327" s="569" t="s">
        <v>321</v>
      </c>
      <c r="F327" s="583" t="s">
        <v>1717</v>
      </c>
      <c r="G327" s="583" t="s">
        <v>1718</v>
      </c>
      <c r="H327" s="583" t="s">
        <v>1719</v>
      </c>
      <c r="I327" s="597" t="s">
        <v>1113</v>
      </c>
      <c r="J327" s="598">
        <v>38200</v>
      </c>
      <c r="K327" s="585"/>
      <c r="L327" s="586"/>
    </row>
    <row r="328" spans="1:12" ht="25.5" x14ac:dyDescent="0.25">
      <c r="A328" s="569">
        <v>326</v>
      </c>
      <c r="B328" s="582" t="s">
        <v>305</v>
      </c>
      <c r="C328" s="583" t="s">
        <v>901</v>
      </c>
      <c r="D328" s="582" t="s">
        <v>693</v>
      </c>
      <c r="E328" s="569" t="s">
        <v>321</v>
      </c>
      <c r="F328" s="583" t="s">
        <v>1720</v>
      </c>
      <c r="G328" s="583" t="s">
        <v>1721</v>
      </c>
      <c r="H328" s="583" t="s">
        <v>1722</v>
      </c>
      <c r="I328" s="597" t="s">
        <v>1455</v>
      </c>
      <c r="J328" s="598">
        <v>32718</v>
      </c>
      <c r="K328" s="585"/>
      <c r="L328" s="586"/>
    </row>
    <row r="329" spans="1:12" ht="25.5" x14ac:dyDescent="0.25">
      <c r="A329" s="562">
        <v>327</v>
      </c>
      <c r="B329" s="582" t="s">
        <v>305</v>
      </c>
      <c r="C329" s="583" t="s">
        <v>901</v>
      </c>
      <c r="D329" s="582" t="s">
        <v>693</v>
      </c>
      <c r="E329" s="569" t="s">
        <v>321</v>
      </c>
      <c r="F329" s="583" t="s">
        <v>1723</v>
      </c>
      <c r="G329" s="583" t="s">
        <v>1724</v>
      </c>
      <c r="H329" s="583" t="s">
        <v>1725</v>
      </c>
      <c r="I329" s="597" t="s">
        <v>1726</v>
      </c>
      <c r="J329" s="598">
        <v>69622</v>
      </c>
      <c r="K329" s="585"/>
      <c r="L329" s="586"/>
    </row>
    <row r="330" spans="1:12" ht="25.5" x14ac:dyDescent="0.25">
      <c r="A330" s="569">
        <v>328</v>
      </c>
      <c r="B330" s="582" t="s">
        <v>305</v>
      </c>
      <c r="C330" s="583" t="s">
        <v>901</v>
      </c>
      <c r="D330" s="582" t="s">
        <v>693</v>
      </c>
      <c r="E330" s="569" t="s">
        <v>321</v>
      </c>
      <c r="F330" s="583" t="s">
        <v>1727</v>
      </c>
      <c r="G330" s="583" t="s">
        <v>1728</v>
      </c>
      <c r="H330" s="583" t="s">
        <v>1729</v>
      </c>
      <c r="I330" s="597" t="s">
        <v>1455</v>
      </c>
      <c r="J330" s="598">
        <v>15542</v>
      </c>
      <c r="K330" s="585"/>
      <c r="L330" s="586"/>
    </row>
    <row r="331" spans="1:12" ht="25.5" x14ac:dyDescent="0.25">
      <c r="A331" s="562">
        <v>329</v>
      </c>
      <c r="B331" s="582" t="s">
        <v>305</v>
      </c>
      <c r="C331" s="583" t="s">
        <v>901</v>
      </c>
      <c r="D331" s="582" t="s">
        <v>693</v>
      </c>
      <c r="E331" s="569" t="s">
        <v>321</v>
      </c>
      <c r="F331" s="583" t="s">
        <v>1730</v>
      </c>
      <c r="G331" s="583" t="s">
        <v>1731</v>
      </c>
      <c r="H331" s="583" t="s">
        <v>1732</v>
      </c>
      <c r="I331" s="597" t="s">
        <v>1455</v>
      </c>
      <c r="J331" s="598">
        <v>17490</v>
      </c>
      <c r="K331" s="585"/>
      <c r="L331" s="586"/>
    </row>
    <row r="332" spans="1:12" ht="25.5" x14ac:dyDescent="0.25">
      <c r="A332" s="569">
        <v>330</v>
      </c>
      <c r="B332" s="582" t="s">
        <v>305</v>
      </c>
      <c r="C332" s="583" t="s">
        <v>901</v>
      </c>
      <c r="D332" s="582" t="s">
        <v>693</v>
      </c>
      <c r="E332" s="569" t="s">
        <v>321</v>
      </c>
      <c r="F332" s="583" t="s">
        <v>1733</v>
      </c>
      <c r="G332" s="583" t="s">
        <v>1734</v>
      </c>
      <c r="H332" s="583" t="s">
        <v>1735</v>
      </c>
      <c r="I332" s="597" t="s">
        <v>1455</v>
      </c>
      <c r="J332" s="598">
        <v>50920</v>
      </c>
      <c r="K332" s="585"/>
      <c r="L332" s="586"/>
    </row>
    <row r="333" spans="1:12" ht="25.5" x14ac:dyDescent="0.25">
      <c r="A333" s="562">
        <v>331</v>
      </c>
      <c r="B333" s="582" t="s">
        <v>305</v>
      </c>
      <c r="C333" s="583" t="s">
        <v>901</v>
      </c>
      <c r="D333" s="582" t="s">
        <v>693</v>
      </c>
      <c r="E333" s="569" t="s">
        <v>321</v>
      </c>
      <c r="F333" s="583" t="s">
        <v>1736</v>
      </c>
      <c r="G333" s="583" t="s">
        <v>1620</v>
      </c>
      <c r="H333" s="583" t="s">
        <v>1737</v>
      </c>
      <c r="I333" s="597" t="s">
        <v>1455</v>
      </c>
      <c r="J333" s="598">
        <v>59816</v>
      </c>
      <c r="K333" s="585"/>
      <c r="L333" s="586"/>
    </row>
    <row r="334" spans="1:12" ht="25.5" x14ac:dyDescent="0.25">
      <c r="A334" s="569">
        <v>332</v>
      </c>
      <c r="B334" s="582" t="s">
        <v>305</v>
      </c>
      <c r="C334" s="583" t="s">
        <v>901</v>
      </c>
      <c r="D334" s="582" t="s">
        <v>693</v>
      </c>
      <c r="E334" s="569" t="s">
        <v>321</v>
      </c>
      <c r="F334" s="583" t="s">
        <v>1738</v>
      </c>
      <c r="G334" s="583" t="s">
        <v>1739</v>
      </c>
      <c r="H334" s="583" t="s">
        <v>1740</v>
      </c>
      <c r="I334" s="597" t="s">
        <v>1462</v>
      </c>
      <c r="J334" s="598">
        <v>52255</v>
      </c>
      <c r="K334" s="585"/>
      <c r="L334" s="586"/>
    </row>
    <row r="335" spans="1:12" ht="25.5" x14ac:dyDescent="0.25">
      <c r="A335" s="562">
        <v>333</v>
      </c>
      <c r="B335" s="582" t="s">
        <v>305</v>
      </c>
      <c r="C335" s="583" t="s">
        <v>901</v>
      </c>
      <c r="D335" s="582" t="s">
        <v>693</v>
      </c>
      <c r="E335" s="569" t="s">
        <v>321</v>
      </c>
      <c r="F335" s="583" t="s">
        <v>1741</v>
      </c>
      <c r="G335" s="583" t="s">
        <v>1742</v>
      </c>
      <c r="H335" s="583" t="s">
        <v>1743</v>
      </c>
      <c r="I335" s="597" t="s">
        <v>1455</v>
      </c>
      <c r="J335" s="598">
        <v>20000</v>
      </c>
      <c r="K335" s="585"/>
      <c r="L335" s="586"/>
    </row>
    <row r="336" spans="1:12" ht="25.5" x14ac:dyDescent="0.25">
      <c r="A336" s="569">
        <v>334</v>
      </c>
      <c r="B336" s="582" t="s">
        <v>305</v>
      </c>
      <c r="C336" s="583" t="s">
        <v>901</v>
      </c>
      <c r="D336" s="582" t="s">
        <v>693</v>
      </c>
      <c r="E336" s="569" t="s">
        <v>321</v>
      </c>
      <c r="F336" s="583" t="s">
        <v>1456</v>
      </c>
      <c r="G336" s="583" t="s">
        <v>1744</v>
      </c>
      <c r="H336" s="583" t="s">
        <v>1745</v>
      </c>
      <c r="I336" s="597" t="s">
        <v>1113</v>
      </c>
      <c r="J336" s="598">
        <v>15000</v>
      </c>
      <c r="K336" s="585"/>
      <c r="L336" s="586"/>
    </row>
    <row r="337" spans="1:12" ht="25.5" x14ac:dyDescent="0.25">
      <c r="A337" s="562">
        <v>335</v>
      </c>
      <c r="B337" s="582" t="s">
        <v>305</v>
      </c>
      <c r="C337" s="583" t="s">
        <v>901</v>
      </c>
      <c r="D337" s="582" t="s">
        <v>693</v>
      </c>
      <c r="E337" s="569" t="s">
        <v>321</v>
      </c>
      <c r="F337" s="583" t="s">
        <v>1746</v>
      </c>
      <c r="G337" s="583" t="s">
        <v>1649</v>
      </c>
      <c r="H337" s="583" t="s">
        <v>1747</v>
      </c>
      <c r="I337" s="597" t="s">
        <v>1748</v>
      </c>
      <c r="J337" s="598">
        <v>19758</v>
      </c>
      <c r="K337" s="585"/>
      <c r="L337" s="586"/>
    </row>
    <row r="338" spans="1:12" ht="25.5" x14ac:dyDescent="0.25">
      <c r="A338" s="569">
        <v>336</v>
      </c>
      <c r="B338" s="582" t="s">
        <v>305</v>
      </c>
      <c r="C338" s="583" t="s">
        <v>901</v>
      </c>
      <c r="D338" s="582" t="s">
        <v>693</v>
      </c>
      <c r="E338" s="569" t="s">
        <v>321</v>
      </c>
      <c r="F338" s="583" t="s">
        <v>1749</v>
      </c>
      <c r="G338" s="583" t="s">
        <v>1750</v>
      </c>
      <c r="H338" s="583" t="s">
        <v>1751</v>
      </c>
      <c r="I338" s="597" t="s">
        <v>1752</v>
      </c>
      <c r="J338" s="598">
        <v>8347</v>
      </c>
      <c r="K338" s="585"/>
      <c r="L338" s="586"/>
    </row>
    <row r="339" spans="1:12" ht="25.5" x14ac:dyDescent="0.25">
      <c r="A339" s="562">
        <v>337</v>
      </c>
      <c r="B339" s="582" t="s">
        <v>305</v>
      </c>
      <c r="C339" s="583" t="s">
        <v>901</v>
      </c>
      <c r="D339" s="582" t="s">
        <v>693</v>
      </c>
      <c r="E339" s="569" t="s">
        <v>321</v>
      </c>
      <c r="F339" s="583" t="s">
        <v>1753</v>
      </c>
      <c r="G339" s="583" t="s">
        <v>1754</v>
      </c>
      <c r="H339" s="583" t="s">
        <v>1755</v>
      </c>
      <c r="I339" s="597" t="s">
        <v>1479</v>
      </c>
      <c r="J339" s="598">
        <v>29662</v>
      </c>
      <c r="K339" s="585"/>
      <c r="L339" s="586"/>
    </row>
    <row r="340" spans="1:12" ht="25.5" x14ac:dyDescent="0.25">
      <c r="A340" s="569">
        <v>338</v>
      </c>
      <c r="B340" s="582" t="s">
        <v>305</v>
      </c>
      <c r="C340" s="583" t="s">
        <v>901</v>
      </c>
      <c r="D340" s="582" t="s">
        <v>693</v>
      </c>
      <c r="E340" s="569" t="s">
        <v>321</v>
      </c>
      <c r="F340" s="583" t="s">
        <v>1756</v>
      </c>
      <c r="G340" s="583" t="s">
        <v>1757</v>
      </c>
      <c r="H340" s="583" t="s">
        <v>1758</v>
      </c>
      <c r="I340" s="597" t="s">
        <v>1479</v>
      </c>
      <c r="J340" s="598">
        <v>10224</v>
      </c>
      <c r="K340" s="585"/>
      <c r="L340" s="586"/>
    </row>
    <row r="341" spans="1:12" ht="25.5" x14ac:dyDescent="0.25">
      <c r="A341" s="562">
        <v>339</v>
      </c>
      <c r="B341" s="582" t="s">
        <v>305</v>
      </c>
      <c r="C341" s="583" t="s">
        <v>901</v>
      </c>
      <c r="D341" s="582" t="s">
        <v>693</v>
      </c>
      <c r="E341" s="569" t="s">
        <v>321</v>
      </c>
      <c r="F341" s="583" t="s">
        <v>1759</v>
      </c>
      <c r="G341" s="583" t="s">
        <v>1760</v>
      </c>
      <c r="H341" s="583" t="s">
        <v>1761</v>
      </c>
      <c r="I341" s="597" t="s">
        <v>1762</v>
      </c>
      <c r="J341" s="598">
        <v>36142</v>
      </c>
      <c r="K341" s="585"/>
      <c r="L341" s="586"/>
    </row>
    <row r="342" spans="1:12" ht="25.5" x14ac:dyDescent="0.25">
      <c r="A342" s="569">
        <v>340</v>
      </c>
      <c r="B342" s="582" t="s">
        <v>305</v>
      </c>
      <c r="C342" s="583" t="s">
        <v>901</v>
      </c>
      <c r="D342" s="582" t="s">
        <v>693</v>
      </c>
      <c r="E342" s="569" t="s">
        <v>321</v>
      </c>
      <c r="F342" s="583" t="s">
        <v>1763</v>
      </c>
      <c r="G342" s="583" t="s">
        <v>1721</v>
      </c>
      <c r="H342" s="583" t="s">
        <v>1764</v>
      </c>
      <c r="I342" s="597" t="s">
        <v>1752</v>
      </c>
      <c r="J342" s="598">
        <v>8770</v>
      </c>
      <c r="K342" s="585"/>
      <c r="L342" s="586"/>
    </row>
    <row r="343" spans="1:12" ht="25.5" x14ac:dyDescent="0.25">
      <c r="A343" s="562">
        <v>341</v>
      </c>
      <c r="B343" s="582" t="s">
        <v>305</v>
      </c>
      <c r="C343" s="583" t="s">
        <v>901</v>
      </c>
      <c r="D343" s="582" t="s">
        <v>693</v>
      </c>
      <c r="E343" s="569" t="s">
        <v>321</v>
      </c>
      <c r="F343" s="583" t="s">
        <v>1765</v>
      </c>
      <c r="G343" s="583" t="s">
        <v>1614</v>
      </c>
      <c r="H343" s="583" t="s">
        <v>1766</v>
      </c>
      <c r="I343" s="597" t="s">
        <v>1479</v>
      </c>
      <c r="J343" s="598">
        <v>30000</v>
      </c>
      <c r="K343" s="585"/>
      <c r="L343" s="586"/>
    </row>
    <row r="344" spans="1:12" ht="25.5" x14ac:dyDescent="0.25">
      <c r="A344" s="569">
        <v>342</v>
      </c>
      <c r="B344" s="582" t="s">
        <v>305</v>
      </c>
      <c r="C344" s="583" t="s">
        <v>901</v>
      </c>
      <c r="D344" s="582" t="s">
        <v>693</v>
      </c>
      <c r="E344" s="569" t="s">
        <v>321</v>
      </c>
      <c r="F344" s="583" t="s">
        <v>1767</v>
      </c>
      <c r="G344" s="583" t="s">
        <v>1768</v>
      </c>
      <c r="H344" s="583" t="s">
        <v>1769</v>
      </c>
      <c r="I344" s="597" t="s">
        <v>1479</v>
      </c>
      <c r="J344" s="598">
        <v>25000</v>
      </c>
      <c r="K344" s="585"/>
      <c r="L344" s="586"/>
    </row>
    <row r="345" spans="1:12" ht="38.25" x14ac:dyDescent="0.25">
      <c r="A345" s="562">
        <v>343</v>
      </c>
      <c r="B345" s="582" t="s">
        <v>305</v>
      </c>
      <c r="C345" s="583" t="s">
        <v>901</v>
      </c>
      <c r="D345" s="582" t="s">
        <v>693</v>
      </c>
      <c r="E345" s="569" t="s">
        <v>321</v>
      </c>
      <c r="F345" s="583" t="s">
        <v>1770</v>
      </c>
      <c r="G345" s="583" t="s">
        <v>1771</v>
      </c>
      <c r="H345" s="583" t="s">
        <v>1772</v>
      </c>
      <c r="I345" s="597" t="s">
        <v>1479</v>
      </c>
      <c r="J345" s="598">
        <v>5942</v>
      </c>
      <c r="K345" s="585"/>
      <c r="L345" s="586"/>
    </row>
    <row r="346" spans="1:12" ht="25.5" x14ac:dyDescent="0.25">
      <c r="A346" s="569">
        <v>344</v>
      </c>
      <c r="B346" s="582" t="s">
        <v>305</v>
      </c>
      <c r="C346" s="583" t="s">
        <v>901</v>
      </c>
      <c r="D346" s="582" t="s">
        <v>693</v>
      </c>
      <c r="E346" s="569" t="s">
        <v>321</v>
      </c>
      <c r="F346" s="583" t="s">
        <v>1773</v>
      </c>
      <c r="G346" s="583" t="s">
        <v>1611</v>
      </c>
      <c r="H346" s="583" t="s">
        <v>1774</v>
      </c>
      <c r="I346" s="597" t="s">
        <v>1752</v>
      </c>
      <c r="J346" s="598">
        <v>9097</v>
      </c>
      <c r="K346" s="585"/>
      <c r="L346" s="586"/>
    </row>
    <row r="347" spans="1:12" ht="25.5" x14ac:dyDescent="0.25">
      <c r="A347" s="562">
        <v>345</v>
      </c>
      <c r="B347" s="582" t="s">
        <v>305</v>
      </c>
      <c r="C347" s="583" t="s">
        <v>901</v>
      </c>
      <c r="D347" s="582" t="s">
        <v>693</v>
      </c>
      <c r="E347" s="569" t="s">
        <v>321</v>
      </c>
      <c r="F347" s="583" t="s">
        <v>1775</v>
      </c>
      <c r="G347" s="583" t="s">
        <v>1776</v>
      </c>
      <c r="H347" s="583" t="s">
        <v>1777</v>
      </c>
      <c r="I347" s="597" t="s">
        <v>1479</v>
      </c>
      <c r="J347" s="598">
        <v>30000</v>
      </c>
      <c r="K347" s="585"/>
      <c r="L347" s="586"/>
    </row>
    <row r="348" spans="1:12" ht="25.5" x14ac:dyDescent="0.25">
      <c r="A348" s="569">
        <v>346</v>
      </c>
      <c r="B348" s="582" t="s">
        <v>305</v>
      </c>
      <c r="C348" s="583" t="s">
        <v>901</v>
      </c>
      <c r="D348" s="582" t="s">
        <v>693</v>
      </c>
      <c r="E348" s="569" t="s">
        <v>321</v>
      </c>
      <c r="F348" s="583" t="s">
        <v>1778</v>
      </c>
      <c r="G348" s="583" t="s">
        <v>1660</v>
      </c>
      <c r="H348" s="583" t="s">
        <v>1779</v>
      </c>
      <c r="I348" s="597" t="s">
        <v>1780</v>
      </c>
      <c r="J348" s="598">
        <v>2000</v>
      </c>
      <c r="K348" s="585"/>
      <c r="L348" s="586"/>
    </row>
    <row r="349" spans="1:12" ht="25.5" x14ac:dyDescent="0.25">
      <c r="A349" s="562">
        <v>347</v>
      </c>
      <c r="B349" s="582" t="s">
        <v>305</v>
      </c>
      <c r="C349" s="583" t="s">
        <v>901</v>
      </c>
      <c r="D349" s="582" t="s">
        <v>693</v>
      </c>
      <c r="E349" s="569" t="s">
        <v>321</v>
      </c>
      <c r="F349" s="583" t="s">
        <v>1781</v>
      </c>
      <c r="G349" s="583" t="s">
        <v>1782</v>
      </c>
      <c r="H349" s="583" t="s">
        <v>1783</v>
      </c>
      <c r="I349" s="597" t="s">
        <v>1780</v>
      </c>
      <c r="J349" s="598">
        <v>2000</v>
      </c>
      <c r="K349" s="585"/>
      <c r="L349" s="586"/>
    </row>
    <row r="350" spans="1:12" ht="25.5" x14ac:dyDescent="0.25">
      <c r="A350" s="569">
        <v>348</v>
      </c>
      <c r="B350" s="582" t="s">
        <v>305</v>
      </c>
      <c r="C350" s="583" t="s">
        <v>901</v>
      </c>
      <c r="D350" s="582" t="s">
        <v>693</v>
      </c>
      <c r="E350" s="569" t="s">
        <v>321</v>
      </c>
      <c r="F350" s="583" t="s">
        <v>1784</v>
      </c>
      <c r="G350" s="583" t="s">
        <v>1666</v>
      </c>
      <c r="H350" s="583" t="s">
        <v>1785</v>
      </c>
      <c r="I350" s="597" t="s">
        <v>1780</v>
      </c>
      <c r="J350" s="598">
        <v>2000</v>
      </c>
      <c r="K350" s="585"/>
      <c r="L350" s="586"/>
    </row>
    <row r="351" spans="1:12" ht="38.25" x14ac:dyDescent="0.25">
      <c r="A351" s="562">
        <v>349</v>
      </c>
      <c r="B351" s="582" t="s">
        <v>305</v>
      </c>
      <c r="C351" s="583" t="s">
        <v>901</v>
      </c>
      <c r="D351" s="582" t="s">
        <v>693</v>
      </c>
      <c r="E351" s="569" t="s">
        <v>321</v>
      </c>
      <c r="F351" s="583" t="s">
        <v>1786</v>
      </c>
      <c r="G351" s="583" t="s">
        <v>1634</v>
      </c>
      <c r="H351" s="583" t="s">
        <v>1787</v>
      </c>
      <c r="I351" s="597" t="s">
        <v>1780</v>
      </c>
      <c r="J351" s="598">
        <v>2000</v>
      </c>
      <c r="K351" s="585"/>
      <c r="L351" s="586"/>
    </row>
    <row r="352" spans="1:12" ht="25.5" x14ac:dyDescent="0.25">
      <c r="A352" s="569">
        <v>350</v>
      </c>
      <c r="B352" s="582" t="s">
        <v>305</v>
      </c>
      <c r="C352" s="583" t="s">
        <v>901</v>
      </c>
      <c r="D352" s="582" t="s">
        <v>693</v>
      </c>
      <c r="E352" s="569" t="s">
        <v>321</v>
      </c>
      <c r="F352" s="583" t="s">
        <v>1788</v>
      </c>
      <c r="G352" s="583" t="s">
        <v>1634</v>
      </c>
      <c r="H352" s="583" t="s">
        <v>1789</v>
      </c>
      <c r="I352" s="597" t="s">
        <v>1790</v>
      </c>
      <c r="J352" s="598">
        <v>2000</v>
      </c>
      <c r="K352" s="585"/>
      <c r="L352" s="586"/>
    </row>
    <row r="353" spans="1:12" ht="25.5" x14ac:dyDescent="0.25">
      <c r="A353" s="562">
        <v>351</v>
      </c>
      <c r="B353" s="582" t="s">
        <v>305</v>
      </c>
      <c r="C353" s="583" t="s">
        <v>901</v>
      </c>
      <c r="D353" s="582" t="s">
        <v>693</v>
      </c>
      <c r="E353" s="562" t="s">
        <v>694</v>
      </c>
      <c r="F353" s="583" t="s">
        <v>1791</v>
      </c>
      <c r="G353" s="583" t="s">
        <v>1782</v>
      </c>
      <c r="H353" s="583" t="s">
        <v>1792</v>
      </c>
      <c r="I353" s="597" t="s">
        <v>1793</v>
      </c>
      <c r="J353" s="598">
        <v>38491.5</v>
      </c>
      <c r="K353" s="585"/>
      <c r="L353" s="586"/>
    </row>
    <row r="354" spans="1:12" ht="25.5" x14ac:dyDescent="0.25">
      <c r="A354" s="569">
        <v>352</v>
      </c>
      <c r="B354" s="582" t="s">
        <v>305</v>
      </c>
      <c r="C354" s="583" t="s">
        <v>901</v>
      </c>
      <c r="D354" s="582" t="s">
        <v>693</v>
      </c>
      <c r="E354" s="562" t="s">
        <v>694</v>
      </c>
      <c r="F354" s="583" t="s">
        <v>1794</v>
      </c>
      <c r="G354" s="583" t="s">
        <v>1660</v>
      </c>
      <c r="H354" s="583" t="s">
        <v>1795</v>
      </c>
      <c r="I354" s="597" t="s">
        <v>1796</v>
      </c>
      <c r="J354" s="598">
        <v>61297.47</v>
      </c>
      <c r="K354" s="585"/>
      <c r="L354" s="586"/>
    </row>
    <row r="355" spans="1:12" ht="25.5" x14ac:dyDescent="0.25">
      <c r="A355" s="562">
        <v>353</v>
      </c>
      <c r="B355" s="582" t="s">
        <v>305</v>
      </c>
      <c r="C355" s="583" t="s">
        <v>885</v>
      </c>
      <c r="D355" s="582" t="s">
        <v>693</v>
      </c>
      <c r="E355" s="569" t="s">
        <v>321</v>
      </c>
      <c r="F355" s="583" t="s">
        <v>1797</v>
      </c>
      <c r="G355" s="583" t="s">
        <v>1798</v>
      </c>
      <c r="H355" s="583" t="s">
        <v>1799</v>
      </c>
      <c r="I355" s="597" t="s">
        <v>1800</v>
      </c>
      <c r="J355" s="598">
        <v>4516</v>
      </c>
      <c r="K355" s="585"/>
      <c r="L355" s="586"/>
    </row>
    <row r="356" spans="1:12" ht="25.5" x14ac:dyDescent="0.25">
      <c r="A356" s="569">
        <v>354</v>
      </c>
      <c r="B356" s="582" t="s">
        <v>305</v>
      </c>
      <c r="C356" s="583" t="s">
        <v>885</v>
      </c>
      <c r="D356" s="582" t="s">
        <v>693</v>
      </c>
      <c r="E356" s="569" t="s">
        <v>321</v>
      </c>
      <c r="F356" s="583" t="s">
        <v>1801</v>
      </c>
      <c r="G356" s="583" t="s">
        <v>1776</v>
      </c>
      <c r="H356" s="583" t="s">
        <v>1802</v>
      </c>
      <c r="I356" s="597" t="s">
        <v>1800</v>
      </c>
      <c r="J356" s="598">
        <v>3497</v>
      </c>
      <c r="K356" s="585"/>
      <c r="L356" s="586"/>
    </row>
    <row r="357" spans="1:12" ht="25.5" x14ac:dyDescent="0.25">
      <c r="A357" s="562">
        <v>355</v>
      </c>
      <c r="B357" s="582" t="s">
        <v>305</v>
      </c>
      <c r="C357" s="599" t="s">
        <v>772</v>
      </c>
      <c r="D357" s="600" t="s">
        <v>693</v>
      </c>
      <c r="E357" s="569" t="s">
        <v>321</v>
      </c>
      <c r="F357" s="583" t="s">
        <v>1803</v>
      </c>
      <c r="G357" s="583" t="s">
        <v>1760</v>
      </c>
      <c r="H357" s="583" t="s">
        <v>1804</v>
      </c>
      <c r="I357" s="597" t="s">
        <v>1805</v>
      </c>
      <c r="J357" s="598">
        <v>10151</v>
      </c>
      <c r="K357" s="585"/>
      <c r="L357" s="586"/>
    </row>
    <row r="358" spans="1:12" ht="25.5" x14ac:dyDescent="0.25">
      <c r="A358" s="569">
        <v>356</v>
      </c>
      <c r="B358" s="582" t="s">
        <v>305</v>
      </c>
      <c r="C358" s="599" t="s">
        <v>772</v>
      </c>
      <c r="D358" s="600" t="s">
        <v>693</v>
      </c>
      <c r="E358" s="569" t="s">
        <v>321</v>
      </c>
      <c r="F358" s="583" t="s">
        <v>1285</v>
      </c>
      <c r="G358" s="583" t="s">
        <v>1750</v>
      </c>
      <c r="H358" s="583" t="s">
        <v>1806</v>
      </c>
      <c r="I358" s="597" t="s">
        <v>1807</v>
      </c>
      <c r="J358" s="598">
        <v>3142</v>
      </c>
      <c r="K358" s="585"/>
      <c r="L358" s="586"/>
    </row>
    <row r="359" spans="1:12" ht="25.5" x14ac:dyDescent="0.25">
      <c r="A359" s="562">
        <v>357</v>
      </c>
      <c r="B359" s="582" t="s">
        <v>305</v>
      </c>
      <c r="C359" s="599" t="s">
        <v>772</v>
      </c>
      <c r="D359" s="600" t="s">
        <v>693</v>
      </c>
      <c r="E359" s="569" t="s">
        <v>321</v>
      </c>
      <c r="F359" s="583" t="s">
        <v>1808</v>
      </c>
      <c r="G359" s="583" t="s">
        <v>1809</v>
      </c>
      <c r="H359" s="583" t="s">
        <v>1810</v>
      </c>
      <c r="I359" s="597" t="s">
        <v>1805</v>
      </c>
      <c r="J359" s="598">
        <v>16238</v>
      </c>
      <c r="K359" s="585"/>
      <c r="L359" s="586"/>
    </row>
    <row r="360" spans="1:12" ht="38.25" x14ac:dyDescent="0.25">
      <c r="A360" s="569">
        <v>358</v>
      </c>
      <c r="B360" s="582" t="s">
        <v>305</v>
      </c>
      <c r="C360" s="599" t="s">
        <v>772</v>
      </c>
      <c r="D360" s="600" t="s">
        <v>693</v>
      </c>
      <c r="E360" s="569" t="s">
        <v>321</v>
      </c>
      <c r="F360" s="583" t="s">
        <v>1811</v>
      </c>
      <c r="G360" s="583" t="s">
        <v>1812</v>
      </c>
      <c r="H360" s="583" t="s">
        <v>1813</v>
      </c>
      <c r="I360" s="597" t="s">
        <v>1805</v>
      </c>
      <c r="J360" s="598">
        <v>5136</v>
      </c>
      <c r="K360" s="585"/>
      <c r="L360" s="586"/>
    </row>
    <row r="361" spans="1:12" ht="25.5" x14ac:dyDescent="0.25">
      <c r="A361" s="562">
        <v>359</v>
      </c>
      <c r="B361" s="582" t="s">
        <v>305</v>
      </c>
      <c r="C361" s="599" t="s">
        <v>772</v>
      </c>
      <c r="D361" s="600" t="s">
        <v>693</v>
      </c>
      <c r="E361" s="569" t="s">
        <v>321</v>
      </c>
      <c r="F361" s="583" t="s">
        <v>1814</v>
      </c>
      <c r="G361" s="583" t="s">
        <v>1815</v>
      </c>
      <c r="H361" s="583" t="s">
        <v>1816</v>
      </c>
      <c r="I361" s="597" t="s">
        <v>1805</v>
      </c>
      <c r="J361" s="598">
        <v>6136</v>
      </c>
      <c r="K361" s="585"/>
      <c r="L361" s="586"/>
    </row>
    <row r="362" spans="1:12" ht="25.5" x14ac:dyDescent="0.25">
      <c r="A362" s="569">
        <v>360</v>
      </c>
      <c r="B362" s="582" t="s">
        <v>305</v>
      </c>
      <c r="C362" s="599" t="s">
        <v>772</v>
      </c>
      <c r="D362" s="600" t="s">
        <v>693</v>
      </c>
      <c r="E362" s="569" t="s">
        <v>321</v>
      </c>
      <c r="F362" s="583" t="s">
        <v>1817</v>
      </c>
      <c r="G362" s="583" t="s">
        <v>1818</v>
      </c>
      <c r="H362" s="583" t="s">
        <v>1819</v>
      </c>
      <c r="I362" s="597" t="s">
        <v>1805</v>
      </c>
      <c r="J362" s="598">
        <v>13047</v>
      </c>
      <c r="K362" s="585"/>
      <c r="L362" s="586"/>
    </row>
    <row r="363" spans="1:12" ht="25.5" x14ac:dyDescent="0.25">
      <c r="A363" s="562">
        <v>361</v>
      </c>
      <c r="B363" s="582" t="s">
        <v>305</v>
      </c>
      <c r="C363" s="599" t="s">
        <v>772</v>
      </c>
      <c r="D363" s="600" t="s">
        <v>693</v>
      </c>
      <c r="E363" s="569" t="s">
        <v>321</v>
      </c>
      <c r="F363" s="583" t="s">
        <v>1820</v>
      </c>
      <c r="G363" s="583" t="s">
        <v>1821</v>
      </c>
      <c r="H363" s="583" t="s">
        <v>1822</v>
      </c>
      <c r="I363" s="597" t="s">
        <v>1823</v>
      </c>
      <c r="J363" s="598">
        <v>6168</v>
      </c>
      <c r="K363" s="585"/>
      <c r="L363" s="586"/>
    </row>
    <row r="364" spans="1:12" ht="25.5" x14ac:dyDescent="0.25">
      <c r="A364" s="569">
        <v>362</v>
      </c>
      <c r="B364" s="582" t="s">
        <v>305</v>
      </c>
      <c r="C364" s="599" t="s">
        <v>772</v>
      </c>
      <c r="D364" s="600" t="s">
        <v>693</v>
      </c>
      <c r="E364" s="569" t="s">
        <v>321</v>
      </c>
      <c r="F364" s="583" t="s">
        <v>1824</v>
      </c>
      <c r="G364" s="583" t="s">
        <v>1686</v>
      </c>
      <c r="H364" s="583" t="s">
        <v>1825</v>
      </c>
      <c r="I364" s="597" t="s">
        <v>1805</v>
      </c>
      <c r="J364" s="598">
        <v>14451</v>
      </c>
      <c r="K364" s="585"/>
      <c r="L364" s="586"/>
    </row>
    <row r="365" spans="1:12" ht="25.5" x14ac:dyDescent="0.25">
      <c r="A365" s="562">
        <v>363</v>
      </c>
      <c r="B365" s="582" t="s">
        <v>305</v>
      </c>
      <c r="C365" s="599" t="s">
        <v>772</v>
      </c>
      <c r="D365" s="600" t="s">
        <v>693</v>
      </c>
      <c r="E365" s="569" t="s">
        <v>321</v>
      </c>
      <c r="F365" s="583" t="s">
        <v>1826</v>
      </c>
      <c r="G365" s="583" t="s">
        <v>1827</v>
      </c>
      <c r="H365" s="583" t="s">
        <v>1828</v>
      </c>
      <c r="I365" s="597" t="s">
        <v>1829</v>
      </c>
      <c r="J365" s="598">
        <v>6352</v>
      </c>
      <c r="K365" s="585"/>
      <c r="L365" s="586"/>
    </row>
    <row r="366" spans="1:12" ht="25.5" x14ac:dyDescent="0.25">
      <c r="A366" s="569">
        <v>364</v>
      </c>
      <c r="B366" s="582" t="s">
        <v>305</v>
      </c>
      <c r="C366" s="599" t="s">
        <v>772</v>
      </c>
      <c r="D366" s="600" t="s">
        <v>693</v>
      </c>
      <c r="E366" s="569" t="s">
        <v>321</v>
      </c>
      <c r="F366" s="583" t="s">
        <v>1830</v>
      </c>
      <c r="G366" s="583" t="s">
        <v>1831</v>
      </c>
      <c r="H366" s="583" t="s">
        <v>1832</v>
      </c>
      <c r="I366" s="597" t="s">
        <v>1829</v>
      </c>
      <c r="J366" s="598">
        <v>13700</v>
      </c>
      <c r="K366" s="585"/>
      <c r="L366" s="586"/>
    </row>
    <row r="367" spans="1:12" ht="25.5" x14ac:dyDescent="0.25">
      <c r="A367" s="562">
        <v>365</v>
      </c>
      <c r="B367" s="582" t="s">
        <v>305</v>
      </c>
      <c r="C367" s="599" t="s">
        <v>772</v>
      </c>
      <c r="D367" s="600" t="s">
        <v>693</v>
      </c>
      <c r="E367" s="569" t="s">
        <v>321</v>
      </c>
      <c r="F367" s="583" t="s">
        <v>1833</v>
      </c>
      <c r="G367" s="583" t="s">
        <v>1834</v>
      </c>
      <c r="H367" s="583" t="s">
        <v>1835</v>
      </c>
      <c r="I367" s="597" t="s">
        <v>1836</v>
      </c>
      <c r="J367" s="598">
        <v>13235</v>
      </c>
      <c r="K367" s="585"/>
      <c r="L367" s="586"/>
    </row>
    <row r="368" spans="1:12" ht="25.5" x14ac:dyDescent="0.25">
      <c r="A368" s="569">
        <v>366</v>
      </c>
      <c r="B368" s="582" t="s">
        <v>305</v>
      </c>
      <c r="C368" s="599" t="s">
        <v>772</v>
      </c>
      <c r="D368" s="600" t="s">
        <v>693</v>
      </c>
      <c r="E368" s="569" t="s">
        <v>321</v>
      </c>
      <c r="F368" s="583" t="s">
        <v>1837</v>
      </c>
      <c r="G368" s="583" t="s">
        <v>1776</v>
      </c>
      <c r="H368" s="583" t="s">
        <v>1838</v>
      </c>
      <c r="I368" s="597" t="s">
        <v>1836</v>
      </c>
      <c r="J368" s="598">
        <v>2465</v>
      </c>
      <c r="K368" s="585"/>
      <c r="L368" s="586"/>
    </row>
    <row r="369" spans="1:12" ht="25.5" x14ac:dyDescent="0.25">
      <c r="A369" s="562">
        <v>367</v>
      </c>
      <c r="B369" s="582" t="s">
        <v>305</v>
      </c>
      <c r="C369" s="599" t="s">
        <v>772</v>
      </c>
      <c r="D369" s="600" t="s">
        <v>693</v>
      </c>
      <c r="E369" s="569" t="s">
        <v>321</v>
      </c>
      <c r="F369" s="583" t="s">
        <v>1839</v>
      </c>
      <c r="G369" s="583" t="s">
        <v>1840</v>
      </c>
      <c r="H369" s="583" t="s">
        <v>1841</v>
      </c>
      <c r="I369" s="597" t="s">
        <v>1829</v>
      </c>
      <c r="J369" s="598">
        <v>11234</v>
      </c>
      <c r="K369" s="585"/>
      <c r="L369" s="586"/>
    </row>
    <row r="370" spans="1:12" ht="25.5" x14ac:dyDescent="0.25">
      <c r="A370" s="569">
        <v>368</v>
      </c>
      <c r="B370" s="582" t="s">
        <v>305</v>
      </c>
      <c r="C370" s="599" t="s">
        <v>772</v>
      </c>
      <c r="D370" s="600" t="s">
        <v>693</v>
      </c>
      <c r="E370" s="569" t="s">
        <v>321</v>
      </c>
      <c r="F370" s="583" t="s">
        <v>1842</v>
      </c>
      <c r="G370" s="583" t="s">
        <v>1843</v>
      </c>
      <c r="H370" s="583" t="s">
        <v>1844</v>
      </c>
      <c r="I370" s="597" t="s">
        <v>1829</v>
      </c>
      <c r="J370" s="598">
        <v>5158</v>
      </c>
      <c r="K370" s="585"/>
      <c r="L370" s="586"/>
    </row>
    <row r="371" spans="1:12" ht="25.5" x14ac:dyDescent="0.25">
      <c r="A371" s="562">
        <v>369</v>
      </c>
      <c r="B371" s="582" t="s">
        <v>305</v>
      </c>
      <c r="C371" s="599" t="s">
        <v>772</v>
      </c>
      <c r="D371" s="600" t="s">
        <v>693</v>
      </c>
      <c r="E371" s="569" t="s">
        <v>321</v>
      </c>
      <c r="F371" s="583" t="s">
        <v>1845</v>
      </c>
      <c r="G371" s="583" t="s">
        <v>1846</v>
      </c>
      <c r="H371" s="583" t="s">
        <v>1847</v>
      </c>
      <c r="I371" s="597" t="s">
        <v>1829</v>
      </c>
      <c r="J371" s="598">
        <v>7840</v>
      </c>
      <c r="K371" s="585"/>
      <c r="L371" s="586"/>
    </row>
    <row r="372" spans="1:12" ht="38.25" x14ac:dyDescent="0.25">
      <c r="A372" s="569">
        <v>370</v>
      </c>
      <c r="B372" s="582" t="s">
        <v>305</v>
      </c>
      <c r="C372" s="599" t="s">
        <v>772</v>
      </c>
      <c r="D372" s="600" t="s">
        <v>693</v>
      </c>
      <c r="E372" s="569" t="s">
        <v>321</v>
      </c>
      <c r="F372" s="583" t="s">
        <v>1848</v>
      </c>
      <c r="G372" s="583" t="s">
        <v>1849</v>
      </c>
      <c r="H372" s="583" t="s">
        <v>1850</v>
      </c>
      <c r="I372" s="597" t="s">
        <v>1829</v>
      </c>
      <c r="J372" s="598">
        <v>4790</v>
      </c>
      <c r="K372" s="585"/>
      <c r="L372" s="586"/>
    </row>
    <row r="373" spans="1:12" ht="25.5" x14ac:dyDescent="0.25">
      <c r="A373" s="562">
        <v>371</v>
      </c>
      <c r="B373" s="582" t="s">
        <v>305</v>
      </c>
      <c r="C373" s="599" t="s">
        <v>772</v>
      </c>
      <c r="D373" s="600" t="s">
        <v>693</v>
      </c>
      <c r="E373" s="569" t="s">
        <v>321</v>
      </c>
      <c r="F373" s="583" t="s">
        <v>1851</v>
      </c>
      <c r="G373" s="583" t="s">
        <v>1852</v>
      </c>
      <c r="H373" s="583" t="s">
        <v>1853</v>
      </c>
      <c r="I373" s="597" t="s">
        <v>1829</v>
      </c>
      <c r="J373" s="598">
        <v>13543</v>
      </c>
      <c r="K373" s="585"/>
      <c r="L373" s="586"/>
    </row>
    <row r="374" spans="1:12" ht="25.5" x14ac:dyDescent="0.25">
      <c r="A374" s="569">
        <v>372</v>
      </c>
      <c r="B374" s="582" t="s">
        <v>305</v>
      </c>
      <c r="C374" s="599" t="s">
        <v>772</v>
      </c>
      <c r="D374" s="600" t="s">
        <v>693</v>
      </c>
      <c r="E374" s="569" t="s">
        <v>321</v>
      </c>
      <c r="F374" s="583" t="s">
        <v>1854</v>
      </c>
      <c r="G374" s="583" t="s">
        <v>1855</v>
      </c>
      <c r="H374" s="583" t="s">
        <v>1856</v>
      </c>
      <c r="I374" s="597" t="s">
        <v>1836</v>
      </c>
      <c r="J374" s="598">
        <v>6872</v>
      </c>
      <c r="K374" s="585"/>
      <c r="L374" s="586"/>
    </row>
    <row r="375" spans="1:12" ht="25.5" x14ac:dyDescent="0.25">
      <c r="A375" s="562">
        <v>373</v>
      </c>
      <c r="B375" s="582" t="s">
        <v>305</v>
      </c>
      <c r="C375" s="599" t="s">
        <v>772</v>
      </c>
      <c r="D375" s="600" t="s">
        <v>693</v>
      </c>
      <c r="E375" s="569" t="s">
        <v>321</v>
      </c>
      <c r="F375" s="583" t="s">
        <v>1857</v>
      </c>
      <c r="G375" s="583" t="s">
        <v>1858</v>
      </c>
      <c r="H375" s="583" t="s">
        <v>1859</v>
      </c>
      <c r="I375" s="597" t="s">
        <v>1829</v>
      </c>
      <c r="J375" s="598">
        <v>10798</v>
      </c>
      <c r="K375" s="585"/>
      <c r="L375" s="586"/>
    </row>
    <row r="376" spans="1:12" ht="25.5" x14ac:dyDescent="0.25">
      <c r="A376" s="569">
        <v>374</v>
      </c>
      <c r="B376" s="582" t="s">
        <v>305</v>
      </c>
      <c r="C376" s="599" t="s">
        <v>772</v>
      </c>
      <c r="D376" s="600" t="s">
        <v>693</v>
      </c>
      <c r="E376" s="569" t="s">
        <v>321</v>
      </c>
      <c r="F376" s="583" t="s">
        <v>1860</v>
      </c>
      <c r="G376" s="583" t="s">
        <v>1861</v>
      </c>
      <c r="H376" s="583" t="s">
        <v>1862</v>
      </c>
      <c r="I376" s="597" t="s">
        <v>1836</v>
      </c>
      <c r="J376" s="598">
        <v>6006</v>
      </c>
      <c r="K376" s="585"/>
      <c r="L376" s="586"/>
    </row>
    <row r="377" spans="1:12" ht="25.5" x14ac:dyDescent="0.25">
      <c r="A377" s="562">
        <v>375</v>
      </c>
      <c r="B377" s="582" t="s">
        <v>305</v>
      </c>
      <c r="C377" s="599" t="s">
        <v>772</v>
      </c>
      <c r="D377" s="600" t="s">
        <v>693</v>
      </c>
      <c r="E377" s="569" t="s">
        <v>321</v>
      </c>
      <c r="F377" s="583" t="s">
        <v>1863</v>
      </c>
      <c r="G377" s="583" t="s">
        <v>1692</v>
      </c>
      <c r="H377" s="583" t="s">
        <v>1864</v>
      </c>
      <c r="I377" s="597" t="s">
        <v>1836</v>
      </c>
      <c r="J377" s="598">
        <v>9301</v>
      </c>
      <c r="K377" s="585"/>
      <c r="L377" s="586"/>
    </row>
    <row r="378" spans="1:12" ht="25.5" x14ac:dyDescent="0.25">
      <c r="A378" s="569">
        <v>376</v>
      </c>
      <c r="B378" s="582" t="s">
        <v>305</v>
      </c>
      <c r="C378" s="599" t="s">
        <v>772</v>
      </c>
      <c r="D378" s="600" t="s">
        <v>693</v>
      </c>
      <c r="E378" s="569" t="s">
        <v>321</v>
      </c>
      <c r="F378" s="583" t="s">
        <v>1865</v>
      </c>
      <c r="G378" s="583" t="s">
        <v>1866</v>
      </c>
      <c r="H378" s="583" t="s">
        <v>1867</v>
      </c>
      <c r="I378" s="597" t="s">
        <v>1829</v>
      </c>
      <c r="J378" s="598">
        <v>8443</v>
      </c>
      <c r="K378" s="585"/>
      <c r="L378" s="586"/>
    </row>
    <row r="379" spans="1:12" ht="25.5" x14ac:dyDescent="0.25">
      <c r="A379" s="562">
        <v>377</v>
      </c>
      <c r="B379" s="582" t="s">
        <v>305</v>
      </c>
      <c r="C379" s="599" t="s">
        <v>772</v>
      </c>
      <c r="D379" s="600" t="s">
        <v>693</v>
      </c>
      <c r="E379" s="569" t="s">
        <v>321</v>
      </c>
      <c r="F379" s="583" t="s">
        <v>1868</v>
      </c>
      <c r="G379" s="583" t="s">
        <v>1620</v>
      </c>
      <c r="H379" s="583" t="s">
        <v>1869</v>
      </c>
      <c r="I379" s="597" t="s">
        <v>1829</v>
      </c>
      <c r="J379" s="598">
        <v>15737</v>
      </c>
      <c r="K379" s="585"/>
      <c r="L379" s="586"/>
    </row>
    <row r="380" spans="1:12" ht="25.5" x14ac:dyDescent="0.25">
      <c r="A380" s="569">
        <v>378</v>
      </c>
      <c r="B380" s="582" t="s">
        <v>305</v>
      </c>
      <c r="C380" s="599" t="s">
        <v>772</v>
      </c>
      <c r="D380" s="600" t="s">
        <v>693</v>
      </c>
      <c r="E380" s="569" t="s">
        <v>321</v>
      </c>
      <c r="F380" s="583" t="s">
        <v>1870</v>
      </c>
      <c r="G380" s="583" t="s">
        <v>1718</v>
      </c>
      <c r="H380" s="583" t="s">
        <v>1871</v>
      </c>
      <c r="I380" s="597" t="s">
        <v>1872</v>
      </c>
      <c r="J380" s="598">
        <v>11241</v>
      </c>
      <c r="K380" s="585"/>
      <c r="L380" s="586"/>
    </row>
    <row r="381" spans="1:12" ht="25.5" x14ac:dyDescent="0.25">
      <c r="A381" s="562">
        <v>379</v>
      </c>
      <c r="B381" s="582" t="s">
        <v>305</v>
      </c>
      <c r="C381" s="599" t="s">
        <v>772</v>
      </c>
      <c r="D381" s="600" t="s">
        <v>693</v>
      </c>
      <c r="E381" s="569" t="s">
        <v>321</v>
      </c>
      <c r="F381" s="583" t="s">
        <v>1873</v>
      </c>
      <c r="G381" s="583" t="s">
        <v>1660</v>
      </c>
      <c r="H381" s="583" t="s">
        <v>1874</v>
      </c>
      <c r="I381" s="597" t="s">
        <v>1872</v>
      </c>
      <c r="J381" s="598">
        <v>15613</v>
      </c>
      <c r="K381" s="585"/>
      <c r="L381" s="586"/>
    </row>
    <row r="382" spans="1:12" ht="25.5" x14ac:dyDescent="0.25">
      <c r="A382" s="569">
        <v>380</v>
      </c>
      <c r="B382" s="582" t="s">
        <v>305</v>
      </c>
      <c r="C382" s="599" t="s">
        <v>772</v>
      </c>
      <c r="D382" s="600" t="s">
        <v>693</v>
      </c>
      <c r="E382" s="569" t="s">
        <v>321</v>
      </c>
      <c r="F382" s="583" t="s">
        <v>1875</v>
      </c>
      <c r="G382" s="583" t="s">
        <v>1645</v>
      </c>
      <c r="H382" s="583" t="s">
        <v>1876</v>
      </c>
      <c r="I382" s="597" t="s">
        <v>1872</v>
      </c>
      <c r="J382" s="598">
        <v>14717</v>
      </c>
      <c r="K382" s="585"/>
      <c r="L382" s="586"/>
    </row>
    <row r="383" spans="1:12" ht="25.5" x14ac:dyDescent="0.25">
      <c r="A383" s="562">
        <v>381</v>
      </c>
      <c r="B383" s="582" t="s">
        <v>305</v>
      </c>
      <c r="C383" s="599" t="s">
        <v>772</v>
      </c>
      <c r="D383" s="600" t="s">
        <v>693</v>
      </c>
      <c r="E383" s="569" t="s">
        <v>321</v>
      </c>
      <c r="F383" s="583" t="s">
        <v>1877</v>
      </c>
      <c r="G383" s="583" t="s">
        <v>1666</v>
      </c>
      <c r="H383" s="583" t="s">
        <v>1878</v>
      </c>
      <c r="I383" s="597" t="s">
        <v>1800</v>
      </c>
      <c r="J383" s="598">
        <v>13286</v>
      </c>
      <c r="K383" s="585"/>
      <c r="L383" s="586"/>
    </row>
    <row r="384" spans="1:12" ht="25.5" x14ac:dyDescent="0.25">
      <c r="A384" s="569">
        <v>382</v>
      </c>
      <c r="B384" s="582" t="s">
        <v>305</v>
      </c>
      <c r="C384" s="599" t="s">
        <v>772</v>
      </c>
      <c r="D384" s="600" t="s">
        <v>693</v>
      </c>
      <c r="E384" s="569" t="s">
        <v>321</v>
      </c>
      <c r="F384" s="583" t="s">
        <v>1879</v>
      </c>
      <c r="G384" s="583" t="s">
        <v>1880</v>
      </c>
      <c r="H384" s="583" t="s">
        <v>1881</v>
      </c>
      <c r="I384" s="597" t="s">
        <v>1872</v>
      </c>
      <c r="J384" s="598">
        <v>12003</v>
      </c>
      <c r="K384" s="585"/>
      <c r="L384" s="586"/>
    </row>
    <row r="385" spans="1:12" ht="25.5" x14ac:dyDescent="0.25">
      <c r="A385" s="562">
        <v>383</v>
      </c>
      <c r="B385" s="582" t="s">
        <v>305</v>
      </c>
      <c r="C385" s="599" t="s">
        <v>772</v>
      </c>
      <c r="D385" s="600" t="s">
        <v>693</v>
      </c>
      <c r="E385" s="569" t="s">
        <v>321</v>
      </c>
      <c r="F385" s="583" t="s">
        <v>1882</v>
      </c>
      <c r="G385" s="583" t="s">
        <v>1739</v>
      </c>
      <c r="H385" s="583" t="s">
        <v>1883</v>
      </c>
      <c r="I385" s="597" t="s">
        <v>1872</v>
      </c>
      <c r="J385" s="598">
        <v>9877</v>
      </c>
      <c r="K385" s="585"/>
      <c r="L385" s="586"/>
    </row>
    <row r="386" spans="1:12" ht="25.5" x14ac:dyDescent="0.25">
      <c r="A386" s="569">
        <v>384</v>
      </c>
      <c r="B386" s="582" t="s">
        <v>305</v>
      </c>
      <c r="C386" s="599" t="s">
        <v>772</v>
      </c>
      <c r="D386" s="600" t="s">
        <v>693</v>
      </c>
      <c r="E386" s="569" t="s">
        <v>321</v>
      </c>
      <c r="F386" s="583" t="s">
        <v>1884</v>
      </c>
      <c r="G386" s="583" t="s">
        <v>1885</v>
      </c>
      <c r="H386" s="583" t="s">
        <v>1886</v>
      </c>
      <c r="I386" s="597" t="s">
        <v>1800</v>
      </c>
      <c r="J386" s="598">
        <v>7623</v>
      </c>
      <c r="K386" s="585"/>
      <c r="L386" s="586"/>
    </row>
    <row r="387" spans="1:12" ht="38.25" x14ac:dyDescent="0.25">
      <c r="A387" s="562">
        <v>385</v>
      </c>
      <c r="B387" s="582" t="s">
        <v>305</v>
      </c>
      <c r="C387" s="599" t="s">
        <v>772</v>
      </c>
      <c r="D387" s="600" t="s">
        <v>693</v>
      </c>
      <c r="E387" s="569" t="s">
        <v>321</v>
      </c>
      <c r="F387" s="583" t="s">
        <v>1887</v>
      </c>
      <c r="G387" s="583" t="s">
        <v>1669</v>
      </c>
      <c r="H387" s="583" t="s">
        <v>1888</v>
      </c>
      <c r="I387" s="597" t="s">
        <v>1800</v>
      </c>
      <c r="J387" s="598">
        <v>10914</v>
      </c>
      <c r="K387" s="585"/>
      <c r="L387" s="586"/>
    </row>
    <row r="388" spans="1:12" ht="25.5" x14ac:dyDescent="0.25">
      <c r="A388" s="569">
        <v>386</v>
      </c>
      <c r="B388" s="582" t="s">
        <v>305</v>
      </c>
      <c r="C388" s="599" t="s">
        <v>772</v>
      </c>
      <c r="D388" s="600" t="s">
        <v>693</v>
      </c>
      <c r="E388" s="569" t="s">
        <v>321</v>
      </c>
      <c r="F388" s="583" t="s">
        <v>1889</v>
      </c>
      <c r="G388" s="583" t="s">
        <v>1890</v>
      </c>
      <c r="H388" s="583" t="s">
        <v>1891</v>
      </c>
      <c r="I388" s="597" t="s">
        <v>1892</v>
      </c>
      <c r="J388" s="598">
        <v>7543</v>
      </c>
      <c r="K388" s="585"/>
      <c r="L388" s="586"/>
    </row>
    <row r="389" spans="1:12" ht="25.5" x14ac:dyDescent="0.25">
      <c r="A389" s="562">
        <v>387</v>
      </c>
      <c r="B389" s="582" t="s">
        <v>305</v>
      </c>
      <c r="C389" s="599" t="s">
        <v>772</v>
      </c>
      <c r="D389" s="600" t="s">
        <v>693</v>
      </c>
      <c r="E389" s="569" t="s">
        <v>321</v>
      </c>
      <c r="F389" s="583" t="s">
        <v>1893</v>
      </c>
      <c r="G389" s="583" t="s">
        <v>1894</v>
      </c>
      <c r="H389" s="583" t="s">
        <v>1895</v>
      </c>
      <c r="I389" s="597" t="s">
        <v>1896</v>
      </c>
      <c r="J389" s="598">
        <v>12942</v>
      </c>
      <c r="K389" s="585"/>
      <c r="L389" s="586"/>
    </row>
    <row r="390" spans="1:12" ht="25.5" x14ac:dyDescent="0.25">
      <c r="A390" s="569">
        <v>388</v>
      </c>
      <c r="B390" s="582" t="s">
        <v>305</v>
      </c>
      <c r="C390" s="599" t="s">
        <v>772</v>
      </c>
      <c r="D390" s="600" t="s">
        <v>693</v>
      </c>
      <c r="E390" s="569" t="s">
        <v>321</v>
      </c>
      <c r="F390" s="583" t="s">
        <v>1897</v>
      </c>
      <c r="G390" s="583" t="s">
        <v>1627</v>
      </c>
      <c r="H390" s="583" t="s">
        <v>1898</v>
      </c>
      <c r="I390" s="597" t="s">
        <v>1896</v>
      </c>
      <c r="J390" s="598">
        <v>18906</v>
      </c>
      <c r="K390" s="585"/>
      <c r="L390" s="586"/>
    </row>
    <row r="391" spans="1:12" ht="25.5" x14ac:dyDescent="0.25">
      <c r="A391" s="562">
        <v>389</v>
      </c>
      <c r="B391" s="582" t="s">
        <v>305</v>
      </c>
      <c r="C391" s="599" t="s">
        <v>772</v>
      </c>
      <c r="D391" s="600" t="s">
        <v>693</v>
      </c>
      <c r="E391" s="569" t="s">
        <v>321</v>
      </c>
      <c r="F391" s="583" t="s">
        <v>1899</v>
      </c>
      <c r="G391" s="583" t="s">
        <v>1900</v>
      </c>
      <c r="H391" s="583" t="s">
        <v>1901</v>
      </c>
      <c r="I391" s="597" t="s">
        <v>1896</v>
      </c>
      <c r="J391" s="598">
        <v>2959</v>
      </c>
      <c r="K391" s="585"/>
      <c r="L391" s="586"/>
    </row>
    <row r="392" spans="1:12" ht="25.5" x14ac:dyDescent="0.25">
      <c r="A392" s="569">
        <v>390</v>
      </c>
      <c r="B392" s="582" t="s">
        <v>305</v>
      </c>
      <c r="C392" s="599" t="s">
        <v>772</v>
      </c>
      <c r="D392" s="600" t="s">
        <v>693</v>
      </c>
      <c r="E392" s="569" t="s">
        <v>321</v>
      </c>
      <c r="F392" s="583" t="s">
        <v>1902</v>
      </c>
      <c r="G392" s="583" t="s">
        <v>1903</v>
      </c>
      <c r="H392" s="583" t="s">
        <v>1904</v>
      </c>
      <c r="I392" s="597" t="s">
        <v>1892</v>
      </c>
      <c r="J392" s="598">
        <v>11651</v>
      </c>
      <c r="K392" s="585"/>
      <c r="L392" s="586"/>
    </row>
    <row r="393" spans="1:12" ht="38.25" x14ac:dyDescent="0.25">
      <c r="A393" s="562">
        <v>391</v>
      </c>
      <c r="B393" s="582" t="s">
        <v>305</v>
      </c>
      <c r="C393" s="599" t="s">
        <v>772</v>
      </c>
      <c r="D393" s="600" t="s">
        <v>693</v>
      </c>
      <c r="E393" s="569" t="s">
        <v>321</v>
      </c>
      <c r="F393" s="583" t="s">
        <v>1905</v>
      </c>
      <c r="G393" s="583" t="s">
        <v>1906</v>
      </c>
      <c r="H393" s="583" t="s">
        <v>1907</v>
      </c>
      <c r="I393" s="597" t="s">
        <v>1896</v>
      </c>
      <c r="J393" s="598">
        <v>10838</v>
      </c>
      <c r="K393" s="585"/>
      <c r="L393" s="586"/>
    </row>
    <row r="394" spans="1:12" ht="25.5" x14ac:dyDescent="0.25">
      <c r="A394" s="569">
        <v>392</v>
      </c>
      <c r="B394" s="582" t="s">
        <v>305</v>
      </c>
      <c r="C394" s="599" t="s">
        <v>772</v>
      </c>
      <c r="D394" s="600" t="s">
        <v>693</v>
      </c>
      <c r="E394" s="569" t="s">
        <v>321</v>
      </c>
      <c r="F394" s="583" t="s">
        <v>1908</v>
      </c>
      <c r="G394" s="583" t="s">
        <v>1909</v>
      </c>
      <c r="H394" s="583" t="s">
        <v>1910</v>
      </c>
      <c r="I394" s="597" t="s">
        <v>1892</v>
      </c>
      <c r="J394" s="598">
        <v>6194</v>
      </c>
      <c r="K394" s="585"/>
      <c r="L394" s="586"/>
    </row>
    <row r="395" spans="1:12" ht="25.5" x14ac:dyDescent="0.25">
      <c r="A395" s="562">
        <v>393</v>
      </c>
      <c r="B395" s="582" t="s">
        <v>305</v>
      </c>
      <c r="C395" s="599" t="s">
        <v>772</v>
      </c>
      <c r="D395" s="600" t="s">
        <v>693</v>
      </c>
      <c r="E395" s="569" t="s">
        <v>321</v>
      </c>
      <c r="F395" s="583" t="s">
        <v>1911</v>
      </c>
      <c r="G395" s="583" t="s">
        <v>1724</v>
      </c>
      <c r="H395" s="583" t="s">
        <v>1912</v>
      </c>
      <c r="I395" s="597" t="s">
        <v>1892</v>
      </c>
      <c r="J395" s="598">
        <v>6041</v>
      </c>
      <c r="K395" s="585"/>
      <c r="L395" s="586"/>
    </row>
    <row r="396" spans="1:12" ht="25.5" x14ac:dyDescent="0.25">
      <c r="A396" s="569">
        <v>394</v>
      </c>
      <c r="B396" s="582" t="s">
        <v>305</v>
      </c>
      <c r="C396" s="599" t="s">
        <v>772</v>
      </c>
      <c r="D396" s="600" t="s">
        <v>693</v>
      </c>
      <c r="E396" s="569" t="s">
        <v>321</v>
      </c>
      <c r="F396" s="583" t="s">
        <v>1913</v>
      </c>
      <c r="G396" s="583" t="s">
        <v>1640</v>
      </c>
      <c r="H396" s="583" t="s">
        <v>1914</v>
      </c>
      <c r="I396" s="597" t="s">
        <v>1896</v>
      </c>
      <c r="J396" s="598">
        <v>18167</v>
      </c>
      <c r="K396" s="585"/>
      <c r="L396" s="586"/>
    </row>
    <row r="397" spans="1:12" ht="25.5" x14ac:dyDescent="0.25">
      <c r="A397" s="562">
        <v>395</v>
      </c>
      <c r="B397" s="582" t="s">
        <v>305</v>
      </c>
      <c r="C397" s="599" t="s">
        <v>772</v>
      </c>
      <c r="D397" s="600" t="s">
        <v>693</v>
      </c>
      <c r="E397" s="569" t="s">
        <v>321</v>
      </c>
      <c r="F397" s="583" t="s">
        <v>1915</v>
      </c>
      <c r="G397" s="583" t="s">
        <v>1916</v>
      </c>
      <c r="H397" s="583" t="s">
        <v>1917</v>
      </c>
      <c r="I397" s="597" t="s">
        <v>1896</v>
      </c>
      <c r="J397" s="598">
        <v>10348</v>
      </c>
      <c r="K397" s="585"/>
      <c r="L397" s="586"/>
    </row>
    <row r="398" spans="1:12" ht="25.5" x14ac:dyDescent="0.25">
      <c r="A398" s="569">
        <v>396</v>
      </c>
      <c r="B398" s="582" t="s">
        <v>305</v>
      </c>
      <c r="C398" s="599" t="s">
        <v>772</v>
      </c>
      <c r="D398" s="600" t="s">
        <v>693</v>
      </c>
      <c r="E398" s="569" t="s">
        <v>321</v>
      </c>
      <c r="F398" s="583" t="s">
        <v>1918</v>
      </c>
      <c r="G398" s="583" t="s">
        <v>1919</v>
      </c>
      <c r="H398" s="583" t="s">
        <v>1920</v>
      </c>
      <c r="I398" s="597" t="s">
        <v>1896</v>
      </c>
      <c r="J398" s="598">
        <v>15794</v>
      </c>
      <c r="K398" s="585"/>
      <c r="L398" s="586"/>
    </row>
    <row r="399" spans="1:12" ht="25.5" x14ac:dyDescent="0.25">
      <c r="A399" s="562">
        <v>397</v>
      </c>
      <c r="B399" s="582" t="s">
        <v>305</v>
      </c>
      <c r="C399" s="599" t="s">
        <v>772</v>
      </c>
      <c r="D399" s="600" t="s">
        <v>693</v>
      </c>
      <c r="E399" s="569" t="s">
        <v>321</v>
      </c>
      <c r="F399" s="583" t="s">
        <v>1921</v>
      </c>
      <c r="G399" s="583" t="s">
        <v>1768</v>
      </c>
      <c r="H399" s="583" t="s">
        <v>1922</v>
      </c>
      <c r="I399" s="597" t="s">
        <v>1892</v>
      </c>
      <c r="J399" s="598">
        <v>5906</v>
      </c>
      <c r="K399" s="585"/>
      <c r="L399" s="586"/>
    </row>
    <row r="400" spans="1:12" ht="25.5" x14ac:dyDescent="0.25">
      <c r="A400" s="569">
        <v>398</v>
      </c>
      <c r="B400" s="582" t="s">
        <v>305</v>
      </c>
      <c r="C400" s="583" t="s">
        <v>1495</v>
      </c>
      <c r="D400" s="600" t="s">
        <v>693</v>
      </c>
      <c r="E400" s="569" t="s">
        <v>321</v>
      </c>
      <c r="F400" s="599" t="s">
        <v>1923</v>
      </c>
      <c r="G400" s="583" t="s">
        <v>1669</v>
      </c>
      <c r="H400" s="583" t="s">
        <v>1924</v>
      </c>
      <c r="I400" s="584" t="s">
        <v>1925</v>
      </c>
      <c r="J400" s="598">
        <v>56563</v>
      </c>
      <c r="K400" s="585"/>
      <c r="L400" s="586"/>
    </row>
    <row r="401" spans="1:12" ht="25.5" x14ac:dyDescent="0.25">
      <c r="A401" s="562">
        <v>399</v>
      </c>
      <c r="B401" s="582" t="s">
        <v>305</v>
      </c>
      <c r="C401" s="583" t="s">
        <v>1495</v>
      </c>
      <c r="D401" s="600" t="s">
        <v>693</v>
      </c>
      <c r="E401" s="569" t="s">
        <v>321</v>
      </c>
      <c r="F401" s="599" t="s">
        <v>1923</v>
      </c>
      <c r="G401" s="583" t="s">
        <v>1645</v>
      </c>
      <c r="H401" s="583" t="s">
        <v>1926</v>
      </c>
      <c r="I401" s="584" t="s">
        <v>1925</v>
      </c>
      <c r="J401" s="598">
        <v>27437</v>
      </c>
      <c r="K401" s="585"/>
      <c r="L401" s="586"/>
    </row>
    <row r="402" spans="1:12" ht="25.5" x14ac:dyDescent="0.25">
      <c r="A402" s="569">
        <v>400</v>
      </c>
      <c r="B402" s="582" t="s">
        <v>305</v>
      </c>
      <c r="C402" s="581" t="s">
        <v>1545</v>
      </c>
      <c r="D402" s="600" t="s">
        <v>693</v>
      </c>
      <c r="E402" s="562" t="s">
        <v>694</v>
      </c>
      <c r="F402" s="583" t="s">
        <v>1927</v>
      </c>
      <c r="G402" s="583" t="s">
        <v>1686</v>
      </c>
      <c r="H402" s="583" t="s">
        <v>1928</v>
      </c>
      <c r="I402" s="597" t="s">
        <v>1929</v>
      </c>
      <c r="J402" s="598">
        <v>127175.29</v>
      </c>
      <c r="K402" s="585"/>
      <c r="L402" s="586"/>
    </row>
    <row r="403" spans="1:12" ht="25.5" x14ac:dyDescent="0.25">
      <c r="A403" s="562">
        <v>401</v>
      </c>
      <c r="B403" s="582" t="s">
        <v>305</v>
      </c>
      <c r="C403" s="581" t="s">
        <v>1545</v>
      </c>
      <c r="D403" s="600" t="s">
        <v>693</v>
      </c>
      <c r="E403" s="562" t="s">
        <v>694</v>
      </c>
      <c r="F403" s="583" t="s">
        <v>1930</v>
      </c>
      <c r="G403" s="583" t="s">
        <v>1698</v>
      </c>
      <c r="H403" s="583" t="s">
        <v>1931</v>
      </c>
      <c r="I403" s="597" t="s">
        <v>1932</v>
      </c>
      <c r="J403" s="598">
        <v>4200</v>
      </c>
      <c r="K403" s="585"/>
      <c r="L403" s="586"/>
    </row>
    <row r="404" spans="1:12" ht="25.5" x14ac:dyDescent="0.25">
      <c r="A404" s="569">
        <v>402</v>
      </c>
      <c r="B404" s="582" t="s">
        <v>305</v>
      </c>
      <c r="C404" s="581" t="s">
        <v>1545</v>
      </c>
      <c r="D404" s="600" t="s">
        <v>693</v>
      </c>
      <c r="E404" s="562" t="s">
        <v>694</v>
      </c>
      <c r="F404" s="583" t="s">
        <v>1933</v>
      </c>
      <c r="G404" s="583" t="s">
        <v>1934</v>
      </c>
      <c r="H404" s="583" t="s">
        <v>1935</v>
      </c>
      <c r="I404" s="597" t="s">
        <v>1936</v>
      </c>
      <c r="J404" s="598">
        <v>91898.04</v>
      </c>
      <c r="K404" s="585"/>
      <c r="L404" s="586"/>
    </row>
    <row r="405" spans="1:12" ht="25.5" x14ac:dyDescent="0.25">
      <c r="A405" s="562">
        <v>403</v>
      </c>
      <c r="B405" s="582" t="s">
        <v>305</v>
      </c>
      <c r="C405" s="583" t="s">
        <v>1937</v>
      </c>
      <c r="D405" s="600" t="s">
        <v>693</v>
      </c>
      <c r="E405" s="562" t="s">
        <v>694</v>
      </c>
      <c r="F405" s="583" t="s">
        <v>1938</v>
      </c>
      <c r="G405" s="583" t="s">
        <v>1614</v>
      </c>
      <c r="H405" s="583" t="s">
        <v>1939</v>
      </c>
      <c r="I405" s="584" t="s">
        <v>1800</v>
      </c>
      <c r="J405" s="598">
        <v>25953.23</v>
      </c>
      <c r="K405" s="585"/>
      <c r="L405" s="586"/>
    </row>
    <row r="406" spans="1:12" ht="25.5" x14ac:dyDescent="0.25">
      <c r="A406" s="569">
        <v>404</v>
      </c>
      <c r="B406" s="582" t="s">
        <v>305</v>
      </c>
      <c r="C406" s="583" t="s">
        <v>1940</v>
      </c>
      <c r="D406" s="569" t="s">
        <v>989</v>
      </c>
      <c r="E406" s="562" t="s">
        <v>694</v>
      </c>
      <c r="F406" s="583" t="s">
        <v>1941</v>
      </c>
      <c r="G406" s="583" t="s">
        <v>1689</v>
      </c>
      <c r="H406" s="583" t="s">
        <v>1942</v>
      </c>
      <c r="I406" s="597" t="s">
        <v>1943</v>
      </c>
      <c r="J406" s="598">
        <v>35000</v>
      </c>
      <c r="K406" s="585"/>
      <c r="L406" s="586"/>
    </row>
    <row r="407" spans="1:12" ht="38.25" x14ac:dyDescent="0.25">
      <c r="A407" s="562">
        <v>405</v>
      </c>
      <c r="B407" s="601" t="s">
        <v>305</v>
      </c>
      <c r="C407" s="599" t="s">
        <v>1944</v>
      </c>
      <c r="D407" s="602" t="s">
        <v>693</v>
      </c>
      <c r="E407" s="562" t="s">
        <v>694</v>
      </c>
      <c r="F407" s="599" t="s">
        <v>1945</v>
      </c>
      <c r="G407" s="599" t="s">
        <v>1946</v>
      </c>
      <c r="H407" s="599" t="s">
        <v>1947</v>
      </c>
      <c r="I407" s="597" t="s">
        <v>1948</v>
      </c>
      <c r="J407" s="598">
        <v>24038.99</v>
      </c>
      <c r="K407" s="574"/>
      <c r="L407" s="586"/>
    </row>
    <row r="408" spans="1:12" ht="25.5" x14ac:dyDescent="0.25">
      <c r="A408" s="569">
        <v>406</v>
      </c>
      <c r="B408" s="582" t="s">
        <v>305</v>
      </c>
      <c r="C408" s="583" t="s">
        <v>1949</v>
      </c>
      <c r="D408" s="569" t="s">
        <v>989</v>
      </c>
      <c r="E408" s="569" t="s">
        <v>321</v>
      </c>
      <c r="F408" s="583" t="s">
        <v>1950</v>
      </c>
      <c r="G408" s="583" t="s">
        <v>1951</v>
      </c>
      <c r="H408" s="583" t="s">
        <v>1952</v>
      </c>
      <c r="I408" s="584" t="s">
        <v>1953</v>
      </c>
      <c r="J408" s="598">
        <v>10000</v>
      </c>
      <c r="K408" s="585"/>
      <c r="L408" s="586"/>
    </row>
    <row r="409" spans="1:12" ht="25.5" x14ac:dyDescent="0.25">
      <c r="A409" s="562">
        <v>407</v>
      </c>
      <c r="B409" s="582" t="s">
        <v>305</v>
      </c>
      <c r="C409" s="583" t="s">
        <v>1954</v>
      </c>
      <c r="D409" s="569" t="s">
        <v>989</v>
      </c>
      <c r="E409" s="569" t="s">
        <v>321</v>
      </c>
      <c r="F409" s="583" t="s">
        <v>1955</v>
      </c>
      <c r="G409" s="583" t="s">
        <v>1951</v>
      </c>
      <c r="H409" s="583" t="s">
        <v>1956</v>
      </c>
      <c r="I409" s="584" t="s">
        <v>1957</v>
      </c>
      <c r="J409" s="598">
        <v>9960</v>
      </c>
      <c r="K409" s="585"/>
      <c r="L409" s="586"/>
    </row>
    <row r="410" spans="1:12" ht="25.5" x14ac:dyDescent="0.25">
      <c r="A410" s="569">
        <v>408</v>
      </c>
      <c r="B410" s="582" t="s">
        <v>305</v>
      </c>
      <c r="C410" s="583" t="s">
        <v>1958</v>
      </c>
      <c r="D410" s="569" t="s">
        <v>989</v>
      </c>
      <c r="E410" s="569" t="s">
        <v>321</v>
      </c>
      <c r="F410" s="583" t="s">
        <v>1959</v>
      </c>
      <c r="G410" s="583" t="s">
        <v>1960</v>
      </c>
      <c r="H410" s="583" t="s">
        <v>1961</v>
      </c>
      <c r="I410" s="584" t="s">
        <v>1962</v>
      </c>
      <c r="J410" s="598">
        <v>1000</v>
      </c>
      <c r="K410" s="585"/>
      <c r="L410" s="586"/>
    </row>
    <row r="411" spans="1:12" ht="25.5" x14ac:dyDescent="0.25">
      <c r="A411" s="562">
        <v>409</v>
      </c>
      <c r="B411" s="582" t="s">
        <v>305</v>
      </c>
      <c r="C411" s="583" t="s">
        <v>1963</v>
      </c>
      <c r="D411" s="569" t="s">
        <v>989</v>
      </c>
      <c r="E411" s="569" t="s">
        <v>321</v>
      </c>
      <c r="F411" s="583" t="s">
        <v>1964</v>
      </c>
      <c r="G411" s="583" t="s">
        <v>1965</v>
      </c>
      <c r="H411" s="583" t="s">
        <v>1966</v>
      </c>
      <c r="I411" s="584" t="s">
        <v>1967</v>
      </c>
      <c r="J411" s="598">
        <v>1500</v>
      </c>
      <c r="K411" s="585"/>
      <c r="L411" s="586"/>
    </row>
    <row r="412" spans="1:12" ht="25.5" x14ac:dyDescent="0.25">
      <c r="A412" s="569">
        <v>410</v>
      </c>
      <c r="B412" s="582" t="s">
        <v>305</v>
      </c>
      <c r="C412" s="583" t="s">
        <v>1968</v>
      </c>
      <c r="D412" s="569" t="s">
        <v>989</v>
      </c>
      <c r="E412" s="569" t="s">
        <v>321</v>
      </c>
      <c r="F412" s="583" t="s">
        <v>1969</v>
      </c>
      <c r="G412" s="583" t="s">
        <v>1970</v>
      </c>
      <c r="H412" s="583" t="s">
        <v>1971</v>
      </c>
      <c r="I412" s="584" t="s">
        <v>1972</v>
      </c>
      <c r="J412" s="598">
        <v>1080</v>
      </c>
      <c r="K412" s="585"/>
      <c r="L412" s="586"/>
    </row>
    <row r="413" spans="1:12" ht="25.5" x14ac:dyDescent="0.25">
      <c r="A413" s="562">
        <v>411</v>
      </c>
      <c r="B413" s="582" t="s">
        <v>305</v>
      </c>
      <c r="C413" s="583" t="s">
        <v>1968</v>
      </c>
      <c r="D413" s="569" t="s">
        <v>989</v>
      </c>
      <c r="E413" s="569" t="s">
        <v>321</v>
      </c>
      <c r="F413" s="583" t="s">
        <v>1973</v>
      </c>
      <c r="G413" s="583" t="s">
        <v>1970</v>
      </c>
      <c r="H413" s="583" t="s">
        <v>1974</v>
      </c>
      <c r="I413" s="584" t="s">
        <v>1975</v>
      </c>
      <c r="J413" s="598">
        <v>1170</v>
      </c>
      <c r="K413" s="585"/>
      <c r="L413" s="586"/>
    </row>
    <row r="414" spans="1:12" ht="25.5" x14ac:dyDescent="0.25">
      <c r="A414" s="569">
        <v>412</v>
      </c>
      <c r="B414" s="582" t="s">
        <v>305</v>
      </c>
      <c r="C414" s="583" t="s">
        <v>1976</v>
      </c>
      <c r="D414" s="569" t="s">
        <v>989</v>
      </c>
      <c r="E414" s="562" t="s">
        <v>694</v>
      </c>
      <c r="F414" s="583" t="s">
        <v>1977</v>
      </c>
      <c r="G414" s="583" t="s">
        <v>1978</v>
      </c>
      <c r="H414" s="583" t="s">
        <v>1979</v>
      </c>
      <c r="I414" s="584" t="s">
        <v>1980</v>
      </c>
      <c r="J414" s="598">
        <v>3970</v>
      </c>
      <c r="K414" s="585"/>
      <c r="L414" s="586"/>
    </row>
    <row r="415" spans="1:12" ht="25.5" x14ac:dyDescent="0.25">
      <c r="A415" s="562">
        <v>413</v>
      </c>
      <c r="B415" s="582" t="s">
        <v>305</v>
      </c>
      <c r="C415" s="583" t="s">
        <v>1981</v>
      </c>
      <c r="D415" s="569" t="s">
        <v>989</v>
      </c>
      <c r="E415" s="569" t="s">
        <v>321</v>
      </c>
      <c r="F415" s="583" t="s">
        <v>1982</v>
      </c>
      <c r="G415" s="583" t="s">
        <v>1983</v>
      </c>
      <c r="H415" s="583" t="s">
        <v>1984</v>
      </c>
      <c r="I415" s="584" t="s">
        <v>1985</v>
      </c>
      <c r="J415" s="598">
        <v>2900</v>
      </c>
      <c r="K415" s="585"/>
      <c r="L415" s="586"/>
    </row>
    <row r="416" spans="1:12" ht="25.5" x14ac:dyDescent="0.25">
      <c r="A416" s="569">
        <v>414</v>
      </c>
      <c r="B416" s="582" t="s">
        <v>305</v>
      </c>
      <c r="C416" s="583" t="s">
        <v>1986</v>
      </c>
      <c r="D416" s="569" t="s">
        <v>989</v>
      </c>
      <c r="E416" s="569" t="s">
        <v>321</v>
      </c>
      <c r="F416" s="583" t="s">
        <v>1987</v>
      </c>
      <c r="G416" s="583" t="s">
        <v>1988</v>
      </c>
      <c r="H416" s="583" t="s">
        <v>1989</v>
      </c>
      <c r="I416" s="584" t="s">
        <v>1990</v>
      </c>
      <c r="J416" s="598">
        <v>26000</v>
      </c>
      <c r="K416" s="585"/>
      <c r="L416" s="586"/>
    </row>
    <row r="417" spans="1:12" ht="25.5" x14ac:dyDescent="0.25">
      <c r="A417" s="562">
        <v>415</v>
      </c>
      <c r="B417" s="582" t="s">
        <v>305</v>
      </c>
      <c r="C417" s="583" t="s">
        <v>1991</v>
      </c>
      <c r="D417" s="569" t="s">
        <v>989</v>
      </c>
      <c r="E417" s="569" t="s">
        <v>321</v>
      </c>
      <c r="F417" s="583" t="s">
        <v>1992</v>
      </c>
      <c r="G417" s="583" t="s">
        <v>1993</v>
      </c>
      <c r="H417" s="583" t="s">
        <v>1994</v>
      </c>
      <c r="I417" s="584" t="s">
        <v>1995</v>
      </c>
      <c r="J417" s="598">
        <v>2430</v>
      </c>
      <c r="K417" s="585"/>
      <c r="L417" s="586"/>
    </row>
    <row r="418" spans="1:12" ht="25.5" x14ac:dyDescent="0.25">
      <c r="A418" s="569">
        <v>416</v>
      </c>
      <c r="B418" s="582" t="s">
        <v>305</v>
      </c>
      <c r="C418" s="583" t="s">
        <v>1996</v>
      </c>
      <c r="D418" s="569" t="s">
        <v>989</v>
      </c>
      <c r="E418" s="569" t="s">
        <v>321</v>
      </c>
      <c r="F418" s="583" t="s">
        <v>1997</v>
      </c>
      <c r="G418" s="583" t="s">
        <v>1998</v>
      </c>
      <c r="H418" s="583" t="s">
        <v>1999</v>
      </c>
      <c r="I418" s="584" t="s">
        <v>2000</v>
      </c>
      <c r="J418" s="598">
        <v>300</v>
      </c>
      <c r="K418" s="585"/>
      <c r="L418" s="586"/>
    </row>
    <row r="419" spans="1:12" ht="25.5" x14ac:dyDescent="0.25">
      <c r="A419" s="562">
        <v>417</v>
      </c>
      <c r="B419" s="582" t="s">
        <v>305</v>
      </c>
      <c r="C419" s="583" t="s">
        <v>2001</v>
      </c>
      <c r="D419" s="569" t="s">
        <v>989</v>
      </c>
      <c r="E419" s="569" t="s">
        <v>321</v>
      </c>
      <c r="F419" s="583" t="s">
        <v>2002</v>
      </c>
      <c r="G419" s="583" t="s">
        <v>2003</v>
      </c>
      <c r="H419" s="583" t="s">
        <v>2004</v>
      </c>
      <c r="I419" s="596">
        <v>43284</v>
      </c>
      <c r="J419" s="598">
        <v>900</v>
      </c>
      <c r="K419" s="585"/>
      <c r="L419" s="586"/>
    </row>
    <row r="420" spans="1:12" ht="25.5" x14ac:dyDescent="0.25">
      <c r="A420" s="569">
        <v>418</v>
      </c>
      <c r="B420" s="582" t="s">
        <v>305</v>
      </c>
      <c r="C420" s="583" t="s">
        <v>2005</v>
      </c>
      <c r="D420" s="569" t="s">
        <v>989</v>
      </c>
      <c r="E420" s="569" t="s">
        <v>321</v>
      </c>
      <c r="F420" s="583" t="s">
        <v>2006</v>
      </c>
      <c r="G420" s="583" t="s">
        <v>1970</v>
      </c>
      <c r="H420" s="583" t="s">
        <v>2007</v>
      </c>
      <c r="I420" s="584" t="s">
        <v>2008</v>
      </c>
      <c r="J420" s="598">
        <v>8580</v>
      </c>
      <c r="K420" s="585"/>
      <c r="L420" s="586"/>
    </row>
    <row r="421" spans="1:12" ht="25.5" x14ac:dyDescent="0.25">
      <c r="A421" s="562">
        <v>419</v>
      </c>
      <c r="B421" s="582" t="s">
        <v>305</v>
      </c>
      <c r="C421" s="583" t="s">
        <v>2009</v>
      </c>
      <c r="D421" s="569" t="s">
        <v>989</v>
      </c>
      <c r="E421" s="569" t="s">
        <v>321</v>
      </c>
      <c r="F421" s="583" t="s">
        <v>2010</v>
      </c>
      <c r="G421" s="583" t="s">
        <v>1951</v>
      </c>
      <c r="H421" s="583" t="s">
        <v>2011</v>
      </c>
      <c r="I421" s="584" t="s">
        <v>2012</v>
      </c>
      <c r="J421" s="598">
        <v>10000</v>
      </c>
      <c r="K421" s="585"/>
      <c r="L421" s="586"/>
    </row>
    <row r="422" spans="1:12" ht="25.5" x14ac:dyDescent="0.25">
      <c r="A422" s="569">
        <v>420</v>
      </c>
      <c r="B422" s="582" t="s">
        <v>305</v>
      </c>
      <c r="C422" s="583" t="s">
        <v>2013</v>
      </c>
      <c r="D422" s="569" t="s">
        <v>989</v>
      </c>
      <c r="E422" s="569" t="s">
        <v>321</v>
      </c>
      <c r="F422" s="583" t="s">
        <v>2014</v>
      </c>
      <c r="G422" s="583" t="s">
        <v>1983</v>
      </c>
      <c r="H422" s="583" t="s">
        <v>2015</v>
      </c>
      <c r="I422" s="584" t="s">
        <v>2016</v>
      </c>
      <c r="J422" s="598">
        <v>2500</v>
      </c>
      <c r="K422" s="585"/>
      <c r="L422" s="586"/>
    </row>
    <row r="423" spans="1:12" ht="25.5" x14ac:dyDescent="0.25">
      <c r="A423" s="562">
        <v>421</v>
      </c>
      <c r="B423" s="582" t="s">
        <v>305</v>
      </c>
      <c r="C423" s="583" t="s">
        <v>2017</v>
      </c>
      <c r="D423" s="569" t="s">
        <v>989</v>
      </c>
      <c r="E423" s="562" t="s">
        <v>694</v>
      </c>
      <c r="F423" s="583" t="s">
        <v>2018</v>
      </c>
      <c r="G423" s="583" t="s">
        <v>2019</v>
      </c>
      <c r="H423" s="583" t="s">
        <v>2020</v>
      </c>
      <c r="I423" s="584" t="s">
        <v>2021</v>
      </c>
      <c r="J423" s="598"/>
      <c r="K423" s="585"/>
      <c r="L423" s="586"/>
    </row>
    <row r="424" spans="1:12" ht="25.5" x14ac:dyDescent="0.25">
      <c r="A424" s="569">
        <v>422</v>
      </c>
      <c r="B424" s="582" t="s">
        <v>305</v>
      </c>
      <c r="C424" s="583" t="s">
        <v>2022</v>
      </c>
      <c r="D424" s="569" t="s">
        <v>989</v>
      </c>
      <c r="E424" s="569" t="s">
        <v>321</v>
      </c>
      <c r="F424" s="583" t="s">
        <v>2023</v>
      </c>
      <c r="G424" s="583" t="s">
        <v>1965</v>
      </c>
      <c r="H424" s="583" t="s">
        <v>2024</v>
      </c>
      <c r="I424" s="584" t="s">
        <v>2025</v>
      </c>
      <c r="J424" s="598">
        <v>1666</v>
      </c>
      <c r="K424" s="585"/>
      <c r="L424" s="586"/>
    </row>
    <row r="425" spans="1:12" ht="25.5" x14ac:dyDescent="0.25">
      <c r="A425" s="562">
        <v>423</v>
      </c>
      <c r="B425" s="582" t="s">
        <v>305</v>
      </c>
      <c r="C425" s="583" t="s">
        <v>2026</v>
      </c>
      <c r="D425" s="569" t="s">
        <v>989</v>
      </c>
      <c r="E425" s="562" t="s">
        <v>694</v>
      </c>
      <c r="F425" s="583" t="s">
        <v>2027</v>
      </c>
      <c r="G425" s="583" t="s">
        <v>2028</v>
      </c>
      <c r="H425" s="583" t="s">
        <v>2029</v>
      </c>
      <c r="I425" s="584" t="s">
        <v>2030</v>
      </c>
      <c r="J425" s="598">
        <v>2220</v>
      </c>
      <c r="K425" s="585"/>
      <c r="L425" s="586"/>
    </row>
    <row r="426" spans="1:12" ht="25.5" x14ac:dyDescent="0.25">
      <c r="A426" s="569">
        <v>424</v>
      </c>
      <c r="B426" s="582" t="s">
        <v>305</v>
      </c>
      <c r="C426" s="583" t="s">
        <v>2031</v>
      </c>
      <c r="D426" s="569" t="s">
        <v>989</v>
      </c>
      <c r="E426" s="569" t="s">
        <v>321</v>
      </c>
      <c r="F426" s="583" t="s">
        <v>2032</v>
      </c>
      <c r="G426" s="583" t="s">
        <v>2033</v>
      </c>
      <c r="H426" s="583" t="s">
        <v>2034</v>
      </c>
      <c r="I426" s="584" t="s">
        <v>2035</v>
      </c>
      <c r="J426" s="598">
        <v>3000</v>
      </c>
      <c r="K426" s="585"/>
      <c r="L426" s="586"/>
    </row>
    <row r="427" spans="1:12" ht="25.5" x14ac:dyDescent="0.25">
      <c r="A427" s="562">
        <v>425</v>
      </c>
      <c r="B427" s="582" t="s">
        <v>305</v>
      </c>
      <c r="C427" s="583" t="s">
        <v>2036</v>
      </c>
      <c r="D427" s="569" t="s">
        <v>989</v>
      </c>
      <c r="E427" s="569" t="s">
        <v>321</v>
      </c>
      <c r="F427" s="583" t="s">
        <v>2037</v>
      </c>
      <c r="G427" s="583" t="s">
        <v>2038</v>
      </c>
      <c r="H427" s="583" t="s">
        <v>2039</v>
      </c>
      <c r="I427" s="584" t="s">
        <v>2040</v>
      </c>
      <c r="J427" s="598">
        <v>6600</v>
      </c>
      <c r="K427" s="585"/>
      <c r="L427" s="586"/>
    </row>
    <row r="428" spans="1:12" ht="25.5" x14ac:dyDescent="0.25">
      <c r="A428" s="569">
        <v>426</v>
      </c>
      <c r="B428" s="582" t="s">
        <v>305</v>
      </c>
      <c r="C428" s="583" t="s">
        <v>2041</v>
      </c>
      <c r="D428" s="569" t="s">
        <v>989</v>
      </c>
      <c r="E428" s="569" t="s">
        <v>321</v>
      </c>
      <c r="F428" s="583" t="s">
        <v>2042</v>
      </c>
      <c r="G428" s="583" t="s">
        <v>2043</v>
      </c>
      <c r="H428" s="583" t="s">
        <v>1653</v>
      </c>
      <c r="I428" s="584" t="s">
        <v>2044</v>
      </c>
      <c r="J428" s="598">
        <v>15750</v>
      </c>
      <c r="K428" s="585"/>
      <c r="L428" s="586"/>
    </row>
    <row r="429" spans="1:12" ht="25.5" x14ac:dyDescent="0.25">
      <c r="A429" s="562">
        <v>427</v>
      </c>
      <c r="B429" s="582" t="s">
        <v>305</v>
      </c>
      <c r="C429" s="583" t="s">
        <v>2045</v>
      </c>
      <c r="D429" s="569" t="s">
        <v>989</v>
      </c>
      <c r="E429" s="569" t="s">
        <v>321</v>
      </c>
      <c r="F429" s="583" t="s">
        <v>2046</v>
      </c>
      <c r="G429" s="583" t="s">
        <v>1951</v>
      </c>
      <c r="H429" s="583" t="s">
        <v>2047</v>
      </c>
      <c r="I429" s="584" t="s">
        <v>2048</v>
      </c>
      <c r="J429" s="598">
        <v>10000</v>
      </c>
      <c r="K429" s="585"/>
      <c r="L429" s="586"/>
    </row>
    <row r="430" spans="1:12" ht="38.25" x14ac:dyDescent="0.25">
      <c r="A430" s="569">
        <v>428</v>
      </c>
      <c r="B430" s="582" t="s">
        <v>305</v>
      </c>
      <c r="C430" s="583" t="s">
        <v>2049</v>
      </c>
      <c r="D430" s="569" t="s">
        <v>989</v>
      </c>
      <c r="E430" s="569" t="s">
        <v>321</v>
      </c>
      <c r="F430" s="583" t="s">
        <v>2050</v>
      </c>
      <c r="G430" s="583" t="s">
        <v>2051</v>
      </c>
      <c r="H430" s="583" t="s">
        <v>2052</v>
      </c>
      <c r="I430" s="584" t="s">
        <v>2053</v>
      </c>
      <c r="J430" s="598">
        <v>2500</v>
      </c>
      <c r="K430" s="585"/>
      <c r="L430" s="586"/>
    </row>
    <row r="431" spans="1:12" ht="25.5" x14ac:dyDescent="0.25">
      <c r="A431" s="562">
        <v>429</v>
      </c>
      <c r="B431" s="582" t="s">
        <v>305</v>
      </c>
      <c r="C431" s="583" t="s">
        <v>2054</v>
      </c>
      <c r="D431" s="569" t="s">
        <v>989</v>
      </c>
      <c r="E431" s="569" t="s">
        <v>321</v>
      </c>
      <c r="F431" s="583" t="s">
        <v>2055</v>
      </c>
      <c r="G431" s="583" t="s">
        <v>1970</v>
      </c>
      <c r="H431" s="583" t="s">
        <v>2056</v>
      </c>
      <c r="I431" s="584" t="s">
        <v>2057</v>
      </c>
      <c r="J431" s="598">
        <v>8270</v>
      </c>
      <c r="K431" s="585"/>
      <c r="L431" s="586"/>
    </row>
    <row r="432" spans="1:12" ht="25.5" x14ac:dyDescent="0.25">
      <c r="A432" s="569">
        <v>430</v>
      </c>
      <c r="B432" s="582" t="s">
        <v>305</v>
      </c>
      <c r="C432" s="583" t="s">
        <v>2058</v>
      </c>
      <c r="D432" s="569" t="s">
        <v>989</v>
      </c>
      <c r="E432" s="569" t="s">
        <v>321</v>
      </c>
      <c r="F432" s="583" t="s">
        <v>2059</v>
      </c>
      <c r="G432" s="583" t="s">
        <v>2003</v>
      </c>
      <c r="H432" s="583" t="s">
        <v>2060</v>
      </c>
      <c r="I432" s="584" t="s">
        <v>2061</v>
      </c>
      <c r="J432" s="598">
        <v>3000</v>
      </c>
      <c r="K432" s="585"/>
      <c r="L432" s="586"/>
    </row>
    <row r="433" spans="1:12" ht="25.5" x14ac:dyDescent="0.25">
      <c r="A433" s="562">
        <v>431</v>
      </c>
      <c r="B433" s="582" t="s">
        <v>305</v>
      </c>
      <c r="C433" s="583" t="s">
        <v>2062</v>
      </c>
      <c r="D433" s="569" t="s">
        <v>989</v>
      </c>
      <c r="E433" s="562" t="s">
        <v>694</v>
      </c>
      <c r="F433" s="583" t="s">
        <v>2063</v>
      </c>
      <c r="G433" s="583" t="s">
        <v>2028</v>
      </c>
      <c r="H433" s="583" t="s">
        <v>2064</v>
      </c>
      <c r="I433" s="584" t="s">
        <v>2065</v>
      </c>
      <c r="J433" s="598">
        <v>860</v>
      </c>
      <c r="K433" s="585"/>
      <c r="L433" s="586"/>
    </row>
    <row r="434" spans="1:12" ht="25.5" x14ac:dyDescent="0.25">
      <c r="A434" s="569">
        <v>432</v>
      </c>
      <c r="B434" s="582" t="s">
        <v>305</v>
      </c>
      <c r="C434" s="583" t="s">
        <v>2062</v>
      </c>
      <c r="D434" s="569" t="s">
        <v>989</v>
      </c>
      <c r="E434" s="562" t="s">
        <v>694</v>
      </c>
      <c r="F434" s="583" t="s">
        <v>2066</v>
      </c>
      <c r="G434" s="583" t="s">
        <v>2028</v>
      </c>
      <c r="H434" s="583" t="s">
        <v>2064</v>
      </c>
      <c r="I434" s="584" t="s">
        <v>2065</v>
      </c>
      <c r="J434" s="598">
        <v>615</v>
      </c>
      <c r="K434" s="585"/>
      <c r="L434" s="586"/>
    </row>
    <row r="435" spans="1:12" ht="25.5" x14ac:dyDescent="0.25">
      <c r="A435" s="562">
        <v>433</v>
      </c>
      <c r="B435" s="582" t="s">
        <v>305</v>
      </c>
      <c r="C435" s="583" t="s">
        <v>2067</v>
      </c>
      <c r="D435" s="569" t="s">
        <v>989</v>
      </c>
      <c r="E435" s="569" t="s">
        <v>321</v>
      </c>
      <c r="F435" s="583" t="s">
        <v>2068</v>
      </c>
      <c r="G435" s="583" t="s">
        <v>2003</v>
      </c>
      <c r="H435" s="583" t="s">
        <v>2069</v>
      </c>
      <c r="I435" s="584" t="s">
        <v>2070</v>
      </c>
      <c r="J435" s="598">
        <v>1200</v>
      </c>
      <c r="K435" s="585"/>
      <c r="L435" s="586"/>
    </row>
    <row r="436" spans="1:12" ht="25.5" x14ac:dyDescent="0.25">
      <c r="A436" s="569">
        <v>434</v>
      </c>
      <c r="B436" s="582" t="s">
        <v>305</v>
      </c>
      <c r="C436" s="583" t="s">
        <v>2071</v>
      </c>
      <c r="D436" s="569" t="s">
        <v>989</v>
      </c>
      <c r="E436" s="569" t="s">
        <v>321</v>
      </c>
      <c r="F436" s="583" t="s">
        <v>2072</v>
      </c>
      <c r="G436" s="583" t="s">
        <v>2073</v>
      </c>
      <c r="H436" s="583" t="s">
        <v>2074</v>
      </c>
      <c r="I436" s="584" t="s">
        <v>2075</v>
      </c>
      <c r="J436" s="598">
        <v>800</v>
      </c>
      <c r="K436" s="585"/>
      <c r="L436" s="586"/>
    </row>
    <row r="437" spans="1:12" ht="25.5" x14ac:dyDescent="0.25">
      <c r="A437" s="562">
        <v>435</v>
      </c>
      <c r="B437" s="582" t="s">
        <v>2076</v>
      </c>
      <c r="C437" s="583" t="s">
        <v>885</v>
      </c>
      <c r="D437" s="582" t="s">
        <v>2077</v>
      </c>
      <c r="E437" s="569" t="s">
        <v>321</v>
      </c>
      <c r="F437" s="603" t="s">
        <v>2078</v>
      </c>
      <c r="G437" s="583" t="s">
        <v>2079</v>
      </c>
      <c r="H437" s="583" t="s">
        <v>2080</v>
      </c>
      <c r="I437" s="584" t="s">
        <v>1347</v>
      </c>
      <c r="J437" s="585">
        <v>6499</v>
      </c>
      <c r="K437" s="585"/>
      <c r="L437" s="586"/>
    </row>
    <row r="438" spans="1:12" ht="25.5" x14ac:dyDescent="0.25">
      <c r="A438" s="569">
        <v>436</v>
      </c>
      <c r="B438" s="582" t="s">
        <v>2076</v>
      </c>
      <c r="C438" s="583" t="s">
        <v>885</v>
      </c>
      <c r="D438" s="582" t="s">
        <v>2077</v>
      </c>
      <c r="E438" s="569" t="s">
        <v>321</v>
      </c>
      <c r="F438" s="603" t="s">
        <v>2081</v>
      </c>
      <c r="G438" s="583" t="s">
        <v>2079</v>
      </c>
      <c r="H438" s="583" t="s">
        <v>2082</v>
      </c>
      <c r="I438" s="584" t="s">
        <v>766</v>
      </c>
      <c r="J438" s="585">
        <v>1021</v>
      </c>
      <c r="K438" s="585"/>
      <c r="L438" s="586"/>
    </row>
    <row r="439" spans="1:12" ht="38.25" x14ac:dyDescent="0.25">
      <c r="A439" s="562">
        <v>437</v>
      </c>
      <c r="B439" s="582" t="s">
        <v>307</v>
      </c>
      <c r="C439" s="583" t="s">
        <v>885</v>
      </c>
      <c r="D439" s="582" t="s">
        <v>693</v>
      </c>
      <c r="E439" s="569" t="s">
        <v>321</v>
      </c>
      <c r="F439" s="603" t="s">
        <v>2083</v>
      </c>
      <c r="G439" s="583" t="s">
        <v>2084</v>
      </c>
      <c r="H439" s="583" t="s">
        <v>2085</v>
      </c>
      <c r="I439" s="584" t="s">
        <v>1347</v>
      </c>
      <c r="J439" s="585">
        <v>3947</v>
      </c>
      <c r="K439" s="585"/>
      <c r="L439" s="586"/>
    </row>
    <row r="440" spans="1:12" ht="25.5" x14ac:dyDescent="0.25">
      <c r="A440" s="569">
        <v>438</v>
      </c>
      <c r="B440" s="582" t="s">
        <v>307</v>
      </c>
      <c r="C440" s="583" t="s">
        <v>885</v>
      </c>
      <c r="D440" s="582" t="s">
        <v>693</v>
      </c>
      <c r="E440" s="569" t="s">
        <v>321</v>
      </c>
      <c r="F440" s="603" t="s">
        <v>2086</v>
      </c>
      <c r="G440" s="583" t="s">
        <v>2087</v>
      </c>
      <c r="H440" s="583" t="s">
        <v>2088</v>
      </c>
      <c r="I440" s="584" t="s">
        <v>1347</v>
      </c>
      <c r="J440" s="585">
        <v>2070</v>
      </c>
      <c r="K440" s="585"/>
      <c r="L440" s="586"/>
    </row>
    <row r="441" spans="1:12" ht="25.5" x14ac:dyDescent="0.25">
      <c r="A441" s="562">
        <v>439</v>
      </c>
      <c r="B441" s="582" t="s">
        <v>307</v>
      </c>
      <c r="C441" s="583" t="s">
        <v>885</v>
      </c>
      <c r="D441" s="582" t="s">
        <v>693</v>
      </c>
      <c r="E441" s="569" t="s">
        <v>321</v>
      </c>
      <c r="F441" s="603" t="s">
        <v>2089</v>
      </c>
      <c r="G441" s="583" t="s">
        <v>2090</v>
      </c>
      <c r="H441" s="583" t="s">
        <v>2091</v>
      </c>
      <c r="I441" s="584" t="s">
        <v>1347</v>
      </c>
      <c r="J441" s="585">
        <v>9757</v>
      </c>
      <c r="K441" s="585"/>
      <c r="L441" s="586"/>
    </row>
    <row r="442" spans="1:12" ht="25.5" x14ac:dyDescent="0.25">
      <c r="A442" s="569">
        <v>440</v>
      </c>
      <c r="B442" s="582" t="s">
        <v>307</v>
      </c>
      <c r="C442" s="583" t="s">
        <v>885</v>
      </c>
      <c r="D442" s="582" t="s">
        <v>693</v>
      </c>
      <c r="E442" s="569" t="s">
        <v>321</v>
      </c>
      <c r="F442" s="603" t="s">
        <v>2092</v>
      </c>
      <c r="G442" s="583" t="s">
        <v>2093</v>
      </c>
      <c r="H442" s="583" t="s">
        <v>2094</v>
      </c>
      <c r="I442" s="584" t="s">
        <v>889</v>
      </c>
      <c r="J442" s="585">
        <v>6437</v>
      </c>
      <c r="K442" s="585"/>
      <c r="L442" s="586"/>
    </row>
    <row r="443" spans="1:12" ht="25.5" x14ac:dyDescent="0.25">
      <c r="A443" s="562">
        <v>441</v>
      </c>
      <c r="B443" s="582" t="s">
        <v>307</v>
      </c>
      <c r="C443" s="583" t="s">
        <v>885</v>
      </c>
      <c r="D443" s="582" t="s">
        <v>693</v>
      </c>
      <c r="E443" s="569" t="s">
        <v>321</v>
      </c>
      <c r="F443" s="603" t="s">
        <v>2095</v>
      </c>
      <c r="G443" s="583" t="s">
        <v>2096</v>
      </c>
      <c r="H443" s="583" t="s">
        <v>2097</v>
      </c>
      <c r="I443" s="584" t="s">
        <v>889</v>
      </c>
      <c r="J443" s="585">
        <v>5306</v>
      </c>
      <c r="K443" s="585"/>
      <c r="L443" s="586"/>
    </row>
    <row r="444" spans="1:12" ht="25.5" x14ac:dyDescent="0.25">
      <c r="A444" s="569">
        <v>442</v>
      </c>
      <c r="B444" s="582" t="s">
        <v>307</v>
      </c>
      <c r="C444" s="583" t="s">
        <v>772</v>
      </c>
      <c r="D444" s="582" t="s">
        <v>693</v>
      </c>
      <c r="E444" s="569" t="s">
        <v>321</v>
      </c>
      <c r="F444" s="583" t="s">
        <v>2098</v>
      </c>
      <c r="G444" s="583" t="s">
        <v>2099</v>
      </c>
      <c r="H444" s="583" t="s">
        <v>2100</v>
      </c>
      <c r="I444" s="584" t="s">
        <v>1347</v>
      </c>
      <c r="J444" s="585">
        <v>7573</v>
      </c>
      <c r="K444" s="585"/>
      <c r="L444" s="586"/>
    </row>
    <row r="445" spans="1:12" ht="25.5" x14ac:dyDescent="0.25">
      <c r="A445" s="562">
        <v>443</v>
      </c>
      <c r="B445" s="582" t="s">
        <v>307</v>
      </c>
      <c r="C445" s="583" t="s">
        <v>772</v>
      </c>
      <c r="D445" s="582" t="s">
        <v>693</v>
      </c>
      <c r="E445" s="569" t="s">
        <v>321</v>
      </c>
      <c r="F445" s="583" t="s">
        <v>2101</v>
      </c>
      <c r="G445" s="583" t="s">
        <v>2102</v>
      </c>
      <c r="H445" s="583" t="s">
        <v>2103</v>
      </c>
      <c r="I445" s="584" t="s">
        <v>1347</v>
      </c>
      <c r="J445" s="585">
        <v>10728</v>
      </c>
      <c r="K445" s="585"/>
      <c r="L445" s="586"/>
    </row>
    <row r="446" spans="1:12" ht="25.5" x14ac:dyDescent="0.25">
      <c r="A446" s="569">
        <v>444</v>
      </c>
      <c r="B446" s="582" t="s">
        <v>2076</v>
      </c>
      <c r="C446" s="583" t="s">
        <v>772</v>
      </c>
      <c r="D446" s="582" t="s">
        <v>2077</v>
      </c>
      <c r="E446" s="569" t="s">
        <v>321</v>
      </c>
      <c r="F446" s="583" t="s">
        <v>2104</v>
      </c>
      <c r="G446" s="583" t="s">
        <v>2105</v>
      </c>
      <c r="H446" s="583" t="s">
        <v>2106</v>
      </c>
      <c r="I446" s="584" t="s">
        <v>889</v>
      </c>
      <c r="J446" s="585">
        <v>2748</v>
      </c>
      <c r="K446" s="585"/>
      <c r="L446" s="586"/>
    </row>
    <row r="447" spans="1:12" ht="25.5" x14ac:dyDescent="0.25">
      <c r="A447" s="562">
        <v>445</v>
      </c>
      <c r="B447" s="582" t="s">
        <v>307</v>
      </c>
      <c r="C447" s="583" t="s">
        <v>901</v>
      </c>
      <c r="D447" s="582" t="s">
        <v>693</v>
      </c>
      <c r="E447" s="569" t="s">
        <v>321</v>
      </c>
      <c r="F447" s="583" t="s">
        <v>2107</v>
      </c>
      <c r="G447" s="583" t="s">
        <v>2108</v>
      </c>
      <c r="H447" s="583" t="s">
        <v>2109</v>
      </c>
      <c r="I447" s="584" t="s">
        <v>1341</v>
      </c>
      <c r="J447" s="585">
        <v>54573</v>
      </c>
      <c r="K447" s="585"/>
      <c r="L447" s="586"/>
    </row>
    <row r="448" spans="1:12" ht="25.5" x14ac:dyDescent="0.25">
      <c r="A448" s="569">
        <v>446</v>
      </c>
      <c r="B448" s="582" t="s">
        <v>307</v>
      </c>
      <c r="C448" s="583" t="s">
        <v>901</v>
      </c>
      <c r="D448" s="582" t="s">
        <v>693</v>
      </c>
      <c r="E448" s="569" t="s">
        <v>321</v>
      </c>
      <c r="F448" s="583" t="s">
        <v>2110</v>
      </c>
      <c r="G448" s="583" t="s">
        <v>2111</v>
      </c>
      <c r="H448" s="583" t="s">
        <v>2112</v>
      </c>
      <c r="I448" s="584" t="s">
        <v>2113</v>
      </c>
      <c r="J448" s="585">
        <v>5000</v>
      </c>
      <c r="K448" s="585"/>
      <c r="L448" s="586"/>
    </row>
    <row r="449" spans="1:12" ht="25.5" x14ac:dyDescent="0.25">
      <c r="A449" s="562">
        <v>447</v>
      </c>
      <c r="B449" s="582" t="s">
        <v>307</v>
      </c>
      <c r="C449" s="583" t="s">
        <v>901</v>
      </c>
      <c r="D449" s="582" t="s">
        <v>693</v>
      </c>
      <c r="E449" s="569" t="s">
        <v>321</v>
      </c>
      <c r="F449" s="570" t="s">
        <v>2114</v>
      </c>
      <c r="G449" s="583" t="s">
        <v>2111</v>
      </c>
      <c r="H449" s="583" t="s">
        <v>2115</v>
      </c>
      <c r="I449" s="584" t="s">
        <v>2113</v>
      </c>
      <c r="J449" s="585">
        <v>2000</v>
      </c>
      <c r="K449" s="585"/>
      <c r="L449" s="586"/>
    </row>
    <row r="450" spans="1:12" ht="25.5" x14ac:dyDescent="0.25">
      <c r="A450" s="569">
        <v>448</v>
      </c>
      <c r="B450" s="582" t="s">
        <v>307</v>
      </c>
      <c r="C450" s="583" t="s">
        <v>2116</v>
      </c>
      <c r="D450" s="582" t="s">
        <v>693</v>
      </c>
      <c r="E450" s="562" t="s">
        <v>694</v>
      </c>
      <c r="F450" s="583" t="s">
        <v>2117</v>
      </c>
      <c r="G450" s="583" t="s">
        <v>2118</v>
      </c>
      <c r="H450" s="583" t="s">
        <v>2119</v>
      </c>
      <c r="I450" s="584" t="s">
        <v>1347</v>
      </c>
      <c r="J450" s="585">
        <v>96418.46</v>
      </c>
      <c r="K450" s="585"/>
      <c r="L450" s="586"/>
    </row>
    <row r="451" spans="1:12" ht="25.5" x14ac:dyDescent="0.25">
      <c r="A451" s="562">
        <v>449</v>
      </c>
      <c r="B451" s="582" t="s">
        <v>307</v>
      </c>
      <c r="C451" s="583" t="s">
        <v>2120</v>
      </c>
      <c r="D451" s="582" t="s">
        <v>693</v>
      </c>
      <c r="E451" s="562" t="s">
        <v>694</v>
      </c>
      <c r="F451" s="583" t="s">
        <v>2121</v>
      </c>
      <c r="G451" s="583" t="s">
        <v>2122</v>
      </c>
      <c r="H451" s="583" t="s">
        <v>2123</v>
      </c>
      <c r="I451" s="584" t="s">
        <v>2113</v>
      </c>
      <c r="J451" s="585">
        <v>8199</v>
      </c>
      <c r="K451" s="585"/>
      <c r="L451" s="586"/>
    </row>
    <row r="452" spans="1:12" ht="25.5" x14ac:dyDescent="0.25">
      <c r="A452" s="569">
        <v>450</v>
      </c>
      <c r="B452" s="582" t="s">
        <v>307</v>
      </c>
      <c r="C452" s="570" t="s">
        <v>2124</v>
      </c>
      <c r="D452" s="569" t="s">
        <v>989</v>
      </c>
      <c r="E452" s="569" t="s">
        <v>321</v>
      </c>
      <c r="F452" s="570" t="s">
        <v>2125</v>
      </c>
      <c r="G452" s="570" t="s">
        <v>2126</v>
      </c>
      <c r="H452" s="583" t="s">
        <v>2127</v>
      </c>
      <c r="I452" s="584" t="s">
        <v>2113</v>
      </c>
      <c r="J452" s="585">
        <v>1000</v>
      </c>
      <c r="K452" s="585"/>
      <c r="L452" s="586"/>
    </row>
    <row r="453" spans="1:12" ht="25.5" x14ac:dyDescent="0.25">
      <c r="A453" s="562">
        <v>451</v>
      </c>
      <c r="B453" s="582" t="s">
        <v>307</v>
      </c>
      <c r="C453" s="570" t="s">
        <v>2128</v>
      </c>
      <c r="D453" s="569" t="s">
        <v>989</v>
      </c>
      <c r="E453" s="569" t="s">
        <v>321</v>
      </c>
      <c r="F453" s="570" t="s">
        <v>2129</v>
      </c>
      <c r="G453" s="570" t="s">
        <v>2130</v>
      </c>
      <c r="H453" s="583" t="s">
        <v>2131</v>
      </c>
      <c r="I453" s="584">
        <v>2018</v>
      </c>
      <c r="J453" s="585">
        <v>2000</v>
      </c>
      <c r="K453" s="585"/>
      <c r="L453" s="586"/>
    </row>
    <row r="454" spans="1:12" ht="25.5" x14ac:dyDescent="0.25">
      <c r="A454" s="569">
        <v>452</v>
      </c>
      <c r="B454" s="582" t="s">
        <v>307</v>
      </c>
      <c r="C454" s="570" t="s">
        <v>2132</v>
      </c>
      <c r="D454" s="604" t="s">
        <v>693</v>
      </c>
      <c r="E454" s="569" t="s">
        <v>321</v>
      </c>
      <c r="F454" s="583" t="s">
        <v>2133</v>
      </c>
      <c r="G454" s="583" t="s">
        <v>2134</v>
      </c>
      <c r="H454" s="583" t="s">
        <v>2135</v>
      </c>
      <c r="I454" s="584">
        <v>2018</v>
      </c>
      <c r="J454" s="585">
        <v>1000</v>
      </c>
      <c r="K454" s="585"/>
      <c r="L454" s="586"/>
    </row>
    <row r="455" spans="1:12" ht="38.25" x14ac:dyDescent="0.25">
      <c r="A455" s="562">
        <v>453</v>
      </c>
      <c r="B455" s="582" t="s">
        <v>307</v>
      </c>
      <c r="C455" s="570" t="s">
        <v>2136</v>
      </c>
      <c r="D455" s="604" t="s">
        <v>693</v>
      </c>
      <c r="E455" s="562" t="s">
        <v>694</v>
      </c>
      <c r="F455" s="570">
        <v>20091112</v>
      </c>
      <c r="G455" s="570" t="s">
        <v>2137</v>
      </c>
      <c r="H455" s="583" t="s">
        <v>2138</v>
      </c>
      <c r="I455" s="584">
        <v>2018</v>
      </c>
      <c r="J455" s="585">
        <v>40000</v>
      </c>
      <c r="K455" s="585"/>
      <c r="L455" s="586"/>
    </row>
    <row r="456" spans="1:12" ht="38.25" x14ac:dyDescent="0.25">
      <c r="A456" s="569">
        <v>454</v>
      </c>
      <c r="B456" s="582" t="s">
        <v>307</v>
      </c>
      <c r="C456" s="570" t="s">
        <v>2136</v>
      </c>
      <c r="D456" s="569" t="s">
        <v>989</v>
      </c>
      <c r="E456" s="562" t="s">
        <v>694</v>
      </c>
      <c r="F456" s="570" t="s">
        <v>2139</v>
      </c>
      <c r="G456" s="570" t="s">
        <v>2137</v>
      </c>
      <c r="H456" s="583" t="s">
        <v>2140</v>
      </c>
      <c r="I456" s="584" t="s">
        <v>2141</v>
      </c>
      <c r="J456" s="585">
        <v>9509</v>
      </c>
      <c r="K456" s="585"/>
      <c r="L456" s="586"/>
    </row>
    <row r="457" spans="1:12" ht="25.5" x14ac:dyDescent="0.25">
      <c r="A457" s="562">
        <v>455</v>
      </c>
      <c r="B457" s="582" t="s">
        <v>307</v>
      </c>
      <c r="C457" s="570" t="s">
        <v>2142</v>
      </c>
      <c r="D457" s="569" t="s">
        <v>989</v>
      </c>
      <c r="E457" s="569" t="s">
        <v>321</v>
      </c>
      <c r="F457" s="583" t="s">
        <v>2143</v>
      </c>
      <c r="G457" s="583" t="s">
        <v>2130</v>
      </c>
      <c r="H457" s="583" t="s">
        <v>2144</v>
      </c>
      <c r="I457" s="584">
        <v>2018</v>
      </c>
      <c r="J457" s="585">
        <v>24500</v>
      </c>
      <c r="K457" s="585"/>
      <c r="L457" s="586"/>
    </row>
    <row r="458" spans="1:12" ht="25.5" x14ac:dyDescent="0.25">
      <c r="A458" s="569">
        <v>456</v>
      </c>
      <c r="B458" s="582" t="s">
        <v>307</v>
      </c>
      <c r="C458" s="570" t="s">
        <v>2145</v>
      </c>
      <c r="D458" s="569" t="s">
        <v>989</v>
      </c>
      <c r="E458" s="569" t="s">
        <v>321</v>
      </c>
      <c r="F458" s="583" t="s">
        <v>2146</v>
      </c>
      <c r="G458" s="583" t="s">
        <v>2147</v>
      </c>
      <c r="H458" s="583" t="s">
        <v>2148</v>
      </c>
      <c r="I458" s="584">
        <v>2018</v>
      </c>
      <c r="J458" s="585">
        <v>950</v>
      </c>
      <c r="K458" s="585"/>
      <c r="L458" s="586"/>
    </row>
    <row r="459" spans="1:12" ht="25.5" x14ac:dyDescent="0.25">
      <c r="A459" s="562">
        <v>457</v>
      </c>
      <c r="B459" s="582" t="s">
        <v>681</v>
      </c>
      <c r="C459" s="570" t="s">
        <v>2149</v>
      </c>
      <c r="D459" s="569" t="s">
        <v>989</v>
      </c>
      <c r="E459" s="569" t="s">
        <v>321</v>
      </c>
      <c r="F459" s="603" t="s">
        <v>2150</v>
      </c>
      <c r="G459" s="570" t="s">
        <v>2151</v>
      </c>
      <c r="H459" s="570" t="s">
        <v>2152</v>
      </c>
      <c r="I459" s="596" t="s">
        <v>2153</v>
      </c>
      <c r="J459" s="585">
        <v>25463.63</v>
      </c>
      <c r="K459" s="585"/>
      <c r="L459" s="586"/>
    </row>
    <row r="460" spans="1:12" ht="25.5" x14ac:dyDescent="0.25">
      <c r="A460" s="569">
        <v>458</v>
      </c>
      <c r="B460" s="582" t="s">
        <v>681</v>
      </c>
      <c r="C460" s="570" t="s">
        <v>2154</v>
      </c>
      <c r="D460" s="569" t="s">
        <v>989</v>
      </c>
      <c r="E460" s="569" t="s">
        <v>321</v>
      </c>
      <c r="F460" s="603" t="s">
        <v>2155</v>
      </c>
      <c r="G460" s="570" t="s">
        <v>2151</v>
      </c>
      <c r="H460" s="570" t="s">
        <v>2156</v>
      </c>
      <c r="I460" s="596" t="s">
        <v>2157</v>
      </c>
      <c r="J460" s="585">
        <v>28423.8</v>
      </c>
      <c r="K460" s="585"/>
      <c r="L460" s="586"/>
    </row>
    <row r="461" spans="1:12" ht="25.5" x14ac:dyDescent="0.25">
      <c r="A461" s="562">
        <v>459</v>
      </c>
      <c r="B461" s="582" t="s">
        <v>681</v>
      </c>
      <c r="C461" s="570" t="s">
        <v>2158</v>
      </c>
      <c r="D461" s="569" t="s">
        <v>989</v>
      </c>
      <c r="E461" s="569" t="s">
        <v>321</v>
      </c>
      <c r="F461" s="603" t="s">
        <v>2159</v>
      </c>
      <c r="G461" s="570" t="s">
        <v>2160</v>
      </c>
      <c r="H461" s="570" t="s">
        <v>2161</v>
      </c>
      <c r="I461" s="596" t="s">
        <v>2162</v>
      </c>
      <c r="J461" s="585">
        <v>1500</v>
      </c>
      <c r="K461" s="585"/>
      <c r="L461" s="586"/>
    </row>
    <row r="462" spans="1:12" ht="25.5" x14ac:dyDescent="0.25">
      <c r="A462" s="569">
        <v>460</v>
      </c>
      <c r="B462" s="582" t="s">
        <v>681</v>
      </c>
      <c r="C462" s="570" t="s">
        <v>2163</v>
      </c>
      <c r="D462" s="569" t="s">
        <v>989</v>
      </c>
      <c r="E462" s="569" t="s">
        <v>321</v>
      </c>
      <c r="F462" s="603" t="s">
        <v>2164</v>
      </c>
      <c r="G462" s="570" t="s">
        <v>2165</v>
      </c>
      <c r="H462" s="570" t="s">
        <v>2166</v>
      </c>
      <c r="I462" s="596" t="s">
        <v>2167</v>
      </c>
      <c r="J462" s="585">
        <v>667</v>
      </c>
      <c r="K462" s="585"/>
      <c r="L462" s="586"/>
    </row>
    <row r="463" spans="1:12" ht="25.5" x14ac:dyDescent="0.25">
      <c r="A463" s="562">
        <v>461</v>
      </c>
      <c r="B463" s="582" t="s">
        <v>681</v>
      </c>
      <c r="C463" s="570" t="s">
        <v>2168</v>
      </c>
      <c r="D463" s="569" t="s">
        <v>989</v>
      </c>
      <c r="E463" s="569" t="s">
        <v>321</v>
      </c>
      <c r="F463" s="603" t="s">
        <v>2169</v>
      </c>
      <c r="G463" s="570" t="s">
        <v>2151</v>
      </c>
      <c r="H463" s="570" t="s">
        <v>2170</v>
      </c>
      <c r="I463" s="596" t="s">
        <v>2171</v>
      </c>
      <c r="J463" s="585">
        <v>300</v>
      </c>
      <c r="K463" s="585"/>
      <c r="L463" s="586"/>
    </row>
    <row r="464" spans="1:12" ht="25.5" x14ac:dyDescent="0.25">
      <c r="A464" s="569">
        <v>462</v>
      </c>
      <c r="B464" s="582" t="s">
        <v>681</v>
      </c>
      <c r="C464" s="570" t="s">
        <v>2172</v>
      </c>
      <c r="D464" s="569" t="s">
        <v>989</v>
      </c>
      <c r="E464" s="569" t="s">
        <v>321</v>
      </c>
      <c r="F464" s="603" t="s">
        <v>2173</v>
      </c>
      <c r="G464" s="570" t="s">
        <v>2174</v>
      </c>
      <c r="H464" s="570" t="s">
        <v>2175</v>
      </c>
      <c r="I464" s="596" t="s">
        <v>2176</v>
      </c>
      <c r="J464" s="585">
        <v>800</v>
      </c>
      <c r="K464" s="585"/>
      <c r="L464" s="586"/>
    </row>
    <row r="465" spans="1:12" ht="25.5" x14ac:dyDescent="0.25">
      <c r="A465" s="562">
        <v>463</v>
      </c>
      <c r="B465" s="582" t="s">
        <v>681</v>
      </c>
      <c r="C465" s="570" t="s">
        <v>2177</v>
      </c>
      <c r="D465" s="569" t="s">
        <v>989</v>
      </c>
      <c r="E465" s="569" t="s">
        <v>321</v>
      </c>
      <c r="F465" s="603" t="s">
        <v>1229</v>
      </c>
      <c r="G465" s="570" t="s">
        <v>2165</v>
      </c>
      <c r="H465" s="570" t="s">
        <v>2166</v>
      </c>
      <c r="I465" s="596" t="s">
        <v>2178</v>
      </c>
      <c r="J465" s="585">
        <v>2600</v>
      </c>
      <c r="K465" s="585"/>
      <c r="L465" s="586"/>
    </row>
    <row r="466" spans="1:12" ht="25.5" x14ac:dyDescent="0.25">
      <c r="A466" s="569">
        <v>464</v>
      </c>
      <c r="B466" s="582" t="s">
        <v>681</v>
      </c>
      <c r="C466" s="570" t="s">
        <v>2179</v>
      </c>
      <c r="D466" s="569" t="s">
        <v>989</v>
      </c>
      <c r="E466" s="569" t="s">
        <v>321</v>
      </c>
      <c r="F466" s="603" t="s">
        <v>2180</v>
      </c>
      <c r="G466" s="570" t="s">
        <v>2181</v>
      </c>
      <c r="H466" s="570" t="s">
        <v>2182</v>
      </c>
      <c r="I466" s="596" t="s">
        <v>2183</v>
      </c>
      <c r="J466" s="585">
        <v>348</v>
      </c>
      <c r="K466" s="585"/>
      <c r="L466" s="586"/>
    </row>
    <row r="467" spans="1:12" ht="25.5" x14ac:dyDescent="0.25">
      <c r="A467" s="562">
        <v>465</v>
      </c>
      <c r="B467" s="582" t="s">
        <v>681</v>
      </c>
      <c r="C467" s="570" t="s">
        <v>2184</v>
      </c>
      <c r="D467" s="569" t="s">
        <v>989</v>
      </c>
      <c r="E467" s="569" t="s">
        <v>321</v>
      </c>
      <c r="F467" s="603" t="s">
        <v>2185</v>
      </c>
      <c r="G467" s="570" t="s">
        <v>2151</v>
      </c>
      <c r="H467" s="570" t="s">
        <v>2186</v>
      </c>
      <c r="I467" s="596" t="s">
        <v>2187</v>
      </c>
      <c r="J467" s="585">
        <v>550</v>
      </c>
      <c r="K467" s="585"/>
      <c r="L467" s="586"/>
    </row>
    <row r="468" spans="1:12" ht="38.25" x14ac:dyDescent="0.25">
      <c r="A468" s="569">
        <v>466</v>
      </c>
      <c r="B468" s="582" t="s">
        <v>681</v>
      </c>
      <c r="C468" s="570" t="s">
        <v>2188</v>
      </c>
      <c r="D468" s="569" t="s">
        <v>989</v>
      </c>
      <c r="E468" s="569" t="s">
        <v>321</v>
      </c>
      <c r="F468" s="603" t="s">
        <v>2189</v>
      </c>
      <c r="G468" s="570" t="s">
        <v>2174</v>
      </c>
      <c r="H468" s="570" t="s">
        <v>2190</v>
      </c>
      <c r="I468" s="596" t="s">
        <v>2191</v>
      </c>
      <c r="J468" s="585">
        <v>400</v>
      </c>
      <c r="K468" s="585"/>
      <c r="L468" s="586"/>
    </row>
    <row r="469" spans="1:12" ht="25.5" x14ac:dyDescent="0.25">
      <c r="A469" s="562">
        <v>467</v>
      </c>
      <c r="B469" s="582" t="s">
        <v>681</v>
      </c>
      <c r="C469" s="570" t="s">
        <v>2192</v>
      </c>
      <c r="D469" s="569" t="s">
        <v>989</v>
      </c>
      <c r="E469" s="569" t="s">
        <v>321</v>
      </c>
      <c r="F469" s="603" t="s">
        <v>2193</v>
      </c>
      <c r="G469" s="570" t="s">
        <v>2194</v>
      </c>
      <c r="H469" s="570" t="s">
        <v>2195</v>
      </c>
      <c r="I469" s="596" t="s">
        <v>2196</v>
      </c>
      <c r="J469" s="585">
        <v>110</v>
      </c>
      <c r="K469" s="585"/>
      <c r="L469" s="586"/>
    </row>
    <row r="470" spans="1:12" ht="25.5" x14ac:dyDescent="0.25">
      <c r="A470" s="569">
        <v>468</v>
      </c>
      <c r="B470" s="582" t="s">
        <v>681</v>
      </c>
      <c r="C470" s="570" t="s">
        <v>2197</v>
      </c>
      <c r="D470" s="569" t="s">
        <v>989</v>
      </c>
      <c r="E470" s="569" t="s">
        <v>321</v>
      </c>
      <c r="F470" s="603" t="s">
        <v>2198</v>
      </c>
      <c r="G470" s="570" t="s">
        <v>2199</v>
      </c>
      <c r="H470" s="570" t="s">
        <v>2200</v>
      </c>
      <c r="I470" s="596" t="s">
        <v>2201</v>
      </c>
      <c r="J470" s="585">
        <v>460</v>
      </c>
      <c r="K470" s="585"/>
      <c r="L470" s="586"/>
    </row>
    <row r="471" spans="1:12" ht="25.5" x14ac:dyDescent="0.25">
      <c r="A471" s="562">
        <v>469</v>
      </c>
      <c r="B471" s="582" t="s">
        <v>681</v>
      </c>
      <c r="C471" s="570" t="s">
        <v>2202</v>
      </c>
      <c r="D471" s="569" t="s">
        <v>989</v>
      </c>
      <c r="E471" s="569" t="s">
        <v>321</v>
      </c>
      <c r="F471" s="603" t="s">
        <v>2203</v>
      </c>
      <c r="G471" s="570" t="s">
        <v>2151</v>
      </c>
      <c r="H471" s="570" t="s">
        <v>2186</v>
      </c>
      <c r="I471" s="596" t="s">
        <v>2204</v>
      </c>
      <c r="J471" s="585">
        <v>350</v>
      </c>
      <c r="K471" s="585"/>
      <c r="L471" s="586"/>
    </row>
    <row r="472" spans="1:12" ht="25.5" x14ac:dyDescent="0.25">
      <c r="A472" s="569">
        <v>470</v>
      </c>
      <c r="B472" s="582" t="s">
        <v>681</v>
      </c>
      <c r="C472" s="570" t="s">
        <v>2197</v>
      </c>
      <c r="D472" s="569" t="s">
        <v>989</v>
      </c>
      <c r="E472" s="569" t="s">
        <v>321</v>
      </c>
      <c r="F472" s="603" t="s">
        <v>2205</v>
      </c>
      <c r="G472" s="570" t="s">
        <v>2206</v>
      </c>
      <c r="H472" s="570" t="s">
        <v>2207</v>
      </c>
      <c r="I472" s="596" t="s">
        <v>2208</v>
      </c>
      <c r="J472" s="585">
        <v>850</v>
      </c>
      <c r="K472" s="585"/>
      <c r="L472" s="586"/>
    </row>
    <row r="473" spans="1:12" ht="25.5" x14ac:dyDescent="0.25">
      <c r="A473" s="562">
        <v>471</v>
      </c>
      <c r="B473" s="582" t="s">
        <v>681</v>
      </c>
      <c r="C473" s="570" t="s">
        <v>2209</v>
      </c>
      <c r="D473" s="569" t="s">
        <v>989</v>
      </c>
      <c r="E473" s="569" t="s">
        <v>321</v>
      </c>
      <c r="F473" s="603" t="s">
        <v>2210</v>
      </c>
      <c r="G473" s="570" t="s">
        <v>2211</v>
      </c>
      <c r="H473" s="570" t="s">
        <v>2212</v>
      </c>
      <c r="I473" s="579" t="s">
        <v>2213</v>
      </c>
      <c r="J473" s="574">
        <v>974</v>
      </c>
      <c r="K473" s="585"/>
      <c r="L473" s="586"/>
    </row>
    <row r="474" spans="1:12" ht="25.5" x14ac:dyDescent="0.25">
      <c r="A474" s="569">
        <v>472</v>
      </c>
      <c r="B474" s="582" t="s">
        <v>681</v>
      </c>
      <c r="C474" s="570" t="s">
        <v>2179</v>
      </c>
      <c r="D474" s="569" t="s">
        <v>989</v>
      </c>
      <c r="E474" s="569" t="s">
        <v>321</v>
      </c>
      <c r="F474" s="603" t="s">
        <v>2214</v>
      </c>
      <c r="G474" s="570" t="s">
        <v>2181</v>
      </c>
      <c r="H474" s="570" t="s">
        <v>2182</v>
      </c>
      <c r="I474" s="596" t="s">
        <v>2215</v>
      </c>
      <c r="J474" s="585">
        <v>340.8</v>
      </c>
      <c r="K474" s="585"/>
      <c r="L474" s="586"/>
    </row>
    <row r="475" spans="1:12" ht="25.5" x14ac:dyDescent="0.25">
      <c r="A475" s="562">
        <v>473</v>
      </c>
      <c r="B475" s="582" t="s">
        <v>681</v>
      </c>
      <c r="C475" s="570" t="s">
        <v>2216</v>
      </c>
      <c r="D475" s="569" t="s">
        <v>989</v>
      </c>
      <c r="E475" s="569" t="s">
        <v>321</v>
      </c>
      <c r="F475" s="603" t="s">
        <v>2217</v>
      </c>
      <c r="G475" s="570" t="s">
        <v>2218</v>
      </c>
      <c r="H475" s="570" t="s">
        <v>2219</v>
      </c>
      <c r="I475" s="596" t="s">
        <v>2220</v>
      </c>
      <c r="J475" s="585">
        <v>400</v>
      </c>
      <c r="K475" s="585"/>
      <c r="L475" s="586"/>
    </row>
    <row r="476" spans="1:12" ht="25.5" x14ac:dyDescent="0.25">
      <c r="A476" s="569">
        <v>474</v>
      </c>
      <c r="B476" s="582" t="s">
        <v>681</v>
      </c>
      <c r="C476" s="570" t="s">
        <v>2209</v>
      </c>
      <c r="D476" s="569" t="s">
        <v>989</v>
      </c>
      <c r="E476" s="569" t="s">
        <v>321</v>
      </c>
      <c r="F476" s="603" t="s">
        <v>2221</v>
      </c>
      <c r="G476" s="570" t="s">
        <v>2151</v>
      </c>
      <c r="H476" s="570" t="s">
        <v>2222</v>
      </c>
      <c r="I476" s="596" t="s">
        <v>2223</v>
      </c>
      <c r="J476" s="585">
        <v>280</v>
      </c>
      <c r="K476" s="585"/>
      <c r="L476" s="586"/>
    </row>
    <row r="477" spans="1:12" ht="25.5" x14ac:dyDescent="0.25">
      <c r="A477" s="562">
        <v>475</v>
      </c>
      <c r="B477" s="582" t="s">
        <v>681</v>
      </c>
      <c r="C477" s="570" t="s">
        <v>2224</v>
      </c>
      <c r="D477" s="569" t="s">
        <v>989</v>
      </c>
      <c r="E477" s="569" t="s">
        <v>321</v>
      </c>
      <c r="F477" s="603" t="s">
        <v>2225</v>
      </c>
      <c r="G477" s="570" t="s">
        <v>2151</v>
      </c>
      <c r="H477" s="570" t="s">
        <v>2226</v>
      </c>
      <c r="I477" s="579" t="s">
        <v>2227</v>
      </c>
      <c r="J477" s="574">
        <v>640</v>
      </c>
      <c r="K477" s="585"/>
      <c r="L477" s="586"/>
    </row>
    <row r="478" spans="1:12" ht="25.5" x14ac:dyDescent="0.25">
      <c r="A478" s="569">
        <v>476</v>
      </c>
      <c r="B478" s="582" t="s">
        <v>681</v>
      </c>
      <c r="C478" s="570" t="s">
        <v>2228</v>
      </c>
      <c r="D478" s="569" t="s">
        <v>989</v>
      </c>
      <c r="E478" s="569" t="s">
        <v>321</v>
      </c>
      <c r="F478" s="603" t="s">
        <v>2229</v>
      </c>
      <c r="G478" s="570" t="s">
        <v>2211</v>
      </c>
      <c r="H478" s="570" t="s">
        <v>2230</v>
      </c>
      <c r="I478" s="596" t="s">
        <v>2231</v>
      </c>
      <c r="J478" s="585">
        <v>320</v>
      </c>
      <c r="K478" s="585"/>
      <c r="L478" s="586"/>
    </row>
    <row r="479" spans="1:12" ht="25.5" x14ac:dyDescent="0.25">
      <c r="A479" s="562">
        <v>477</v>
      </c>
      <c r="B479" s="582" t="s">
        <v>681</v>
      </c>
      <c r="C479" s="570" t="s">
        <v>2177</v>
      </c>
      <c r="D479" s="569" t="s">
        <v>989</v>
      </c>
      <c r="E479" s="569" t="s">
        <v>321</v>
      </c>
      <c r="F479" s="603" t="s">
        <v>2232</v>
      </c>
      <c r="G479" s="570" t="s">
        <v>2165</v>
      </c>
      <c r="H479" s="570" t="s">
        <v>2166</v>
      </c>
      <c r="I479" s="596" t="s">
        <v>2233</v>
      </c>
      <c r="J479" s="585">
        <v>3600</v>
      </c>
      <c r="K479" s="585"/>
      <c r="L479" s="586"/>
    </row>
    <row r="480" spans="1:12" ht="25.5" x14ac:dyDescent="0.25">
      <c r="A480" s="569">
        <v>478</v>
      </c>
      <c r="B480" s="582" t="s">
        <v>681</v>
      </c>
      <c r="C480" s="570" t="s">
        <v>2209</v>
      </c>
      <c r="D480" s="569" t="s">
        <v>989</v>
      </c>
      <c r="E480" s="569" t="s">
        <v>321</v>
      </c>
      <c r="F480" s="603" t="s">
        <v>2234</v>
      </c>
      <c r="G480" s="570" t="s">
        <v>2211</v>
      </c>
      <c r="H480" s="570" t="s">
        <v>2235</v>
      </c>
      <c r="I480" s="596" t="s">
        <v>2236</v>
      </c>
      <c r="J480" s="585">
        <v>2220</v>
      </c>
      <c r="K480" s="585"/>
      <c r="L480" s="586"/>
    </row>
    <row r="481" spans="1:12" ht="25.5" x14ac:dyDescent="0.25">
      <c r="A481" s="562">
        <v>479</v>
      </c>
      <c r="B481" s="582" t="s">
        <v>681</v>
      </c>
      <c r="C481" s="570" t="s">
        <v>2237</v>
      </c>
      <c r="D481" s="569" t="s">
        <v>989</v>
      </c>
      <c r="E481" s="569" t="s">
        <v>321</v>
      </c>
      <c r="F481" s="603" t="s">
        <v>2238</v>
      </c>
      <c r="G481" s="570" t="s">
        <v>2239</v>
      </c>
      <c r="H481" s="570" t="s">
        <v>2240</v>
      </c>
      <c r="I481" s="596" t="s">
        <v>2241</v>
      </c>
      <c r="J481" s="585">
        <v>200</v>
      </c>
      <c r="K481" s="585"/>
      <c r="L481" s="586"/>
    </row>
    <row r="482" spans="1:12" ht="25.5" x14ac:dyDescent="0.25">
      <c r="A482" s="569">
        <v>480</v>
      </c>
      <c r="B482" s="582" t="s">
        <v>681</v>
      </c>
      <c r="C482" s="570" t="s">
        <v>2242</v>
      </c>
      <c r="D482" s="569" t="s">
        <v>989</v>
      </c>
      <c r="E482" s="569" t="s">
        <v>321</v>
      </c>
      <c r="F482" s="603" t="s">
        <v>2243</v>
      </c>
      <c r="G482" s="570" t="s">
        <v>2244</v>
      </c>
      <c r="H482" s="570" t="s">
        <v>2245</v>
      </c>
      <c r="I482" s="596" t="s">
        <v>2246</v>
      </c>
      <c r="J482" s="585">
        <v>1650</v>
      </c>
      <c r="K482" s="585"/>
      <c r="L482" s="586"/>
    </row>
    <row r="483" spans="1:12" ht="25.5" x14ac:dyDescent="0.25">
      <c r="A483" s="562">
        <v>481</v>
      </c>
      <c r="B483" s="582" t="s">
        <v>681</v>
      </c>
      <c r="C483" s="570" t="s">
        <v>2209</v>
      </c>
      <c r="D483" s="569" t="s">
        <v>989</v>
      </c>
      <c r="E483" s="569" t="s">
        <v>321</v>
      </c>
      <c r="F483" s="603" t="s">
        <v>2247</v>
      </c>
      <c r="G483" s="570" t="s">
        <v>2211</v>
      </c>
      <c r="H483" s="570" t="s">
        <v>2248</v>
      </c>
      <c r="I483" s="596" t="s">
        <v>2249</v>
      </c>
      <c r="J483" s="585">
        <v>150</v>
      </c>
      <c r="K483" s="585"/>
      <c r="L483" s="586"/>
    </row>
    <row r="484" spans="1:12" ht="25.5" x14ac:dyDescent="0.25">
      <c r="A484" s="569">
        <v>482</v>
      </c>
      <c r="B484" s="582" t="s">
        <v>681</v>
      </c>
      <c r="C484" s="570" t="s">
        <v>2184</v>
      </c>
      <c r="D484" s="569" t="s">
        <v>989</v>
      </c>
      <c r="E484" s="569" t="s">
        <v>321</v>
      </c>
      <c r="F484" s="603" t="s">
        <v>2250</v>
      </c>
      <c r="G484" s="570" t="s">
        <v>2151</v>
      </c>
      <c r="H484" s="570" t="s">
        <v>2186</v>
      </c>
      <c r="I484" s="596" t="s">
        <v>2251</v>
      </c>
      <c r="J484" s="585">
        <v>400</v>
      </c>
      <c r="K484" s="585"/>
      <c r="L484" s="586"/>
    </row>
    <row r="485" spans="1:12" ht="25.5" x14ac:dyDescent="0.25">
      <c r="A485" s="562">
        <v>483</v>
      </c>
      <c r="B485" s="582" t="s">
        <v>681</v>
      </c>
      <c r="C485" s="570" t="s">
        <v>2252</v>
      </c>
      <c r="D485" s="569" t="s">
        <v>989</v>
      </c>
      <c r="E485" s="569" t="s">
        <v>321</v>
      </c>
      <c r="F485" s="603" t="s">
        <v>2253</v>
      </c>
      <c r="G485" s="570" t="s">
        <v>2151</v>
      </c>
      <c r="H485" s="570" t="s">
        <v>2254</v>
      </c>
      <c r="I485" s="596" t="s">
        <v>2255</v>
      </c>
      <c r="J485" s="585">
        <v>687.5</v>
      </c>
      <c r="K485" s="585"/>
      <c r="L485" s="586"/>
    </row>
    <row r="486" spans="1:12" ht="25.5" x14ac:dyDescent="0.25">
      <c r="A486" s="569">
        <v>484</v>
      </c>
      <c r="B486" s="582" t="s">
        <v>681</v>
      </c>
      <c r="C486" s="570" t="s">
        <v>2209</v>
      </c>
      <c r="D486" s="569" t="s">
        <v>989</v>
      </c>
      <c r="E486" s="569" t="s">
        <v>321</v>
      </c>
      <c r="F486" s="603" t="s">
        <v>2256</v>
      </c>
      <c r="G486" s="570" t="s">
        <v>2206</v>
      </c>
      <c r="H486" s="570" t="s">
        <v>2257</v>
      </c>
      <c r="I486" s="596" t="s">
        <v>2258</v>
      </c>
      <c r="J486" s="585">
        <v>350</v>
      </c>
      <c r="K486" s="585"/>
      <c r="L486" s="586"/>
    </row>
    <row r="487" spans="1:12" ht="25.5" x14ac:dyDescent="0.25">
      <c r="A487" s="562">
        <v>485</v>
      </c>
      <c r="B487" s="582" t="s">
        <v>681</v>
      </c>
      <c r="C487" s="570" t="s">
        <v>2259</v>
      </c>
      <c r="D487" s="569" t="s">
        <v>989</v>
      </c>
      <c r="E487" s="569" t="s">
        <v>321</v>
      </c>
      <c r="F487" s="603" t="s">
        <v>2260</v>
      </c>
      <c r="G487" s="570" t="s">
        <v>2194</v>
      </c>
      <c r="H487" s="570" t="s">
        <v>2261</v>
      </c>
      <c r="I487" s="596" t="s">
        <v>2262</v>
      </c>
      <c r="J487" s="585">
        <v>260</v>
      </c>
      <c r="K487" s="585"/>
      <c r="L487" s="586"/>
    </row>
    <row r="488" spans="1:12" ht="25.5" x14ac:dyDescent="0.25">
      <c r="A488" s="569">
        <v>486</v>
      </c>
      <c r="B488" s="582" t="s">
        <v>681</v>
      </c>
      <c r="C488" s="570" t="s">
        <v>2263</v>
      </c>
      <c r="D488" s="569" t="s">
        <v>989</v>
      </c>
      <c r="E488" s="569" t="s">
        <v>321</v>
      </c>
      <c r="F488" s="603" t="s">
        <v>2264</v>
      </c>
      <c r="G488" s="570" t="s">
        <v>2160</v>
      </c>
      <c r="H488" s="570" t="s">
        <v>2265</v>
      </c>
      <c r="I488" s="596" t="s">
        <v>2266</v>
      </c>
      <c r="J488" s="585">
        <v>1313</v>
      </c>
      <c r="K488" s="585"/>
      <c r="L488" s="586"/>
    </row>
    <row r="489" spans="1:12" ht="25.5" x14ac:dyDescent="0.25">
      <c r="A489" s="562">
        <v>487</v>
      </c>
      <c r="B489" s="582" t="s">
        <v>681</v>
      </c>
      <c r="C489" s="570" t="s">
        <v>2267</v>
      </c>
      <c r="D489" s="569" t="s">
        <v>989</v>
      </c>
      <c r="E489" s="569" t="s">
        <v>321</v>
      </c>
      <c r="F489" s="603" t="s">
        <v>2268</v>
      </c>
      <c r="G489" s="570" t="s">
        <v>2269</v>
      </c>
      <c r="H489" s="570" t="s">
        <v>2270</v>
      </c>
      <c r="I489" s="596" t="s">
        <v>2271</v>
      </c>
      <c r="J489" s="585">
        <v>12000</v>
      </c>
      <c r="K489" s="585"/>
      <c r="L489" s="586"/>
    </row>
    <row r="490" spans="1:12" ht="25.5" x14ac:dyDescent="0.25">
      <c r="A490" s="569">
        <v>488</v>
      </c>
      <c r="B490" s="582" t="s">
        <v>681</v>
      </c>
      <c r="C490" s="570" t="s">
        <v>2197</v>
      </c>
      <c r="D490" s="569" t="s">
        <v>989</v>
      </c>
      <c r="E490" s="569" t="s">
        <v>321</v>
      </c>
      <c r="F490" s="603" t="s">
        <v>2272</v>
      </c>
      <c r="G490" s="570" t="s">
        <v>2206</v>
      </c>
      <c r="H490" s="570" t="s">
        <v>2207</v>
      </c>
      <c r="I490" s="596" t="s">
        <v>2273</v>
      </c>
      <c r="J490" s="585">
        <v>320</v>
      </c>
      <c r="K490" s="585"/>
      <c r="L490" s="586"/>
    </row>
    <row r="491" spans="1:12" ht="25.5" x14ac:dyDescent="0.25">
      <c r="A491" s="562">
        <v>489</v>
      </c>
      <c r="B491" s="582" t="s">
        <v>681</v>
      </c>
      <c r="C491" s="570" t="s">
        <v>2209</v>
      </c>
      <c r="D491" s="569" t="s">
        <v>989</v>
      </c>
      <c r="E491" s="569" t="s">
        <v>321</v>
      </c>
      <c r="F491" s="603" t="s">
        <v>2274</v>
      </c>
      <c r="G491" s="570" t="s">
        <v>2211</v>
      </c>
      <c r="H491" s="570" t="s">
        <v>2275</v>
      </c>
      <c r="I491" s="596" t="s">
        <v>2276</v>
      </c>
      <c r="J491" s="585">
        <v>290</v>
      </c>
      <c r="K491" s="585"/>
      <c r="L491" s="586"/>
    </row>
    <row r="492" spans="1:12" ht="25.5" x14ac:dyDescent="0.25">
      <c r="A492" s="569">
        <v>490</v>
      </c>
      <c r="B492" s="582" t="s">
        <v>681</v>
      </c>
      <c r="C492" s="570" t="s">
        <v>2277</v>
      </c>
      <c r="D492" s="569" t="s">
        <v>989</v>
      </c>
      <c r="E492" s="569" t="s">
        <v>321</v>
      </c>
      <c r="F492" s="603" t="s">
        <v>2278</v>
      </c>
      <c r="G492" s="570" t="s">
        <v>2279</v>
      </c>
      <c r="H492" s="570" t="s">
        <v>2280</v>
      </c>
      <c r="I492" s="596" t="s">
        <v>2281</v>
      </c>
      <c r="J492" s="585">
        <v>270</v>
      </c>
      <c r="K492" s="585"/>
      <c r="L492" s="586"/>
    </row>
    <row r="493" spans="1:12" ht="38.25" x14ac:dyDescent="0.25">
      <c r="A493" s="562">
        <v>491</v>
      </c>
      <c r="B493" s="582" t="s">
        <v>681</v>
      </c>
      <c r="C493" s="570" t="s">
        <v>2282</v>
      </c>
      <c r="D493" s="569" t="s">
        <v>989</v>
      </c>
      <c r="E493" s="569" t="s">
        <v>321</v>
      </c>
      <c r="F493" s="603" t="s">
        <v>2283</v>
      </c>
      <c r="G493" s="570" t="s">
        <v>2284</v>
      </c>
      <c r="H493" s="570" t="s">
        <v>2285</v>
      </c>
      <c r="I493" s="596" t="s">
        <v>2286</v>
      </c>
      <c r="J493" s="585">
        <v>820</v>
      </c>
      <c r="K493" s="585"/>
      <c r="L493" s="586"/>
    </row>
    <row r="494" spans="1:12" ht="25.5" x14ac:dyDescent="0.25">
      <c r="A494" s="569">
        <v>492</v>
      </c>
      <c r="B494" s="582" t="s">
        <v>681</v>
      </c>
      <c r="C494" s="570" t="s">
        <v>2287</v>
      </c>
      <c r="D494" s="569" t="s">
        <v>989</v>
      </c>
      <c r="E494" s="569" t="s">
        <v>321</v>
      </c>
      <c r="F494" s="603" t="s">
        <v>2288</v>
      </c>
      <c r="G494" s="570" t="s">
        <v>2289</v>
      </c>
      <c r="H494" s="570" t="s">
        <v>2290</v>
      </c>
      <c r="I494" s="596" t="s">
        <v>2291</v>
      </c>
      <c r="J494" s="585">
        <v>355</v>
      </c>
      <c r="K494" s="585"/>
      <c r="L494" s="586"/>
    </row>
    <row r="495" spans="1:12" ht="25.5" x14ac:dyDescent="0.25">
      <c r="A495" s="562">
        <v>493</v>
      </c>
      <c r="B495" s="582" t="s">
        <v>681</v>
      </c>
      <c r="C495" s="570" t="s">
        <v>2292</v>
      </c>
      <c r="D495" s="569" t="s">
        <v>989</v>
      </c>
      <c r="E495" s="569" t="s">
        <v>321</v>
      </c>
      <c r="F495" s="603" t="s">
        <v>2293</v>
      </c>
      <c r="G495" s="570" t="s">
        <v>2294</v>
      </c>
      <c r="H495" s="570" t="s">
        <v>2295</v>
      </c>
      <c r="I495" s="596" t="s">
        <v>2296</v>
      </c>
      <c r="J495" s="585">
        <v>565</v>
      </c>
      <c r="K495" s="585"/>
      <c r="L495" s="586"/>
    </row>
    <row r="496" spans="1:12" ht="25.5" x14ac:dyDescent="0.25">
      <c r="A496" s="569">
        <v>494</v>
      </c>
      <c r="B496" s="582" t="s">
        <v>681</v>
      </c>
      <c r="C496" s="570" t="s">
        <v>2177</v>
      </c>
      <c r="D496" s="569" t="s">
        <v>989</v>
      </c>
      <c r="E496" s="569" t="s">
        <v>321</v>
      </c>
      <c r="F496" s="603" t="s">
        <v>2297</v>
      </c>
      <c r="G496" s="570" t="s">
        <v>2165</v>
      </c>
      <c r="H496" s="570" t="s">
        <v>2166</v>
      </c>
      <c r="I496" s="596" t="s">
        <v>2298</v>
      </c>
      <c r="J496" s="585">
        <v>3100</v>
      </c>
      <c r="K496" s="585"/>
      <c r="L496" s="586"/>
    </row>
    <row r="497" spans="1:12" ht="25.5" x14ac:dyDescent="0.25">
      <c r="A497" s="562">
        <v>495</v>
      </c>
      <c r="B497" s="582" t="s">
        <v>681</v>
      </c>
      <c r="C497" s="570" t="s">
        <v>2197</v>
      </c>
      <c r="D497" s="569" t="s">
        <v>989</v>
      </c>
      <c r="E497" s="569" t="s">
        <v>321</v>
      </c>
      <c r="F497" s="603" t="s">
        <v>2299</v>
      </c>
      <c r="G497" s="570" t="s">
        <v>2206</v>
      </c>
      <c r="H497" s="570" t="s">
        <v>2300</v>
      </c>
      <c r="I497" s="596" t="s">
        <v>2301</v>
      </c>
      <c r="J497" s="585">
        <v>220</v>
      </c>
      <c r="K497" s="585"/>
      <c r="L497" s="586"/>
    </row>
    <row r="498" spans="1:12" ht="25.5" x14ac:dyDescent="0.25">
      <c r="A498" s="569">
        <v>496</v>
      </c>
      <c r="B498" s="582" t="s">
        <v>681</v>
      </c>
      <c r="C498" s="570" t="s">
        <v>2252</v>
      </c>
      <c r="D498" s="569" t="s">
        <v>989</v>
      </c>
      <c r="E498" s="569" t="s">
        <v>321</v>
      </c>
      <c r="F498" s="603" t="s">
        <v>2302</v>
      </c>
      <c r="G498" s="570" t="s">
        <v>2151</v>
      </c>
      <c r="H498" s="570" t="s">
        <v>2303</v>
      </c>
      <c r="I498" s="596" t="s">
        <v>2304</v>
      </c>
      <c r="J498" s="585">
        <v>425</v>
      </c>
      <c r="K498" s="585"/>
      <c r="L498" s="586"/>
    </row>
    <row r="499" spans="1:12" ht="25.5" x14ac:dyDescent="0.25">
      <c r="A499" s="562">
        <v>497</v>
      </c>
      <c r="B499" s="582" t="s">
        <v>681</v>
      </c>
      <c r="C499" s="570" t="s">
        <v>2305</v>
      </c>
      <c r="D499" s="569" t="s">
        <v>989</v>
      </c>
      <c r="E499" s="569" t="s">
        <v>321</v>
      </c>
      <c r="F499" s="603" t="s">
        <v>2306</v>
      </c>
      <c r="G499" s="570" t="s">
        <v>2307</v>
      </c>
      <c r="H499" s="570" t="s">
        <v>2308</v>
      </c>
      <c r="I499" s="596" t="s">
        <v>2309</v>
      </c>
      <c r="J499" s="585">
        <v>3000</v>
      </c>
      <c r="K499" s="585"/>
      <c r="L499" s="586"/>
    </row>
    <row r="500" spans="1:12" ht="25.5" x14ac:dyDescent="0.25">
      <c r="A500" s="569">
        <v>498</v>
      </c>
      <c r="B500" s="582" t="s">
        <v>681</v>
      </c>
      <c r="C500" s="570" t="s">
        <v>2263</v>
      </c>
      <c r="D500" s="569" t="s">
        <v>989</v>
      </c>
      <c r="E500" s="569" t="s">
        <v>321</v>
      </c>
      <c r="F500" s="603" t="s">
        <v>2310</v>
      </c>
      <c r="G500" s="570" t="s">
        <v>2160</v>
      </c>
      <c r="H500" s="570" t="s">
        <v>2311</v>
      </c>
      <c r="I500" s="596" t="s">
        <v>2312</v>
      </c>
      <c r="J500" s="585">
        <v>562</v>
      </c>
      <c r="K500" s="585"/>
      <c r="L500" s="586"/>
    </row>
    <row r="501" spans="1:12" ht="25.5" x14ac:dyDescent="0.25">
      <c r="A501" s="562">
        <v>499</v>
      </c>
      <c r="B501" s="582" t="s">
        <v>681</v>
      </c>
      <c r="C501" s="570" t="s">
        <v>2313</v>
      </c>
      <c r="D501" s="569" t="s">
        <v>989</v>
      </c>
      <c r="E501" s="569" t="s">
        <v>321</v>
      </c>
      <c r="F501" s="603" t="s">
        <v>2314</v>
      </c>
      <c r="G501" s="570" t="s">
        <v>2160</v>
      </c>
      <c r="H501" s="570" t="s">
        <v>2315</v>
      </c>
      <c r="I501" s="596" t="s">
        <v>2316</v>
      </c>
      <c r="J501" s="585">
        <v>187</v>
      </c>
      <c r="K501" s="585"/>
      <c r="L501" s="586"/>
    </row>
    <row r="502" spans="1:12" ht="25.5" x14ac:dyDescent="0.25">
      <c r="A502" s="569">
        <v>500</v>
      </c>
      <c r="B502" s="582" t="s">
        <v>681</v>
      </c>
      <c r="C502" s="570" t="s">
        <v>2317</v>
      </c>
      <c r="D502" s="569" t="s">
        <v>989</v>
      </c>
      <c r="E502" s="569" t="s">
        <v>321</v>
      </c>
      <c r="F502" s="603" t="s">
        <v>2318</v>
      </c>
      <c r="G502" s="570" t="s">
        <v>2174</v>
      </c>
      <c r="H502" s="570" t="s">
        <v>2319</v>
      </c>
      <c r="I502" s="596" t="s">
        <v>2320</v>
      </c>
      <c r="J502" s="585">
        <v>230</v>
      </c>
      <c r="K502" s="585"/>
      <c r="L502" s="586"/>
    </row>
    <row r="503" spans="1:12" ht="25.5" x14ac:dyDescent="0.25">
      <c r="A503" s="562">
        <v>501</v>
      </c>
      <c r="B503" s="582" t="s">
        <v>681</v>
      </c>
      <c r="C503" s="570" t="s">
        <v>2292</v>
      </c>
      <c r="D503" s="569" t="s">
        <v>989</v>
      </c>
      <c r="E503" s="569" t="s">
        <v>321</v>
      </c>
      <c r="F503" s="603" t="s">
        <v>2321</v>
      </c>
      <c r="G503" s="570" t="s">
        <v>2160</v>
      </c>
      <c r="H503" s="570" t="s">
        <v>2322</v>
      </c>
      <c r="I503" s="596" t="s">
        <v>2323</v>
      </c>
      <c r="J503" s="585">
        <v>340</v>
      </c>
      <c r="K503" s="585"/>
      <c r="L503" s="586"/>
    </row>
    <row r="504" spans="1:12" ht="25.5" x14ac:dyDescent="0.25">
      <c r="A504" s="569">
        <v>502</v>
      </c>
      <c r="B504" s="582" t="s">
        <v>681</v>
      </c>
      <c r="C504" s="570" t="s">
        <v>2324</v>
      </c>
      <c r="D504" s="569" t="s">
        <v>989</v>
      </c>
      <c r="E504" s="562" t="s">
        <v>694</v>
      </c>
      <c r="F504" s="603" t="s">
        <v>2325</v>
      </c>
      <c r="G504" s="570" t="s">
        <v>2206</v>
      </c>
      <c r="H504" s="570" t="s">
        <v>2326</v>
      </c>
      <c r="I504" s="596" t="s">
        <v>2327</v>
      </c>
      <c r="J504" s="585">
        <v>100</v>
      </c>
      <c r="K504" s="585"/>
      <c r="L504" s="586"/>
    </row>
    <row r="505" spans="1:12" ht="25.5" x14ac:dyDescent="0.25">
      <c r="A505" s="562">
        <v>503</v>
      </c>
      <c r="B505" s="582" t="s">
        <v>681</v>
      </c>
      <c r="C505" s="570" t="s">
        <v>2252</v>
      </c>
      <c r="D505" s="569" t="s">
        <v>989</v>
      </c>
      <c r="E505" s="569" t="s">
        <v>321</v>
      </c>
      <c r="F505" s="603" t="s">
        <v>2328</v>
      </c>
      <c r="G505" s="570" t="s">
        <v>2151</v>
      </c>
      <c r="H505" s="570" t="s">
        <v>2329</v>
      </c>
      <c r="I505" s="596" t="s">
        <v>2330</v>
      </c>
      <c r="J505" s="585">
        <v>475</v>
      </c>
      <c r="K505" s="585"/>
      <c r="L505" s="586"/>
    </row>
    <row r="506" spans="1:12" ht="25.5" x14ac:dyDescent="0.25">
      <c r="A506" s="569">
        <v>504</v>
      </c>
      <c r="B506" s="582" t="s">
        <v>681</v>
      </c>
      <c r="C506" s="570" t="s">
        <v>2331</v>
      </c>
      <c r="D506" s="569" t="s">
        <v>989</v>
      </c>
      <c r="E506" s="569" t="s">
        <v>321</v>
      </c>
      <c r="F506" s="603" t="s">
        <v>2332</v>
      </c>
      <c r="G506" s="570" t="s">
        <v>2333</v>
      </c>
      <c r="H506" s="570" t="s">
        <v>2334</v>
      </c>
      <c r="I506" s="596" t="s">
        <v>2291</v>
      </c>
      <c r="J506" s="585">
        <v>526.66999999999996</v>
      </c>
      <c r="K506" s="585"/>
      <c r="L506" s="586"/>
    </row>
    <row r="507" spans="1:12" ht="25.5" x14ac:dyDescent="0.25">
      <c r="A507" s="562">
        <v>505</v>
      </c>
      <c r="B507" s="582" t="s">
        <v>681</v>
      </c>
      <c r="C507" s="570" t="s">
        <v>2335</v>
      </c>
      <c r="D507" s="569" t="s">
        <v>989</v>
      </c>
      <c r="E507" s="569" t="s">
        <v>321</v>
      </c>
      <c r="F507" s="603" t="s">
        <v>2336</v>
      </c>
      <c r="G507" s="570" t="s">
        <v>2279</v>
      </c>
      <c r="H507" s="570" t="s">
        <v>2337</v>
      </c>
      <c r="I507" s="596" t="s">
        <v>2338</v>
      </c>
      <c r="J507" s="585">
        <v>120</v>
      </c>
      <c r="K507" s="585"/>
      <c r="L507" s="586"/>
    </row>
    <row r="508" spans="1:12" ht="25.5" x14ac:dyDescent="0.25">
      <c r="A508" s="569">
        <v>506</v>
      </c>
      <c r="B508" s="582" t="s">
        <v>681</v>
      </c>
      <c r="C508" s="570" t="s">
        <v>2209</v>
      </c>
      <c r="D508" s="569" t="s">
        <v>989</v>
      </c>
      <c r="E508" s="569" t="s">
        <v>321</v>
      </c>
      <c r="F508" s="603" t="s">
        <v>1240</v>
      </c>
      <c r="G508" s="570" t="s">
        <v>2211</v>
      </c>
      <c r="H508" s="570" t="s">
        <v>2339</v>
      </c>
      <c r="I508" s="596" t="s">
        <v>2340</v>
      </c>
      <c r="J508" s="585">
        <v>688</v>
      </c>
      <c r="K508" s="585"/>
      <c r="L508" s="586"/>
    </row>
    <row r="509" spans="1:12" ht="25.5" x14ac:dyDescent="0.25">
      <c r="A509" s="562">
        <v>507</v>
      </c>
      <c r="B509" s="582" t="s">
        <v>681</v>
      </c>
      <c r="C509" s="570" t="s">
        <v>2341</v>
      </c>
      <c r="D509" s="569" t="s">
        <v>989</v>
      </c>
      <c r="E509" s="569" t="s">
        <v>321</v>
      </c>
      <c r="F509" s="603" t="s">
        <v>2342</v>
      </c>
      <c r="G509" s="570" t="s">
        <v>2160</v>
      </c>
      <c r="H509" s="570" t="s">
        <v>2343</v>
      </c>
      <c r="I509" s="596" t="s">
        <v>2344</v>
      </c>
      <c r="J509" s="585">
        <v>1068</v>
      </c>
      <c r="K509" s="585"/>
      <c r="L509" s="586"/>
    </row>
    <row r="510" spans="1:12" ht="25.5" x14ac:dyDescent="0.25">
      <c r="A510" s="569">
        <v>508</v>
      </c>
      <c r="B510" s="582" t="s">
        <v>681</v>
      </c>
      <c r="C510" s="570" t="s">
        <v>2172</v>
      </c>
      <c r="D510" s="569" t="s">
        <v>989</v>
      </c>
      <c r="E510" s="569" t="s">
        <v>321</v>
      </c>
      <c r="F510" s="603" t="s">
        <v>2345</v>
      </c>
      <c r="G510" s="570" t="s">
        <v>2174</v>
      </c>
      <c r="H510" s="570" t="s">
        <v>2346</v>
      </c>
      <c r="I510" s="596" t="s">
        <v>2347</v>
      </c>
      <c r="J510" s="585">
        <v>90</v>
      </c>
      <c r="K510" s="585"/>
      <c r="L510" s="586"/>
    </row>
    <row r="511" spans="1:12" ht="25.5" x14ac:dyDescent="0.25">
      <c r="A511" s="562">
        <v>509</v>
      </c>
      <c r="B511" s="582" t="s">
        <v>681</v>
      </c>
      <c r="C511" s="570" t="s">
        <v>2348</v>
      </c>
      <c r="D511" s="569" t="s">
        <v>989</v>
      </c>
      <c r="E511" s="569" t="s">
        <v>321</v>
      </c>
      <c r="F511" s="603" t="s">
        <v>2349</v>
      </c>
      <c r="G511" s="570" t="s">
        <v>2194</v>
      </c>
      <c r="H511" s="570" t="s">
        <v>2350</v>
      </c>
      <c r="I511" s="596" t="s">
        <v>2351</v>
      </c>
      <c r="J511" s="585">
        <v>600</v>
      </c>
      <c r="K511" s="585"/>
      <c r="L511" s="586"/>
    </row>
    <row r="512" spans="1:12" ht="25.5" x14ac:dyDescent="0.25">
      <c r="A512" s="569">
        <v>510</v>
      </c>
      <c r="B512" s="582" t="s">
        <v>681</v>
      </c>
      <c r="C512" s="570" t="s">
        <v>2352</v>
      </c>
      <c r="D512" s="569" t="s">
        <v>989</v>
      </c>
      <c r="E512" s="569" t="s">
        <v>321</v>
      </c>
      <c r="F512" s="603" t="s">
        <v>2353</v>
      </c>
      <c r="G512" s="570" t="s">
        <v>2211</v>
      </c>
      <c r="H512" s="570" t="s">
        <v>2354</v>
      </c>
      <c r="I512" s="596" t="s">
        <v>2355</v>
      </c>
      <c r="J512" s="585">
        <v>100</v>
      </c>
      <c r="K512" s="585"/>
      <c r="L512" s="586"/>
    </row>
    <row r="513" spans="1:12" ht="25.5" x14ac:dyDescent="0.25">
      <c r="A513" s="562">
        <v>511</v>
      </c>
      <c r="B513" s="582" t="s">
        <v>681</v>
      </c>
      <c r="C513" s="570" t="s">
        <v>2177</v>
      </c>
      <c r="D513" s="569" t="s">
        <v>989</v>
      </c>
      <c r="E513" s="569" t="s">
        <v>321</v>
      </c>
      <c r="F513" s="603" t="s">
        <v>2356</v>
      </c>
      <c r="G513" s="570" t="s">
        <v>2165</v>
      </c>
      <c r="H513" s="570" t="s">
        <v>2166</v>
      </c>
      <c r="I513" s="596" t="s">
        <v>2357</v>
      </c>
      <c r="J513" s="585">
        <v>3100</v>
      </c>
      <c r="K513" s="585"/>
      <c r="L513" s="586"/>
    </row>
    <row r="514" spans="1:12" ht="25.5" x14ac:dyDescent="0.25">
      <c r="A514" s="569">
        <v>512</v>
      </c>
      <c r="B514" s="582" t="s">
        <v>681</v>
      </c>
      <c r="C514" s="570" t="s">
        <v>2358</v>
      </c>
      <c r="D514" s="569" t="s">
        <v>989</v>
      </c>
      <c r="E514" s="569" t="s">
        <v>321</v>
      </c>
      <c r="F514" s="603" t="s">
        <v>2359</v>
      </c>
      <c r="G514" s="570" t="s">
        <v>2360</v>
      </c>
      <c r="H514" s="570" t="s">
        <v>2361</v>
      </c>
      <c r="I514" s="596" t="s">
        <v>2362</v>
      </c>
      <c r="J514" s="585">
        <v>7000</v>
      </c>
      <c r="K514" s="585"/>
      <c r="L514" s="586"/>
    </row>
    <row r="515" spans="1:12" ht="25.5" x14ac:dyDescent="0.25">
      <c r="A515" s="562">
        <v>513</v>
      </c>
      <c r="B515" s="582" t="s">
        <v>681</v>
      </c>
      <c r="C515" s="570" t="s">
        <v>2363</v>
      </c>
      <c r="D515" s="569" t="s">
        <v>989</v>
      </c>
      <c r="E515" s="569" t="s">
        <v>321</v>
      </c>
      <c r="F515" s="603" t="s">
        <v>2364</v>
      </c>
      <c r="G515" s="570" t="s">
        <v>2206</v>
      </c>
      <c r="H515" s="570" t="s">
        <v>2365</v>
      </c>
      <c r="I515" s="596" t="s">
        <v>2366</v>
      </c>
      <c r="J515" s="585">
        <v>400</v>
      </c>
      <c r="K515" s="585"/>
      <c r="L515" s="586"/>
    </row>
    <row r="516" spans="1:12" ht="25.5" x14ac:dyDescent="0.25">
      <c r="A516" s="569">
        <v>514</v>
      </c>
      <c r="B516" s="582" t="s">
        <v>681</v>
      </c>
      <c r="C516" s="570" t="s">
        <v>2228</v>
      </c>
      <c r="D516" s="569" t="s">
        <v>989</v>
      </c>
      <c r="E516" s="569" t="s">
        <v>321</v>
      </c>
      <c r="F516" s="603" t="s">
        <v>2367</v>
      </c>
      <c r="G516" s="570" t="s">
        <v>2211</v>
      </c>
      <c r="H516" s="570" t="s">
        <v>2368</v>
      </c>
      <c r="I516" s="596" t="s">
        <v>2369</v>
      </c>
      <c r="J516" s="585">
        <v>750</v>
      </c>
      <c r="K516" s="585"/>
      <c r="L516" s="586"/>
    </row>
    <row r="517" spans="1:12" ht="25.5" x14ac:dyDescent="0.25">
      <c r="A517" s="562">
        <v>515</v>
      </c>
      <c r="B517" s="582" t="s">
        <v>681</v>
      </c>
      <c r="C517" s="570" t="s">
        <v>2370</v>
      </c>
      <c r="D517" s="569" t="s">
        <v>989</v>
      </c>
      <c r="E517" s="569" t="s">
        <v>321</v>
      </c>
      <c r="F517" s="603" t="s">
        <v>2371</v>
      </c>
      <c r="G517" s="570" t="s">
        <v>2151</v>
      </c>
      <c r="H517" s="570" t="s">
        <v>2372</v>
      </c>
      <c r="I517" s="596" t="s">
        <v>2373</v>
      </c>
      <c r="J517" s="585">
        <v>560</v>
      </c>
      <c r="K517" s="585"/>
      <c r="L517" s="586"/>
    </row>
    <row r="518" spans="1:12" ht="25.5" x14ac:dyDescent="0.25">
      <c r="A518" s="569">
        <v>516</v>
      </c>
      <c r="B518" s="582" t="s">
        <v>681</v>
      </c>
      <c r="C518" s="570" t="s">
        <v>2209</v>
      </c>
      <c r="D518" s="569" t="s">
        <v>989</v>
      </c>
      <c r="E518" s="569" t="s">
        <v>321</v>
      </c>
      <c r="F518" s="603" t="s">
        <v>2374</v>
      </c>
      <c r="G518" s="570" t="s">
        <v>2211</v>
      </c>
      <c r="H518" s="570" t="s">
        <v>2375</v>
      </c>
      <c r="I518" s="596" t="s">
        <v>2376</v>
      </c>
      <c r="J518" s="585">
        <v>579</v>
      </c>
      <c r="K518" s="585"/>
      <c r="L518" s="586"/>
    </row>
    <row r="519" spans="1:12" ht="25.5" x14ac:dyDescent="0.25">
      <c r="A519" s="562">
        <v>517</v>
      </c>
      <c r="B519" s="582" t="s">
        <v>681</v>
      </c>
      <c r="C519" s="570" t="s">
        <v>2377</v>
      </c>
      <c r="D519" s="569" t="s">
        <v>989</v>
      </c>
      <c r="E519" s="569" t="s">
        <v>321</v>
      </c>
      <c r="F519" s="603" t="s">
        <v>2378</v>
      </c>
      <c r="G519" s="570" t="s">
        <v>2379</v>
      </c>
      <c r="H519" s="570" t="s">
        <v>2380</v>
      </c>
      <c r="I519" s="596" t="s">
        <v>2381</v>
      </c>
      <c r="J519" s="585">
        <v>9600</v>
      </c>
      <c r="K519" s="585"/>
      <c r="L519" s="586"/>
    </row>
    <row r="520" spans="1:12" ht="25.5" x14ac:dyDescent="0.25">
      <c r="A520" s="569">
        <v>518</v>
      </c>
      <c r="B520" s="582" t="s">
        <v>681</v>
      </c>
      <c r="C520" s="570" t="s">
        <v>2209</v>
      </c>
      <c r="D520" s="569" t="s">
        <v>989</v>
      </c>
      <c r="E520" s="569" t="s">
        <v>321</v>
      </c>
      <c r="F520" s="603" t="s">
        <v>2382</v>
      </c>
      <c r="G520" s="570" t="s">
        <v>2211</v>
      </c>
      <c r="H520" s="570" t="s">
        <v>2383</v>
      </c>
      <c r="I520" s="596" t="s">
        <v>2384</v>
      </c>
      <c r="J520" s="585">
        <v>638</v>
      </c>
      <c r="K520" s="585"/>
      <c r="L520" s="586"/>
    </row>
    <row r="521" spans="1:12" ht="25.5" x14ac:dyDescent="0.25">
      <c r="A521" s="562">
        <v>519</v>
      </c>
      <c r="B521" s="582" t="s">
        <v>681</v>
      </c>
      <c r="C521" s="570" t="s">
        <v>2184</v>
      </c>
      <c r="D521" s="569" t="s">
        <v>989</v>
      </c>
      <c r="E521" s="569" t="s">
        <v>321</v>
      </c>
      <c r="F521" s="603" t="s">
        <v>1252</v>
      </c>
      <c r="G521" s="570" t="s">
        <v>2151</v>
      </c>
      <c r="H521" s="570" t="s">
        <v>2385</v>
      </c>
      <c r="I521" s="596" t="s">
        <v>2386</v>
      </c>
      <c r="J521" s="585">
        <v>260</v>
      </c>
      <c r="K521" s="585"/>
      <c r="L521" s="586"/>
    </row>
    <row r="522" spans="1:12" ht="25.5" x14ac:dyDescent="0.25">
      <c r="A522" s="569">
        <v>520</v>
      </c>
      <c r="B522" s="582" t="s">
        <v>681</v>
      </c>
      <c r="C522" s="570" t="s">
        <v>2387</v>
      </c>
      <c r="D522" s="569" t="s">
        <v>989</v>
      </c>
      <c r="E522" s="569" t="s">
        <v>321</v>
      </c>
      <c r="F522" s="603" t="s">
        <v>1247</v>
      </c>
      <c r="G522" s="570" t="s">
        <v>2181</v>
      </c>
      <c r="H522" s="570" t="s">
        <v>2388</v>
      </c>
      <c r="I522" s="596" t="s">
        <v>2386</v>
      </c>
      <c r="J522" s="585">
        <v>46.5</v>
      </c>
      <c r="K522" s="585"/>
      <c r="L522" s="586"/>
    </row>
    <row r="523" spans="1:12" ht="25.5" x14ac:dyDescent="0.25">
      <c r="A523" s="562">
        <v>521</v>
      </c>
      <c r="B523" s="582" t="s">
        <v>681</v>
      </c>
      <c r="C523" s="570" t="s">
        <v>2389</v>
      </c>
      <c r="D523" s="569" t="s">
        <v>989</v>
      </c>
      <c r="E523" s="569" t="s">
        <v>321</v>
      </c>
      <c r="F523" s="603" t="s">
        <v>2390</v>
      </c>
      <c r="G523" s="570" t="s">
        <v>2174</v>
      </c>
      <c r="H523" s="570" t="s">
        <v>2391</v>
      </c>
      <c r="I523" s="596" t="s">
        <v>2392</v>
      </c>
      <c r="J523" s="585">
        <v>150</v>
      </c>
      <c r="K523" s="585"/>
      <c r="L523" s="586"/>
    </row>
    <row r="524" spans="1:12" ht="25.5" x14ac:dyDescent="0.25">
      <c r="A524" s="569">
        <v>522</v>
      </c>
      <c r="B524" s="582" t="s">
        <v>681</v>
      </c>
      <c r="C524" s="570" t="s">
        <v>2172</v>
      </c>
      <c r="D524" s="569" t="s">
        <v>989</v>
      </c>
      <c r="E524" s="569" t="s">
        <v>321</v>
      </c>
      <c r="F524" s="603" t="s">
        <v>2393</v>
      </c>
      <c r="G524" s="570" t="s">
        <v>2174</v>
      </c>
      <c r="H524" s="570" t="s">
        <v>2394</v>
      </c>
      <c r="I524" s="596" t="s">
        <v>2395</v>
      </c>
      <c r="J524" s="585">
        <v>90</v>
      </c>
      <c r="K524" s="585"/>
      <c r="L524" s="586"/>
    </row>
    <row r="525" spans="1:12" ht="25.5" x14ac:dyDescent="0.25">
      <c r="A525" s="562">
        <v>523</v>
      </c>
      <c r="B525" s="582" t="s">
        <v>681</v>
      </c>
      <c r="C525" s="570" t="s">
        <v>2177</v>
      </c>
      <c r="D525" s="569" t="s">
        <v>989</v>
      </c>
      <c r="E525" s="569" t="s">
        <v>321</v>
      </c>
      <c r="F525" s="603" t="s">
        <v>2396</v>
      </c>
      <c r="G525" s="570" t="s">
        <v>2165</v>
      </c>
      <c r="H525" s="570" t="s">
        <v>2397</v>
      </c>
      <c r="I525" s="596" t="s">
        <v>2398</v>
      </c>
      <c r="J525" s="585">
        <v>2400</v>
      </c>
      <c r="K525" s="585"/>
      <c r="L525" s="586"/>
    </row>
    <row r="526" spans="1:12" ht="25.5" x14ac:dyDescent="0.25">
      <c r="A526" s="569">
        <v>524</v>
      </c>
      <c r="B526" s="582" t="s">
        <v>681</v>
      </c>
      <c r="C526" s="570" t="s">
        <v>2399</v>
      </c>
      <c r="D526" s="569" t="s">
        <v>989</v>
      </c>
      <c r="E526" s="569" t="s">
        <v>321</v>
      </c>
      <c r="F526" s="603" t="s">
        <v>2400</v>
      </c>
      <c r="G526" s="570" t="s">
        <v>2269</v>
      </c>
      <c r="H526" s="570" t="s">
        <v>2401</v>
      </c>
      <c r="I526" s="596" t="s">
        <v>2402</v>
      </c>
      <c r="J526" s="585">
        <v>2200</v>
      </c>
      <c r="K526" s="585"/>
      <c r="L526" s="586"/>
    </row>
    <row r="527" spans="1:12" ht="25.5" x14ac:dyDescent="0.25">
      <c r="A527" s="562">
        <v>525</v>
      </c>
      <c r="B527" s="582" t="s">
        <v>681</v>
      </c>
      <c r="C527" s="570" t="s">
        <v>2228</v>
      </c>
      <c r="D527" s="569" t="s">
        <v>989</v>
      </c>
      <c r="E527" s="569" t="s">
        <v>321</v>
      </c>
      <c r="F527" s="603" t="s">
        <v>2403</v>
      </c>
      <c r="G527" s="570" t="s">
        <v>2211</v>
      </c>
      <c r="H527" s="570" t="s">
        <v>2404</v>
      </c>
      <c r="I527" s="596" t="s">
        <v>2405</v>
      </c>
      <c r="J527" s="585">
        <v>405</v>
      </c>
      <c r="K527" s="585"/>
      <c r="L527" s="586"/>
    </row>
    <row r="528" spans="1:12" ht="25.5" x14ac:dyDescent="0.25">
      <c r="A528" s="569">
        <v>526</v>
      </c>
      <c r="B528" s="582" t="s">
        <v>681</v>
      </c>
      <c r="C528" s="570" t="s">
        <v>2352</v>
      </c>
      <c r="D528" s="569" t="s">
        <v>989</v>
      </c>
      <c r="E528" s="569" t="s">
        <v>321</v>
      </c>
      <c r="F528" s="603" t="s">
        <v>2406</v>
      </c>
      <c r="G528" s="570" t="s">
        <v>2211</v>
      </c>
      <c r="H528" s="570" t="s">
        <v>2354</v>
      </c>
      <c r="I528" s="596" t="s">
        <v>2407</v>
      </c>
      <c r="J528" s="585">
        <v>273</v>
      </c>
      <c r="K528" s="585"/>
      <c r="L528" s="586"/>
    </row>
    <row r="529" spans="1:12" ht="25.5" x14ac:dyDescent="0.25">
      <c r="A529" s="562">
        <v>527</v>
      </c>
      <c r="B529" s="582" t="s">
        <v>681</v>
      </c>
      <c r="C529" s="570" t="s">
        <v>2209</v>
      </c>
      <c r="D529" s="569" t="s">
        <v>989</v>
      </c>
      <c r="E529" s="569" t="s">
        <v>321</v>
      </c>
      <c r="F529" s="603" t="s">
        <v>2408</v>
      </c>
      <c r="G529" s="570" t="s">
        <v>2239</v>
      </c>
      <c r="H529" s="570" t="s">
        <v>2409</v>
      </c>
      <c r="I529" s="596" t="s">
        <v>2410</v>
      </c>
      <c r="J529" s="585">
        <v>60</v>
      </c>
      <c r="K529" s="585"/>
      <c r="L529" s="586"/>
    </row>
    <row r="530" spans="1:12" ht="25.5" x14ac:dyDescent="0.25">
      <c r="A530" s="569">
        <v>528</v>
      </c>
      <c r="B530" s="582" t="s">
        <v>681</v>
      </c>
      <c r="C530" s="570" t="s">
        <v>2411</v>
      </c>
      <c r="D530" s="569" t="s">
        <v>989</v>
      </c>
      <c r="E530" s="569" t="s">
        <v>321</v>
      </c>
      <c r="F530" s="603" t="s">
        <v>2412</v>
      </c>
      <c r="G530" s="570" t="s">
        <v>2413</v>
      </c>
      <c r="H530" s="570" t="s">
        <v>2414</v>
      </c>
      <c r="I530" s="596" t="s">
        <v>2415</v>
      </c>
      <c r="J530" s="585">
        <v>340</v>
      </c>
      <c r="K530" s="585"/>
      <c r="L530" s="586"/>
    </row>
    <row r="531" spans="1:12" ht="25.5" x14ac:dyDescent="0.25">
      <c r="A531" s="562">
        <v>529</v>
      </c>
      <c r="B531" s="582" t="s">
        <v>681</v>
      </c>
      <c r="C531" s="570" t="s">
        <v>2179</v>
      </c>
      <c r="D531" s="569" t="s">
        <v>989</v>
      </c>
      <c r="E531" s="569" t="s">
        <v>321</v>
      </c>
      <c r="F531" s="603" t="s">
        <v>2416</v>
      </c>
      <c r="G531" s="570" t="s">
        <v>2181</v>
      </c>
      <c r="H531" s="570" t="s">
        <v>2182</v>
      </c>
      <c r="I531" s="596" t="s">
        <v>2417</v>
      </c>
      <c r="J531" s="585">
        <v>177</v>
      </c>
      <c r="K531" s="585"/>
      <c r="L531" s="586"/>
    </row>
    <row r="532" spans="1:12" ht="25.5" x14ac:dyDescent="0.25">
      <c r="A532" s="569">
        <v>530</v>
      </c>
      <c r="B532" s="582" t="s">
        <v>681</v>
      </c>
      <c r="C532" s="570" t="s">
        <v>2263</v>
      </c>
      <c r="D532" s="569" t="s">
        <v>989</v>
      </c>
      <c r="E532" s="569" t="s">
        <v>321</v>
      </c>
      <c r="F532" s="603" t="s">
        <v>2418</v>
      </c>
      <c r="G532" s="570" t="s">
        <v>2160</v>
      </c>
      <c r="H532" s="570" t="s">
        <v>2419</v>
      </c>
      <c r="I532" s="596" t="s">
        <v>2420</v>
      </c>
      <c r="J532" s="585">
        <v>1322</v>
      </c>
      <c r="K532" s="585"/>
      <c r="L532" s="586"/>
    </row>
    <row r="533" spans="1:12" ht="25.5" x14ac:dyDescent="0.25">
      <c r="A533" s="562">
        <v>531</v>
      </c>
      <c r="B533" s="582" t="s">
        <v>681</v>
      </c>
      <c r="C533" s="570" t="s">
        <v>2252</v>
      </c>
      <c r="D533" s="569" t="s">
        <v>989</v>
      </c>
      <c r="E533" s="569" t="s">
        <v>321</v>
      </c>
      <c r="F533" s="603" t="s">
        <v>2421</v>
      </c>
      <c r="G533" s="570" t="s">
        <v>2151</v>
      </c>
      <c r="H533" s="570" t="s">
        <v>2422</v>
      </c>
      <c r="I533" s="596" t="s">
        <v>2423</v>
      </c>
      <c r="J533" s="585">
        <v>1262.5</v>
      </c>
      <c r="K533" s="585"/>
      <c r="L533" s="586"/>
    </row>
    <row r="534" spans="1:12" ht="25.5" x14ac:dyDescent="0.25">
      <c r="A534" s="569">
        <v>532</v>
      </c>
      <c r="B534" s="582" t="s">
        <v>681</v>
      </c>
      <c r="C534" s="570" t="s">
        <v>2424</v>
      </c>
      <c r="D534" s="569" t="s">
        <v>989</v>
      </c>
      <c r="E534" s="569" t="s">
        <v>321</v>
      </c>
      <c r="F534" s="603" t="s">
        <v>2425</v>
      </c>
      <c r="G534" s="570" t="s">
        <v>2413</v>
      </c>
      <c r="H534" s="570" t="s">
        <v>2426</v>
      </c>
      <c r="I534" s="596" t="s">
        <v>2427</v>
      </c>
      <c r="J534" s="585">
        <v>340</v>
      </c>
      <c r="K534" s="585"/>
      <c r="L534" s="586"/>
    </row>
    <row r="535" spans="1:12" ht="25.5" x14ac:dyDescent="0.25">
      <c r="A535" s="562">
        <v>533</v>
      </c>
      <c r="B535" s="582" t="s">
        <v>681</v>
      </c>
      <c r="C535" s="570" t="s">
        <v>2292</v>
      </c>
      <c r="D535" s="569" t="s">
        <v>989</v>
      </c>
      <c r="E535" s="569" t="s">
        <v>321</v>
      </c>
      <c r="F535" s="603" t="s">
        <v>2428</v>
      </c>
      <c r="G535" s="570" t="s">
        <v>2294</v>
      </c>
      <c r="H535" s="570" t="s">
        <v>2295</v>
      </c>
      <c r="I535" s="596" t="s">
        <v>2429</v>
      </c>
      <c r="J535" s="585">
        <v>328</v>
      </c>
      <c r="K535" s="585"/>
      <c r="L535" s="586"/>
    </row>
    <row r="536" spans="1:12" ht="25.5" x14ac:dyDescent="0.25">
      <c r="A536" s="569">
        <v>534</v>
      </c>
      <c r="B536" s="582" t="s">
        <v>681</v>
      </c>
      <c r="C536" s="570" t="s">
        <v>2430</v>
      </c>
      <c r="D536" s="569" t="s">
        <v>989</v>
      </c>
      <c r="E536" s="569" t="s">
        <v>321</v>
      </c>
      <c r="F536" s="603" t="s">
        <v>2431</v>
      </c>
      <c r="G536" s="570" t="s">
        <v>2432</v>
      </c>
      <c r="H536" s="570" t="s">
        <v>2433</v>
      </c>
      <c r="I536" s="596" t="s">
        <v>2434</v>
      </c>
      <c r="J536" s="585">
        <v>400</v>
      </c>
      <c r="K536" s="585"/>
      <c r="L536" s="586"/>
    </row>
    <row r="537" spans="1:12" ht="25.5" x14ac:dyDescent="0.25">
      <c r="A537" s="562">
        <v>535</v>
      </c>
      <c r="B537" s="582" t="s">
        <v>681</v>
      </c>
      <c r="C537" s="570" t="s">
        <v>2335</v>
      </c>
      <c r="D537" s="569" t="s">
        <v>989</v>
      </c>
      <c r="E537" s="569" t="s">
        <v>321</v>
      </c>
      <c r="F537" s="603" t="s">
        <v>2435</v>
      </c>
      <c r="G537" s="570" t="s">
        <v>2436</v>
      </c>
      <c r="H537" s="570" t="s">
        <v>2437</v>
      </c>
      <c r="I537" s="596" t="s">
        <v>2438</v>
      </c>
      <c r="J537" s="585">
        <v>120</v>
      </c>
      <c r="K537" s="585"/>
      <c r="L537" s="586"/>
    </row>
    <row r="538" spans="1:12" ht="25.5" x14ac:dyDescent="0.25">
      <c r="A538" s="569">
        <v>536</v>
      </c>
      <c r="B538" s="582" t="s">
        <v>681</v>
      </c>
      <c r="C538" s="570" t="s">
        <v>2439</v>
      </c>
      <c r="D538" s="569" t="s">
        <v>989</v>
      </c>
      <c r="E538" s="569" t="s">
        <v>321</v>
      </c>
      <c r="F538" s="603" t="s">
        <v>2440</v>
      </c>
      <c r="G538" s="570" t="s">
        <v>2413</v>
      </c>
      <c r="H538" s="570" t="s">
        <v>2441</v>
      </c>
      <c r="I538" s="596" t="s">
        <v>2442</v>
      </c>
      <c r="J538" s="585">
        <v>1790</v>
      </c>
      <c r="K538" s="585"/>
      <c r="L538" s="586"/>
    </row>
    <row r="539" spans="1:12" ht="25.5" x14ac:dyDescent="0.25">
      <c r="A539" s="562">
        <v>537</v>
      </c>
      <c r="B539" s="582" t="s">
        <v>681</v>
      </c>
      <c r="C539" s="570" t="s">
        <v>2443</v>
      </c>
      <c r="D539" s="569" t="s">
        <v>989</v>
      </c>
      <c r="E539" s="562" t="s">
        <v>694</v>
      </c>
      <c r="F539" s="603" t="s">
        <v>2444</v>
      </c>
      <c r="G539" s="570" t="s">
        <v>2413</v>
      </c>
      <c r="H539" s="570" t="s">
        <v>2445</v>
      </c>
      <c r="I539" s="596" t="s">
        <v>2446</v>
      </c>
      <c r="J539" s="585">
        <v>1000</v>
      </c>
      <c r="K539" s="585"/>
      <c r="L539" s="586"/>
    </row>
    <row r="540" spans="1:12" ht="25.5" x14ac:dyDescent="0.25">
      <c r="A540" s="569">
        <v>538</v>
      </c>
      <c r="B540" s="582" t="s">
        <v>681</v>
      </c>
      <c r="C540" s="570" t="s">
        <v>2358</v>
      </c>
      <c r="D540" s="569" t="s">
        <v>989</v>
      </c>
      <c r="E540" s="569" t="s">
        <v>321</v>
      </c>
      <c r="F540" s="603" t="s">
        <v>2447</v>
      </c>
      <c r="G540" s="570" t="s">
        <v>2360</v>
      </c>
      <c r="H540" s="570" t="s">
        <v>2448</v>
      </c>
      <c r="I540" s="596" t="s">
        <v>2449</v>
      </c>
      <c r="J540" s="585">
        <v>2950</v>
      </c>
      <c r="K540" s="585"/>
      <c r="L540" s="586"/>
    </row>
    <row r="541" spans="1:12" ht="25.5" x14ac:dyDescent="0.25">
      <c r="A541" s="562">
        <v>539</v>
      </c>
      <c r="B541" s="582" t="s">
        <v>681</v>
      </c>
      <c r="C541" s="570" t="s">
        <v>2252</v>
      </c>
      <c r="D541" s="569" t="s">
        <v>989</v>
      </c>
      <c r="E541" s="569" t="s">
        <v>321</v>
      </c>
      <c r="F541" s="603" t="s">
        <v>2450</v>
      </c>
      <c r="G541" s="570" t="s">
        <v>2151</v>
      </c>
      <c r="H541" s="570" t="s">
        <v>2329</v>
      </c>
      <c r="I541" s="596" t="s">
        <v>2451</v>
      </c>
      <c r="J541" s="585">
        <v>425</v>
      </c>
      <c r="K541" s="585"/>
      <c r="L541" s="586"/>
    </row>
    <row r="542" spans="1:12" ht="25.5" x14ac:dyDescent="0.25">
      <c r="A542" s="569">
        <v>540</v>
      </c>
      <c r="B542" s="582" t="s">
        <v>681</v>
      </c>
      <c r="C542" s="570" t="s">
        <v>2387</v>
      </c>
      <c r="D542" s="569" t="s">
        <v>989</v>
      </c>
      <c r="E542" s="569" t="s">
        <v>321</v>
      </c>
      <c r="F542" s="603" t="s">
        <v>2452</v>
      </c>
      <c r="G542" s="570" t="s">
        <v>2181</v>
      </c>
      <c r="H542" s="570" t="s">
        <v>2453</v>
      </c>
      <c r="I542" s="596" t="s">
        <v>2429</v>
      </c>
      <c r="J542" s="585">
        <v>87.5</v>
      </c>
      <c r="K542" s="585"/>
      <c r="L542" s="586"/>
    </row>
    <row r="543" spans="1:12" ht="25.5" x14ac:dyDescent="0.25">
      <c r="A543" s="562">
        <v>541</v>
      </c>
      <c r="B543" s="582" t="s">
        <v>681</v>
      </c>
      <c r="C543" s="570" t="s">
        <v>2324</v>
      </c>
      <c r="D543" s="569" t="s">
        <v>989</v>
      </c>
      <c r="E543" s="562" t="s">
        <v>694</v>
      </c>
      <c r="F543" s="603" t="s">
        <v>2454</v>
      </c>
      <c r="G543" s="570" t="s">
        <v>2206</v>
      </c>
      <c r="H543" s="570" t="s">
        <v>2455</v>
      </c>
      <c r="I543" s="596" t="s">
        <v>2456</v>
      </c>
      <c r="J543" s="585">
        <v>150</v>
      </c>
      <c r="K543" s="585"/>
      <c r="L543" s="586"/>
    </row>
    <row r="544" spans="1:12" ht="25.5" x14ac:dyDescent="0.25">
      <c r="A544" s="569">
        <v>542</v>
      </c>
      <c r="B544" s="582" t="s">
        <v>681</v>
      </c>
      <c r="C544" s="570" t="s">
        <v>2387</v>
      </c>
      <c r="D544" s="569" t="s">
        <v>989</v>
      </c>
      <c r="E544" s="569" t="s">
        <v>321</v>
      </c>
      <c r="F544" s="603" t="s">
        <v>2457</v>
      </c>
      <c r="G544" s="570" t="s">
        <v>2206</v>
      </c>
      <c r="H544" s="570" t="s">
        <v>2458</v>
      </c>
      <c r="I544" s="596" t="s">
        <v>2459</v>
      </c>
      <c r="J544" s="585">
        <v>100</v>
      </c>
      <c r="K544" s="585"/>
      <c r="L544" s="586"/>
    </row>
    <row r="545" spans="1:12" ht="25.5" x14ac:dyDescent="0.25">
      <c r="A545" s="562">
        <v>543</v>
      </c>
      <c r="B545" s="582" t="s">
        <v>681</v>
      </c>
      <c r="C545" s="570" t="s">
        <v>2184</v>
      </c>
      <c r="D545" s="569" t="s">
        <v>989</v>
      </c>
      <c r="E545" s="569" t="s">
        <v>321</v>
      </c>
      <c r="F545" s="603" t="s">
        <v>2460</v>
      </c>
      <c r="G545" s="570" t="s">
        <v>2151</v>
      </c>
      <c r="H545" s="570" t="s">
        <v>2385</v>
      </c>
      <c r="I545" s="596" t="s">
        <v>2461</v>
      </c>
      <c r="J545" s="585">
        <v>280</v>
      </c>
      <c r="K545" s="585"/>
      <c r="L545" s="586"/>
    </row>
    <row r="546" spans="1:12" ht="25.5" x14ac:dyDescent="0.25">
      <c r="A546" s="569">
        <v>544</v>
      </c>
      <c r="B546" s="582" t="s">
        <v>681</v>
      </c>
      <c r="C546" s="570" t="s">
        <v>2177</v>
      </c>
      <c r="D546" s="569" t="s">
        <v>989</v>
      </c>
      <c r="E546" s="569" t="s">
        <v>321</v>
      </c>
      <c r="F546" s="603" t="s">
        <v>2462</v>
      </c>
      <c r="G546" s="570" t="s">
        <v>2165</v>
      </c>
      <c r="H546" s="570" t="s">
        <v>2166</v>
      </c>
      <c r="I546" s="596" t="s">
        <v>2463</v>
      </c>
      <c r="J546" s="585">
        <v>4630</v>
      </c>
      <c r="K546" s="585"/>
      <c r="L546" s="586"/>
    </row>
    <row r="547" spans="1:12" ht="25.5" x14ac:dyDescent="0.25">
      <c r="A547" s="562">
        <v>545</v>
      </c>
      <c r="B547" s="582" t="s">
        <v>681</v>
      </c>
      <c r="C547" s="570" t="s">
        <v>2202</v>
      </c>
      <c r="D547" s="569" t="s">
        <v>989</v>
      </c>
      <c r="E547" s="569" t="s">
        <v>321</v>
      </c>
      <c r="F547" s="603" t="s">
        <v>2464</v>
      </c>
      <c r="G547" s="570" t="s">
        <v>2151</v>
      </c>
      <c r="H547" s="570" t="s">
        <v>2465</v>
      </c>
      <c r="I547" s="596" t="s">
        <v>2466</v>
      </c>
      <c r="J547" s="585">
        <v>250</v>
      </c>
      <c r="K547" s="585"/>
      <c r="L547" s="586"/>
    </row>
    <row r="548" spans="1:12" ht="25.5" x14ac:dyDescent="0.25">
      <c r="A548" s="569">
        <v>546</v>
      </c>
      <c r="B548" s="582" t="s">
        <v>681</v>
      </c>
      <c r="C548" s="570" t="s">
        <v>2370</v>
      </c>
      <c r="D548" s="569" t="s">
        <v>989</v>
      </c>
      <c r="E548" s="569" t="s">
        <v>321</v>
      </c>
      <c r="F548" s="603" t="s">
        <v>2467</v>
      </c>
      <c r="G548" s="570" t="s">
        <v>2151</v>
      </c>
      <c r="H548" s="570" t="s">
        <v>2468</v>
      </c>
      <c r="I548" s="596" t="s">
        <v>2469</v>
      </c>
      <c r="J548" s="585">
        <v>300</v>
      </c>
      <c r="K548" s="585"/>
      <c r="L548" s="586"/>
    </row>
    <row r="549" spans="1:12" ht="25.5" x14ac:dyDescent="0.25">
      <c r="A549" s="562">
        <v>547</v>
      </c>
      <c r="B549" s="582" t="s">
        <v>681</v>
      </c>
      <c r="C549" s="570" t="s">
        <v>2209</v>
      </c>
      <c r="D549" s="569" t="s">
        <v>989</v>
      </c>
      <c r="E549" s="569" t="s">
        <v>321</v>
      </c>
      <c r="F549" s="603" t="s">
        <v>2470</v>
      </c>
      <c r="G549" s="570" t="s">
        <v>2211</v>
      </c>
      <c r="H549" s="570" t="s">
        <v>2471</v>
      </c>
      <c r="I549" s="596" t="s">
        <v>2472</v>
      </c>
      <c r="J549" s="585">
        <v>345</v>
      </c>
      <c r="K549" s="585"/>
      <c r="L549" s="586"/>
    </row>
    <row r="550" spans="1:12" ht="25.5" x14ac:dyDescent="0.25">
      <c r="A550" s="569">
        <v>548</v>
      </c>
      <c r="B550" s="582" t="s">
        <v>681</v>
      </c>
      <c r="C550" s="570" t="s">
        <v>2341</v>
      </c>
      <c r="D550" s="569" t="s">
        <v>989</v>
      </c>
      <c r="E550" s="569" t="s">
        <v>321</v>
      </c>
      <c r="F550" s="603" t="s">
        <v>2473</v>
      </c>
      <c r="G550" s="570" t="s">
        <v>2160</v>
      </c>
      <c r="H550" s="570" t="s">
        <v>2474</v>
      </c>
      <c r="I550" s="596" t="s">
        <v>2475</v>
      </c>
      <c r="J550" s="585">
        <v>1278</v>
      </c>
      <c r="K550" s="585"/>
      <c r="L550" s="586"/>
    </row>
    <row r="551" spans="1:12" ht="25.5" x14ac:dyDescent="0.25">
      <c r="A551" s="562">
        <v>549</v>
      </c>
      <c r="B551" s="582" t="s">
        <v>681</v>
      </c>
      <c r="C551" s="570" t="s">
        <v>2476</v>
      </c>
      <c r="D551" s="569" t="s">
        <v>989</v>
      </c>
      <c r="E551" s="569" t="s">
        <v>321</v>
      </c>
      <c r="F551" s="603" t="s">
        <v>2477</v>
      </c>
      <c r="G551" s="570" t="s">
        <v>2284</v>
      </c>
      <c r="H551" s="570" t="s">
        <v>2478</v>
      </c>
      <c r="I551" s="596" t="s">
        <v>2479</v>
      </c>
      <c r="J551" s="585">
        <v>868</v>
      </c>
      <c r="K551" s="585"/>
      <c r="L551" s="586"/>
    </row>
    <row r="552" spans="1:12" ht="25.5" x14ac:dyDescent="0.25">
      <c r="A552" s="569">
        <v>550</v>
      </c>
      <c r="B552" s="582" t="s">
        <v>681</v>
      </c>
      <c r="C552" s="570" t="s">
        <v>2370</v>
      </c>
      <c r="D552" s="569" t="s">
        <v>989</v>
      </c>
      <c r="E552" s="569" t="s">
        <v>321</v>
      </c>
      <c r="F552" s="603" t="s">
        <v>2480</v>
      </c>
      <c r="G552" s="570" t="s">
        <v>2151</v>
      </c>
      <c r="H552" s="570" t="s">
        <v>2481</v>
      </c>
      <c r="I552" s="596" t="s">
        <v>2482</v>
      </c>
      <c r="J552" s="585">
        <v>550</v>
      </c>
      <c r="K552" s="585"/>
      <c r="L552" s="586"/>
    </row>
    <row r="553" spans="1:12" ht="25.5" x14ac:dyDescent="0.25">
      <c r="A553" s="562">
        <v>551</v>
      </c>
      <c r="B553" s="582" t="s">
        <v>681</v>
      </c>
      <c r="C553" s="605" t="s">
        <v>2424</v>
      </c>
      <c r="D553" s="569" t="s">
        <v>989</v>
      </c>
      <c r="E553" s="569" t="s">
        <v>321</v>
      </c>
      <c r="F553" s="603" t="s">
        <v>2483</v>
      </c>
      <c r="G553" s="570" t="s">
        <v>2484</v>
      </c>
      <c r="H553" s="570" t="s">
        <v>2485</v>
      </c>
      <c r="I553" s="596" t="s">
        <v>2486</v>
      </c>
      <c r="J553" s="585">
        <v>840</v>
      </c>
      <c r="K553" s="585"/>
      <c r="L553" s="586"/>
    </row>
    <row r="554" spans="1:12" ht="25.5" x14ac:dyDescent="0.25">
      <c r="A554" s="569">
        <v>552</v>
      </c>
      <c r="B554" s="582" t="s">
        <v>681</v>
      </c>
      <c r="C554" s="570" t="s">
        <v>2487</v>
      </c>
      <c r="D554" s="569" t="s">
        <v>989</v>
      </c>
      <c r="E554" s="569" t="s">
        <v>321</v>
      </c>
      <c r="F554" s="603" t="s">
        <v>2488</v>
      </c>
      <c r="G554" s="570" t="s">
        <v>2160</v>
      </c>
      <c r="H554" s="570" t="s">
        <v>2489</v>
      </c>
      <c r="I554" s="596" t="s">
        <v>2490</v>
      </c>
      <c r="J554" s="585">
        <v>610</v>
      </c>
      <c r="K554" s="585"/>
      <c r="L554" s="586"/>
    </row>
    <row r="555" spans="1:12" ht="25.5" x14ac:dyDescent="0.25">
      <c r="A555" s="562">
        <v>553</v>
      </c>
      <c r="B555" s="582" t="s">
        <v>681</v>
      </c>
      <c r="C555" s="570" t="s">
        <v>2491</v>
      </c>
      <c r="D555" s="569" t="s">
        <v>989</v>
      </c>
      <c r="E555" s="569" t="s">
        <v>321</v>
      </c>
      <c r="F555" s="603" t="s">
        <v>2492</v>
      </c>
      <c r="G555" s="570" t="s">
        <v>2244</v>
      </c>
      <c r="H555" s="570" t="s">
        <v>2493</v>
      </c>
      <c r="I555" s="596" t="s">
        <v>2494</v>
      </c>
      <c r="J555" s="585">
        <v>4750</v>
      </c>
      <c r="K555" s="585"/>
      <c r="L555" s="586"/>
    </row>
    <row r="556" spans="1:12" ht="25.5" x14ac:dyDescent="0.25">
      <c r="A556" s="569">
        <v>554</v>
      </c>
      <c r="B556" s="582" t="s">
        <v>681</v>
      </c>
      <c r="C556" s="570" t="s">
        <v>2495</v>
      </c>
      <c r="D556" s="569" t="s">
        <v>989</v>
      </c>
      <c r="E556" s="569" t="s">
        <v>321</v>
      </c>
      <c r="F556" s="603" t="s">
        <v>2496</v>
      </c>
      <c r="G556" s="570" t="s">
        <v>2244</v>
      </c>
      <c r="H556" s="570" t="s">
        <v>2493</v>
      </c>
      <c r="I556" s="596" t="s">
        <v>2497</v>
      </c>
      <c r="J556" s="585">
        <v>3520</v>
      </c>
      <c r="K556" s="585"/>
      <c r="L556" s="586"/>
    </row>
    <row r="557" spans="1:12" ht="25.5" x14ac:dyDescent="0.25">
      <c r="A557" s="562">
        <v>555</v>
      </c>
      <c r="B557" s="582" t="s">
        <v>681</v>
      </c>
      <c r="C557" s="570" t="s">
        <v>2370</v>
      </c>
      <c r="D557" s="569" t="s">
        <v>989</v>
      </c>
      <c r="E557" s="569" t="s">
        <v>321</v>
      </c>
      <c r="F557" s="603" t="s">
        <v>2498</v>
      </c>
      <c r="G557" s="570" t="s">
        <v>2151</v>
      </c>
      <c r="H557" s="570" t="s">
        <v>2499</v>
      </c>
      <c r="I557" s="596" t="s">
        <v>2500</v>
      </c>
      <c r="J557" s="585">
        <v>120</v>
      </c>
      <c r="K557" s="585"/>
      <c r="L557" s="586"/>
    </row>
    <row r="558" spans="1:12" ht="25.5" x14ac:dyDescent="0.25">
      <c r="A558" s="569">
        <v>556</v>
      </c>
      <c r="B558" s="582" t="s">
        <v>681</v>
      </c>
      <c r="C558" s="570" t="s">
        <v>2209</v>
      </c>
      <c r="D558" s="569" t="s">
        <v>989</v>
      </c>
      <c r="E558" s="569" t="s">
        <v>321</v>
      </c>
      <c r="F558" s="603" t="s">
        <v>2501</v>
      </c>
      <c r="G558" s="570" t="s">
        <v>2239</v>
      </c>
      <c r="H558" s="570" t="s">
        <v>2502</v>
      </c>
      <c r="I558" s="596" t="s">
        <v>2503</v>
      </c>
      <c r="J558" s="585">
        <v>80</v>
      </c>
      <c r="K558" s="585"/>
      <c r="L558" s="586"/>
    </row>
    <row r="559" spans="1:12" ht="25.5" x14ac:dyDescent="0.25">
      <c r="A559" s="562">
        <v>557</v>
      </c>
      <c r="B559" s="582" t="s">
        <v>681</v>
      </c>
      <c r="C559" s="570" t="s">
        <v>2209</v>
      </c>
      <c r="D559" s="569" t="s">
        <v>989</v>
      </c>
      <c r="E559" s="569" t="s">
        <v>321</v>
      </c>
      <c r="F559" s="603" t="s">
        <v>2504</v>
      </c>
      <c r="G559" s="570" t="s">
        <v>2211</v>
      </c>
      <c r="H559" s="570" t="s">
        <v>2505</v>
      </c>
      <c r="I559" s="596" t="s">
        <v>2506</v>
      </c>
      <c r="J559" s="585">
        <v>969</v>
      </c>
      <c r="K559" s="585"/>
      <c r="L559" s="586"/>
    </row>
    <row r="560" spans="1:12" ht="25.5" x14ac:dyDescent="0.25">
      <c r="A560" s="569">
        <v>558</v>
      </c>
      <c r="B560" s="582" t="s">
        <v>681</v>
      </c>
      <c r="C560" s="570" t="s">
        <v>2377</v>
      </c>
      <c r="D560" s="569" t="s">
        <v>989</v>
      </c>
      <c r="E560" s="569" t="s">
        <v>321</v>
      </c>
      <c r="F560" s="603" t="s">
        <v>2507</v>
      </c>
      <c r="G560" s="570" t="s">
        <v>2508</v>
      </c>
      <c r="H560" s="570" t="s">
        <v>2509</v>
      </c>
      <c r="I560" s="596" t="s">
        <v>2510</v>
      </c>
      <c r="J560" s="585">
        <v>14800</v>
      </c>
      <c r="K560" s="585"/>
      <c r="L560" s="586"/>
    </row>
    <row r="561" spans="1:12" ht="25.5" x14ac:dyDescent="0.25">
      <c r="A561" s="562">
        <v>559</v>
      </c>
      <c r="B561" s="582" t="s">
        <v>681</v>
      </c>
      <c r="C561" s="570" t="s">
        <v>2228</v>
      </c>
      <c r="D561" s="569" t="s">
        <v>989</v>
      </c>
      <c r="E561" s="569" t="s">
        <v>321</v>
      </c>
      <c r="F561" s="603" t="s">
        <v>2511</v>
      </c>
      <c r="G561" s="570" t="s">
        <v>2211</v>
      </c>
      <c r="H561" s="570" t="s">
        <v>2404</v>
      </c>
      <c r="I561" s="596" t="s">
        <v>2512</v>
      </c>
      <c r="J561" s="585">
        <v>420</v>
      </c>
      <c r="K561" s="585"/>
      <c r="L561" s="586"/>
    </row>
    <row r="562" spans="1:12" ht="25.5" x14ac:dyDescent="0.25">
      <c r="A562" s="569">
        <v>560</v>
      </c>
      <c r="B562" s="582" t="s">
        <v>681</v>
      </c>
      <c r="C562" s="570" t="s">
        <v>2184</v>
      </c>
      <c r="D562" s="569" t="s">
        <v>989</v>
      </c>
      <c r="E562" s="569" t="s">
        <v>321</v>
      </c>
      <c r="F562" s="603" t="s">
        <v>2513</v>
      </c>
      <c r="G562" s="570" t="s">
        <v>2151</v>
      </c>
      <c r="H562" s="570" t="s">
        <v>2514</v>
      </c>
      <c r="I562" s="596" t="s">
        <v>2515</v>
      </c>
      <c r="J562" s="585">
        <v>340</v>
      </c>
      <c r="K562" s="585"/>
      <c r="L562" s="586"/>
    </row>
    <row r="563" spans="1:12" ht="25.5" x14ac:dyDescent="0.25">
      <c r="A563" s="562">
        <v>561</v>
      </c>
      <c r="B563" s="582" t="s">
        <v>681</v>
      </c>
      <c r="C563" s="570" t="s">
        <v>2177</v>
      </c>
      <c r="D563" s="569" t="s">
        <v>989</v>
      </c>
      <c r="E563" s="569" t="s">
        <v>321</v>
      </c>
      <c r="F563" s="603" t="s">
        <v>2516</v>
      </c>
      <c r="G563" s="570" t="s">
        <v>2165</v>
      </c>
      <c r="H563" s="570" t="s">
        <v>2166</v>
      </c>
      <c r="I563" s="596" t="s">
        <v>2517</v>
      </c>
      <c r="J563" s="585">
        <v>3863</v>
      </c>
      <c r="K563" s="585"/>
      <c r="L563" s="586"/>
    </row>
    <row r="564" spans="1:12" ht="25.5" x14ac:dyDescent="0.25">
      <c r="A564" s="569">
        <v>562</v>
      </c>
      <c r="B564" s="582" t="s">
        <v>681</v>
      </c>
      <c r="C564" s="570" t="s">
        <v>2228</v>
      </c>
      <c r="D564" s="569" t="s">
        <v>989</v>
      </c>
      <c r="E564" s="569" t="s">
        <v>321</v>
      </c>
      <c r="F564" s="603" t="s">
        <v>2518</v>
      </c>
      <c r="G564" s="570" t="s">
        <v>2211</v>
      </c>
      <c r="H564" s="570" t="s">
        <v>2404</v>
      </c>
      <c r="I564" s="596" t="s">
        <v>2519</v>
      </c>
      <c r="J564" s="585">
        <v>350</v>
      </c>
      <c r="K564" s="585"/>
      <c r="L564" s="586"/>
    </row>
    <row r="565" spans="1:12" ht="25.5" x14ac:dyDescent="0.25">
      <c r="A565" s="562">
        <v>563</v>
      </c>
      <c r="B565" s="582" t="s">
        <v>681</v>
      </c>
      <c r="C565" s="570" t="s">
        <v>2184</v>
      </c>
      <c r="D565" s="569" t="s">
        <v>989</v>
      </c>
      <c r="E565" s="569" t="s">
        <v>321</v>
      </c>
      <c r="F565" s="603" t="s">
        <v>2520</v>
      </c>
      <c r="G565" s="570" t="s">
        <v>2151</v>
      </c>
      <c r="H565" s="570" t="s">
        <v>2521</v>
      </c>
      <c r="I565" s="596" t="s">
        <v>2522</v>
      </c>
      <c r="J565" s="585">
        <v>170</v>
      </c>
      <c r="K565" s="585"/>
      <c r="L565" s="586"/>
    </row>
    <row r="566" spans="1:12" ht="25.5" x14ac:dyDescent="0.25">
      <c r="A566" s="569">
        <v>564</v>
      </c>
      <c r="B566" s="582" t="s">
        <v>681</v>
      </c>
      <c r="C566" s="570" t="s">
        <v>2424</v>
      </c>
      <c r="D566" s="569" t="s">
        <v>989</v>
      </c>
      <c r="E566" s="569" t="s">
        <v>321</v>
      </c>
      <c r="F566" s="603" t="s">
        <v>2523</v>
      </c>
      <c r="G566" s="570" t="s">
        <v>2239</v>
      </c>
      <c r="H566" s="570" t="s">
        <v>2524</v>
      </c>
      <c r="I566" s="596" t="s">
        <v>2525</v>
      </c>
      <c r="J566" s="585">
        <v>180</v>
      </c>
      <c r="K566" s="585"/>
      <c r="L566" s="586"/>
    </row>
    <row r="567" spans="1:12" ht="25.5" x14ac:dyDescent="0.25">
      <c r="A567" s="562">
        <v>565</v>
      </c>
      <c r="B567" s="582" t="s">
        <v>681</v>
      </c>
      <c r="C567" s="570" t="s">
        <v>2526</v>
      </c>
      <c r="D567" s="569" t="s">
        <v>989</v>
      </c>
      <c r="E567" s="569" t="s">
        <v>321</v>
      </c>
      <c r="F567" s="603" t="s">
        <v>2527</v>
      </c>
      <c r="G567" s="570" t="s">
        <v>2307</v>
      </c>
      <c r="H567" s="570" t="s">
        <v>2528</v>
      </c>
      <c r="I567" s="596" t="s">
        <v>2529</v>
      </c>
      <c r="J567" s="585">
        <v>2800</v>
      </c>
      <c r="K567" s="585"/>
      <c r="L567" s="586"/>
    </row>
    <row r="568" spans="1:12" ht="25.5" x14ac:dyDescent="0.25">
      <c r="A568" s="569">
        <v>566</v>
      </c>
      <c r="B568" s="582" t="s">
        <v>681</v>
      </c>
      <c r="C568" s="570" t="s">
        <v>2324</v>
      </c>
      <c r="D568" s="569" t="s">
        <v>989</v>
      </c>
      <c r="E568" s="562" t="s">
        <v>694</v>
      </c>
      <c r="F568" s="603" t="s">
        <v>2530</v>
      </c>
      <c r="G568" s="570" t="s">
        <v>2206</v>
      </c>
      <c r="H568" s="570" t="s">
        <v>2531</v>
      </c>
      <c r="I568" s="596" t="s">
        <v>2532</v>
      </c>
      <c r="J568" s="585">
        <v>675</v>
      </c>
      <c r="K568" s="585"/>
      <c r="L568" s="586"/>
    </row>
    <row r="569" spans="1:12" ht="25.5" x14ac:dyDescent="0.25">
      <c r="A569" s="562">
        <v>567</v>
      </c>
      <c r="B569" s="582" t="s">
        <v>681</v>
      </c>
      <c r="C569" s="570" t="s">
        <v>2399</v>
      </c>
      <c r="D569" s="569" t="s">
        <v>989</v>
      </c>
      <c r="E569" s="569" t="s">
        <v>321</v>
      </c>
      <c r="F569" s="603" t="s">
        <v>2533</v>
      </c>
      <c r="G569" s="570" t="s">
        <v>2269</v>
      </c>
      <c r="H569" s="570" t="s">
        <v>2534</v>
      </c>
      <c r="I569" s="596" t="s">
        <v>2535</v>
      </c>
      <c r="J569" s="585">
        <v>2900</v>
      </c>
      <c r="K569" s="585"/>
      <c r="L569" s="586"/>
    </row>
    <row r="570" spans="1:12" ht="25.5" x14ac:dyDescent="0.25">
      <c r="A570" s="569">
        <v>568</v>
      </c>
      <c r="B570" s="582" t="s">
        <v>681</v>
      </c>
      <c r="C570" s="570" t="s">
        <v>2154</v>
      </c>
      <c r="D570" s="569" t="s">
        <v>989</v>
      </c>
      <c r="E570" s="569" t="s">
        <v>321</v>
      </c>
      <c r="F570" s="603" t="s">
        <v>2536</v>
      </c>
      <c r="G570" s="570" t="s">
        <v>2206</v>
      </c>
      <c r="H570" s="570" t="s">
        <v>2537</v>
      </c>
      <c r="I570" s="596" t="s">
        <v>2538</v>
      </c>
      <c r="J570" s="585">
        <v>1380</v>
      </c>
      <c r="K570" s="585"/>
      <c r="L570" s="586"/>
    </row>
    <row r="571" spans="1:12" ht="25.5" x14ac:dyDescent="0.25">
      <c r="A571" s="562">
        <v>569</v>
      </c>
      <c r="B571" s="582" t="s">
        <v>681</v>
      </c>
      <c r="C571" s="570" t="s">
        <v>2172</v>
      </c>
      <c r="D571" s="569" t="s">
        <v>989</v>
      </c>
      <c r="E571" s="569" t="s">
        <v>321</v>
      </c>
      <c r="F571" s="603" t="s">
        <v>2539</v>
      </c>
      <c r="G571" s="570" t="s">
        <v>2540</v>
      </c>
      <c r="H571" s="570" t="s">
        <v>2541</v>
      </c>
      <c r="I571" s="596" t="s">
        <v>2542</v>
      </c>
      <c r="J571" s="585">
        <v>462</v>
      </c>
      <c r="K571" s="585"/>
      <c r="L571" s="586"/>
    </row>
    <row r="572" spans="1:12" ht="25.5" x14ac:dyDescent="0.25">
      <c r="A572" s="569">
        <v>570</v>
      </c>
      <c r="B572" s="582" t="s">
        <v>681</v>
      </c>
      <c r="C572" s="570" t="s">
        <v>2228</v>
      </c>
      <c r="D572" s="569" t="s">
        <v>989</v>
      </c>
      <c r="E572" s="569" t="s">
        <v>321</v>
      </c>
      <c r="F572" s="603" t="s">
        <v>2543</v>
      </c>
      <c r="G572" s="570" t="s">
        <v>2211</v>
      </c>
      <c r="H572" s="570" t="s">
        <v>2544</v>
      </c>
      <c r="I572" s="596" t="s">
        <v>2545</v>
      </c>
      <c r="J572" s="585">
        <v>100</v>
      </c>
      <c r="K572" s="585"/>
      <c r="L572" s="586"/>
    </row>
    <row r="573" spans="1:12" ht="25.5" x14ac:dyDescent="0.25">
      <c r="A573" s="562">
        <v>571</v>
      </c>
      <c r="B573" s="582" t="s">
        <v>681</v>
      </c>
      <c r="C573" s="570" t="s">
        <v>2352</v>
      </c>
      <c r="D573" s="569" t="s">
        <v>989</v>
      </c>
      <c r="E573" s="569" t="s">
        <v>321</v>
      </c>
      <c r="F573" s="603" t="s">
        <v>2546</v>
      </c>
      <c r="G573" s="570" t="s">
        <v>2211</v>
      </c>
      <c r="H573" s="570" t="s">
        <v>2547</v>
      </c>
      <c r="I573" s="596" t="s">
        <v>2548</v>
      </c>
      <c r="J573" s="585">
        <v>516</v>
      </c>
      <c r="K573" s="585"/>
      <c r="L573" s="586"/>
    </row>
    <row r="574" spans="1:12" ht="25.5" x14ac:dyDescent="0.25">
      <c r="A574" s="569">
        <v>572</v>
      </c>
      <c r="B574" s="582" t="s">
        <v>681</v>
      </c>
      <c r="C574" s="570" t="s">
        <v>2549</v>
      </c>
      <c r="D574" s="569" t="s">
        <v>989</v>
      </c>
      <c r="E574" s="569" t="s">
        <v>321</v>
      </c>
      <c r="F574" s="603" t="s">
        <v>2550</v>
      </c>
      <c r="G574" s="570" t="s">
        <v>2181</v>
      </c>
      <c r="H574" s="570" t="s">
        <v>2551</v>
      </c>
      <c r="I574" s="596" t="s">
        <v>2552</v>
      </c>
      <c r="J574" s="585">
        <v>143.75</v>
      </c>
      <c r="K574" s="585"/>
      <c r="L574" s="586"/>
    </row>
    <row r="575" spans="1:12" ht="25.5" x14ac:dyDescent="0.25">
      <c r="A575" s="562">
        <v>573</v>
      </c>
      <c r="B575" s="582" t="s">
        <v>681</v>
      </c>
      <c r="C575" s="570" t="s">
        <v>2177</v>
      </c>
      <c r="D575" s="569" t="s">
        <v>989</v>
      </c>
      <c r="E575" s="569" t="s">
        <v>321</v>
      </c>
      <c r="F575" s="603" t="s">
        <v>2553</v>
      </c>
      <c r="G575" s="570" t="s">
        <v>2554</v>
      </c>
      <c r="H575" s="570" t="s">
        <v>2166</v>
      </c>
      <c r="I575" s="596" t="s">
        <v>2555</v>
      </c>
      <c r="J575" s="585">
        <v>1300</v>
      </c>
      <c r="K575" s="585"/>
      <c r="L575" s="586"/>
    </row>
    <row r="576" spans="1:12" ht="25.5" x14ac:dyDescent="0.25">
      <c r="A576" s="569">
        <v>574</v>
      </c>
      <c r="B576" s="582" t="s">
        <v>681</v>
      </c>
      <c r="C576" s="570" t="s">
        <v>2399</v>
      </c>
      <c r="D576" s="569" t="s">
        <v>989</v>
      </c>
      <c r="E576" s="569" t="s">
        <v>321</v>
      </c>
      <c r="F576" s="603" t="s">
        <v>2556</v>
      </c>
      <c r="G576" s="570" t="s">
        <v>2269</v>
      </c>
      <c r="H576" s="570" t="s">
        <v>2557</v>
      </c>
      <c r="I576" s="596" t="s">
        <v>2558</v>
      </c>
      <c r="J576" s="585">
        <v>2500</v>
      </c>
      <c r="K576" s="585"/>
      <c r="L576" s="586"/>
    </row>
    <row r="577" spans="1:12" ht="25.5" x14ac:dyDescent="0.25">
      <c r="A577" s="562">
        <v>575</v>
      </c>
      <c r="B577" s="582" t="s">
        <v>681</v>
      </c>
      <c r="C577" s="570" t="s">
        <v>2559</v>
      </c>
      <c r="D577" s="569" t="s">
        <v>989</v>
      </c>
      <c r="E577" s="569" t="s">
        <v>321</v>
      </c>
      <c r="F577" s="603" t="s">
        <v>2560</v>
      </c>
      <c r="G577" s="570" t="s">
        <v>2561</v>
      </c>
      <c r="H577" s="570" t="s">
        <v>2562</v>
      </c>
      <c r="I577" s="596" t="s">
        <v>2563</v>
      </c>
      <c r="J577" s="585">
        <v>112.5</v>
      </c>
      <c r="K577" s="585"/>
      <c r="L577" s="586"/>
    </row>
    <row r="578" spans="1:12" ht="25.5" x14ac:dyDescent="0.25">
      <c r="A578" s="569">
        <v>576</v>
      </c>
      <c r="B578" s="582" t="s">
        <v>681</v>
      </c>
      <c r="C578" s="570" t="s">
        <v>2209</v>
      </c>
      <c r="D578" s="569" t="s">
        <v>989</v>
      </c>
      <c r="E578" s="569" t="s">
        <v>321</v>
      </c>
      <c r="F578" s="603" t="s">
        <v>2564</v>
      </c>
      <c r="G578" s="570" t="s">
        <v>2211</v>
      </c>
      <c r="H578" s="570" t="s">
        <v>2565</v>
      </c>
      <c r="I578" s="596" t="s">
        <v>2566</v>
      </c>
      <c r="J578" s="585">
        <v>400</v>
      </c>
      <c r="K578" s="585"/>
      <c r="L578" s="586"/>
    </row>
    <row r="579" spans="1:12" ht="25.5" x14ac:dyDescent="0.25">
      <c r="A579" s="562">
        <v>577</v>
      </c>
      <c r="B579" s="582" t="s">
        <v>681</v>
      </c>
      <c r="C579" s="570" t="s">
        <v>2567</v>
      </c>
      <c r="D579" s="569" t="s">
        <v>989</v>
      </c>
      <c r="E579" s="569" t="s">
        <v>321</v>
      </c>
      <c r="F579" s="603" t="s">
        <v>2568</v>
      </c>
      <c r="G579" s="570" t="s">
        <v>2569</v>
      </c>
      <c r="H579" s="570" t="s">
        <v>2570</v>
      </c>
      <c r="I579" s="596" t="s">
        <v>2571</v>
      </c>
      <c r="J579" s="585">
        <v>300</v>
      </c>
      <c r="K579" s="585"/>
      <c r="L579" s="586"/>
    </row>
    <row r="580" spans="1:12" ht="25.5" x14ac:dyDescent="0.25">
      <c r="A580" s="569">
        <v>578</v>
      </c>
      <c r="B580" s="582" t="s">
        <v>681</v>
      </c>
      <c r="C580" s="570" t="s">
        <v>2572</v>
      </c>
      <c r="D580" s="569" t="s">
        <v>989</v>
      </c>
      <c r="E580" s="569" t="s">
        <v>321</v>
      </c>
      <c r="F580" s="603" t="s">
        <v>2573</v>
      </c>
      <c r="G580" s="570" t="s">
        <v>2151</v>
      </c>
      <c r="H580" s="570" t="s">
        <v>2574</v>
      </c>
      <c r="I580" s="596" t="s">
        <v>2575</v>
      </c>
      <c r="J580" s="585">
        <v>1040</v>
      </c>
      <c r="K580" s="585"/>
      <c r="L580" s="586"/>
    </row>
    <row r="581" spans="1:12" ht="25.5" x14ac:dyDescent="0.25">
      <c r="A581" s="562">
        <v>579</v>
      </c>
      <c r="B581" s="582" t="s">
        <v>681</v>
      </c>
      <c r="C581" s="570" t="s">
        <v>2576</v>
      </c>
      <c r="D581" s="569" t="s">
        <v>989</v>
      </c>
      <c r="E581" s="569" t="s">
        <v>321</v>
      </c>
      <c r="F581" s="603" t="s">
        <v>2577</v>
      </c>
      <c r="G581" s="570" t="s">
        <v>2578</v>
      </c>
      <c r="H581" s="570" t="s">
        <v>2579</v>
      </c>
      <c r="I581" s="596" t="s">
        <v>2580</v>
      </c>
      <c r="J581" s="585">
        <v>880</v>
      </c>
      <c r="K581" s="585"/>
      <c r="L581" s="586"/>
    </row>
    <row r="582" spans="1:12" ht="25.5" x14ac:dyDescent="0.25">
      <c r="A582" s="569">
        <v>580</v>
      </c>
      <c r="B582" s="582" t="s">
        <v>681</v>
      </c>
      <c r="C582" s="570" t="s">
        <v>2324</v>
      </c>
      <c r="D582" s="569" t="s">
        <v>989</v>
      </c>
      <c r="E582" s="562" t="s">
        <v>694</v>
      </c>
      <c r="F582" s="603" t="s">
        <v>2581</v>
      </c>
      <c r="G582" s="570" t="s">
        <v>2206</v>
      </c>
      <c r="H582" s="570" t="s">
        <v>2582</v>
      </c>
      <c r="I582" s="596" t="s">
        <v>2583</v>
      </c>
      <c r="J582" s="585">
        <v>260</v>
      </c>
      <c r="K582" s="585"/>
      <c r="L582" s="586"/>
    </row>
    <row r="583" spans="1:12" ht="25.5" x14ac:dyDescent="0.25">
      <c r="A583" s="562">
        <v>581</v>
      </c>
      <c r="B583" s="582" t="s">
        <v>681</v>
      </c>
      <c r="C583" s="570" t="s">
        <v>2584</v>
      </c>
      <c r="D583" s="569" t="s">
        <v>989</v>
      </c>
      <c r="E583" s="569" t="s">
        <v>321</v>
      </c>
      <c r="F583" s="603" t="s">
        <v>2585</v>
      </c>
      <c r="G583" s="570" t="s">
        <v>2578</v>
      </c>
      <c r="H583" s="570" t="s">
        <v>2586</v>
      </c>
      <c r="I583" s="596" t="s">
        <v>2587</v>
      </c>
      <c r="J583" s="585">
        <v>860</v>
      </c>
      <c r="K583" s="585"/>
      <c r="L583" s="586"/>
    </row>
    <row r="584" spans="1:12" ht="25.5" x14ac:dyDescent="0.25">
      <c r="A584" s="569">
        <v>582</v>
      </c>
      <c r="B584" s="582" t="s">
        <v>681</v>
      </c>
      <c r="C584" s="570" t="s">
        <v>2399</v>
      </c>
      <c r="D584" s="569" t="s">
        <v>989</v>
      </c>
      <c r="E584" s="569" t="s">
        <v>321</v>
      </c>
      <c r="F584" s="603" t="s">
        <v>2588</v>
      </c>
      <c r="G584" s="570" t="s">
        <v>2269</v>
      </c>
      <c r="H584" s="570" t="s">
        <v>2589</v>
      </c>
      <c r="I584" s="596" t="s">
        <v>2590</v>
      </c>
      <c r="J584" s="585">
        <v>2200</v>
      </c>
      <c r="K584" s="585"/>
      <c r="L584" s="586"/>
    </row>
    <row r="585" spans="1:12" ht="25.5" x14ac:dyDescent="0.25">
      <c r="A585" s="562">
        <v>583</v>
      </c>
      <c r="B585" s="582" t="s">
        <v>681</v>
      </c>
      <c r="C585" s="570" t="s">
        <v>2177</v>
      </c>
      <c r="D585" s="569" t="s">
        <v>989</v>
      </c>
      <c r="E585" s="569" t="s">
        <v>321</v>
      </c>
      <c r="F585" s="603" t="s">
        <v>2591</v>
      </c>
      <c r="G585" s="570" t="s">
        <v>2165</v>
      </c>
      <c r="H585" s="570" t="s">
        <v>2166</v>
      </c>
      <c r="I585" s="596" t="s">
        <v>2592</v>
      </c>
      <c r="J585" s="585">
        <v>2400</v>
      </c>
      <c r="K585" s="585"/>
      <c r="L585" s="586"/>
    </row>
    <row r="586" spans="1:12" ht="25.5" x14ac:dyDescent="0.25">
      <c r="A586" s="569">
        <v>584</v>
      </c>
      <c r="B586" s="582" t="s">
        <v>681</v>
      </c>
      <c r="C586" s="570" t="s">
        <v>2424</v>
      </c>
      <c r="D586" s="569" t="s">
        <v>989</v>
      </c>
      <c r="E586" s="569" t="s">
        <v>321</v>
      </c>
      <c r="F586" s="603" t="s">
        <v>2593</v>
      </c>
      <c r="G586" s="570" t="s">
        <v>2484</v>
      </c>
      <c r="H586" s="570" t="s">
        <v>2426</v>
      </c>
      <c r="I586" s="596" t="s">
        <v>2594</v>
      </c>
      <c r="J586" s="585">
        <v>350</v>
      </c>
      <c r="K586" s="585"/>
      <c r="L586" s="586"/>
    </row>
    <row r="587" spans="1:12" ht="25.5" x14ac:dyDescent="0.25">
      <c r="A587" s="562">
        <v>585</v>
      </c>
      <c r="B587" s="582" t="s">
        <v>681</v>
      </c>
      <c r="C587" s="570" t="s">
        <v>2252</v>
      </c>
      <c r="D587" s="569" t="s">
        <v>989</v>
      </c>
      <c r="E587" s="569" t="s">
        <v>321</v>
      </c>
      <c r="F587" s="603" t="s">
        <v>2595</v>
      </c>
      <c r="G587" s="570" t="s">
        <v>2151</v>
      </c>
      <c r="H587" s="570" t="s">
        <v>2329</v>
      </c>
      <c r="I587" s="596" t="s">
        <v>2596</v>
      </c>
      <c r="J587" s="585">
        <v>2687.5</v>
      </c>
      <c r="K587" s="585"/>
      <c r="L587" s="586"/>
    </row>
    <row r="588" spans="1:12" ht="25.5" x14ac:dyDescent="0.25">
      <c r="A588" s="569">
        <v>586</v>
      </c>
      <c r="B588" s="582" t="s">
        <v>681</v>
      </c>
      <c r="C588" s="570" t="s">
        <v>2252</v>
      </c>
      <c r="D588" s="569" t="s">
        <v>989</v>
      </c>
      <c r="E588" s="569" t="s">
        <v>321</v>
      </c>
      <c r="F588" s="603" t="s">
        <v>2597</v>
      </c>
      <c r="G588" s="570" t="s">
        <v>2151</v>
      </c>
      <c r="H588" s="570" t="s">
        <v>2329</v>
      </c>
      <c r="I588" s="596" t="s">
        <v>2598</v>
      </c>
      <c r="J588" s="585">
        <v>475</v>
      </c>
      <c r="K588" s="585"/>
      <c r="L588" s="586"/>
    </row>
    <row r="589" spans="1:12" ht="25.5" x14ac:dyDescent="0.25">
      <c r="A589" s="562">
        <v>587</v>
      </c>
      <c r="B589" s="582" t="s">
        <v>681</v>
      </c>
      <c r="C589" s="570" t="s">
        <v>2209</v>
      </c>
      <c r="D589" s="569" t="s">
        <v>989</v>
      </c>
      <c r="E589" s="569" t="s">
        <v>321</v>
      </c>
      <c r="F589" s="603" t="s">
        <v>2599</v>
      </c>
      <c r="G589" s="570" t="s">
        <v>2211</v>
      </c>
      <c r="H589" s="570" t="s">
        <v>2600</v>
      </c>
      <c r="I589" s="596" t="s">
        <v>2601</v>
      </c>
      <c r="J589" s="585">
        <v>265</v>
      </c>
      <c r="K589" s="585"/>
      <c r="L589" s="586"/>
    </row>
    <row r="590" spans="1:12" ht="25.5" x14ac:dyDescent="0.25">
      <c r="A590" s="569">
        <v>588</v>
      </c>
      <c r="B590" s="582" t="s">
        <v>681</v>
      </c>
      <c r="C590" s="570" t="s">
        <v>2602</v>
      </c>
      <c r="D590" s="569" t="s">
        <v>989</v>
      </c>
      <c r="E590" s="569" t="s">
        <v>321</v>
      </c>
      <c r="F590" s="603" t="s">
        <v>2603</v>
      </c>
      <c r="G590" s="570" t="s">
        <v>2151</v>
      </c>
      <c r="H590" s="570" t="s">
        <v>2604</v>
      </c>
      <c r="I590" s="596" t="s">
        <v>2605</v>
      </c>
      <c r="J590" s="585">
        <v>230</v>
      </c>
      <c r="K590" s="585"/>
      <c r="L590" s="586"/>
    </row>
    <row r="591" spans="1:12" ht="25.5" x14ac:dyDescent="0.25">
      <c r="A591" s="562">
        <v>589</v>
      </c>
      <c r="B591" s="582" t="s">
        <v>681</v>
      </c>
      <c r="C591" s="570" t="s">
        <v>2179</v>
      </c>
      <c r="D591" s="569" t="s">
        <v>989</v>
      </c>
      <c r="E591" s="569" t="s">
        <v>321</v>
      </c>
      <c r="F591" s="603" t="s">
        <v>2606</v>
      </c>
      <c r="G591" s="570" t="s">
        <v>2181</v>
      </c>
      <c r="H591" s="570" t="s">
        <v>2182</v>
      </c>
      <c r="I591" s="596" t="s">
        <v>2607</v>
      </c>
      <c r="J591" s="585">
        <v>471</v>
      </c>
      <c r="K591" s="585"/>
      <c r="L591" s="586"/>
    </row>
    <row r="592" spans="1:12" ht="25.5" x14ac:dyDescent="0.25">
      <c r="A592" s="569">
        <v>590</v>
      </c>
      <c r="B592" s="582" t="s">
        <v>681</v>
      </c>
      <c r="C592" s="570" t="s">
        <v>2608</v>
      </c>
      <c r="D592" s="569" t="s">
        <v>989</v>
      </c>
      <c r="E592" s="569" t="s">
        <v>321</v>
      </c>
      <c r="F592" s="603" t="s">
        <v>2609</v>
      </c>
      <c r="G592" s="570" t="s">
        <v>2307</v>
      </c>
      <c r="H592" s="570" t="s">
        <v>2610</v>
      </c>
      <c r="I592" s="596" t="s">
        <v>2611</v>
      </c>
      <c r="J592" s="585">
        <v>6366.7</v>
      </c>
      <c r="K592" s="585"/>
      <c r="L592" s="586"/>
    </row>
    <row r="593" spans="1:12" ht="25.5" x14ac:dyDescent="0.25">
      <c r="A593" s="562">
        <v>591</v>
      </c>
      <c r="B593" s="582" t="s">
        <v>681</v>
      </c>
      <c r="C593" s="570" t="s">
        <v>2358</v>
      </c>
      <c r="D593" s="569" t="s">
        <v>989</v>
      </c>
      <c r="E593" s="569" t="s">
        <v>321</v>
      </c>
      <c r="F593" s="603" t="s">
        <v>2612</v>
      </c>
      <c r="G593" s="570" t="s">
        <v>2484</v>
      </c>
      <c r="H593" s="570" t="s">
        <v>2613</v>
      </c>
      <c r="I593" s="596" t="s">
        <v>2614</v>
      </c>
      <c r="J593" s="585">
        <v>4200</v>
      </c>
      <c r="K593" s="585"/>
      <c r="L593" s="586"/>
    </row>
    <row r="594" spans="1:12" ht="25.5" x14ac:dyDescent="0.25">
      <c r="A594" s="569">
        <v>592</v>
      </c>
      <c r="B594" s="582" t="s">
        <v>681</v>
      </c>
      <c r="C594" s="570" t="s">
        <v>2228</v>
      </c>
      <c r="D594" s="569" t="s">
        <v>989</v>
      </c>
      <c r="E594" s="569" t="s">
        <v>321</v>
      </c>
      <c r="F594" s="603" t="s">
        <v>2615</v>
      </c>
      <c r="G594" s="570" t="s">
        <v>2211</v>
      </c>
      <c r="H594" s="570" t="s">
        <v>2544</v>
      </c>
      <c r="I594" s="596" t="s">
        <v>2616</v>
      </c>
      <c r="J594" s="585">
        <v>100</v>
      </c>
      <c r="K594" s="585"/>
      <c r="L594" s="586"/>
    </row>
    <row r="595" spans="1:12" ht="25.5" x14ac:dyDescent="0.25">
      <c r="A595" s="562">
        <v>593</v>
      </c>
      <c r="B595" s="582" t="s">
        <v>681</v>
      </c>
      <c r="C595" s="570" t="s">
        <v>2228</v>
      </c>
      <c r="D595" s="569" t="s">
        <v>989</v>
      </c>
      <c r="E595" s="569" t="s">
        <v>321</v>
      </c>
      <c r="F595" s="603" t="s">
        <v>2617</v>
      </c>
      <c r="G595" s="570" t="s">
        <v>2218</v>
      </c>
      <c r="H595" s="570" t="s">
        <v>2618</v>
      </c>
      <c r="I595" s="596" t="s">
        <v>2619</v>
      </c>
      <c r="J595" s="585">
        <v>400</v>
      </c>
      <c r="K595" s="585"/>
      <c r="L595" s="586"/>
    </row>
    <row r="596" spans="1:12" ht="25.5" x14ac:dyDescent="0.25">
      <c r="A596" s="569">
        <v>594</v>
      </c>
      <c r="B596" s="582" t="s">
        <v>681</v>
      </c>
      <c r="C596" s="570" t="s">
        <v>2387</v>
      </c>
      <c r="D596" s="569" t="s">
        <v>989</v>
      </c>
      <c r="E596" s="569" t="s">
        <v>321</v>
      </c>
      <c r="F596" s="603" t="s">
        <v>2620</v>
      </c>
      <c r="G596" s="570" t="s">
        <v>2181</v>
      </c>
      <c r="H596" s="570" t="s">
        <v>2621</v>
      </c>
      <c r="I596" s="596" t="s">
        <v>2616</v>
      </c>
      <c r="J596" s="585">
        <v>112.5</v>
      </c>
      <c r="K596" s="585"/>
      <c r="L596" s="586"/>
    </row>
    <row r="597" spans="1:12" ht="25.5" x14ac:dyDescent="0.25">
      <c r="A597" s="562">
        <v>595</v>
      </c>
      <c r="B597" s="582" t="s">
        <v>681</v>
      </c>
      <c r="C597" s="570" t="s">
        <v>2263</v>
      </c>
      <c r="D597" s="569" t="s">
        <v>989</v>
      </c>
      <c r="E597" s="569" t="s">
        <v>321</v>
      </c>
      <c r="F597" s="603" t="s">
        <v>2622</v>
      </c>
      <c r="G597" s="570" t="s">
        <v>2623</v>
      </c>
      <c r="H597" s="570" t="s">
        <v>2624</v>
      </c>
      <c r="I597" s="596" t="s">
        <v>2625</v>
      </c>
      <c r="J597" s="585">
        <v>1060</v>
      </c>
      <c r="K597" s="585"/>
      <c r="L597" s="586"/>
    </row>
    <row r="598" spans="1:12" ht="25.5" x14ac:dyDescent="0.25">
      <c r="A598" s="569">
        <v>596</v>
      </c>
      <c r="B598" s="582" t="s">
        <v>681</v>
      </c>
      <c r="C598" s="570" t="s">
        <v>2228</v>
      </c>
      <c r="D598" s="569" t="s">
        <v>989</v>
      </c>
      <c r="E598" s="569" t="s">
        <v>321</v>
      </c>
      <c r="F598" s="603" t="s">
        <v>2626</v>
      </c>
      <c r="G598" s="570" t="s">
        <v>2211</v>
      </c>
      <c r="H598" s="570" t="s">
        <v>2627</v>
      </c>
      <c r="I598" s="596" t="s">
        <v>2628</v>
      </c>
      <c r="J598" s="585">
        <v>110</v>
      </c>
      <c r="K598" s="585"/>
      <c r="L598" s="586"/>
    </row>
    <row r="599" spans="1:12" ht="25.5" x14ac:dyDescent="0.25">
      <c r="A599" s="562">
        <v>597</v>
      </c>
      <c r="B599" s="582" t="s">
        <v>681</v>
      </c>
      <c r="C599" s="570" t="s">
        <v>2228</v>
      </c>
      <c r="D599" s="569" t="s">
        <v>989</v>
      </c>
      <c r="E599" s="569" t="s">
        <v>321</v>
      </c>
      <c r="F599" s="603" t="s">
        <v>2629</v>
      </c>
      <c r="G599" s="570" t="s">
        <v>2211</v>
      </c>
      <c r="H599" s="570" t="s">
        <v>2404</v>
      </c>
      <c r="I599" s="596" t="s">
        <v>2630</v>
      </c>
      <c r="J599" s="585">
        <v>1460</v>
      </c>
      <c r="K599" s="585"/>
      <c r="L599" s="586"/>
    </row>
    <row r="600" spans="1:12" ht="25.5" x14ac:dyDescent="0.25">
      <c r="A600" s="569">
        <v>598</v>
      </c>
      <c r="B600" s="582" t="s">
        <v>681</v>
      </c>
      <c r="C600" s="570" t="s">
        <v>2177</v>
      </c>
      <c r="D600" s="569" t="s">
        <v>989</v>
      </c>
      <c r="E600" s="569" t="s">
        <v>321</v>
      </c>
      <c r="F600" s="603" t="s">
        <v>2631</v>
      </c>
      <c r="G600" s="570" t="s">
        <v>2165</v>
      </c>
      <c r="H600" s="570" t="s">
        <v>2166</v>
      </c>
      <c r="I600" s="596" t="s">
        <v>2632</v>
      </c>
      <c r="J600" s="585">
        <v>2525</v>
      </c>
      <c r="K600" s="585"/>
      <c r="L600" s="586"/>
    </row>
    <row r="601" spans="1:12" ht="25.5" x14ac:dyDescent="0.25">
      <c r="A601" s="562">
        <v>599</v>
      </c>
      <c r="B601" s="582" t="s">
        <v>681</v>
      </c>
      <c r="C601" s="570" t="s">
        <v>2633</v>
      </c>
      <c r="D601" s="569" t="s">
        <v>989</v>
      </c>
      <c r="E601" s="569" t="s">
        <v>321</v>
      </c>
      <c r="F601" s="603" t="s">
        <v>2634</v>
      </c>
      <c r="G601" s="570" t="s">
        <v>2269</v>
      </c>
      <c r="H601" s="570" t="s">
        <v>2635</v>
      </c>
      <c r="I601" s="596" t="s">
        <v>2636</v>
      </c>
      <c r="J601" s="585">
        <v>2600</v>
      </c>
      <c r="K601" s="585"/>
      <c r="L601" s="586"/>
    </row>
    <row r="602" spans="1:12" ht="25.5" x14ac:dyDescent="0.25">
      <c r="A602" s="569">
        <v>600</v>
      </c>
      <c r="B602" s="582" t="s">
        <v>681</v>
      </c>
      <c r="C602" s="570" t="s">
        <v>2637</v>
      </c>
      <c r="D602" s="569" t="s">
        <v>989</v>
      </c>
      <c r="E602" s="569" t="s">
        <v>321</v>
      </c>
      <c r="F602" s="603" t="s">
        <v>2638</v>
      </c>
      <c r="G602" s="570" t="s">
        <v>2639</v>
      </c>
      <c r="H602" s="570" t="s">
        <v>2640</v>
      </c>
      <c r="I602" s="596" t="s">
        <v>2641</v>
      </c>
      <c r="J602" s="585">
        <v>515</v>
      </c>
      <c r="K602" s="585"/>
      <c r="L602" s="586"/>
    </row>
    <row r="603" spans="1:12" ht="25.5" x14ac:dyDescent="0.25">
      <c r="A603" s="562">
        <v>601</v>
      </c>
      <c r="B603" s="582" t="s">
        <v>681</v>
      </c>
      <c r="C603" s="570" t="s">
        <v>2252</v>
      </c>
      <c r="D603" s="569" t="s">
        <v>989</v>
      </c>
      <c r="E603" s="569" t="s">
        <v>321</v>
      </c>
      <c r="F603" s="603" t="s">
        <v>2642</v>
      </c>
      <c r="G603" s="570" t="s">
        <v>2151</v>
      </c>
      <c r="H603" s="570" t="s">
        <v>2643</v>
      </c>
      <c r="I603" s="596" t="s">
        <v>2644</v>
      </c>
      <c r="J603" s="585">
        <v>775</v>
      </c>
      <c r="K603" s="585"/>
      <c r="L603" s="586"/>
    </row>
    <row r="604" spans="1:12" ht="25.5" x14ac:dyDescent="0.25">
      <c r="A604" s="569">
        <v>602</v>
      </c>
      <c r="B604" s="582" t="s">
        <v>681</v>
      </c>
      <c r="C604" s="570" t="s">
        <v>2645</v>
      </c>
      <c r="D604" s="569" t="s">
        <v>989</v>
      </c>
      <c r="E604" s="569" t="s">
        <v>321</v>
      </c>
      <c r="F604" s="603" t="s">
        <v>2646</v>
      </c>
      <c r="G604" s="570" t="s">
        <v>2160</v>
      </c>
      <c r="H604" s="570" t="s">
        <v>2647</v>
      </c>
      <c r="I604" s="596" t="s">
        <v>2648</v>
      </c>
      <c r="J604" s="585">
        <v>320</v>
      </c>
      <c r="K604" s="585"/>
      <c r="L604" s="586"/>
    </row>
    <row r="605" spans="1:12" ht="25.5" x14ac:dyDescent="0.25">
      <c r="A605" s="562">
        <v>603</v>
      </c>
      <c r="B605" s="582" t="s">
        <v>681</v>
      </c>
      <c r="C605" s="570" t="s">
        <v>2252</v>
      </c>
      <c r="D605" s="569" t="s">
        <v>989</v>
      </c>
      <c r="E605" s="569" t="s">
        <v>321</v>
      </c>
      <c r="F605" s="603" t="s">
        <v>2649</v>
      </c>
      <c r="G605" s="570" t="s">
        <v>2151</v>
      </c>
      <c r="H605" s="570" t="s">
        <v>2650</v>
      </c>
      <c r="I605" s="596" t="s">
        <v>2651</v>
      </c>
      <c r="J605" s="585">
        <v>775</v>
      </c>
      <c r="K605" s="585"/>
      <c r="L605" s="586"/>
    </row>
    <row r="606" spans="1:12" ht="25.5" x14ac:dyDescent="0.25">
      <c r="A606" s="569">
        <v>604</v>
      </c>
      <c r="B606" s="582" t="s">
        <v>681</v>
      </c>
      <c r="C606" s="570" t="s">
        <v>2652</v>
      </c>
      <c r="D606" s="569" t="s">
        <v>989</v>
      </c>
      <c r="E606" s="562" t="s">
        <v>694</v>
      </c>
      <c r="F606" s="603" t="s">
        <v>2653</v>
      </c>
      <c r="G606" s="570" t="s">
        <v>2160</v>
      </c>
      <c r="H606" s="570" t="s">
        <v>2654</v>
      </c>
      <c r="I606" s="596" t="s">
        <v>2655</v>
      </c>
      <c r="J606" s="585">
        <v>200</v>
      </c>
      <c r="K606" s="585"/>
      <c r="L606" s="586"/>
    </row>
    <row r="607" spans="1:12" ht="25.5" x14ac:dyDescent="0.25">
      <c r="A607" s="562">
        <v>605</v>
      </c>
      <c r="B607" s="582" t="s">
        <v>681</v>
      </c>
      <c r="C607" s="570" t="s">
        <v>2358</v>
      </c>
      <c r="D607" s="569" t="s">
        <v>989</v>
      </c>
      <c r="E607" s="569" t="s">
        <v>321</v>
      </c>
      <c r="F607" s="603" t="s">
        <v>2656</v>
      </c>
      <c r="G607" s="570" t="s">
        <v>2160</v>
      </c>
      <c r="H607" s="570" t="s">
        <v>2657</v>
      </c>
      <c r="I607" s="596" t="s">
        <v>2658</v>
      </c>
      <c r="J607" s="585">
        <v>3000</v>
      </c>
      <c r="K607" s="585"/>
      <c r="L607" s="586"/>
    </row>
    <row r="608" spans="1:12" ht="25.5" x14ac:dyDescent="0.25">
      <c r="A608" s="569">
        <v>606</v>
      </c>
      <c r="B608" s="582" t="s">
        <v>681</v>
      </c>
      <c r="C608" s="570" t="s">
        <v>2387</v>
      </c>
      <c r="D608" s="569" t="s">
        <v>989</v>
      </c>
      <c r="E608" s="569" t="s">
        <v>321</v>
      </c>
      <c r="F608" s="603" t="s">
        <v>2659</v>
      </c>
      <c r="G608" s="570" t="s">
        <v>2181</v>
      </c>
      <c r="H608" s="570" t="s">
        <v>2621</v>
      </c>
      <c r="I608" s="596" t="s">
        <v>2660</v>
      </c>
      <c r="J608" s="585">
        <v>122.5</v>
      </c>
      <c r="K608" s="585"/>
      <c r="L608" s="586"/>
    </row>
    <row r="609" spans="1:12" ht="25.5" x14ac:dyDescent="0.25">
      <c r="A609" s="562">
        <v>607</v>
      </c>
      <c r="B609" s="582" t="s">
        <v>681</v>
      </c>
      <c r="C609" s="570" t="s">
        <v>2324</v>
      </c>
      <c r="D609" s="569" t="s">
        <v>989</v>
      </c>
      <c r="E609" s="562" t="s">
        <v>694</v>
      </c>
      <c r="F609" s="603" t="s">
        <v>2661</v>
      </c>
      <c r="G609" s="570" t="s">
        <v>2662</v>
      </c>
      <c r="H609" s="570" t="s">
        <v>2663</v>
      </c>
      <c r="I609" s="596" t="s">
        <v>2664</v>
      </c>
      <c r="J609" s="585">
        <v>424</v>
      </c>
      <c r="K609" s="585"/>
      <c r="L609" s="586"/>
    </row>
    <row r="610" spans="1:12" ht="25.5" x14ac:dyDescent="0.25">
      <c r="A610" s="569">
        <v>608</v>
      </c>
      <c r="B610" s="582" t="s">
        <v>681</v>
      </c>
      <c r="C610" s="570" t="s">
        <v>2665</v>
      </c>
      <c r="D610" s="569" t="s">
        <v>989</v>
      </c>
      <c r="E610" s="569" t="s">
        <v>321</v>
      </c>
      <c r="F610" s="603" t="s">
        <v>2666</v>
      </c>
      <c r="G610" s="570" t="s">
        <v>2508</v>
      </c>
      <c r="H610" s="570" t="s">
        <v>2667</v>
      </c>
      <c r="I610" s="596" t="s">
        <v>2668</v>
      </c>
      <c r="J610" s="585">
        <v>960</v>
      </c>
      <c r="K610" s="585"/>
      <c r="L610" s="586"/>
    </row>
    <row r="611" spans="1:12" ht="25.5" x14ac:dyDescent="0.25">
      <c r="A611" s="562">
        <v>609</v>
      </c>
      <c r="B611" s="582" t="s">
        <v>681</v>
      </c>
      <c r="C611" s="570" t="s">
        <v>2209</v>
      </c>
      <c r="D611" s="569" t="s">
        <v>989</v>
      </c>
      <c r="E611" s="569" t="s">
        <v>321</v>
      </c>
      <c r="F611" s="603" t="s">
        <v>2669</v>
      </c>
      <c r="G611" s="570" t="s">
        <v>2211</v>
      </c>
      <c r="H611" s="570" t="s">
        <v>2235</v>
      </c>
      <c r="I611" s="596" t="s">
        <v>2670</v>
      </c>
      <c r="J611" s="585">
        <v>240</v>
      </c>
      <c r="K611" s="585"/>
      <c r="L611" s="586"/>
    </row>
    <row r="612" spans="1:12" ht="25.5" x14ac:dyDescent="0.25">
      <c r="A612" s="569">
        <v>610</v>
      </c>
      <c r="B612" s="582" t="s">
        <v>681</v>
      </c>
      <c r="C612" s="570" t="s">
        <v>2177</v>
      </c>
      <c r="D612" s="569" t="s">
        <v>989</v>
      </c>
      <c r="E612" s="569" t="s">
        <v>321</v>
      </c>
      <c r="F612" s="603" t="s">
        <v>2671</v>
      </c>
      <c r="G612" s="570" t="s">
        <v>2165</v>
      </c>
      <c r="H612" s="570" t="s">
        <v>2166</v>
      </c>
      <c r="I612" s="596" t="s">
        <v>2672</v>
      </c>
      <c r="J612" s="585">
        <v>2750</v>
      </c>
      <c r="K612" s="585"/>
      <c r="L612" s="586"/>
    </row>
    <row r="613" spans="1:12" ht="25.5" x14ac:dyDescent="0.25">
      <c r="A613" s="562">
        <v>611</v>
      </c>
      <c r="B613" s="582" t="s">
        <v>681</v>
      </c>
      <c r="C613" s="570" t="s">
        <v>2487</v>
      </c>
      <c r="D613" s="569" t="s">
        <v>989</v>
      </c>
      <c r="E613" s="569" t="s">
        <v>321</v>
      </c>
      <c r="F613" s="603" t="s">
        <v>2673</v>
      </c>
      <c r="G613" s="570" t="s">
        <v>2569</v>
      </c>
      <c r="H613" s="570" t="s">
        <v>2674</v>
      </c>
      <c r="I613" s="596" t="s">
        <v>2675</v>
      </c>
      <c r="J613" s="585">
        <v>414</v>
      </c>
      <c r="K613" s="585"/>
      <c r="L613" s="586"/>
    </row>
    <row r="614" spans="1:12" ht="25.5" x14ac:dyDescent="0.25">
      <c r="A614" s="569">
        <v>612</v>
      </c>
      <c r="B614" s="582" t="s">
        <v>681</v>
      </c>
      <c r="C614" s="570" t="s">
        <v>2633</v>
      </c>
      <c r="D614" s="569" t="s">
        <v>989</v>
      </c>
      <c r="E614" s="569" t="s">
        <v>321</v>
      </c>
      <c r="F614" s="603" t="s">
        <v>2676</v>
      </c>
      <c r="G614" s="570" t="s">
        <v>2269</v>
      </c>
      <c r="H614" s="570" t="s">
        <v>2677</v>
      </c>
      <c r="I614" s="596" t="s">
        <v>2678</v>
      </c>
      <c r="J614" s="585">
        <v>2900</v>
      </c>
      <c r="K614" s="585"/>
      <c r="L614" s="586"/>
    </row>
    <row r="615" spans="1:12" ht="25.5" x14ac:dyDescent="0.25">
      <c r="A615" s="562">
        <v>613</v>
      </c>
      <c r="B615" s="582" t="s">
        <v>681</v>
      </c>
      <c r="C615" s="570" t="s">
        <v>2679</v>
      </c>
      <c r="D615" s="569" t="s">
        <v>989</v>
      </c>
      <c r="E615" s="569" t="s">
        <v>321</v>
      </c>
      <c r="F615" s="603" t="s">
        <v>2680</v>
      </c>
      <c r="G615" s="570" t="s">
        <v>2681</v>
      </c>
      <c r="H615" s="570" t="s">
        <v>2682</v>
      </c>
      <c r="I615" s="596" t="s">
        <v>2683</v>
      </c>
      <c r="J615" s="585">
        <v>1210</v>
      </c>
      <c r="K615" s="585"/>
      <c r="L615" s="586"/>
    </row>
    <row r="616" spans="1:12" ht="25.5" x14ac:dyDescent="0.25">
      <c r="A616" s="569">
        <v>614</v>
      </c>
      <c r="B616" s="582" t="s">
        <v>681</v>
      </c>
      <c r="C616" s="570" t="s">
        <v>2684</v>
      </c>
      <c r="D616" s="569" t="s">
        <v>989</v>
      </c>
      <c r="E616" s="569" t="s">
        <v>321</v>
      </c>
      <c r="F616" s="603" t="s">
        <v>2685</v>
      </c>
      <c r="G616" s="570" t="s">
        <v>2561</v>
      </c>
      <c r="H616" s="570" t="s">
        <v>2686</v>
      </c>
      <c r="I616" s="596" t="s">
        <v>2687</v>
      </c>
      <c r="J616" s="585">
        <v>91.68</v>
      </c>
      <c r="K616" s="585"/>
      <c r="L616" s="586"/>
    </row>
    <row r="617" spans="1:12" ht="25.5" x14ac:dyDescent="0.25">
      <c r="A617" s="562">
        <v>615</v>
      </c>
      <c r="B617" s="582" t="s">
        <v>681</v>
      </c>
      <c r="C617" s="570" t="s">
        <v>2688</v>
      </c>
      <c r="D617" s="569" t="s">
        <v>989</v>
      </c>
      <c r="E617" s="562" t="s">
        <v>694</v>
      </c>
      <c r="F617" s="603" t="s">
        <v>2689</v>
      </c>
      <c r="G617" s="570" t="s">
        <v>2244</v>
      </c>
      <c r="H617" s="570" t="s">
        <v>2690</v>
      </c>
      <c r="I617" s="596" t="s">
        <v>2691</v>
      </c>
      <c r="J617" s="585">
        <v>600</v>
      </c>
      <c r="K617" s="585"/>
      <c r="L617" s="586"/>
    </row>
    <row r="618" spans="1:12" ht="25.5" x14ac:dyDescent="0.25">
      <c r="A618" s="569">
        <v>616</v>
      </c>
      <c r="B618" s="582" t="s">
        <v>681</v>
      </c>
      <c r="C618" s="570" t="s">
        <v>2692</v>
      </c>
      <c r="D618" s="569" t="s">
        <v>989</v>
      </c>
      <c r="E618" s="562" t="s">
        <v>694</v>
      </c>
      <c r="F618" s="603" t="s">
        <v>2693</v>
      </c>
      <c r="G618" s="570" t="s">
        <v>2662</v>
      </c>
      <c r="H618" s="570" t="s">
        <v>2694</v>
      </c>
      <c r="I618" s="596" t="s">
        <v>2695</v>
      </c>
      <c r="J618" s="585">
        <v>1065</v>
      </c>
      <c r="K618" s="585"/>
      <c r="L618" s="586"/>
    </row>
    <row r="619" spans="1:12" ht="25.5" x14ac:dyDescent="0.25">
      <c r="A619" s="562">
        <v>617</v>
      </c>
      <c r="B619" s="582" t="s">
        <v>681</v>
      </c>
      <c r="C619" s="570" t="s">
        <v>2696</v>
      </c>
      <c r="D619" s="569" t="s">
        <v>989</v>
      </c>
      <c r="E619" s="569" t="s">
        <v>321</v>
      </c>
      <c r="F619" s="603" t="s">
        <v>2697</v>
      </c>
      <c r="G619" s="570" t="s">
        <v>2698</v>
      </c>
      <c r="H619" s="570" t="s">
        <v>2699</v>
      </c>
      <c r="I619" s="596" t="s">
        <v>2700</v>
      </c>
      <c r="J619" s="585">
        <v>100</v>
      </c>
      <c r="K619" s="585"/>
      <c r="L619" s="586"/>
    </row>
    <row r="620" spans="1:12" ht="25.5" x14ac:dyDescent="0.25">
      <c r="A620" s="569">
        <v>618</v>
      </c>
      <c r="B620" s="582" t="s">
        <v>681</v>
      </c>
      <c r="C620" s="570" t="s">
        <v>2172</v>
      </c>
      <c r="D620" s="569" t="s">
        <v>989</v>
      </c>
      <c r="E620" s="569" t="s">
        <v>321</v>
      </c>
      <c r="F620" s="603" t="s">
        <v>2701</v>
      </c>
      <c r="G620" s="570" t="s">
        <v>2540</v>
      </c>
      <c r="H620" s="570" t="s">
        <v>2702</v>
      </c>
      <c r="I620" s="596" t="s">
        <v>2703</v>
      </c>
      <c r="J620" s="585">
        <v>8082.5</v>
      </c>
      <c r="K620" s="585"/>
      <c r="L620" s="586"/>
    </row>
    <row r="621" spans="1:12" ht="25.5" x14ac:dyDescent="0.25">
      <c r="A621" s="562">
        <v>619</v>
      </c>
      <c r="B621" s="582" t="s">
        <v>681</v>
      </c>
      <c r="C621" s="570" t="s">
        <v>2209</v>
      </c>
      <c r="D621" s="569" t="s">
        <v>989</v>
      </c>
      <c r="E621" s="569" t="s">
        <v>321</v>
      </c>
      <c r="F621" s="603" t="s">
        <v>2704</v>
      </c>
      <c r="G621" s="570" t="s">
        <v>2211</v>
      </c>
      <c r="H621" s="570" t="s">
        <v>2705</v>
      </c>
      <c r="I621" s="596" t="s">
        <v>2706</v>
      </c>
      <c r="J621" s="585">
        <v>459</v>
      </c>
      <c r="K621" s="585"/>
      <c r="L621" s="586"/>
    </row>
    <row r="622" spans="1:12" ht="25.5" x14ac:dyDescent="0.25">
      <c r="A622" s="569">
        <v>620</v>
      </c>
      <c r="B622" s="582" t="s">
        <v>681</v>
      </c>
      <c r="C622" s="570" t="s">
        <v>2324</v>
      </c>
      <c r="D622" s="569" t="s">
        <v>989</v>
      </c>
      <c r="E622" s="562" t="s">
        <v>694</v>
      </c>
      <c r="F622" s="603" t="s">
        <v>2707</v>
      </c>
      <c r="G622" s="570" t="s">
        <v>2662</v>
      </c>
      <c r="H622" s="570" t="s">
        <v>2694</v>
      </c>
      <c r="I622" s="596" t="s">
        <v>2708</v>
      </c>
      <c r="J622" s="585">
        <v>140</v>
      </c>
      <c r="K622" s="585"/>
      <c r="L622" s="586"/>
    </row>
    <row r="623" spans="1:12" ht="25.5" x14ac:dyDescent="0.25">
      <c r="A623" s="562">
        <v>621</v>
      </c>
      <c r="B623" s="582" t="s">
        <v>681</v>
      </c>
      <c r="C623" s="570" t="s">
        <v>2252</v>
      </c>
      <c r="D623" s="569" t="s">
        <v>989</v>
      </c>
      <c r="E623" s="569" t="s">
        <v>321</v>
      </c>
      <c r="F623" s="603" t="s">
        <v>2709</v>
      </c>
      <c r="G623" s="570" t="s">
        <v>2151</v>
      </c>
      <c r="H623" s="570" t="s">
        <v>2710</v>
      </c>
      <c r="I623" s="596" t="s">
        <v>2711</v>
      </c>
      <c r="J623" s="585">
        <v>412.5</v>
      </c>
      <c r="K623" s="585"/>
      <c r="L623" s="586"/>
    </row>
    <row r="624" spans="1:12" ht="25.5" x14ac:dyDescent="0.25">
      <c r="A624" s="569">
        <v>622</v>
      </c>
      <c r="B624" s="582" t="s">
        <v>681</v>
      </c>
      <c r="C624" s="570" t="s">
        <v>2252</v>
      </c>
      <c r="D624" s="569" t="s">
        <v>989</v>
      </c>
      <c r="E624" s="569" t="s">
        <v>321</v>
      </c>
      <c r="F624" s="603" t="s">
        <v>2712</v>
      </c>
      <c r="G624" s="570" t="s">
        <v>2151</v>
      </c>
      <c r="H624" s="570" t="s">
        <v>2710</v>
      </c>
      <c r="I624" s="596" t="s">
        <v>2713</v>
      </c>
      <c r="J624" s="585">
        <v>1625</v>
      </c>
      <c r="K624" s="585"/>
      <c r="L624" s="586"/>
    </row>
    <row r="625" spans="1:12" ht="25.5" x14ac:dyDescent="0.25">
      <c r="A625" s="562">
        <v>623</v>
      </c>
      <c r="B625" s="582" t="s">
        <v>681</v>
      </c>
      <c r="C625" s="570" t="s">
        <v>2714</v>
      </c>
      <c r="D625" s="569" t="s">
        <v>989</v>
      </c>
      <c r="E625" s="569" t="s">
        <v>321</v>
      </c>
      <c r="F625" s="603" t="s">
        <v>2715</v>
      </c>
      <c r="G625" s="570" t="s">
        <v>2160</v>
      </c>
      <c r="H625" s="570" t="s">
        <v>2716</v>
      </c>
      <c r="I625" s="596" t="s">
        <v>2717</v>
      </c>
      <c r="J625" s="585">
        <v>300</v>
      </c>
      <c r="K625" s="585"/>
      <c r="L625" s="586"/>
    </row>
    <row r="626" spans="1:12" ht="25.5" x14ac:dyDescent="0.25">
      <c r="A626" s="569">
        <v>624</v>
      </c>
      <c r="B626" s="582" t="s">
        <v>681</v>
      </c>
      <c r="C626" s="570" t="s">
        <v>2324</v>
      </c>
      <c r="D626" s="569" t="s">
        <v>989</v>
      </c>
      <c r="E626" s="569" t="s">
        <v>321</v>
      </c>
      <c r="F626" s="603" t="s">
        <v>2718</v>
      </c>
      <c r="G626" s="570" t="s">
        <v>2662</v>
      </c>
      <c r="H626" s="570" t="s">
        <v>2694</v>
      </c>
      <c r="I626" s="596" t="s">
        <v>2719</v>
      </c>
      <c r="J626" s="585">
        <v>380</v>
      </c>
      <c r="K626" s="585"/>
      <c r="L626" s="586"/>
    </row>
    <row r="627" spans="1:12" ht="25.5" x14ac:dyDescent="0.25">
      <c r="A627" s="562">
        <v>625</v>
      </c>
      <c r="B627" s="582" t="s">
        <v>681</v>
      </c>
      <c r="C627" s="570" t="s">
        <v>2720</v>
      </c>
      <c r="D627" s="569" t="s">
        <v>989</v>
      </c>
      <c r="E627" s="569" t="s">
        <v>321</v>
      </c>
      <c r="F627" s="603" t="s">
        <v>2721</v>
      </c>
      <c r="G627" s="570" t="s">
        <v>2561</v>
      </c>
      <c r="H627" s="570" t="s">
        <v>2562</v>
      </c>
      <c r="I627" s="596" t="s">
        <v>2722</v>
      </c>
      <c r="J627" s="585">
        <v>43.75</v>
      </c>
      <c r="K627" s="585"/>
      <c r="L627" s="586"/>
    </row>
    <row r="628" spans="1:12" ht="25.5" x14ac:dyDescent="0.25">
      <c r="A628" s="569">
        <v>626</v>
      </c>
      <c r="B628" s="582" t="s">
        <v>681</v>
      </c>
      <c r="C628" s="570" t="s">
        <v>2324</v>
      </c>
      <c r="D628" s="569" t="s">
        <v>989</v>
      </c>
      <c r="E628" s="562" t="s">
        <v>694</v>
      </c>
      <c r="F628" s="603" t="s">
        <v>2723</v>
      </c>
      <c r="G628" s="570" t="s">
        <v>2662</v>
      </c>
      <c r="H628" s="570" t="s">
        <v>2724</v>
      </c>
      <c r="I628" s="596" t="s">
        <v>2722</v>
      </c>
      <c r="J628" s="585">
        <v>598</v>
      </c>
      <c r="K628" s="585"/>
      <c r="L628" s="586"/>
    </row>
    <row r="629" spans="1:12" ht="25.5" x14ac:dyDescent="0.25">
      <c r="A629" s="562">
        <v>627</v>
      </c>
      <c r="B629" s="582" t="s">
        <v>681</v>
      </c>
      <c r="C629" s="570" t="s">
        <v>2252</v>
      </c>
      <c r="D629" s="569" t="s">
        <v>989</v>
      </c>
      <c r="E629" s="569" t="s">
        <v>321</v>
      </c>
      <c r="F629" s="603" t="s">
        <v>2725</v>
      </c>
      <c r="G629" s="570" t="s">
        <v>2151</v>
      </c>
      <c r="H629" s="570" t="s">
        <v>2650</v>
      </c>
      <c r="I629" s="596" t="s">
        <v>2726</v>
      </c>
      <c r="J629" s="585">
        <v>775</v>
      </c>
      <c r="K629" s="585"/>
      <c r="L629" s="586"/>
    </row>
    <row r="630" spans="1:12" ht="25.5" x14ac:dyDescent="0.25">
      <c r="A630" s="569">
        <v>628</v>
      </c>
      <c r="B630" s="582" t="s">
        <v>681</v>
      </c>
      <c r="C630" s="570" t="s">
        <v>2177</v>
      </c>
      <c r="D630" s="569" t="s">
        <v>989</v>
      </c>
      <c r="E630" s="569" t="s">
        <v>321</v>
      </c>
      <c r="F630" s="603" t="s">
        <v>2727</v>
      </c>
      <c r="G630" s="570" t="s">
        <v>2165</v>
      </c>
      <c r="H630" s="570" t="s">
        <v>2166</v>
      </c>
      <c r="I630" s="596" t="s">
        <v>2728</v>
      </c>
      <c r="J630" s="585">
        <v>3250</v>
      </c>
      <c r="K630" s="585"/>
      <c r="L630" s="586"/>
    </row>
    <row r="631" spans="1:12" ht="25.5" x14ac:dyDescent="0.25">
      <c r="A631" s="562">
        <v>629</v>
      </c>
      <c r="B631" s="582" t="s">
        <v>681</v>
      </c>
      <c r="C631" s="570" t="s">
        <v>2158</v>
      </c>
      <c r="D631" s="569" t="s">
        <v>989</v>
      </c>
      <c r="E631" s="569" t="s">
        <v>321</v>
      </c>
      <c r="F631" s="603" t="s">
        <v>2729</v>
      </c>
      <c r="G631" s="570" t="s">
        <v>2160</v>
      </c>
      <c r="H631" s="570" t="s">
        <v>2730</v>
      </c>
      <c r="I631" s="596" t="s">
        <v>2731</v>
      </c>
      <c r="J631" s="585">
        <v>2700</v>
      </c>
      <c r="K631" s="585"/>
      <c r="L631" s="586"/>
    </row>
    <row r="632" spans="1:12" ht="25.5" x14ac:dyDescent="0.25">
      <c r="A632" s="569">
        <v>630</v>
      </c>
      <c r="B632" s="582" t="s">
        <v>681</v>
      </c>
      <c r="C632" s="570" t="s">
        <v>2732</v>
      </c>
      <c r="D632" s="569" t="s">
        <v>989</v>
      </c>
      <c r="E632" s="569" t="s">
        <v>321</v>
      </c>
      <c r="F632" s="603" t="s">
        <v>2733</v>
      </c>
      <c r="G632" s="570" t="s">
        <v>2160</v>
      </c>
      <c r="H632" s="570" t="s">
        <v>2734</v>
      </c>
      <c r="I632" s="596" t="s">
        <v>2735</v>
      </c>
      <c r="J632" s="585">
        <v>100</v>
      </c>
      <c r="K632" s="585"/>
      <c r="L632" s="586"/>
    </row>
    <row r="633" spans="1:12" ht="25.5" x14ac:dyDescent="0.25">
      <c r="A633" s="562">
        <v>631</v>
      </c>
      <c r="B633" s="582" t="s">
        <v>681</v>
      </c>
      <c r="C633" s="570" t="s">
        <v>2424</v>
      </c>
      <c r="D633" s="569" t="s">
        <v>989</v>
      </c>
      <c r="E633" s="569" t="s">
        <v>321</v>
      </c>
      <c r="F633" s="603" t="s">
        <v>2736</v>
      </c>
      <c r="G633" s="570" t="s">
        <v>2181</v>
      </c>
      <c r="H633" s="570" t="s">
        <v>2737</v>
      </c>
      <c r="I633" s="596" t="s">
        <v>2738</v>
      </c>
      <c r="J633" s="585">
        <v>72</v>
      </c>
      <c r="K633" s="585"/>
      <c r="L633" s="586"/>
    </row>
    <row r="634" spans="1:12" ht="25.5" x14ac:dyDescent="0.25">
      <c r="A634" s="569">
        <v>632</v>
      </c>
      <c r="B634" s="582" t="s">
        <v>681</v>
      </c>
      <c r="C634" s="570" t="s">
        <v>2739</v>
      </c>
      <c r="D634" s="569" t="s">
        <v>989</v>
      </c>
      <c r="E634" s="569" t="s">
        <v>321</v>
      </c>
      <c r="F634" s="603" t="s">
        <v>2740</v>
      </c>
      <c r="G634" s="570" t="s">
        <v>2741</v>
      </c>
      <c r="H634" s="570" t="s">
        <v>2742</v>
      </c>
      <c r="I634" s="596" t="s">
        <v>2743</v>
      </c>
      <c r="J634" s="585">
        <v>400</v>
      </c>
      <c r="K634" s="585"/>
      <c r="L634" s="586"/>
    </row>
    <row r="635" spans="1:12" ht="25.5" x14ac:dyDescent="0.25">
      <c r="A635" s="562">
        <v>633</v>
      </c>
      <c r="B635" s="582" t="s">
        <v>681</v>
      </c>
      <c r="C635" s="570" t="s">
        <v>2744</v>
      </c>
      <c r="D635" s="569" t="s">
        <v>989</v>
      </c>
      <c r="E635" s="569" t="s">
        <v>321</v>
      </c>
      <c r="F635" s="603" t="s">
        <v>2745</v>
      </c>
      <c r="G635" s="570" t="s">
        <v>2165</v>
      </c>
      <c r="H635" s="570" t="s">
        <v>2166</v>
      </c>
      <c r="I635" s="596" t="s">
        <v>2746</v>
      </c>
      <c r="J635" s="585">
        <v>650</v>
      </c>
      <c r="K635" s="585"/>
      <c r="L635" s="586"/>
    </row>
    <row r="636" spans="1:12" ht="25.5" x14ac:dyDescent="0.25">
      <c r="A636" s="569">
        <v>634</v>
      </c>
      <c r="B636" s="582" t="s">
        <v>681</v>
      </c>
      <c r="C636" s="570" t="s">
        <v>2747</v>
      </c>
      <c r="D636" s="569" t="s">
        <v>989</v>
      </c>
      <c r="E636" s="569" t="s">
        <v>321</v>
      </c>
      <c r="F636" s="603" t="s">
        <v>2748</v>
      </c>
      <c r="G636" s="570" t="s">
        <v>2554</v>
      </c>
      <c r="H636" s="570" t="s">
        <v>2166</v>
      </c>
      <c r="I636" s="596" t="s">
        <v>2735</v>
      </c>
      <c r="J636" s="585">
        <v>770</v>
      </c>
      <c r="K636" s="585"/>
      <c r="L636" s="586"/>
    </row>
    <row r="637" spans="1:12" ht="25.5" x14ac:dyDescent="0.25">
      <c r="A637" s="562">
        <v>635</v>
      </c>
      <c r="B637" s="582" t="s">
        <v>681</v>
      </c>
      <c r="C637" s="570" t="s">
        <v>2749</v>
      </c>
      <c r="D637" s="569" t="s">
        <v>989</v>
      </c>
      <c r="E637" s="569" t="s">
        <v>321</v>
      </c>
      <c r="F637" s="603" t="s">
        <v>2750</v>
      </c>
      <c r="G637" s="570" t="s">
        <v>2681</v>
      </c>
      <c r="H637" s="570" t="s">
        <v>2751</v>
      </c>
      <c r="I637" s="584" t="s">
        <v>2752</v>
      </c>
      <c r="J637" s="585">
        <v>2000</v>
      </c>
      <c r="K637" s="585"/>
      <c r="L637" s="586"/>
    </row>
    <row r="638" spans="1:12" ht="25.5" x14ac:dyDescent="0.25">
      <c r="A638" s="569">
        <v>636</v>
      </c>
      <c r="B638" s="582" t="s">
        <v>681</v>
      </c>
      <c r="C638" s="583" t="s">
        <v>2753</v>
      </c>
      <c r="D638" s="569" t="s">
        <v>989</v>
      </c>
      <c r="E638" s="582" t="s">
        <v>2754</v>
      </c>
      <c r="F638" s="603" t="s">
        <v>2755</v>
      </c>
      <c r="G638" s="570" t="s">
        <v>2756</v>
      </c>
      <c r="H638" s="583" t="s">
        <v>2757</v>
      </c>
      <c r="I638" s="584" t="s">
        <v>2758</v>
      </c>
      <c r="J638" s="585">
        <v>10000.02</v>
      </c>
      <c r="K638" s="585"/>
      <c r="L638" s="586"/>
    </row>
    <row r="639" spans="1:12" ht="25.5" x14ac:dyDescent="0.25">
      <c r="A639" s="562">
        <v>637</v>
      </c>
      <c r="B639" s="582" t="s">
        <v>681</v>
      </c>
      <c r="C639" s="599" t="s">
        <v>2759</v>
      </c>
      <c r="D639" s="606" t="s">
        <v>693</v>
      </c>
      <c r="E639" s="569" t="s">
        <v>321</v>
      </c>
      <c r="F639" s="607" t="s">
        <v>2760</v>
      </c>
      <c r="G639" s="599" t="s">
        <v>2761</v>
      </c>
      <c r="H639" s="599" t="s">
        <v>2762</v>
      </c>
      <c r="I639" s="608" t="s">
        <v>1295</v>
      </c>
      <c r="J639" s="609">
        <v>69500</v>
      </c>
      <c r="K639" s="610"/>
      <c r="L639" s="611" t="s">
        <v>2763</v>
      </c>
    </row>
    <row r="640" spans="1:12" ht="25.5" x14ac:dyDescent="0.25">
      <c r="A640" s="569">
        <v>638</v>
      </c>
      <c r="B640" s="582" t="s">
        <v>681</v>
      </c>
      <c r="C640" s="599" t="s">
        <v>2759</v>
      </c>
      <c r="D640" s="606" t="s">
        <v>693</v>
      </c>
      <c r="E640" s="569" t="s">
        <v>321</v>
      </c>
      <c r="F640" s="607" t="s">
        <v>2764</v>
      </c>
      <c r="G640" s="599" t="s">
        <v>2765</v>
      </c>
      <c r="H640" s="599" t="s">
        <v>2766</v>
      </c>
      <c r="I640" s="608" t="s">
        <v>743</v>
      </c>
      <c r="J640" s="609">
        <v>79537</v>
      </c>
      <c r="K640" s="610"/>
      <c r="L640" s="611" t="s">
        <v>2767</v>
      </c>
    </row>
    <row r="641" spans="1:12" ht="25.5" x14ac:dyDescent="0.25">
      <c r="A641" s="562">
        <v>639</v>
      </c>
      <c r="B641" s="582" t="s">
        <v>681</v>
      </c>
      <c r="C641" s="599" t="s">
        <v>2759</v>
      </c>
      <c r="D641" s="606" t="s">
        <v>693</v>
      </c>
      <c r="E641" s="569" t="s">
        <v>321</v>
      </c>
      <c r="F641" s="607" t="s">
        <v>2768</v>
      </c>
      <c r="G641" s="599" t="s">
        <v>2769</v>
      </c>
      <c r="H641" s="599" t="s">
        <v>2770</v>
      </c>
      <c r="I641" s="608" t="s">
        <v>1295</v>
      </c>
      <c r="J641" s="609">
        <v>78643</v>
      </c>
      <c r="K641" s="610"/>
      <c r="L641" s="611" t="s">
        <v>2771</v>
      </c>
    </row>
    <row r="642" spans="1:12" ht="25.5" x14ac:dyDescent="0.25">
      <c r="A642" s="569">
        <v>640</v>
      </c>
      <c r="B642" s="582" t="s">
        <v>681</v>
      </c>
      <c r="C642" s="599" t="s">
        <v>2772</v>
      </c>
      <c r="D642" s="606" t="s">
        <v>693</v>
      </c>
      <c r="E642" s="569" t="s">
        <v>321</v>
      </c>
      <c r="F642" s="607" t="s">
        <v>2773</v>
      </c>
      <c r="G642" s="599" t="s">
        <v>2774</v>
      </c>
      <c r="H642" s="599" t="s">
        <v>2775</v>
      </c>
      <c r="I642" s="608" t="s">
        <v>2113</v>
      </c>
      <c r="J642" s="609">
        <v>5000</v>
      </c>
      <c r="K642" s="610"/>
      <c r="L642" s="611"/>
    </row>
    <row r="643" spans="1:12" ht="38.25" x14ac:dyDescent="0.25">
      <c r="A643" s="562">
        <v>641</v>
      </c>
      <c r="B643" s="582" t="s">
        <v>681</v>
      </c>
      <c r="C643" s="599" t="s">
        <v>2759</v>
      </c>
      <c r="D643" s="606" t="s">
        <v>693</v>
      </c>
      <c r="E643" s="569" t="s">
        <v>321</v>
      </c>
      <c r="F643" s="607" t="s">
        <v>2776</v>
      </c>
      <c r="G643" s="599" t="s">
        <v>2777</v>
      </c>
      <c r="H643" s="599" t="s">
        <v>2778</v>
      </c>
      <c r="I643" s="608" t="s">
        <v>747</v>
      </c>
      <c r="J643" s="609">
        <v>66178</v>
      </c>
      <c r="K643" s="610"/>
      <c r="L643" s="611"/>
    </row>
    <row r="644" spans="1:12" ht="38.25" x14ac:dyDescent="0.25">
      <c r="A644" s="569">
        <v>642</v>
      </c>
      <c r="B644" s="582" t="s">
        <v>681</v>
      </c>
      <c r="C644" s="599" t="s">
        <v>2759</v>
      </c>
      <c r="D644" s="606" t="s">
        <v>693</v>
      </c>
      <c r="E644" s="569" t="s">
        <v>321</v>
      </c>
      <c r="F644" s="607" t="s">
        <v>2779</v>
      </c>
      <c r="G644" s="599" t="s">
        <v>2780</v>
      </c>
      <c r="H644" s="599" t="s">
        <v>2781</v>
      </c>
      <c r="I644" s="608" t="s">
        <v>747</v>
      </c>
      <c r="J644" s="609">
        <v>45912</v>
      </c>
      <c r="K644" s="610"/>
      <c r="L644" s="611" t="s">
        <v>2782</v>
      </c>
    </row>
    <row r="645" spans="1:12" ht="25.5" x14ac:dyDescent="0.25">
      <c r="A645" s="562">
        <v>643</v>
      </c>
      <c r="B645" s="582" t="s">
        <v>681</v>
      </c>
      <c r="C645" s="599" t="s">
        <v>2783</v>
      </c>
      <c r="D645" s="606" t="s">
        <v>693</v>
      </c>
      <c r="E645" s="569" t="s">
        <v>321</v>
      </c>
      <c r="F645" s="599" t="s">
        <v>2784</v>
      </c>
      <c r="G645" s="599" t="s">
        <v>2785</v>
      </c>
      <c r="H645" s="599" t="s">
        <v>2786</v>
      </c>
      <c r="I645" s="608" t="s">
        <v>2113</v>
      </c>
      <c r="J645" s="609"/>
      <c r="K645" s="610"/>
      <c r="L645" s="611"/>
    </row>
    <row r="646" spans="1:12" ht="25.5" x14ac:dyDescent="0.25">
      <c r="A646" s="569">
        <v>644</v>
      </c>
      <c r="B646" s="582" t="s">
        <v>681</v>
      </c>
      <c r="C646" s="612" t="s">
        <v>2787</v>
      </c>
      <c r="D646" s="613" t="s">
        <v>693</v>
      </c>
      <c r="E646" s="569" t="s">
        <v>321</v>
      </c>
      <c r="F646" s="612" t="s">
        <v>2788</v>
      </c>
      <c r="G646" s="612" t="s">
        <v>2789</v>
      </c>
      <c r="H646" s="612" t="s">
        <v>2790</v>
      </c>
      <c r="I646" s="614" t="s">
        <v>1488</v>
      </c>
      <c r="J646" s="615">
        <v>24727</v>
      </c>
      <c r="K646" s="615"/>
      <c r="L646" s="611" t="s">
        <v>2791</v>
      </c>
    </row>
    <row r="647" spans="1:12" ht="25.5" x14ac:dyDescent="0.25">
      <c r="A647" s="562">
        <v>645</v>
      </c>
      <c r="B647" s="582" t="s">
        <v>681</v>
      </c>
      <c r="C647" s="612" t="s">
        <v>2759</v>
      </c>
      <c r="D647" s="613" t="s">
        <v>693</v>
      </c>
      <c r="E647" s="569" t="s">
        <v>321</v>
      </c>
      <c r="F647" s="616" t="s">
        <v>2792</v>
      </c>
      <c r="G647" s="612" t="s">
        <v>2785</v>
      </c>
      <c r="H647" s="612" t="s">
        <v>2793</v>
      </c>
      <c r="I647" s="614" t="s">
        <v>743</v>
      </c>
      <c r="J647" s="615">
        <v>8055</v>
      </c>
      <c r="K647" s="615"/>
      <c r="L647" s="617"/>
    </row>
    <row r="648" spans="1:12" ht="25.5" x14ac:dyDescent="0.25">
      <c r="A648" s="569">
        <v>646</v>
      </c>
      <c r="B648" s="582" t="s">
        <v>681</v>
      </c>
      <c r="C648" s="616" t="s">
        <v>885</v>
      </c>
      <c r="D648" s="613" t="s">
        <v>693</v>
      </c>
      <c r="E648" s="569" t="s">
        <v>321</v>
      </c>
      <c r="F648" s="616" t="s">
        <v>2794</v>
      </c>
      <c r="G648" s="612" t="s">
        <v>2795</v>
      </c>
      <c r="H648" s="612" t="s">
        <v>2796</v>
      </c>
      <c r="I648" s="614" t="s">
        <v>889</v>
      </c>
      <c r="J648" s="618">
        <v>6957</v>
      </c>
      <c r="K648" s="615"/>
      <c r="L648" s="617"/>
    </row>
    <row r="649" spans="1:12" ht="38.25" x14ac:dyDescent="0.25">
      <c r="A649" s="562">
        <v>647</v>
      </c>
      <c r="B649" s="582" t="s">
        <v>681</v>
      </c>
      <c r="C649" s="616" t="s">
        <v>885</v>
      </c>
      <c r="D649" s="613" t="s">
        <v>693</v>
      </c>
      <c r="E649" s="569" t="s">
        <v>321</v>
      </c>
      <c r="F649" s="616" t="s">
        <v>2797</v>
      </c>
      <c r="G649" s="612" t="s">
        <v>2798</v>
      </c>
      <c r="H649" s="612" t="s">
        <v>2799</v>
      </c>
      <c r="I649" s="614" t="s">
        <v>2800</v>
      </c>
      <c r="J649" s="618">
        <v>1022</v>
      </c>
      <c r="K649" s="615"/>
      <c r="L649" s="617"/>
    </row>
    <row r="650" spans="1:12" ht="25.5" x14ac:dyDescent="0.25">
      <c r="A650" s="569">
        <v>648</v>
      </c>
      <c r="B650" s="582" t="s">
        <v>681</v>
      </c>
      <c r="C650" s="616" t="s">
        <v>885</v>
      </c>
      <c r="D650" s="613" t="s">
        <v>693</v>
      </c>
      <c r="E650" s="569" t="s">
        <v>321</v>
      </c>
      <c r="F650" s="619" t="s">
        <v>2801</v>
      </c>
      <c r="G650" s="612" t="s">
        <v>2780</v>
      </c>
      <c r="H650" s="612" t="s">
        <v>2802</v>
      </c>
      <c r="I650" s="614" t="s">
        <v>1347</v>
      </c>
      <c r="J650" s="618">
        <v>6165</v>
      </c>
      <c r="K650" s="615"/>
      <c r="L650" s="617"/>
    </row>
    <row r="651" spans="1:12" ht="25.5" x14ac:dyDescent="0.25">
      <c r="A651" s="562">
        <v>649</v>
      </c>
      <c r="B651" s="582" t="s">
        <v>681</v>
      </c>
      <c r="C651" s="616" t="s">
        <v>885</v>
      </c>
      <c r="D651" s="613" t="s">
        <v>693</v>
      </c>
      <c r="E651" s="569" t="s">
        <v>321</v>
      </c>
      <c r="F651" s="616" t="s">
        <v>2803</v>
      </c>
      <c r="G651" s="612" t="s">
        <v>2804</v>
      </c>
      <c r="H651" s="612" t="s">
        <v>2805</v>
      </c>
      <c r="I651" s="620" t="s">
        <v>766</v>
      </c>
      <c r="J651" s="618">
        <v>2347</v>
      </c>
      <c r="K651" s="615"/>
      <c r="L651" s="617"/>
    </row>
    <row r="652" spans="1:12" ht="25.5" x14ac:dyDescent="0.25">
      <c r="A652" s="569">
        <v>650</v>
      </c>
      <c r="B652" s="582" t="s">
        <v>681</v>
      </c>
      <c r="C652" s="616" t="s">
        <v>885</v>
      </c>
      <c r="D652" s="613" t="s">
        <v>693</v>
      </c>
      <c r="E652" s="569" t="s">
        <v>321</v>
      </c>
      <c r="F652" s="616" t="s">
        <v>2806</v>
      </c>
      <c r="G652" s="612" t="s">
        <v>2807</v>
      </c>
      <c r="H652" s="612" t="s">
        <v>2808</v>
      </c>
      <c r="I652" s="614" t="s">
        <v>766</v>
      </c>
      <c r="J652" s="618">
        <v>7148</v>
      </c>
      <c r="K652" s="615"/>
      <c r="L652" s="617"/>
    </row>
    <row r="653" spans="1:12" ht="25.5" x14ac:dyDescent="0.25">
      <c r="A653" s="562">
        <v>651</v>
      </c>
      <c r="B653" s="582" t="s">
        <v>681</v>
      </c>
      <c r="C653" s="616" t="s">
        <v>885</v>
      </c>
      <c r="D653" s="613" t="s">
        <v>693</v>
      </c>
      <c r="E653" s="569" t="s">
        <v>321</v>
      </c>
      <c r="F653" s="616" t="s">
        <v>2809</v>
      </c>
      <c r="G653" s="612" t="s">
        <v>2810</v>
      </c>
      <c r="H653" s="612" t="s">
        <v>2811</v>
      </c>
      <c r="I653" s="614" t="s">
        <v>766</v>
      </c>
      <c r="J653" s="618">
        <v>9873</v>
      </c>
      <c r="K653" s="615"/>
      <c r="L653" s="617"/>
    </row>
    <row r="654" spans="1:12" ht="25.5" x14ac:dyDescent="0.25">
      <c r="A654" s="569">
        <v>652</v>
      </c>
      <c r="B654" s="582" t="s">
        <v>681</v>
      </c>
      <c r="C654" s="616" t="s">
        <v>885</v>
      </c>
      <c r="D654" s="613" t="s">
        <v>693</v>
      </c>
      <c r="E654" s="569" t="s">
        <v>321</v>
      </c>
      <c r="F654" s="616" t="s">
        <v>2812</v>
      </c>
      <c r="G654" s="612" t="s">
        <v>2813</v>
      </c>
      <c r="H654" s="612" t="s">
        <v>2814</v>
      </c>
      <c r="I654" s="614" t="s">
        <v>766</v>
      </c>
      <c r="J654" s="618">
        <v>9745</v>
      </c>
      <c r="K654" s="615"/>
      <c r="L654" s="617"/>
    </row>
    <row r="655" spans="1:12" ht="25.5" x14ac:dyDescent="0.25">
      <c r="A655" s="562">
        <v>653</v>
      </c>
      <c r="B655" s="582" t="s">
        <v>681</v>
      </c>
      <c r="C655" s="616" t="s">
        <v>885</v>
      </c>
      <c r="D655" s="613" t="s">
        <v>693</v>
      </c>
      <c r="E655" s="569" t="s">
        <v>321</v>
      </c>
      <c r="F655" s="616" t="s">
        <v>2815</v>
      </c>
      <c r="G655" s="612" t="s">
        <v>2816</v>
      </c>
      <c r="H655" s="612" t="s">
        <v>2817</v>
      </c>
      <c r="I655" s="620" t="s">
        <v>2141</v>
      </c>
      <c r="J655" s="618">
        <v>5615</v>
      </c>
      <c r="K655" s="615"/>
      <c r="L655" s="617"/>
    </row>
    <row r="656" spans="1:12" ht="25.5" x14ac:dyDescent="0.25">
      <c r="A656" s="569">
        <v>654</v>
      </c>
      <c r="B656" s="582" t="s">
        <v>681</v>
      </c>
      <c r="C656" s="616" t="s">
        <v>885</v>
      </c>
      <c r="D656" s="613" t="s">
        <v>693</v>
      </c>
      <c r="E656" s="569" t="s">
        <v>321</v>
      </c>
      <c r="F656" s="612" t="s">
        <v>2818</v>
      </c>
      <c r="G656" s="612" t="s">
        <v>2819</v>
      </c>
      <c r="H656" s="612" t="s">
        <v>2820</v>
      </c>
      <c r="I656" s="614" t="s">
        <v>766</v>
      </c>
      <c r="J656" s="618">
        <v>7075</v>
      </c>
      <c r="K656" s="615"/>
      <c r="L656" s="617"/>
    </row>
    <row r="657" spans="1:12" ht="25.5" x14ac:dyDescent="0.25">
      <c r="A657" s="562">
        <v>655</v>
      </c>
      <c r="B657" s="582" t="s">
        <v>681</v>
      </c>
      <c r="C657" s="595" t="s">
        <v>772</v>
      </c>
      <c r="D657" s="613" t="s">
        <v>693</v>
      </c>
      <c r="E657" s="569" t="s">
        <v>321</v>
      </c>
      <c r="F657" s="621" t="s">
        <v>2821</v>
      </c>
      <c r="G657" s="621" t="s">
        <v>2822</v>
      </c>
      <c r="H657" s="621" t="s">
        <v>2823</v>
      </c>
      <c r="I657" s="622" t="s">
        <v>1275</v>
      </c>
      <c r="J657" s="623">
        <v>9114</v>
      </c>
      <c r="K657" s="615"/>
      <c r="L657" s="617"/>
    </row>
    <row r="658" spans="1:12" ht="25.5" x14ac:dyDescent="0.25">
      <c r="A658" s="569">
        <v>656</v>
      </c>
      <c r="B658" s="582" t="s">
        <v>681</v>
      </c>
      <c r="C658" s="595" t="s">
        <v>772</v>
      </c>
      <c r="D658" s="613" t="s">
        <v>693</v>
      </c>
      <c r="E658" s="569" t="s">
        <v>321</v>
      </c>
      <c r="F658" s="621" t="s">
        <v>2824</v>
      </c>
      <c r="G658" s="621" t="s">
        <v>2769</v>
      </c>
      <c r="H658" s="621" t="s">
        <v>2825</v>
      </c>
      <c r="I658" s="622" t="s">
        <v>1275</v>
      </c>
      <c r="J658" s="623">
        <v>10330</v>
      </c>
      <c r="K658" s="615"/>
      <c r="L658" s="617"/>
    </row>
    <row r="659" spans="1:12" x14ac:dyDescent="0.25">
      <c r="A659" s="562">
        <v>657</v>
      </c>
      <c r="B659" s="582" t="s">
        <v>681</v>
      </c>
      <c r="C659" s="595" t="s">
        <v>772</v>
      </c>
      <c r="D659" s="613" t="s">
        <v>693</v>
      </c>
      <c r="E659" s="569" t="s">
        <v>321</v>
      </c>
      <c r="F659" s="621" t="s">
        <v>2826</v>
      </c>
      <c r="G659" s="621" t="s">
        <v>2827</v>
      </c>
      <c r="H659" s="621" t="s">
        <v>2828</v>
      </c>
      <c r="I659" s="622" t="s">
        <v>1275</v>
      </c>
      <c r="J659" s="623">
        <v>9545</v>
      </c>
      <c r="K659" s="615"/>
      <c r="L659" s="617"/>
    </row>
    <row r="660" spans="1:12" ht="25.5" x14ac:dyDescent="0.25">
      <c r="A660" s="569">
        <v>658</v>
      </c>
      <c r="B660" s="582" t="s">
        <v>681</v>
      </c>
      <c r="C660" s="595" t="s">
        <v>772</v>
      </c>
      <c r="D660" s="613" t="s">
        <v>693</v>
      </c>
      <c r="E660" s="569" t="s">
        <v>321</v>
      </c>
      <c r="F660" s="621" t="s">
        <v>2829</v>
      </c>
      <c r="G660" s="621" t="s">
        <v>2830</v>
      </c>
      <c r="H660" s="621" t="s">
        <v>2831</v>
      </c>
      <c r="I660" s="622" t="s">
        <v>1275</v>
      </c>
      <c r="J660" s="623">
        <v>5409</v>
      </c>
      <c r="K660" s="615"/>
      <c r="L660" s="617"/>
    </row>
    <row r="661" spans="1:12" ht="25.5" x14ac:dyDescent="0.25">
      <c r="A661" s="562">
        <v>659</v>
      </c>
      <c r="B661" s="582" t="s">
        <v>681</v>
      </c>
      <c r="C661" s="595" t="s">
        <v>772</v>
      </c>
      <c r="D661" s="613" t="s">
        <v>693</v>
      </c>
      <c r="E661" s="569" t="s">
        <v>321</v>
      </c>
      <c r="F661" s="621" t="s">
        <v>2832</v>
      </c>
      <c r="G661" s="621" t="s">
        <v>2833</v>
      </c>
      <c r="H661" s="621" t="s">
        <v>2834</v>
      </c>
      <c r="I661" s="622" t="s">
        <v>889</v>
      </c>
      <c r="J661" s="623">
        <v>2180</v>
      </c>
      <c r="K661" s="615"/>
      <c r="L661" s="617"/>
    </row>
    <row r="662" spans="1:12" ht="25.5" x14ac:dyDescent="0.25">
      <c r="A662" s="569">
        <v>660</v>
      </c>
      <c r="B662" s="582" t="s">
        <v>681</v>
      </c>
      <c r="C662" s="595" t="s">
        <v>772</v>
      </c>
      <c r="D662" s="613" t="s">
        <v>693</v>
      </c>
      <c r="E662" s="569" t="s">
        <v>321</v>
      </c>
      <c r="F662" s="621" t="s">
        <v>2835</v>
      </c>
      <c r="G662" s="621" t="s">
        <v>2765</v>
      </c>
      <c r="H662" s="621" t="s">
        <v>2836</v>
      </c>
      <c r="I662" s="622" t="s">
        <v>1295</v>
      </c>
      <c r="J662" s="623">
        <v>4199</v>
      </c>
      <c r="K662" s="615"/>
      <c r="L662" s="617"/>
    </row>
    <row r="663" spans="1:12" ht="25.5" x14ac:dyDescent="0.25">
      <c r="A663" s="562">
        <v>661</v>
      </c>
      <c r="B663" s="582" t="s">
        <v>681</v>
      </c>
      <c r="C663" s="595" t="s">
        <v>772</v>
      </c>
      <c r="D663" s="613" t="s">
        <v>693</v>
      </c>
      <c r="E663" s="569" t="s">
        <v>321</v>
      </c>
      <c r="F663" s="621" t="s">
        <v>2837</v>
      </c>
      <c r="G663" s="621" t="s">
        <v>2838</v>
      </c>
      <c r="H663" s="621" t="s">
        <v>2839</v>
      </c>
      <c r="I663" s="622" t="s">
        <v>1295</v>
      </c>
      <c r="J663" s="623">
        <v>10822</v>
      </c>
      <c r="K663" s="615"/>
      <c r="L663" s="617"/>
    </row>
    <row r="664" spans="1:12" ht="25.5" x14ac:dyDescent="0.25">
      <c r="A664" s="569">
        <v>662</v>
      </c>
      <c r="B664" s="582" t="s">
        <v>681</v>
      </c>
      <c r="C664" s="595" t="s">
        <v>772</v>
      </c>
      <c r="D664" s="613" t="s">
        <v>693</v>
      </c>
      <c r="E664" s="569" t="s">
        <v>321</v>
      </c>
      <c r="F664" s="621" t="s">
        <v>2840</v>
      </c>
      <c r="G664" s="621" t="s">
        <v>2841</v>
      </c>
      <c r="H664" s="621" t="s">
        <v>2842</v>
      </c>
      <c r="I664" s="622" t="s">
        <v>889</v>
      </c>
      <c r="J664" s="623">
        <v>7101</v>
      </c>
      <c r="K664" s="615"/>
      <c r="L664" s="617"/>
    </row>
    <row r="665" spans="1:12" ht="25.5" x14ac:dyDescent="0.25">
      <c r="A665" s="562">
        <v>663</v>
      </c>
      <c r="B665" s="582" t="s">
        <v>681</v>
      </c>
      <c r="C665" s="595" t="s">
        <v>772</v>
      </c>
      <c r="D665" s="613" t="s">
        <v>693</v>
      </c>
      <c r="E665" s="569" t="s">
        <v>321</v>
      </c>
      <c r="F665" s="621" t="s">
        <v>2843</v>
      </c>
      <c r="G665" s="621" t="s">
        <v>2785</v>
      </c>
      <c r="H665" s="621" t="s">
        <v>2844</v>
      </c>
      <c r="I665" s="622" t="s">
        <v>889</v>
      </c>
      <c r="J665" s="623">
        <v>2252</v>
      </c>
      <c r="K665" s="615"/>
      <c r="L665" s="617"/>
    </row>
    <row r="666" spans="1:12" ht="25.5" x14ac:dyDescent="0.25">
      <c r="A666" s="569">
        <v>664</v>
      </c>
      <c r="B666" s="582" t="s">
        <v>681</v>
      </c>
      <c r="C666" s="595" t="s">
        <v>772</v>
      </c>
      <c r="D666" s="613" t="s">
        <v>693</v>
      </c>
      <c r="E666" s="569" t="s">
        <v>321</v>
      </c>
      <c r="F666" s="621" t="s">
        <v>2845</v>
      </c>
      <c r="G666" s="621" t="s">
        <v>2846</v>
      </c>
      <c r="H666" s="621" t="s">
        <v>2847</v>
      </c>
      <c r="I666" s="622" t="s">
        <v>889</v>
      </c>
      <c r="J666" s="623">
        <v>3142</v>
      </c>
      <c r="K666" s="615"/>
      <c r="L666" s="617"/>
    </row>
    <row r="667" spans="1:12" ht="25.5" x14ac:dyDescent="0.25">
      <c r="A667" s="562">
        <v>665</v>
      </c>
      <c r="B667" s="582" t="s">
        <v>681</v>
      </c>
      <c r="C667" s="595" t="s">
        <v>772</v>
      </c>
      <c r="D667" s="613" t="s">
        <v>693</v>
      </c>
      <c r="E667" s="569" t="s">
        <v>321</v>
      </c>
      <c r="F667" s="624" t="s">
        <v>1176</v>
      </c>
      <c r="G667" s="625" t="s">
        <v>2848</v>
      </c>
      <c r="H667" s="625" t="s">
        <v>1178</v>
      </c>
      <c r="I667" s="626" t="s">
        <v>1347</v>
      </c>
      <c r="J667" s="623">
        <v>9032</v>
      </c>
      <c r="K667" s="615"/>
      <c r="L667" s="611" t="s">
        <v>2849</v>
      </c>
    </row>
    <row r="668" spans="1:12" ht="25.5" x14ac:dyDescent="0.25">
      <c r="A668" s="569">
        <v>666</v>
      </c>
      <c r="B668" s="582" t="s">
        <v>681</v>
      </c>
      <c r="C668" s="595" t="s">
        <v>772</v>
      </c>
      <c r="D668" s="613" t="s">
        <v>693</v>
      </c>
      <c r="E668" s="569" t="s">
        <v>321</v>
      </c>
      <c r="F668" s="624" t="s">
        <v>2850</v>
      </c>
      <c r="G668" s="624" t="s">
        <v>2851</v>
      </c>
      <c r="H668" s="625" t="s">
        <v>2852</v>
      </c>
      <c r="I668" s="626" t="s">
        <v>1347</v>
      </c>
      <c r="J668" s="623">
        <v>16788</v>
      </c>
      <c r="K668" s="615"/>
      <c r="L668" s="617"/>
    </row>
    <row r="669" spans="1:12" ht="25.5" x14ac:dyDescent="0.25">
      <c r="A669" s="562">
        <v>667</v>
      </c>
      <c r="B669" s="582" t="s">
        <v>681</v>
      </c>
      <c r="C669" s="595" t="s">
        <v>772</v>
      </c>
      <c r="D669" s="613" t="s">
        <v>693</v>
      </c>
      <c r="E669" s="569" t="s">
        <v>321</v>
      </c>
      <c r="F669" s="624" t="s">
        <v>2853</v>
      </c>
      <c r="G669" s="625" t="s">
        <v>2854</v>
      </c>
      <c r="H669" s="624" t="s">
        <v>2855</v>
      </c>
      <c r="I669" s="626" t="s">
        <v>1347</v>
      </c>
      <c r="J669" s="623">
        <v>12597</v>
      </c>
      <c r="K669" s="615"/>
      <c r="L669" s="617"/>
    </row>
    <row r="670" spans="1:12" ht="25.5" x14ac:dyDescent="0.25">
      <c r="A670" s="569">
        <v>668</v>
      </c>
      <c r="B670" s="582" t="s">
        <v>681</v>
      </c>
      <c r="C670" s="595" t="s">
        <v>772</v>
      </c>
      <c r="D670" s="613" t="s">
        <v>693</v>
      </c>
      <c r="E670" s="569" t="s">
        <v>321</v>
      </c>
      <c r="F670" s="624" t="s">
        <v>2856</v>
      </c>
      <c r="G670" s="624" t="s">
        <v>2857</v>
      </c>
      <c r="H670" s="624" t="s">
        <v>2858</v>
      </c>
      <c r="I670" s="626" t="s">
        <v>1341</v>
      </c>
      <c r="J670" s="623">
        <v>9338</v>
      </c>
      <c r="K670" s="615"/>
      <c r="L670" s="617"/>
    </row>
    <row r="671" spans="1:12" ht="25.5" x14ac:dyDescent="0.25">
      <c r="A671" s="562">
        <v>669</v>
      </c>
      <c r="B671" s="582" t="s">
        <v>681</v>
      </c>
      <c r="C671" s="595" t="s">
        <v>772</v>
      </c>
      <c r="D671" s="613" t="s">
        <v>693</v>
      </c>
      <c r="E671" s="569" t="s">
        <v>321</v>
      </c>
      <c r="F671" s="624" t="s">
        <v>2859</v>
      </c>
      <c r="G671" s="624" t="s">
        <v>2860</v>
      </c>
      <c r="H671" s="624" t="s">
        <v>2861</v>
      </c>
      <c r="I671" s="626" t="s">
        <v>1341</v>
      </c>
      <c r="J671" s="623">
        <v>10503</v>
      </c>
      <c r="K671" s="615"/>
      <c r="L671" s="617"/>
    </row>
    <row r="672" spans="1:12" ht="25.5" x14ac:dyDescent="0.25">
      <c r="A672" s="569">
        <v>670</v>
      </c>
      <c r="B672" s="582" t="s">
        <v>681</v>
      </c>
      <c r="C672" s="595" t="s">
        <v>772</v>
      </c>
      <c r="D672" s="613" t="s">
        <v>693</v>
      </c>
      <c r="E672" s="569" t="s">
        <v>321</v>
      </c>
      <c r="F672" s="624" t="s">
        <v>2862</v>
      </c>
      <c r="G672" s="625" t="s">
        <v>2863</v>
      </c>
      <c r="H672" s="624" t="s">
        <v>2864</v>
      </c>
      <c r="I672" s="626" t="s">
        <v>1341</v>
      </c>
      <c r="J672" s="623">
        <v>6512</v>
      </c>
      <c r="K672" s="615"/>
      <c r="L672" s="617"/>
    </row>
    <row r="673" spans="1:12" x14ac:dyDescent="0.25">
      <c r="A673" s="562">
        <v>671</v>
      </c>
      <c r="B673" s="582" t="s">
        <v>681</v>
      </c>
      <c r="C673" s="595" t="s">
        <v>772</v>
      </c>
      <c r="D673" s="613" t="s">
        <v>693</v>
      </c>
      <c r="E673" s="569" t="s">
        <v>321</v>
      </c>
      <c r="F673" s="624" t="s">
        <v>2865</v>
      </c>
      <c r="G673" s="624" t="s">
        <v>2866</v>
      </c>
      <c r="H673" s="624" t="s">
        <v>2867</v>
      </c>
      <c r="I673" s="626" t="s">
        <v>1347</v>
      </c>
      <c r="J673" s="623">
        <v>4379</v>
      </c>
      <c r="K673" s="615"/>
      <c r="L673" s="617"/>
    </row>
    <row r="674" spans="1:12" ht="25.5" x14ac:dyDescent="0.25">
      <c r="A674" s="569">
        <v>672</v>
      </c>
      <c r="B674" s="582" t="s">
        <v>681</v>
      </c>
      <c r="C674" s="595" t="s">
        <v>772</v>
      </c>
      <c r="D674" s="613" t="s">
        <v>693</v>
      </c>
      <c r="E674" s="569" t="s">
        <v>321</v>
      </c>
      <c r="F674" s="624" t="s">
        <v>2868</v>
      </c>
      <c r="G674" s="625" t="s">
        <v>2869</v>
      </c>
      <c r="H674" s="624" t="s">
        <v>2870</v>
      </c>
      <c r="I674" s="626" t="s">
        <v>1347</v>
      </c>
      <c r="J674" s="623">
        <v>6115</v>
      </c>
      <c r="K674" s="615"/>
      <c r="L674" s="617"/>
    </row>
    <row r="675" spans="1:12" ht="25.5" x14ac:dyDescent="0.25">
      <c r="A675" s="562">
        <v>673</v>
      </c>
      <c r="B675" s="582" t="s">
        <v>681</v>
      </c>
      <c r="C675" s="595" t="s">
        <v>772</v>
      </c>
      <c r="D675" s="613" t="s">
        <v>693</v>
      </c>
      <c r="E675" s="569" t="s">
        <v>321</v>
      </c>
      <c r="F675" s="624" t="s">
        <v>2871</v>
      </c>
      <c r="G675" s="625" t="s">
        <v>2872</v>
      </c>
      <c r="H675" s="624" t="s">
        <v>2873</v>
      </c>
      <c r="I675" s="626" t="s">
        <v>1347</v>
      </c>
      <c r="J675" s="623">
        <v>2878</v>
      </c>
      <c r="K675" s="615"/>
      <c r="L675" s="617"/>
    </row>
    <row r="676" spans="1:12" ht="25.5" x14ac:dyDescent="0.25">
      <c r="A676" s="569">
        <v>674</v>
      </c>
      <c r="B676" s="582" t="s">
        <v>681</v>
      </c>
      <c r="C676" s="595" t="s">
        <v>772</v>
      </c>
      <c r="D676" s="613" t="s">
        <v>693</v>
      </c>
      <c r="E676" s="569" t="s">
        <v>321</v>
      </c>
      <c r="F676" s="624" t="s">
        <v>2874</v>
      </c>
      <c r="G676" s="625" t="s">
        <v>2875</v>
      </c>
      <c r="H676" s="624" t="s">
        <v>2876</v>
      </c>
      <c r="I676" s="626" t="s">
        <v>1384</v>
      </c>
      <c r="J676" s="623">
        <v>10658</v>
      </c>
      <c r="K676" s="615"/>
      <c r="L676" s="617"/>
    </row>
    <row r="677" spans="1:12" ht="25.5" x14ac:dyDescent="0.25">
      <c r="A677" s="562">
        <v>675</v>
      </c>
      <c r="B677" s="582" t="s">
        <v>681</v>
      </c>
      <c r="C677" s="595" t="s">
        <v>772</v>
      </c>
      <c r="D677" s="613" t="s">
        <v>693</v>
      </c>
      <c r="E677" s="569" t="s">
        <v>321</v>
      </c>
      <c r="F677" s="624" t="s">
        <v>2877</v>
      </c>
      <c r="G677" s="625" t="s">
        <v>2878</v>
      </c>
      <c r="H677" s="624" t="s">
        <v>2879</v>
      </c>
      <c r="I677" s="626" t="s">
        <v>1384</v>
      </c>
      <c r="J677" s="623">
        <v>15239</v>
      </c>
      <c r="K677" s="615"/>
      <c r="L677" s="617"/>
    </row>
    <row r="678" spans="1:12" ht="25.5" x14ac:dyDescent="0.25">
      <c r="A678" s="569">
        <v>676</v>
      </c>
      <c r="B678" s="582" t="s">
        <v>681</v>
      </c>
      <c r="C678" s="595" t="s">
        <v>772</v>
      </c>
      <c r="D678" s="613" t="s">
        <v>693</v>
      </c>
      <c r="E678" s="569" t="s">
        <v>321</v>
      </c>
      <c r="F678" s="624" t="s">
        <v>2880</v>
      </c>
      <c r="G678" s="625" t="s">
        <v>2881</v>
      </c>
      <c r="H678" s="624" t="s">
        <v>2882</v>
      </c>
      <c r="I678" s="626" t="s">
        <v>766</v>
      </c>
      <c r="J678" s="623">
        <v>5329</v>
      </c>
      <c r="K678" s="615"/>
      <c r="L678" s="617"/>
    </row>
    <row r="679" spans="1:12" ht="25.5" x14ac:dyDescent="0.25">
      <c r="A679" s="562">
        <v>677</v>
      </c>
      <c r="B679" s="582" t="s">
        <v>681</v>
      </c>
      <c r="C679" s="595" t="s">
        <v>772</v>
      </c>
      <c r="D679" s="613" t="s">
        <v>693</v>
      </c>
      <c r="E679" s="569" t="s">
        <v>321</v>
      </c>
      <c r="F679" s="624" t="s">
        <v>2883</v>
      </c>
      <c r="G679" s="625" t="s">
        <v>2884</v>
      </c>
      <c r="H679" s="624" t="s">
        <v>2885</v>
      </c>
      <c r="I679" s="626" t="s">
        <v>1384</v>
      </c>
      <c r="J679" s="623">
        <v>12700</v>
      </c>
      <c r="K679" s="615"/>
      <c r="L679" s="617"/>
    </row>
    <row r="680" spans="1:12" ht="25.5" x14ac:dyDescent="0.25">
      <c r="A680" s="569">
        <v>678</v>
      </c>
      <c r="B680" s="582" t="s">
        <v>681</v>
      </c>
      <c r="C680" s="595" t="s">
        <v>772</v>
      </c>
      <c r="D680" s="613" t="s">
        <v>693</v>
      </c>
      <c r="E680" s="569" t="s">
        <v>321</v>
      </c>
      <c r="F680" s="624" t="s">
        <v>2886</v>
      </c>
      <c r="G680" s="625" t="s">
        <v>2887</v>
      </c>
      <c r="H680" s="624" t="s">
        <v>2888</v>
      </c>
      <c r="I680" s="626" t="s">
        <v>766</v>
      </c>
      <c r="J680" s="623">
        <v>6722</v>
      </c>
      <c r="K680" s="615"/>
      <c r="L680" s="617"/>
    </row>
    <row r="681" spans="1:12" ht="25.5" x14ac:dyDescent="0.25">
      <c r="A681" s="562">
        <v>679</v>
      </c>
      <c r="B681" s="582" t="s">
        <v>681</v>
      </c>
      <c r="C681" s="595" t="s">
        <v>772</v>
      </c>
      <c r="D681" s="613" t="s">
        <v>693</v>
      </c>
      <c r="E681" s="569" t="s">
        <v>321</v>
      </c>
      <c r="F681" s="624" t="s">
        <v>2889</v>
      </c>
      <c r="G681" s="625" t="s">
        <v>2890</v>
      </c>
      <c r="H681" s="624" t="s">
        <v>2891</v>
      </c>
      <c r="I681" s="626" t="s">
        <v>766</v>
      </c>
      <c r="J681" s="623">
        <v>6447</v>
      </c>
      <c r="K681" s="615"/>
      <c r="L681" s="617"/>
    </row>
    <row r="682" spans="1:12" ht="25.5" x14ac:dyDescent="0.25">
      <c r="A682" s="569">
        <v>680</v>
      </c>
      <c r="B682" s="582" t="s">
        <v>681</v>
      </c>
      <c r="C682" s="595" t="s">
        <v>772</v>
      </c>
      <c r="D682" s="613" t="s">
        <v>693</v>
      </c>
      <c r="E682" s="569" t="s">
        <v>321</v>
      </c>
      <c r="F682" s="624" t="s">
        <v>2892</v>
      </c>
      <c r="G682" s="625" t="s">
        <v>2893</v>
      </c>
      <c r="H682" s="624" t="s">
        <v>2894</v>
      </c>
      <c r="I682" s="626" t="s">
        <v>766</v>
      </c>
      <c r="J682" s="623">
        <v>10427</v>
      </c>
      <c r="K682" s="615"/>
      <c r="L682" s="617"/>
    </row>
    <row r="683" spans="1:12" ht="25.5" x14ac:dyDescent="0.25">
      <c r="A683" s="562">
        <v>681</v>
      </c>
      <c r="B683" s="582" t="s">
        <v>681</v>
      </c>
      <c r="C683" s="595" t="s">
        <v>1601</v>
      </c>
      <c r="D683" s="613" t="s">
        <v>693</v>
      </c>
      <c r="E683" s="569" t="s">
        <v>321</v>
      </c>
      <c r="F683" s="627" t="s">
        <v>2895</v>
      </c>
      <c r="G683" s="595" t="s">
        <v>2896</v>
      </c>
      <c r="H683" s="621" t="s">
        <v>2897</v>
      </c>
      <c r="I683" s="614" t="s">
        <v>1275</v>
      </c>
      <c r="J683" s="615">
        <v>12222</v>
      </c>
      <c r="K683" s="615"/>
      <c r="L683" s="617"/>
    </row>
    <row r="684" spans="1:12" ht="38.25" x14ac:dyDescent="0.25">
      <c r="A684" s="569">
        <v>682</v>
      </c>
      <c r="B684" s="582" t="s">
        <v>681</v>
      </c>
      <c r="C684" s="583" t="s">
        <v>1495</v>
      </c>
      <c r="D684" s="613" t="s">
        <v>693</v>
      </c>
      <c r="E684" s="569" t="s">
        <v>321</v>
      </c>
      <c r="F684" s="627" t="s">
        <v>2898</v>
      </c>
      <c r="G684" s="595" t="s">
        <v>2899</v>
      </c>
      <c r="H684" s="621" t="s">
        <v>2900</v>
      </c>
      <c r="I684" s="614" t="s">
        <v>2901</v>
      </c>
      <c r="J684" s="615">
        <v>97420</v>
      </c>
      <c r="K684" s="615"/>
      <c r="L684" s="617"/>
    </row>
    <row r="685" spans="1:12" ht="25.5" x14ac:dyDescent="0.25">
      <c r="A685" s="562">
        <v>683</v>
      </c>
      <c r="B685" s="582" t="s">
        <v>681</v>
      </c>
      <c r="C685" s="595" t="s">
        <v>2902</v>
      </c>
      <c r="D685" s="613" t="s">
        <v>693</v>
      </c>
      <c r="E685" s="562" t="s">
        <v>694</v>
      </c>
      <c r="F685" s="627" t="s">
        <v>2903</v>
      </c>
      <c r="G685" s="595" t="s">
        <v>2904</v>
      </c>
      <c r="H685" s="595" t="s">
        <v>2905</v>
      </c>
      <c r="I685" s="614" t="s">
        <v>1341</v>
      </c>
      <c r="J685" s="615">
        <v>21903.39</v>
      </c>
      <c r="K685" s="615"/>
      <c r="L685" s="617"/>
    </row>
    <row r="686" spans="1:12" ht="25.5" x14ac:dyDescent="0.25">
      <c r="A686" s="569">
        <v>684</v>
      </c>
      <c r="B686" s="628" t="s">
        <v>311</v>
      </c>
      <c r="C686" s="629" t="s">
        <v>772</v>
      </c>
      <c r="D686" s="628" t="s">
        <v>693</v>
      </c>
      <c r="E686" s="569" t="s">
        <v>321</v>
      </c>
      <c r="F686" s="570" t="s">
        <v>2906</v>
      </c>
      <c r="G686" s="570" t="s">
        <v>2907</v>
      </c>
      <c r="H686" s="570" t="s">
        <v>2908</v>
      </c>
      <c r="I686" s="628" t="s">
        <v>1275</v>
      </c>
      <c r="J686" s="577">
        <v>18190</v>
      </c>
      <c r="K686" s="577"/>
      <c r="L686" s="575"/>
    </row>
    <row r="687" spans="1:12" ht="25.5" x14ac:dyDescent="0.25">
      <c r="A687" s="562">
        <v>685</v>
      </c>
      <c r="B687" s="628" t="s">
        <v>311</v>
      </c>
      <c r="C687" s="629" t="s">
        <v>772</v>
      </c>
      <c r="D687" s="628" t="s">
        <v>693</v>
      </c>
      <c r="E687" s="569" t="s">
        <v>321</v>
      </c>
      <c r="F687" s="570" t="s">
        <v>2909</v>
      </c>
      <c r="G687" s="570" t="s">
        <v>2910</v>
      </c>
      <c r="H687" s="570" t="s">
        <v>2911</v>
      </c>
      <c r="I687" s="628" t="s">
        <v>889</v>
      </c>
      <c r="J687" s="577">
        <v>11628</v>
      </c>
      <c r="K687" s="577"/>
      <c r="L687" s="575"/>
    </row>
    <row r="688" spans="1:12" ht="25.5" x14ac:dyDescent="0.25">
      <c r="A688" s="569">
        <v>686</v>
      </c>
      <c r="B688" s="628" t="s">
        <v>311</v>
      </c>
      <c r="C688" s="629" t="s">
        <v>772</v>
      </c>
      <c r="D688" s="628" t="s">
        <v>693</v>
      </c>
      <c r="E688" s="569" t="s">
        <v>321</v>
      </c>
      <c r="F688" s="570" t="s">
        <v>2912</v>
      </c>
      <c r="G688" s="570" t="s">
        <v>2913</v>
      </c>
      <c r="H688" s="570" t="s">
        <v>2914</v>
      </c>
      <c r="I688" s="628" t="s">
        <v>1295</v>
      </c>
      <c r="J688" s="577">
        <v>3631</v>
      </c>
      <c r="K688" s="577"/>
      <c r="L688" s="575"/>
    </row>
    <row r="689" spans="1:12" ht="25.5" x14ac:dyDescent="0.25">
      <c r="A689" s="562">
        <v>687</v>
      </c>
      <c r="B689" s="628" t="s">
        <v>311</v>
      </c>
      <c r="C689" s="629" t="s">
        <v>772</v>
      </c>
      <c r="D689" s="628" t="s">
        <v>693</v>
      </c>
      <c r="E689" s="569" t="s">
        <v>321</v>
      </c>
      <c r="F689" s="570" t="s">
        <v>2915</v>
      </c>
      <c r="G689" s="570" t="s">
        <v>2916</v>
      </c>
      <c r="H689" s="570" t="s">
        <v>2917</v>
      </c>
      <c r="I689" s="628" t="s">
        <v>1347</v>
      </c>
      <c r="J689" s="577"/>
      <c r="K689" s="577"/>
      <c r="L689" s="575"/>
    </row>
    <row r="690" spans="1:12" ht="25.5" x14ac:dyDescent="0.25">
      <c r="A690" s="569">
        <v>688</v>
      </c>
      <c r="B690" s="628" t="s">
        <v>311</v>
      </c>
      <c r="C690" s="629" t="s">
        <v>772</v>
      </c>
      <c r="D690" s="628" t="s">
        <v>693</v>
      </c>
      <c r="E690" s="569" t="s">
        <v>321</v>
      </c>
      <c r="F690" s="570" t="s">
        <v>2918</v>
      </c>
      <c r="G690" s="570" t="s">
        <v>2919</v>
      </c>
      <c r="H690" s="570" t="s">
        <v>2920</v>
      </c>
      <c r="I690" s="628" t="s">
        <v>1384</v>
      </c>
      <c r="J690" s="577">
        <v>11463</v>
      </c>
      <c r="K690" s="577"/>
      <c r="L690" s="575"/>
    </row>
    <row r="691" spans="1:12" ht="38.25" x14ac:dyDescent="0.25">
      <c r="A691" s="562">
        <v>689</v>
      </c>
      <c r="B691" s="628" t="s">
        <v>311</v>
      </c>
      <c r="C691" s="629" t="s">
        <v>772</v>
      </c>
      <c r="D691" s="628" t="s">
        <v>693</v>
      </c>
      <c r="E691" s="569" t="s">
        <v>321</v>
      </c>
      <c r="F691" s="570" t="s">
        <v>2921</v>
      </c>
      <c r="G691" s="570" t="s">
        <v>2922</v>
      </c>
      <c r="H691" s="570" t="s">
        <v>2923</v>
      </c>
      <c r="I691" s="628" t="s">
        <v>1384</v>
      </c>
      <c r="J691" s="577">
        <v>11458</v>
      </c>
      <c r="K691" s="577"/>
      <c r="L691" s="575"/>
    </row>
    <row r="692" spans="1:12" ht="25.5" x14ac:dyDescent="0.25">
      <c r="A692" s="569">
        <v>690</v>
      </c>
      <c r="B692" s="628" t="s">
        <v>311</v>
      </c>
      <c r="C692" s="629" t="s">
        <v>885</v>
      </c>
      <c r="D692" s="628" t="s">
        <v>693</v>
      </c>
      <c r="E692" s="569" t="s">
        <v>321</v>
      </c>
      <c r="F692" s="570" t="s">
        <v>2924</v>
      </c>
      <c r="G692" s="570" t="s">
        <v>2925</v>
      </c>
      <c r="H692" s="570" t="s">
        <v>2926</v>
      </c>
      <c r="I692" s="628" t="s">
        <v>1347</v>
      </c>
      <c r="J692" s="577">
        <v>4022</v>
      </c>
      <c r="K692" s="577"/>
      <c r="L692" s="575"/>
    </row>
    <row r="693" spans="1:12" ht="25.5" x14ac:dyDescent="0.25">
      <c r="A693" s="562">
        <v>691</v>
      </c>
      <c r="B693" s="628" t="s">
        <v>311</v>
      </c>
      <c r="C693" s="629" t="s">
        <v>885</v>
      </c>
      <c r="D693" s="628" t="s">
        <v>693</v>
      </c>
      <c r="E693" s="569" t="s">
        <v>321</v>
      </c>
      <c r="F693" s="570" t="s">
        <v>2927</v>
      </c>
      <c r="G693" s="570" t="s">
        <v>2907</v>
      </c>
      <c r="H693" s="570" t="s">
        <v>2928</v>
      </c>
      <c r="I693" s="628" t="s">
        <v>1347</v>
      </c>
      <c r="J693" s="577">
        <v>15354</v>
      </c>
      <c r="K693" s="577"/>
      <c r="L693" s="575"/>
    </row>
    <row r="694" spans="1:12" ht="25.5" x14ac:dyDescent="0.25">
      <c r="A694" s="569">
        <v>692</v>
      </c>
      <c r="B694" s="628" t="s">
        <v>311</v>
      </c>
      <c r="C694" s="629" t="s">
        <v>885</v>
      </c>
      <c r="D694" s="628" t="s">
        <v>693</v>
      </c>
      <c r="E694" s="569" t="s">
        <v>321</v>
      </c>
      <c r="F694" s="570" t="s">
        <v>2929</v>
      </c>
      <c r="G694" s="570" t="s">
        <v>2930</v>
      </c>
      <c r="H694" s="570" t="s">
        <v>2931</v>
      </c>
      <c r="I694" s="628" t="s">
        <v>766</v>
      </c>
      <c r="J694" s="577"/>
      <c r="K694" s="577"/>
      <c r="L694" s="575"/>
    </row>
    <row r="695" spans="1:12" ht="25.5" x14ac:dyDescent="0.25">
      <c r="A695" s="562">
        <v>693</v>
      </c>
      <c r="B695" s="628" t="s">
        <v>311</v>
      </c>
      <c r="C695" s="629" t="s">
        <v>901</v>
      </c>
      <c r="D695" s="628" t="s">
        <v>693</v>
      </c>
      <c r="E695" s="569" t="s">
        <v>321</v>
      </c>
      <c r="F695" s="570" t="s">
        <v>2932</v>
      </c>
      <c r="G695" s="570" t="s">
        <v>2907</v>
      </c>
      <c r="H695" s="570" t="s">
        <v>2933</v>
      </c>
      <c r="I695" s="628" t="s">
        <v>743</v>
      </c>
      <c r="J695" s="577">
        <v>45266</v>
      </c>
      <c r="K695" s="577"/>
      <c r="L695" s="575"/>
    </row>
    <row r="696" spans="1:12" ht="25.5" x14ac:dyDescent="0.25">
      <c r="A696" s="569">
        <v>694</v>
      </c>
      <c r="B696" s="628" t="s">
        <v>311</v>
      </c>
      <c r="C696" s="629" t="s">
        <v>901</v>
      </c>
      <c r="D696" s="628" t="s">
        <v>693</v>
      </c>
      <c r="E696" s="569" t="s">
        <v>321</v>
      </c>
      <c r="F696" s="570" t="s">
        <v>2934</v>
      </c>
      <c r="G696" s="570" t="s">
        <v>2910</v>
      </c>
      <c r="H696" s="570" t="s">
        <v>2935</v>
      </c>
      <c r="I696" s="628" t="s">
        <v>743</v>
      </c>
      <c r="J696" s="577">
        <v>2152</v>
      </c>
      <c r="K696" s="577"/>
      <c r="L696" s="575"/>
    </row>
    <row r="697" spans="1:12" ht="25.5" x14ac:dyDescent="0.25">
      <c r="A697" s="562">
        <v>695</v>
      </c>
      <c r="B697" s="628" t="s">
        <v>311</v>
      </c>
      <c r="C697" s="629" t="s">
        <v>901</v>
      </c>
      <c r="D697" s="628" t="s">
        <v>693</v>
      </c>
      <c r="E697" s="569" t="s">
        <v>321</v>
      </c>
      <c r="F697" s="570" t="s">
        <v>2936</v>
      </c>
      <c r="G697" s="570" t="s">
        <v>2937</v>
      </c>
      <c r="H697" s="570" t="s">
        <v>2938</v>
      </c>
      <c r="I697" s="628" t="s">
        <v>1295</v>
      </c>
      <c r="J697" s="577">
        <v>17779</v>
      </c>
      <c r="K697" s="577"/>
      <c r="L697" s="575"/>
    </row>
    <row r="698" spans="1:12" ht="25.5" x14ac:dyDescent="0.25">
      <c r="A698" s="569">
        <v>696</v>
      </c>
      <c r="B698" s="628" t="s">
        <v>311</v>
      </c>
      <c r="C698" s="629" t="s">
        <v>901</v>
      </c>
      <c r="D698" s="628" t="s">
        <v>693</v>
      </c>
      <c r="E698" s="569" t="s">
        <v>321</v>
      </c>
      <c r="F698" s="570" t="s">
        <v>2939</v>
      </c>
      <c r="G698" s="570" t="s">
        <v>2930</v>
      </c>
      <c r="H698" s="570" t="s">
        <v>2940</v>
      </c>
      <c r="I698" s="628" t="s">
        <v>747</v>
      </c>
      <c r="J698" s="577">
        <v>17949</v>
      </c>
      <c r="K698" s="577"/>
      <c r="L698" s="575"/>
    </row>
    <row r="699" spans="1:12" ht="25.5" x14ac:dyDescent="0.25">
      <c r="A699" s="562">
        <v>697</v>
      </c>
      <c r="B699" s="628" t="s">
        <v>311</v>
      </c>
      <c r="C699" s="629" t="s">
        <v>901</v>
      </c>
      <c r="D699" s="628" t="s">
        <v>693</v>
      </c>
      <c r="E699" s="569" t="s">
        <v>321</v>
      </c>
      <c r="F699" s="570" t="s">
        <v>2941</v>
      </c>
      <c r="G699" s="570" t="s">
        <v>2942</v>
      </c>
      <c r="H699" s="570" t="s">
        <v>2943</v>
      </c>
      <c r="I699" s="628" t="s">
        <v>747</v>
      </c>
      <c r="J699" s="577">
        <v>4747</v>
      </c>
      <c r="K699" s="577"/>
      <c r="L699" s="575"/>
    </row>
    <row r="700" spans="1:12" ht="25.5" x14ac:dyDescent="0.25">
      <c r="A700" s="569">
        <v>698</v>
      </c>
      <c r="B700" s="628" t="s">
        <v>311</v>
      </c>
      <c r="C700" s="629" t="s">
        <v>901</v>
      </c>
      <c r="D700" s="628" t="s">
        <v>693</v>
      </c>
      <c r="E700" s="569" t="s">
        <v>321</v>
      </c>
      <c r="F700" s="570" t="s">
        <v>2944</v>
      </c>
      <c r="G700" s="570" t="s">
        <v>2945</v>
      </c>
      <c r="H700" s="570" t="s">
        <v>2946</v>
      </c>
      <c r="I700" s="628" t="s">
        <v>1488</v>
      </c>
      <c r="J700" s="577">
        <v>21813</v>
      </c>
      <c r="K700" s="577"/>
      <c r="L700" s="575"/>
    </row>
    <row r="701" spans="1:12" x14ac:dyDescent="0.25">
      <c r="A701" s="562">
        <v>699</v>
      </c>
      <c r="B701" s="628" t="s">
        <v>311</v>
      </c>
      <c r="C701" s="629" t="s">
        <v>901</v>
      </c>
      <c r="D701" s="628" t="s">
        <v>693</v>
      </c>
      <c r="E701" s="569" t="s">
        <v>321</v>
      </c>
      <c r="F701" s="570" t="s">
        <v>2947</v>
      </c>
      <c r="G701" s="570" t="s">
        <v>2948</v>
      </c>
      <c r="H701" s="570" t="s">
        <v>2949</v>
      </c>
      <c r="I701" s="628" t="s">
        <v>766</v>
      </c>
      <c r="J701" s="577">
        <v>19220</v>
      </c>
      <c r="K701" s="577"/>
      <c r="L701" s="575"/>
    </row>
    <row r="702" spans="1:12" ht="25.5" x14ac:dyDescent="0.25">
      <c r="A702" s="569">
        <v>700</v>
      </c>
      <c r="B702" s="628" t="s">
        <v>311</v>
      </c>
      <c r="C702" s="629" t="s">
        <v>2950</v>
      </c>
      <c r="D702" s="628" t="s">
        <v>693</v>
      </c>
      <c r="E702" s="562" t="s">
        <v>694</v>
      </c>
      <c r="F702" s="629" t="s">
        <v>2951</v>
      </c>
      <c r="G702" s="629" t="s">
        <v>2907</v>
      </c>
      <c r="H702" s="629" t="s">
        <v>2952</v>
      </c>
      <c r="I702" s="569" t="s">
        <v>1275</v>
      </c>
      <c r="J702" s="577">
        <v>15126.82</v>
      </c>
      <c r="K702" s="577"/>
      <c r="L702" s="575"/>
    </row>
    <row r="703" spans="1:12" ht="25.5" x14ac:dyDescent="0.25">
      <c r="A703" s="562">
        <v>701</v>
      </c>
      <c r="B703" s="628" t="s">
        <v>311</v>
      </c>
      <c r="C703" s="629" t="s">
        <v>2953</v>
      </c>
      <c r="D703" s="628" t="s">
        <v>693</v>
      </c>
      <c r="E703" s="562" t="s">
        <v>694</v>
      </c>
      <c r="F703" s="629" t="s">
        <v>2954</v>
      </c>
      <c r="G703" s="629" t="s">
        <v>2942</v>
      </c>
      <c r="H703" s="629" t="s">
        <v>2955</v>
      </c>
      <c r="I703" s="569" t="s">
        <v>2113</v>
      </c>
      <c r="J703" s="577">
        <v>9447.7999999999993</v>
      </c>
      <c r="K703" s="577"/>
      <c r="L703" s="575"/>
    </row>
    <row r="704" spans="1:12" ht="38.25" x14ac:dyDescent="0.25">
      <c r="A704" s="569">
        <v>702</v>
      </c>
      <c r="B704" s="628" t="s">
        <v>311</v>
      </c>
      <c r="C704" s="629" t="s">
        <v>2956</v>
      </c>
      <c r="D704" s="628" t="s">
        <v>693</v>
      </c>
      <c r="E704" s="569" t="s">
        <v>321</v>
      </c>
      <c r="F704" s="629" t="s">
        <v>2957</v>
      </c>
      <c r="G704" s="629" t="s">
        <v>2958</v>
      </c>
      <c r="H704" s="629" t="s">
        <v>2959</v>
      </c>
      <c r="I704" s="569" t="s">
        <v>1275</v>
      </c>
      <c r="J704" s="577">
        <v>8400</v>
      </c>
      <c r="K704" s="577"/>
      <c r="L704" s="586"/>
    </row>
    <row r="705" spans="1:12" ht="38.25" x14ac:dyDescent="0.25">
      <c r="A705" s="562">
        <v>703</v>
      </c>
      <c r="B705" s="628" t="s">
        <v>311</v>
      </c>
      <c r="C705" s="629" t="s">
        <v>2960</v>
      </c>
      <c r="D705" s="628" t="s">
        <v>693</v>
      </c>
      <c r="E705" s="569" t="s">
        <v>321</v>
      </c>
      <c r="F705" s="629" t="s">
        <v>2961</v>
      </c>
      <c r="G705" s="630" t="s">
        <v>2907</v>
      </c>
      <c r="H705" s="629" t="s">
        <v>2962</v>
      </c>
      <c r="I705" s="569" t="s">
        <v>889</v>
      </c>
      <c r="J705" s="577">
        <v>15000</v>
      </c>
      <c r="K705" s="577"/>
      <c r="L705" s="586"/>
    </row>
    <row r="706" spans="1:12" ht="25.5" x14ac:dyDescent="0.25">
      <c r="A706" s="569">
        <v>704</v>
      </c>
      <c r="B706" s="628" t="s">
        <v>311</v>
      </c>
      <c r="C706" s="629" t="s">
        <v>2963</v>
      </c>
      <c r="D706" s="628" t="s">
        <v>693</v>
      </c>
      <c r="E706" s="569" t="s">
        <v>321</v>
      </c>
      <c r="F706" s="629" t="s">
        <v>2964</v>
      </c>
      <c r="G706" s="629" t="s">
        <v>2965</v>
      </c>
      <c r="H706" s="570" t="s">
        <v>2966</v>
      </c>
      <c r="I706" s="569" t="s">
        <v>2113</v>
      </c>
      <c r="J706" s="577">
        <v>7500</v>
      </c>
      <c r="K706" s="577"/>
      <c r="L706" s="575"/>
    </row>
    <row r="707" spans="1:12" ht="25.5" x14ac:dyDescent="0.25">
      <c r="A707" s="562">
        <v>705</v>
      </c>
      <c r="B707" s="628" t="s">
        <v>311</v>
      </c>
      <c r="C707" s="629" t="s">
        <v>2967</v>
      </c>
      <c r="D707" s="628" t="s">
        <v>693</v>
      </c>
      <c r="E707" s="569" t="s">
        <v>321</v>
      </c>
      <c r="F707" s="631" t="s">
        <v>2968</v>
      </c>
      <c r="G707" s="630" t="s">
        <v>2907</v>
      </c>
      <c r="H707" s="629" t="s">
        <v>2969</v>
      </c>
      <c r="I707" s="569" t="s">
        <v>2113</v>
      </c>
      <c r="J707" s="577">
        <v>3000</v>
      </c>
      <c r="K707" s="577"/>
      <c r="L707" s="575"/>
    </row>
    <row r="708" spans="1:12" ht="25.5" x14ac:dyDescent="0.25">
      <c r="A708" s="569">
        <v>706</v>
      </c>
      <c r="B708" s="628" t="s">
        <v>311</v>
      </c>
      <c r="C708" s="629" t="s">
        <v>2970</v>
      </c>
      <c r="D708" s="628" t="s">
        <v>693</v>
      </c>
      <c r="E708" s="569" t="s">
        <v>321</v>
      </c>
      <c r="F708" s="629" t="s">
        <v>2971</v>
      </c>
      <c r="G708" s="629" t="s">
        <v>2907</v>
      </c>
      <c r="H708" s="629" t="s">
        <v>2969</v>
      </c>
      <c r="I708" s="569" t="s">
        <v>2113</v>
      </c>
      <c r="J708" s="577">
        <v>15000</v>
      </c>
      <c r="K708" s="577"/>
      <c r="L708" s="575"/>
    </row>
    <row r="709" spans="1:12" ht="25.5" x14ac:dyDescent="0.25">
      <c r="A709" s="562">
        <v>707</v>
      </c>
      <c r="B709" s="628" t="s">
        <v>311</v>
      </c>
      <c r="C709" s="629" t="s">
        <v>2972</v>
      </c>
      <c r="D709" s="628" t="s">
        <v>693</v>
      </c>
      <c r="E709" s="569" t="s">
        <v>321</v>
      </c>
      <c r="F709" s="629" t="s">
        <v>2973</v>
      </c>
      <c r="G709" s="629" t="s">
        <v>2907</v>
      </c>
      <c r="H709" s="629" t="s">
        <v>2974</v>
      </c>
      <c r="I709" s="569" t="s">
        <v>2113</v>
      </c>
      <c r="J709" s="577">
        <v>2500</v>
      </c>
      <c r="K709" s="577"/>
      <c r="L709" s="575"/>
    </row>
    <row r="710" spans="1:12" ht="25.5" x14ac:dyDescent="0.25">
      <c r="A710" s="569">
        <v>708</v>
      </c>
      <c r="B710" s="628" t="s">
        <v>311</v>
      </c>
      <c r="C710" s="629" t="s">
        <v>2975</v>
      </c>
      <c r="D710" s="628" t="s">
        <v>693</v>
      </c>
      <c r="E710" s="569" t="s">
        <v>321</v>
      </c>
      <c r="F710" s="629" t="s">
        <v>2976</v>
      </c>
      <c r="G710" s="629" t="s">
        <v>2907</v>
      </c>
      <c r="H710" s="629" t="s">
        <v>2969</v>
      </c>
      <c r="I710" s="569" t="s">
        <v>2113</v>
      </c>
      <c r="J710" s="577">
        <v>7500</v>
      </c>
      <c r="K710" s="577"/>
      <c r="L710" s="575"/>
    </row>
    <row r="711" spans="1:12" ht="25.5" x14ac:dyDescent="0.25">
      <c r="A711" s="562">
        <v>709</v>
      </c>
      <c r="B711" s="628" t="s">
        <v>311</v>
      </c>
      <c r="C711" s="629" t="s">
        <v>2977</v>
      </c>
      <c r="D711" s="628" t="s">
        <v>693</v>
      </c>
      <c r="E711" s="569" t="s">
        <v>321</v>
      </c>
      <c r="F711" s="631" t="s">
        <v>2978</v>
      </c>
      <c r="G711" s="630" t="s">
        <v>2907</v>
      </c>
      <c r="H711" s="629" t="s">
        <v>2969</v>
      </c>
      <c r="I711" s="569" t="s">
        <v>2113</v>
      </c>
      <c r="J711" s="577">
        <v>4437.5</v>
      </c>
      <c r="K711" s="577"/>
      <c r="L711" s="575"/>
    </row>
    <row r="712" spans="1:12" ht="25.5" x14ac:dyDescent="0.25">
      <c r="A712" s="569">
        <v>710</v>
      </c>
      <c r="B712" s="628" t="s">
        <v>311</v>
      </c>
      <c r="C712" s="629" t="s">
        <v>2979</v>
      </c>
      <c r="D712" s="628" t="s">
        <v>693</v>
      </c>
      <c r="E712" s="569" t="s">
        <v>321</v>
      </c>
      <c r="F712" s="629" t="s">
        <v>2980</v>
      </c>
      <c r="G712" s="630" t="s">
        <v>2907</v>
      </c>
      <c r="H712" s="629" t="s">
        <v>2981</v>
      </c>
      <c r="I712" s="569">
        <v>2018</v>
      </c>
      <c r="J712" s="577">
        <v>11000</v>
      </c>
      <c r="K712" s="577"/>
      <c r="L712" s="575"/>
    </row>
    <row r="713" spans="1:12" ht="25.5" x14ac:dyDescent="0.25">
      <c r="A713" s="562">
        <v>711</v>
      </c>
      <c r="B713" s="628" t="s">
        <v>311</v>
      </c>
      <c r="C713" s="629" t="s">
        <v>2982</v>
      </c>
      <c r="D713" s="628" t="s">
        <v>693</v>
      </c>
      <c r="E713" s="569" t="s">
        <v>321</v>
      </c>
      <c r="F713" s="629" t="s">
        <v>2983</v>
      </c>
      <c r="G713" s="629" t="s">
        <v>2907</v>
      </c>
      <c r="H713" s="629" t="s">
        <v>2969</v>
      </c>
      <c r="I713" s="569" t="s">
        <v>2113</v>
      </c>
      <c r="J713" s="577">
        <v>8750</v>
      </c>
      <c r="K713" s="577"/>
      <c r="L713" s="575"/>
    </row>
    <row r="714" spans="1:12" ht="51" x14ac:dyDescent="0.25">
      <c r="A714" s="569">
        <v>712</v>
      </c>
      <c r="B714" s="628" t="s">
        <v>311</v>
      </c>
      <c r="C714" s="629" t="s">
        <v>2984</v>
      </c>
      <c r="D714" s="628" t="s">
        <v>693</v>
      </c>
      <c r="E714" s="569" t="s">
        <v>321</v>
      </c>
      <c r="F714" s="629" t="s">
        <v>2985</v>
      </c>
      <c r="G714" s="629" t="s">
        <v>2907</v>
      </c>
      <c r="H714" s="629" t="s">
        <v>2986</v>
      </c>
      <c r="I714" s="569" t="s">
        <v>2113</v>
      </c>
      <c r="J714" s="577">
        <v>6000</v>
      </c>
      <c r="K714" s="577"/>
      <c r="L714" s="575"/>
    </row>
    <row r="715" spans="1:12" ht="25.5" x14ac:dyDescent="0.25">
      <c r="A715" s="562">
        <v>713</v>
      </c>
      <c r="B715" s="628" t="s">
        <v>311</v>
      </c>
      <c r="C715" s="629" t="s">
        <v>2987</v>
      </c>
      <c r="D715" s="628" t="s">
        <v>693</v>
      </c>
      <c r="E715" s="569" t="s">
        <v>321</v>
      </c>
      <c r="F715" s="631" t="s">
        <v>2988</v>
      </c>
      <c r="G715" s="630" t="s">
        <v>2907</v>
      </c>
      <c r="H715" s="629" t="s">
        <v>2989</v>
      </c>
      <c r="I715" s="569" t="s">
        <v>897</v>
      </c>
      <c r="J715" s="577">
        <v>7000</v>
      </c>
      <c r="K715" s="577"/>
      <c r="L715" s="575"/>
    </row>
    <row r="716" spans="1:12" ht="25.5" x14ac:dyDescent="0.25">
      <c r="A716" s="569">
        <v>714</v>
      </c>
      <c r="B716" s="628" t="s">
        <v>311</v>
      </c>
      <c r="C716" s="629" t="s">
        <v>2990</v>
      </c>
      <c r="D716" s="628" t="s">
        <v>693</v>
      </c>
      <c r="E716" s="569" t="s">
        <v>321</v>
      </c>
      <c r="F716" s="631" t="s">
        <v>2991</v>
      </c>
      <c r="G716" s="629" t="s">
        <v>2992</v>
      </c>
      <c r="H716" s="629" t="s">
        <v>2993</v>
      </c>
      <c r="I716" s="569" t="s">
        <v>2994</v>
      </c>
      <c r="J716" s="577">
        <v>10000</v>
      </c>
      <c r="K716" s="577"/>
      <c r="L716" s="575"/>
    </row>
    <row r="717" spans="1:12" ht="25.5" x14ac:dyDescent="0.25">
      <c r="A717" s="562">
        <v>715</v>
      </c>
      <c r="B717" s="628" t="s">
        <v>311</v>
      </c>
      <c r="C717" s="629" t="s">
        <v>2995</v>
      </c>
      <c r="D717" s="569" t="s">
        <v>989</v>
      </c>
      <c r="E717" s="569" t="s">
        <v>321</v>
      </c>
      <c r="F717" s="631" t="s">
        <v>2996</v>
      </c>
      <c r="G717" s="630" t="s">
        <v>2907</v>
      </c>
      <c r="H717" s="629" t="s">
        <v>2997</v>
      </c>
      <c r="I717" s="569">
        <v>2018</v>
      </c>
      <c r="J717" s="577">
        <v>1725</v>
      </c>
      <c r="K717" s="577"/>
      <c r="L717" s="575"/>
    </row>
    <row r="718" spans="1:12" ht="25.5" x14ac:dyDescent="0.25">
      <c r="A718" s="569">
        <v>716</v>
      </c>
      <c r="B718" s="628" t="s">
        <v>311</v>
      </c>
      <c r="C718" s="629" t="s">
        <v>2998</v>
      </c>
      <c r="D718" s="628" t="s">
        <v>693</v>
      </c>
      <c r="E718" s="569" t="s">
        <v>321</v>
      </c>
      <c r="F718" s="629" t="s">
        <v>2999</v>
      </c>
      <c r="G718" s="630" t="s">
        <v>2907</v>
      </c>
      <c r="H718" s="629" t="s">
        <v>3000</v>
      </c>
      <c r="I718" s="569">
        <v>2018</v>
      </c>
      <c r="J718" s="577">
        <v>4166.67</v>
      </c>
      <c r="K718" s="577"/>
      <c r="L718" s="575"/>
    </row>
    <row r="719" spans="1:12" ht="25.5" x14ac:dyDescent="0.25">
      <c r="A719" s="562">
        <v>717</v>
      </c>
      <c r="B719" s="628" t="s">
        <v>311</v>
      </c>
      <c r="C719" s="629" t="s">
        <v>2972</v>
      </c>
      <c r="D719" s="628" t="s">
        <v>693</v>
      </c>
      <c r="E719" s="569" t="s">
        <v>321</v>
      </c>
      <c r="F719" s="629" t="s">
        <v>3001</v>
      </c>
      <c r="G719" s="629" t="s">
        <v>2907</v>
      </c>
      <c r="H719" s="629" t="s">
        <v>3002</v>
      </c>
      <c r="I719" s="569">
        <v>2018</v>
      </c>
      <c r="J719" s="577">
        <v>2500</v>
      </c>
      <c r="K719" s="577"/>
      <c r="L719" s="575"/>
    </row>
    <row r="720" spans="1:12" ht="25.5" x14ac:dyDescent="0.25">
      <c r="A720" s="569">
        <v>718</v>
      </c>
      <c r="B720" s="628" t="s">
        <v>311</v>
      </c>
      <c r="C720" s="629" t="s">
        <v>3003</v>
      </c>
      <c r="D720" s="569" t="s">
        <v>989</v>
      </c>
      <c r="E720" s="569" t="s">
        <v>321</v>
      </c>
      <c r="F720" s="629" t="s">
        <v>3004</v>
      </c>
      <c r="G720" s="630" t="s">
        <v>2907</v>
      </c>
      <c r="H720" s="629" t="s">
        <v>3005</v>
      </c>
      <c r="I720" s="569">
        <v>2018</v>
      </c>
      <c r="J720" s="577">
        <v>12000</v>
      </c>
      <c r="K720" s="577"/>
      <c r="L720" s="575"/>
    </row>
    <row r="721" spans="1:12" ht="25.5" x14ac:dyDescent="0.25">
      <c r="A721" s="562">
        <v>719</v>
      </c>
      <c r="B721" s="628" t="s">
        <v>311</v>
      </c>
      <c r="C721" s="629" t="s">
        <v>3006</v>
      </c>
      <c r="D721" s="628" t="s">
        <v>693</v>
      </c>
      <c r="E721" s="569" t="s">
        <v>321</v>
      </c>
      <c r="F721" s="629" t="s">
        <v>3007</v>
      </c>
      <c r="G721" s="630" t="s">
        <v>2907</v>
      </c>
      <c r="H721" s="629" t="s">
        <v>3008</v>
      </c>
      <c r="I721" s="569">
        <v>2018</v>
      </c>
      <c r="J721" s="577">
        <v>6000</v>
      </c>
      <c r="K721" s="577"/>
      <c r="L721" s="575"/>
    </row>
    <row r="722" spans="1:12" ht="25.5" x14ac:dyDescent="0.25">
      <c r="A722" s="569">
        <v>720</v>
      </c>
      <c r="B722" s="628" t="s">
        <v>311</v>
      </c>
      <c r="C722" s="629" t="s">
        <v>3006</v>
      </c>
      <c r="D722" s="628" t="s">
        <v>693</v>
      </c>
      <c r="E722" s="569" t="s">
        <v>321</v>
      </c>
      <c r="F722" s="629" t="s">
        <v>3009</v>
      </c>
      <c r="G722" s="630" t="s">
        <v>2907</v>
      </c>
      <c r="H722" s="629" t="s">
        <v>3010</v>
      </c>
      <c r="I722" s="569">
        <v>2018</v>
      </c>
      <c r="J722" s="577">
        <v>16000</v>
      </c>
      <c r="K722" s="577"/>
      <c r="L722" s="575"/>
    </row>
    <row r="723" spans="1:12" ht="25.5" x14ac:dyDescent="0.25">
      <c r="A723" s="562">
        <v>721</v>
      </c>
      <c r="B723" s="628" t="s">
        <v>311</v>
      </c>
      <c r="C723" s="629" t="s">
        <v>3011</v>
      </c>
      <c r="D723" s="628" t="s">
        <v>693</v>
      </c>
      <c r="E723" s="569" t="s">
        <v>321</v>
      </c>
      <c r="F723" s="629" t="s">
        <v>3012</v>
      </c>
      <c r="G723" s="630" t="s">
        <v>2907</v>
      </c>
      <c r="H723" s="629" t="s">
        <v>3013</v>
      </c>
      <c r="I723" s="569">
        <v>2018</v>
      </c>
      <c r="J723" s="577">
        <v>3000</v>
      </c>
      <c r="K723" s="577"/>
      <c r="L723" s="575"/>
    </row>
    <row r="724" spans="1:12" ht="25.5" x14ac:dyDescent="0.25">
      <c r="A724" s="569">
        <v>722</v>
      </c>
      <c r="B724" s="628" t="s">
        <v>311</v>
      </c>
      <c r="C724" s="629" t="s">
        <v>3014</v>
      </c>
      <c r="D724" s="628" t="s">
        <v>693</v>
      </c>
      <c r="E724" s="569" t="s">
        <v>321</v>
      </c>
      <c r="F724" s="629" t="s">
        <v>3015</v>
      </c>
      <c r="G724" s="630" t="s">
        <v>2907</v>
      </c>
      <c r="H724" s="629" t="s">
        <v>3016</v>
      </c>
      <c r="I724" s="569">
        <v>2018</v>
      </c>
      <c r="J724" s="577">
        <v>45698</v>
      </c>
      <c r="K724" s="577"/>
      <c r="L724" s="575"/>
    </row>
    <row r="725" spans="1:12" ht="51" x14ac:dyDescent="0.25">
      <c r="A725" s="562">
        <v>723</v>
      </c>
      <c r="B725" s="584" t="s">
        <v>313</v>
      </c>
      <c r="C725" s="632" t="s">
        <v>3017</v>
      </c>
      <c r="D725" s="562" t="s">
        <v>693</v>
      </c>
      <c r="E725" s="569" t="s">
        <v>321</v>
      </c>
      <c r="F725" s="581" t="s">
        <v>3018</v>
      </c>
      <c r="G725" s="581" t="s">
        <v>3019</v>
      </c>
      <c r="H725" s="632" t="s">
        <v>3020</v>
      </c>
      <c r="I725" s="633" t="s">
        <v>2113</v>
      </c>
      <c r="J725" s="634"/>
      <c r="K725" s="577"/>
      <c r="L725" s="570" t="s">
        <v>3021</v>
      </c>
    </row>
    <row r="726" spans="1:12" ht="25.5" x14ac:dyDescent="0.25">
      <c r="A726" s="569">
        <v>724</v>
      </c>
      <c r="B726" s="584" t="s">
        <v>313</v>
      </c>
      <c r="C726" s="583" t="s">
        <v>3022</v>
      </c>
      <c r="D726" s="562" t="s">
        <v>693</v>
      </c>
      <c r="E726" s="569" t="s">
        <v>321</v>
      </c>
      <c r="F726" s="583" t="s">
        <v>3023</v>
      </c>
      <c r="G726" s="632" t="s">
        <v>3024</v>
      </c>
      <c r="H726" s="583" t="s">
        <v>3025</v>
      </c>
      <c r="I726" s="584">
        <v>2018</v>
      </c>
      <c r="J726" s="634">
        <v>2000</v>
      </c>
      <c r="K726" s="577"/>
      <c r="L726" s="570"/>
    </row>
    <row r="727" spans="1:12" ht="38.25" x14ac:dyDescent="0.25">
      <c r="A727" s="562">
        <v>725</v>
      </c>
      <c r="B727" s="584" t="s">
        <v>313</v>
      </c>
      <c r="C727" s="595" t="s">
        <v>2902</v>
      </c>
      <c r="D727" s="562" t="s">
        <v>693</v>
      </c>
      <c r="E727" s="562" t="s">
        <v>694</v>
      </c>
      <c r="F727" s="583" t="s">
        <v>3026</v>
      </c>
      <c r="G727" s="632" t="s">
        <v>3027</v>
      </c>
      <c r="H727" s="583" t="s">
        <v>3028</v>
      </c>
      <c r="I727" s="635" t="s">
        <v>3029</v>
      </c>
      <c r="J727" s="634"/>
      <c r="K727" s="577"/>
      <c r="L727" s="570" t="s">
        <v>3030</v>
      </c>
    </row>
    <row r="728" spans="1:12" ht="25.5" x14ac:dyDescent="0.25">
      <c r="A728" s="569">
        <v>726</v>
      </c>
      <c r="B728" s="584" t="s">
        <v>313</v>
      </c>
      <c r="C728" s="583" t="s">
        <v>2902</v>
      </c>
      <c r="D728" s="562" t="s">
        <v>693</v>
      </c>
      <c r="E728" s="562" t="s">
        <v>694</v>
      </c>
      <c r="F728" s="583"/>
      <c r="G728" s="632" t="s">
        <v>3027</v>
      </c>
      <c r="H728" s="636" t="s">
        <v>3031</v>
      </c>
      <c r="I728" s="637" t="s">
        <v>3032</v>
      </c>
      <c r="J728" s="634"/>
      <c r="K728" s="634"/>
      <c r="L728" s="570" t="s">
        <v>3033</v>
      </c>
    </row>
    <row r="729" spans="1:12" ht="63.75" x14ac:dyDescent="0.25">
      <c r="A729" s="562">
        <v>727</v>
      </c>
      <c r="B729" s="584" t="s">
        <v>313</v>
      </c>
      <c r="C729" s="583" t="s">
        <v>3034</v>
      </c>
      <c r="D729" s="562" t="s">
        <v>693</v>
      </c>
      <c r="E729" s="562" t="s">
        <v>694</v>
      </c>
      <c r="F729" s="583" t="s">
        <v>3035</v>
      </c>
      <c r="G729" s="629" t="s">
        <v>3036</v>
      </c>
      <c r="H729" s="583" t="s">
        <v>3037</v>
      </c>
      <c r="I729" s="584" t="s">
        <v>3038</v>
      </c>
      <c r="J729" s="634">
        <v>58451.519999999997</v>
      </c>
      <c r="K729" s="634"/>
      <c r="L729" s="583"/>
    </row>
    <row r="730" spans="1:12" ht="76.5" x14ac:dyDescent="0.25">
      <c r="A730" s="569">
        <v>728</v>
      </c>
      <c r="B730" s="584" t="s">
        <v>313</v>
      </c>
      <c r="C730" s="632" t="s">
        <v>3039</v>
      </c>
      <c r="D730" s="562" t="s">
        <v>693</v>
      </c>
      <c r="E730" s="562" t="s">
        <v>694</v>
      </c>
      <c r="F730" s="629"/>
      <c r="G730" s="638" t="s">
        <v>3040</v>
      </c>
      <c r="H730" s="636" t="s">
        <v>3041</v>
      </c>
      <c r="I730" s="637" t="s">
        <v>1347</v>
      </c>
      <c r="J730" s="577">
        <v>14387.1</v>
      </c>
      <c r="K730" s="577"/>
      <c r="L730" s="570"/>
    </row>
    <row r="731" spans="1:12" ht="38.25" x14ac:dyDescent="0.25">
      <c r="A731" s="562">
        <v>729</v>
      </c>
      <c r="B731" s="584" t="s">
        <v>313</v>
      </c>
      <c r="C731" s="632" t="s">
        <v>3042</v>
      </c>
      <c r="D731" s="562" t="s">
        <v>693</v>
      </c>
      <c r="E731" s="562" t="s">
        <v>694</v>
      </c>
      <c r="F731" s="629"/>
      <c r="G731" s="632" t="s">
        <v>3043</v>
      </c>
      <c r="H731" s="632" t="s">
        <v>3044</v>
      </c>
      <c r="I731" s="635" t="s">
        <v>1341</v>
      </c>
      <c r="J731" s="634">
        <v>69462.740000000005</v>
      </c>
      <c r="K731" s="577"/>
      <c r="L731" s="570"/>
    </row>
    <row r="732" spans="1:12" ht="63.75" x14ac:dyDescent="0.25">
      <c r="A732" s="569">
        <v>730</v>
      </c>
      <c r="B732" s="584" t="s">
        <v>313</v>
      </c>
      <c r="C732" s="632" t="s">
        <v>3045</v>
      </c>
      <c r="D732" s="562" t="s">
        <v>693</v>
      </c>
      <c r="E732" s="562" t="s">
        <v>694</v>
      </c>
      <c r="F732" s="583"/>
      <c r="G732" s="632" t="s">
        <v>3027</v>
      </c>
      <c r="H732" s="636" t="s">
        <v>3046</v>
      </c>
      <c r="I732" s="584" t="s">
        <v>1384</v>
      </c>
      <c r="J732" s="634"/>
      <c r="K732" s="634"/>
      <c r="L732" s="570" t="s">
        <v>3047</v>
      </c>
    </row>
    <row r="733" spans="1:12" ht="102" x14ac:dyDescent="0.25">
      <c r="A733" s="562">
        <v>731</v>
      </c>
      <c r="B733" s="584" t="s">
        <v>313</v>
      </c>
      <c r="C733" s="583" t="s">
        <v>3048</v>
      </c>
      <c r="D733" s="562" t="s">
        <v>693</v>
      </c>
      <c r="E733" s="562" t="s">
        <v>694</v>
      </c>
      <c r="F733" s="583" t="s">
        <v>3049</v>
      </c>
      <c r="G733" s="636" t="s">
        <v>3050</v>
      </c>
      <c r="H733" s="583" t="s">
        <v>3051</v>
      </c>
      <c r="I733" s="569" t="s">
        <v>3052</v>
      </c>
      <c r="J733" s="634"/>
      <c r="K733" s="634"/>
      <c r="L733" s="570" t="s">
        <v>3053</v>
      </c>
    </row>
    <row r="734" spans="1:12" ht="25.5" x14ac:dyDescent="0.25">
      <c r="A734" s="569">
        <v>732</v>
      </c>
      <c r="B734" s="584" t="s">
        <v>313</v>
      </c>
      <c r="C734" s="632" t="s">
        <v>3042</v>
      </c>
      <c r="D734" s="562" t="s">
        <v>693</v>
      </c>
      <c r="E734" s="562" t="s">
        <v>694</v>
      </c>
      <c r="F734" s="632" t="s">
        <v>3054</v>
      </c>
      <c r="G734" s="636" t="s">
        <v>3050</v>
      </c>
      <c r="H734" s="636" t="s">
        <v>3055</v>
      </c>
      <c r="I734" s="569" t="s">
        <v>3052</v>
      </c>
      <c r="J734" s="577">
        <v>22661.06</v>
      </c>
      <c r="K734" s="634"/>
      <c r="L734" s="570"/>
    </row>
    <row r="735" spans="1:12" ht="25.5" x14ac:dyDescent="0.25">
      <c r="A735" s="562">
        <v>733</v>
      </c>
      <c r="B735" s="584" t="s">
        <v>313</v>
      </c>
      <c r="C735" s="583" t="s">
        <v>772</v>
      </c>
      <c r="D735" s="562" t="s">
        <v>693</v>
      </c>
      <c r="E735" s="569" t="s">
        <v>321</v>
      </c>
      <c r="F735" s="629" t="s">
        <v>3056</v>
      </c>
      <c r="G735" s="581" t="s">
        <v>3057</v>
      </c>
      <c r="H735" s="629" t="s">
        <v>3058</v>
      </c>
      <c r="I735" s="633" t="s">
        <v>3059</v>
      </c>
      <c r="J735" s="634">
        <v>2361</v>
      </c>
      <c r="K735" s="634"/>
      <c r="L735" s="570"/>
    </row>
    <row r="736" spans="1:12" ht="25.5" x14ac:dyDescent="0.25">
      <c r="A736" s="569">
        <v>734</v>
      </c>
      <c r="B736" s="584" t="s">
        <v>313</v>
      </c>
      <c r="C736" s="570" t="s">
        <v>772</v>
      </c>
      <c r="D736" s="562" t="s">
        <v>693</v>
      </c>
      <c r="E736" s="569" t="s">
        <v>321</v>
      </c>
      <c r="F736" s="629" t="s">
        <v>3060</v>
      </c>
      <c r="G736" s="632" t="s">
        <v>3024</v>
      </c>
      <c r="H736" s="632" t="s">
        <v>3061</v>
      </c>
      <c r="I736" s="635" t="s">
        <v>1347</v>
      </c>
      <c r="J736" s="634">
        <v>2740</v>
      </c>
      <c r="K736" s="634"/>
      <c r="L736" s="570"/>
    </row>
    <row r="737" spans="1:12" ht="25.5" x14ac:dyDescent="0.25">
      <c r="A737" s="562">
        <v>735</v>
      </c>
      <c r="B737" s="584" t="s">
        <v>313</v>
      </c>
      <c r="C737" s="570" t="s">
        <v>772</v>
      </c>
      <c r="D737" s="562" t="s">
        <v>693</v>
      </c>
      <c r="E737" s="569" t="s">
        <v>321</v>
      </c>
      <c r="F737" s="583" t="s">
        <v>3062</v>
      </c>
      <c r="G737" s="636" t="s">
        <v>3063</v>
      </c>
      <c r="H737" s="583" t="s">
        <v>3064</v>
      </c>
      <c r="I737" s="569" t="s">
        <v>3065</v>
      </c>
      <c r="J737" s="577">
        <v>9241</v>
      </c>
      <c r="K737" s="634"/>
      <c r="L737" s="570"/>
    </row>
    <row r="738" spans="1:12" ht="25.5" x14ac:dyDescent="0.25">
      <c r="A738" s="569">
        <v>736</v>
      </c>
      <c r="B738" s="584" t="s">
        <v>313</v>
      </c>
      <c r="C738" s="570" t="s">
        <v>885</v>
      </c>
      <c r="D738" s="562" t="s">
        <v>693</v>
      </c>
      <c r="E738" s="569" t="s">
        <v>321</v>
      </c>
      <c r="F738" s="632" t="s">
        <v>3066</v>
      </c>
      <c r="G738" s="636" t="s">
        <v>3067</v>
      </c>
      <c r="H738" s="636" t="s">
        <v>3068</v>
      </c>
      <c r="I738" s="639" t="s">
        <v>766</v>
      </c>
      <c r="J738" s="634">
        <v>3737</v>
      </c>
      <c r="K738" s="634"/>
      <c r="L738" s="570"/>
    </row>
    <row r="739" spans="1:12" ht="25.5" x14ac:dyDescent="0.25">
      <c r="A739" s="562">
        <v>737</v>
      </c>
      <c r="B739" s="584" t="s">
        <v>313</v>
      </c>
      <c r="C739" s="570" t="s">
        <v>885</v>
      </c>
      <c r="D739" s="562" t="s">
        <v>693</v>
      </c>
      <c r="E739" s="569" t="s">
        <v>321</v>
      </c>
      <c r="F739" s="583" t="s">
        <v>3069</v>
      </c>
      <c r="G739" s="583" t="s">
        <v>3070</v>
      </c>
      <c r="H739" s="583" t="s">
        <v>2931</v>
      </c>
      <c r="I739" s="639" t="s">
        <v>766</v>
      </c>
      <c r="J739" s="634">
        <v>7312</v>
      </c>
      <c r="K739" s="634"/>
      <c r="L739" s="570"/>
    </row>
    <row r="740" spans="1:12" ht="51" x14ac:dyDescent="0.25">
      <c r="A740" s="569">
        <v>738</v>
      </c>
      <c r="B740" s="584" t="s">
        <v>313</v>
      </c>
      <c r="C740" s="632" t="s">
        <v>3071</v>
      </c>
      <c r="D740" s="562" t="s">
        <v>693</v>
      </c>
      <c r="E740" s="562" t="s">
        <v>694</v>
      </c>
      <c r="F740" s="632" t="s">
        <v>3072</v>
      </c>
      <c r="G740" s="636" t="s">
        <v>3063</v>
      </c>
      <c r="H740" s="636" t="s">
        <v>3073</v>
      </c>
      <c r="I740" s="639" t="s">
        <v>1347</v>
      </c>
      <c r="J740" s="634"/>
      <c r="K740" s="577"/>
      <c r="L740" s="570" t="s">
        <v>3074</v>
      </c>
    </row>
  </sheetData>
  <mergeCells count="1">
    <mergeCell ref="A1:L1"/>
  </mergeCells>
  <conditionalFormatting sqref="F686:F687">
    <cfRule type="duplicateValues" dxfId="8" priority="9"/>
  </conditionalFormatting>
  <conditionalFormatting sqref="F688">
    <cfRule type="duplicateValues" dxfId="7" priority="8"/>
  </conditionalFormatting>
  <conditionalFormatting sqref="F689">
    <cfRule type="duplicateValues" dxfId="6" priority="7"/>
  </conditionalFormatting>
  <conditionalFormatting sqref="F692:F694">
    <cfRule type="duplicateValues" dxfId="5" priority="6"/>
  </conditionalFormatting>
  <conditionalFormatting sqref="F695:F697">
    <cfRule type="duplicateValues" dxfId="4" priority="5"/>
  </conditionalFormatting>
  <conditionalFormatting sqref="F698:F699">
    <cfRule type="duplicateValues" dxfId="3" priority="4"/>
  </conditionalFormatting>
  <conditionalFormatting sqref="F700">
    <cfRule type="duplicateValues" dxfId="2" priority="3"/>
  </conditionalFormatting>
  <conditionalFormatting sqref="F701">
    <cfRule type="duplicateValues" dxfId="1" priority="2"/>
  </conditionalFormatting>
  <conditionalFormatting sqref="G7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0"/>
  <sheetViews>
    <sheetView view="pageBreakPreview" zoomScaleNormal="100" zoomScaleSheetLayoutView="100" workbookViewId="0">
      <selection sqref="A1:L660"/>
    </sheetView>
  </sheetViews>
  <sheetFormatPr defaultRowHeight="15.75" x14ac:dyDescent="0.25"/>
  <cols>
    <col min="1" max="1" width="3.75" customWidth="1"/>
    <col min="2" max="2" width="8.25" customWidth="1"/>
    <col min="3" max="3" width="21.25" customWidth="1"/>
    <col min="4" max="5" width="8.25" customWidth="1"/>
    <col min="6" max="6" width="14.375" customWidth="1"/>
    <col min="7" max="7" width="19.5" customWidth="1"/>
    <col min="8" max="8" width="57" customWidth="1"/>
    <col min="9" max="9" width="11" customWidth="1"/>
    <col min="10" max="10" width="16.375" customWidth="1"/>
    <col min="11" max="11" width="16.125" customWidth="1"/>
    <col min="12" max="12" width="10.625" customWidth="1"/>
  </cols>
  <sheetData>
    <row r="1" spans="1:13" ht="20.25" customHeight="1" thickBot="1" x14ac:dyDescent="0.35">
      <c r="A1" s="830" t="s">
        <v>282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171"/>
    </row>
    <row r="2" spans="1:13" s="89" customFormat="1" ht="115.5" thickBot="1" x14ac:dyDescent="0.25">
      <c r="A2" s="558" t="s">
        <v>132</v>
      </c>
      <c r="B2" s="559" t="s">
        <v>52</v>
      </c>
      <c r="C2" s="559" t="s">
        <v>181</v>
      </c>
      <c r="D2" s="559" t="s">
        <v>184</v>
      </c>
      <c r="E2" s="559" t="s">
        <v>183</v>
      </c>
      <c r="F2" s="559" t="s">
        <v>133</v>
      </c>
      <c r="G2" s="559" t="s">
        <v>134</v>
      </c>
      <c r="H2" s="559" t="s">
        <v>121</v>
      </c>
      <c r="I2" s="559" t="s">
        <v>135</v>
      </c>
      <c r="J2" s="559" t="s">
        <v>136</v>
      </c>
      <c r="K2" s="559" t="s">
        <v>137</v>
      </c>
      <c r="L2" s="561" t="s">
        <v>138</v>
      </c>
      <c r="M2" s="88"/>
    </row>
    <row r="3" spans="1:13" ht="51" x14ac:dyDescent="0.25">
      <c r="A3" s="562">
        <v>1</v>
      </c>
      <c r="B3" s="562" t="s">
        <v>299</v>
      </c>
      <c r="C3" s="571" t="s">
        <v>3075</v>
      </c>
      <c r="D3" s="562" t="s">
        <v>693</v>
      </c>
      <c r="E3" s="562" t="s">
        <v>694</v>
      </c>
      <c r="F3" s="564" t="s">
        <v>3076</v>
      </c>
      <c r="G3" s="564" t="s">
        <v>3077</v>
      </c>
      <c r="H3" s="564" t="s">
        <v>3078</v>
      </c>
      <c r="I3" s="565" t="s">
        <v>1275</v>
      </c>
      <c r="J3" s="640">
        <v>5853</v>
      </c>
      <c r="K3" s="641"/>
      <c r="L3" s="642"/>
      <c r="M3" s="87"/>
    </row>
    <row r="4" spans="1:13" ht="38.25" x14ac:dyDescent="0.25">
      <c r="A4" s="569">
        <v>2</v>
      </c>
      <c r="B4" s="569" t="s">
        <v>299</v>
      </c>
      <c r="C4" s="571" t="s">
        <v>3075</v>
      </c>
      <c r="D4" s="569" t="s">
        <v>693</v>
      </c>
      <c r="E4" s="569" t="s">
        <v>694</v>
      </c>
      <c r="F4" s="571" t="s">
        <v>3079</v>
      </c>
      <c r="G4" s="571" t="s">
        <v>3080</v>
      </c>
      <c r="H4" s="571" t="s">
        <v>3081</v>
      </c>
      <c r="I4" s="572" t="s">
        <v>1275</v>
      </c>
      <c r="J4" s="643">
        <f>20508+3178</f>
        <v>23686</v>
      </c>
      <c r="K4" s="644"/>
      <c r="L4" s="583"/>
      <c r="M4" s="87"/>
    </row>
    <row r="5" spans="1:13" ht="38.25" x14ac:dyDescent="0.25">
      <c r="A5" s="569">
        <v>3</v>
      </c>
      <c r="B5" s="569" t="s">
        <v>299</v>
      </c>
      <c r="C5" s="571" t="s">
        <v>3075</v>
      </c>
      <c r="D5" s="569" t="s">
        <v>693</v>
      </c>
      <c r="E5" s="569" t="s">
        <v>694</v>
      </c>
      <c r="F5" s="571" t="s">
        <v>3082</v>
      </c>
      <c r="G5" s="571" t="s">
        <v>891</v>
      </c>
      <c r="H5" s="571" t="s">
        <v>3083</v>
      </c>
      <c r="I5" s="572" t="s">
        <v>1275</v>
      </c>
      <c r="J5" s="643">
        <f>14400+8640</f>
        <v>23040</v>
      </c>
      <c r="K5" s="644"/>
      <c r="L5" s="583"/>
      <c r="M5" s="87"/>
    </row>
    <row r="6" spans="1:13" ht="38.25" x14ac:dyDescent="0.25">
      <c r="A6" s="569">
        <v>4</v>
      </c>
      <c r="B6" s="569" t="s">
        <v>299</v>
      </c>
      <c r="C6" s="571" t="s">
        <v>3075</v>
      </c>
      <c r="D6" s="569" t="s">
        <v>693</v>
      </c>
      <c r="E6" s="569" t="s">
        <v>694</v>
      </c>
      <c r="F6" s="571" t="s">
        <v>3084</v>
      </c>
      <c r="G6" s="571" t="s">
        <v>3085</v>
      </c>
      <c r="H6" s="571" t="s">
        <v>3086</v>
      </c>
      <c r="I6" s="572" t="s">
        <v>3087</v>
      </c>
      <c r="J6" s="643">
        <f>4167.5+7958.04</f>
        <v>12125.54</v>
      </c>
      <c r="K6" s="644"/>
      <c r="L6" s="583"/>
      <c r="M6" s="87"/>
    </row>
    <row r="7" spans="1:13" ht="25.5" x14ac:dyDescent="0.25">
      <c r="A7" s="569">
        <v>5</v>
      </c>
      <c r="B7" s="569" t="s">
        <v>299</v>
      </c>
      <c r="C7" s="571" t="s">
        <v>3075</v>
      </c>
      <c r="D7" s="569" t="s">
        <v>693</v>
      </c>
      <c r="E7" s="569" t="s">
        <v>694</v>
      </c>
      <c r="F7" s="571" t="s">
        <v>3088</v>
      </c>
      <c r="G7" s="571" t="s">
        <v>3089</v>
      </c>
      <c r="H7" s="571" t="s">
        <v>3090</v>
      </c>
      <c r="I7" s="572" t="s">
        <v>3091</v>
      </c>
      <c r="J7" s="643">
        <v>10872</v>
      </c>
      <c r="K7" s="644"/>
      <c r="L7" s="583"/>
      <c r="M7" s="87"/>
    </row>
    <row r="8" spans="1:13" ht="38.25" x14ac:dyDescent="0.25">
      <c r="A8" s="569">
        <v>6</v>
      </c>
      <c r="B8" s="569" t="s">
        <v>299</v>
      </c>
      <c r="C8" s="571" t="s">
        <v>3092</v>
      </c>
      <c r="D8" s="569" t="s">
        <v>693</v>
      </c>
      <c r="E8" s="569" t="s">
        <v>694</v>
      </c>
      <c r="F8" s="571" t="s">
        <v>3093</v>
      </c>
      <c r="G8" s="571" t="s">
        <v>764</v>
      </c>
      <c r="H8" s="571" t="s">
        <v>3094</v>
      </c>
      <c r="I8" s="572" t="s">
        <v>3095</v>
      </c>
      <c r="J8" s="643"/>
      <c r="K8" s="644"/>
      <c r="L8" s="583"/>
      <c r="M8" s="87"/>
    </row>
    <row r="9" spans="1:13" ht="25.5" x14ac:dyDescent="0.25">
      <c r="A9" s="569">
        <v>7</v>
      </c>
      <c r="B9" s="569" t="s">
        <v>299</v>
      </c>
      <c r="C9" s="570" t="s">
        <v>3096</v>
      </c>
      <c r="D9" s="569" t="s">
        <v>989</v>
      </c>
      <c r="E9" s="569" t="s">
        <v>321</v>
      </c>
      <c r="F9" s="570" t="s">
        <v>3097</v>
      </c>
      <c r="G9" s="570" t="s">
        <v>3098</v>
      </c>
      <c r="H9" s="570" t="s">
        <v>3099</v>
      </c>
      <c r="I9" s="579">
        <v>43130</v>
      </c>
      <c r="J9" s="645">
        <v>2532</v>
      </c>
      <c r="K9" s="645"/>
      <c r="L9" s="583"/>
      <c r="M9" s="87"/>
    </row>
    <row r="10" spans="1:13" ht="25.5" x14ac:dyDescent="0.25">
      <c r="A10" s="569">
        <v>8</v>
      </c>
      <c r="B10" s="569" t="s">
        <v>299</v>
      </c>
      <c r="C10" s="570" t="s">
        <v>3100</v>
      </c>
      <c r="D10" s="569" t="s">
        <v>989</v>
      </c>
      <c r="E10" s="569" t="s">
        <v>321</v>
      </c>
      <c r="F10" s="570" t="s">
        <v>3101</v>
      </c>
      <c r="G10" s="570" t="s">
        <v>3098</v>
      </c>
      <c r="H10" s="570" t="s">
        <v>3102</v>
      </c>
      <c r="I10" s="579">
        <v>43129</v>
      </c>
      <c r="J10" s="645">
        <v>1482</v>
      </c>
      <c r="K10" s="645"/>
      <c r="L10" s="583"/>
      <c r="M10" s="87"/>
    </row>
    <row r="11" spans="1:13" ht="25.5" x14ac:dyDescent="0.25">
      <c r="A11" s="569">
        <v>9</v>
      </c>
      <c r="B11" s="569" t="s">
        <v>299</v>
      </c>
      <c r="C11" s="570" t="s">
        <v>3103</v>
      </c>
      <c r="D11" s="569" t="s">
        <v>989</v>
      </c>
      <c r="E11" s="569" t="s">
        <v>321</v>
      </c>
      <c r="F11" s="570" t="s">
        <v>3104</v>
      </c>
      <c r="G11" s="570" t="s">
        <v>3098</v>
      </c>
      <c r="H11" s="570" t="s">
        <v>3105</v>
      </c>
      <c r="I11" s="579">
        <v>43111</v>
      </c>
      <c r="J11" s="645">
        <v>2700</v>
      </c>
      <c r="K11" s="645"/>
      <c r="L11" s="583"/>
      <c r="M11" s="87"/>
    </row>
    <row r="12" spans="1:13" ht="25.5" x14ac:dyDescent="0.25">
      <c r="A12" s="569">
        <v>10</v>
      </c>
      <c r="B12" s="569" t="s">
        <v>299</v>
      </c>
      <c r="C12" s="570" t="s">
        <v>3100</v>
      </c>
      <c r="D12" s="569" t="s">
        <v>989</v>
      </c>
      <c r="E12" s="569" t="s">
        <v>321</v>
      </c>
      <c r="F12" s="570" t="s">
        <v>3106</v>
      </c>
      <c r="G12" s="570" t="s">
        <v>3098</v>
      </c>
      <c r="H12" s="570" t="s">
        <v>3107</v>
      </c>
      <c r="I12" s="579">
        <v>43122</v>
      </c>
      <c r="J12" s="645">
        <v>366</v>
      </c>
      <c r="K12" s="645"/>
      <c r="L12" s="583"/>
      <c r="M12" s="87"/>
    </row>
    <row r="13" spans="1:13" ht="25.5" x14ac:dyDescent="0.25">
      <c r="A13" s="569">
        <v>11</v>
      </c>
      <c r="B13" s="569" t="s">
        <v>299</v>
      </c>
      <c r="C13" s="570" t="s">
        <v>3108</v>
      </c>
      <c r="D13" s="569" t="s">
        <v>989</v>
      </c>
      <c r="E13" s="569" t="s">
        <v>321</v>
      </c>
      <c r="F13" s="570" t="s">
        <v>3109</v>
      </c>
      <c r="G13" s="570" t="s">
        <v>3098</v>
      </c>
      <c r="H13" s="570" t="s">
        <v>3110</v>
      </c>
      <c r="I13" s="579">
        <v>43195</v>
      </c>
      <c r="J13" s="645">
        <v>252</v>
      </c>
      <c r="K13" s="644"/>
      <c r="L13" s="583"/>
      <c r="M13" s="87"/>
    </row>
    <row r="14" spans="1:13" ht="25.5" x14ac:dyDescent="0.25">
      <c r="A14" s="569">
        <v>12</v>
      </c>
      <c r="B14" s="569" t="s">
        <v>299</v>
      </c>
      <c r="C14" s="570" t="s">
        <v>3111</v>
      </c>
      <c r="D14" s="569" t="s">
        <v>989</v>
      </c>
      <c r="E14" s="569" t="s">
        <v>321</v>
      </c>
      <c r="F14" s="570" t="s">
        <v>3112</v>
      </c>
      <c r="G14" s="570" t="s">
        <v>3098</v>
      </c>
      <c r="H14" s="570" t="s">
        <v>3113</v>
      </c>
      <c r="I14" s="579">
        <v>43125</v>
      </c>
      <c r="J14" s="645">
        <v>996</v>
      </c>
      <c r="K14" s="644"/>
      <c r="L14" s="583"/>
    </row>
    <row r="15" spans="1:13" ht="25.5" x14ac:dyDescent="0.25">
      <c r="A15" s="569">
        <v>13</v>
      </c>
      <c r="B15" s="569" t="s">
        <v>299</v>
      </c>
      <c r="C15" s="570" t="s">
        <v>3114</v>
      </c>
      <c r="D15" s="569" t="s">
        <v>989</v>
      </c>
      <c r="E15" s="569" t="s">
        <v>321</v>
      </c>
      <c r="F15" s="570" t="s">
        <v>3115</v>
      </c>
      <c r="G15" s="570" t="s">
        <v>3098</v>
      </c>
      <c r="H15" s="570" t="s">
        <v>3116</v>
      </c>
      <c r="I15" s="579">
        <v>43172</v>
      </c>
      <c r="J15" s="645">
        <v>522</v>
      </c>
      <c r="K15" s="644"/>
      <c r="L15" s="583"/>
    </row>
    <row r="16" spans="1:13" ht="25.5" x14ac:dyDescent="0.25">
      <c r="A16" s="569">
        <v>14</v>
      </c>
      <c r="B16" s="569" t="s">
        <v>299</v>
      </c>
      <c r="C16" s="570" t="s">
        <v>3117</v>
      </c>
      <c r="D16" s="569" t="s">
        <v>989</v>
      </c>
      <c r="E16" s="569" t="s">
        <v>321</v>
      </c>
      <c r="F16" s="570" t="s">
        <v>3118</v>
      </c>
      <c r="G16" s="570" t="s">
        <v>3098</v>
      </c>
      <c r="H16" s="570" t="s">
        <v>3119</v>
      </c>
      <c r="I16" s="579">
        <v>43108</v>
      </c>
      <c r="J16" s="645">
        <v>1098</v>
      </c>
      <c r="K16" s="644"/>
      <c r="L16" s="583"/>
    </row>
    <row r="17" spans="1:12" ht="25.5" x14ac:dyDescent="0.25">
      <c r="A17" s="569">
        <v>15</v>
      </c>
      <c r="B17" s="569" t="s">
        <v>299</v>
      </c>
      <c r="C17" s="570" t="s">
        <v>3114</v>
      </c>
      <c r="D17" s="569" t="s">
        <v>989</v>
      </c>
      <c r="E17" s="569" t="s">
        <v>321</v>
      </c>
      <c r="F17" s="570" t="s">
        <v>3120</v>
      </c>
      <c r="G17" s="570" t="s">
        <v>3098</v>
      </c>
      <c r="H17" s="570" t="s">
        <v>3121</v>
      </c>
      <c r="I17" s="579">
        <v>43217</v>
      </c>
      <c r="J17" s="645">
        <v>336</v>
      </c>
      <c r="K17" s="644"/>
      <c r="L17" s="583"/>
    </row>
    <row r="18" spans="1:12" ht="25.5" x14ac:dyDescent="0.25">
      <c r="A18" s="569">
        <v>16</v>
      </c>
      <c r="B18" s="569" t="s">
        <v>299</v>
      </c>
      <c r="C18" s="570" t="s">
        <v>3114</v>
      </c>
      <c r="D18" s="569" t="s">
        <v>989</v>
      </c>
      <c r="E18" s="569" t="s">
        <v>321</v>
      </c>
      <c r="F18" s="570" t="s">
        <v>3122</v>
      </c>
      <c r="G18" s="570" t="s">
        <v>3098</v>
      </c>
      <c r="H18" s="570" t="s">
        <v>3123</v>
      </c>
      <c r="I18" s="579">
        <v>43230</v>
      </c>
      <c r="J18" s="645">
        <v>2088</v>
      </c>
      <c r="K18" s="644"/>
      <c r="L18" s="583"/>
    </row>
    <row r="19" spans="1:12" ht="25.5" x14ac:dyDescent="0.25">
      <c r="A19" s="569">
        <v>17</v>
      </c>
      <c r="B19" s="569" t="s">
        <v>299</v>
      </c>
      <c r="C19" s="583" t="s">
        <v>3124</v>
      </c>
      <c r="D19" s="569" t="s">
        <v>989</v>
      </c>
      <c r="E19" s="569" t="s">
        <v>321</v>
      </c>
      <c r="F19" s="583" t="s">
        <v>3125</v>
      </c>
      <c r="G19" s="583" t="s">
        <v>3098</v>
      </c>
      <c r="H19" s="583" t="s">
        <v>3126</v>
      </c>
      <c r="I19" s="596">
        <v>43223</v>
      </c>
      <c r="J19" s="644">
        <v>675</v>
      </c>
      <c r="K19" s="644"/>
      <c r="L19" s="583"/>
    </row>
    <row r="20" spans="1:12" ht="25.5" x14ac:dyDescent="0.25">
      <c r="A20" s="569">
        <v>18</v>
      </c>
      <c r="B20" s="569" t="s">
        <v>299</v>
      </c>
      <c r="C20" s="583" t="s">
        <v>3124</v>
      </c>
      <c r="D20" s="569" t="s">
        <v>989</v>
      </c>
      <c r="E20" s="569" t="s">
        <v>321</v>
      </c>
      <c r="F20" s="583" t="s">
        <v>3127</v>
      </c>
      <c r="G20" s="583" t="s">
        <v>3098</v>
      </c>
      <c r="H20" s="583" t="s">
        <v>3126</v>
      </c>
      <c r="I20" s="596">
        <v>43214</v>
      </c>
      <c r="J20" s="644">
        <v>1125</v>
      </c>
      <c r="K20" s="644"/>
      <c r="L20" s="583"/>
    </row>
    <row r="21" spans="1:12" ht="25.5" x14ac:dyDescent="0.25">
      <c r="A21" s="569">
        <v>19</v>
      </c>
      <c r="B21" s="569" t="s">
        <v>299</v>
      </c>
      <c r="C21" s="583" t="s">
        <v>3128</v>
      </c>
      <c r="D21" s="569" t="s">
        <v>989</v>
      </c>
      <c r="E21" s="569" t="s">
        <v>321</v>
      </c>
      <c r="F21" s="583" t="s">
        <v>3129</v>
      </c>
      <c r="G21" s="583" t="s">
        <v>3098</v>
      </c>
      <c r="H21" s="583" t="s">
        <v>3130</v>
      </c>
      <c r="I21" s="596">
        <v>43186</v>
      </c>
      <c r="J21" s="644">
        <v>2454</v>
      </c>
      <c r="K21" s="644"/>
      <c r="L21" s="583"/>
    </row>
    <row r="22" spans="1:12" ht="25.5" x14ac:dyDescent="0.25">
      <c r="A22" s="569">
        <v>20</v>
      </c>
      <c r="B22" s="569" t="s">
        <v>299</v>
      </c>
      <c r="C22" s="583" t="s">
        <v>3114</v>
      </c>
      <c r="D22" s="569" t="s">
        <v>989</v>
      </c>
      <c r="E22" s="569" t="s">
        <v>321</v>
      </c>
      <c r="F22" s="583" t="s">
        <v>3131</v>
      </c>
      <c r="G22" s="583" t="s">
        <v>3098</v>
      </c>
      <c r="H22" s="583" t="s">
        <v>3132</v>
      </c>
      <c r="I22" s="596">
        <v>43294</v>
      </c>
      <c r="J22" s="644">
        <v>696</v>
      </c>
      <c r="K22" s="644"/>
      <c r="L22" s="583"/>
    </row>
    <row r="23" spans="1:12" ht="25.5" x14ac:dyDescent="0.25">
      <c r="A23" s="569">
        <v>21</v>
      </c>
      <c r="B23" s="569" t="s">
        <v>299</v>
      </c>
      <c r="C23" s="583" t="s">
        <v>3128</v>
      </c>
      <c r="D23" s="569" t="s">
        <v>989</v>
      </c>
      <c r="E23" s="569" t="s">
        <v>321</v>
      </c>
      <c r="F23" s="583" t="s">
        <v>3133</v>
      </c>
      <c r="G23" s="583" t="s">
        <v>3098</v>
      </c>
      <c r="H23" s="583" t="s">
        <v>3134</v>
      </c>
      <c r="I23" s="596">
        <v>43305</v>
      </c>
      <c r="J23" s="644">
        <v>180</v>
      </c>
      <c r="K23" s="644"/>
      <c r="L23" s="583"/>
    </row>
    <row r="24" spans="1:12" ht="25.5" x14ac:dyDescent="0.25">
      <c r="A24" s="569">
        <v>22</v>
      </c>
      <c r="B24" s="569" t="s">
        <v>299</v>
      </c>
      <c r="C24" s="583" t="s">
        <v>3114</v>
      </c>
      <c r="D24" s="569" t="s">
        <v>989</v>
      </c>
      <c r="E24" s="569" t="s">
        <v>321</v>
      </c>
      <c r="F24" s="583" t="s">
        <v>3135</v>
      </c>
      <c r="G24" s="583" t="s">
        <v>3098</v>
      </c>
      <c r="H24" s="583" t="s">
        <v>3136</v>
      </c>
      <c r="I24" s="596">
        <v>43333</v>
      </c>
      <c r="J24" s="644">
        <v>870</v>
      </c>
      <c r="K24" s="644"/>
      <c r="L24" s="583"/>
    </row>
    <row r="25" spans="1:12" ht="25.5" x14ac:dyDescent="0.25">
      <c r="A25" s="569">
        <v>23</v>
      </c>
      <c r="B25" s="569" t="s">
        <v>299</v>
      </c>
      <c r="C25" s="583" t="s">
        <v>3108</v>
      </c>
      <c r="D25" s="569" t="s">
        <v>989</v>
      </c>
      <c r="E25" s="569" t="s">
        <v>321</v>
      </c>
      <c r="F25" s="583" t="s">
        <v>3137</v>
      </c>
      <c r="G25" s="583" t="s">
        <v>3098</v>
      </c>
      <c r="H25" s="583" t="s">
        <v>3138</v>
      </c>
      <c r="I25" s="596">
        <v>43349</v>
      </c>
      <c r="J25" s="644">
        <v>360</v>
      </c>
      <c r="K25" s="644"/>
      <c r="L25" s="583"/>
    </row>
    <row r="26" spans="1:12" ht="25.5" x14ac:dyDescent="0.25">
      <c r="A26" s="569">
        <v>24</v>
      </c>
      <c r="B26" s="569" t="s">
        <v>299</v>
      </c>
      <c r="C26" s="583" t="s">
        <v>3114</v>
      </c>
      <c r="D26" s="569" t="s">
        <v>989</v>
      </c>
      <c r="E26" s="569" t="s">
        <v>321</v>
      </c>
      <c r="F26" s="583" t="s">
        <v>3139</v>
      </c>
      <c r="G26" s="583" t="s">
        <v>3098</v>
      </c>
      <c r="H26" s="583" t="s">
        <v>3140</v>
      </c>
      <c r="I26" s="596">
        <v>43362</v>
      </c>
      <c r="J26" s="644">
        <v>2436</v>
      </c>
      <c r="K26" s="644"/>
      <c r="L26" s="583"/>
    </row>
    <row r="27" spans="1:12" ht="25.5" x14ac:dyDescent="0.25">
      <c r="A27" s="569">
        <v>25</v>
      </c>
      <c r="B27" s="569" t="s">
        <v>299</v>
      </c>
      <c r="C27" s="583" t="s">
        <v>3114</v>
      </c>
      <c r="D27" s="569" t="s">
        <v>989</v>
      </c>
      <c r="E27" s="569" t="s">
        <v>321</v>
      </c>
      <c r="F27" s="583" t="s">
        <v>3141</v>
      </c>
      <c r="G27" s="583" t="s">
        <v>3098</v>
      </c>
      <c r="H27" s="583" t="s">
        <v>3142</v>
      </c>
      <c r="I27" s="596">
        <v>43334</v>
      </c>
      <c r="J27" s="644">
        <v>372</v>
      </c>
      <c r="K27" s="644"/>
      <c r="L27" s="583"/>
    </row>
    <row r="28" spans="1:12" ht="25.5" x14ac:dyDescent="0.25">
      <c r="A28" s="569">
        <v>26</v>
      </c>
      <c r="B28" s="569" t="s">
        <v>299</v>
      </c>
      <c r="C28" s="583" t="s">
        <v>3143</v>
      </c>
      <c r="D28" s="569" t="s">
        <v>989</v>
      </c>
      <c r="E28" s="569" t="s">
        <v>321</v>
      </c>
      <c r="F28" s="583" t="s">
        <v>3144</v>
      </c>
      <c r="G28" s="583" t="s">
        <v>3098</v>
      </c>
      <c r="H28" s="583" t="s">
        <v>3145</v>
      </c>
      <c r="I28" s="596">
        <v>43384</v>
      </c>
      <c r="J28" s="644">
        <v>1344</v>
      </c>
      <c r="K28" s="644"/>
      <c r="L28" s="583"/>
    </row>
    <row r="29" spans="1:12" ht="25.5" x14ac:dyDescent="0.25">
      <c r="A29" s="569">
        <v>27</v>
      </c>
      <c r="B29" s="569" t="s">
        <v>299</v>
      </c>
      <c r="C29" s="583" t="s">
        <v>3146</v>
      </c>
      <c r="D29" s="569" t="s">
        <v>989</v>
      </c>
      <c r="E29" s="569" t="s">
        <v>321</v>
      </c>
      <c r="F29" s="583" t="s">
        <v>3147</v>
      </c>
      <c r="G29" s="583" t="s">
        <v>3098</v>
      </c>
      <c r="H29" s="583" t="s">
        <v>3148</v>
      </c>
      <c r="I29" s="596">
        <v>43416</v>
      </c>
      <c r="J29" s="644">
        <v>1524</v>
      </c>
      <c r="K29" s="644"/>
      <c r="L29" s="583"/>
    </row>
    <row r="30" spans="1:12" ht="25.5" x14ac:dyDescent="0.25">
      <c r="A30" s="569">
        <v>28</v>
      </c>
      <c r="B30" s="569" t="s">
        <v>299</v>
      </c>
      <c r="C30" s="583" t="s">
        <v>3096</v>
      </c>
      <c r="D30" s="569" t="s">
        <v>989</v>
      </c>
      <c r="E30" s="569" t="s">
        <v>321</v>
      </c>
      <c r="F30" s="583" t="s">
        <v>3097</v>
      </c>
      <c r="G30" s="583" t="s">
        <v>3098</v>
      </c>
      <c r="H30" s="583" t="s">
        <v>3099</v>
      </c>
      <c r="I30" s="596">
        <v>43431</v>
      </c>
      <c r="J30" s="644">
        <v>84</v>
      </c>
      <c r="K30" s="644"/>
      <c r="L30" s="583"/>
    </row>
    <row r="31" spans="1:12" ht="25.5" x14ac:dyDescent="0.25">
      <c r="A31" s="569">
        <v>29</v>
      </c>
      <c r="B31" s="569" t="s">
        <v>299</v>
      </c>
      <c r="C31" s="583" t="s">
        <v>3103</v>
      </c>
      <c r="D31" s="569" t="s">
        <v>989</v>
      </c>
      <c r="E31" s="569" t="s">
        <v>321</v>
      </c>
      <c r="F31" s="583" t="s">
        <v>3104</v>
      </c>
      <c r="G31" s="583" t="s">
        <v>3098</v>
      </c>
      <c r="H31" s="583" t="s">
        <v>3149</v>
      </c>
      <c r="I31" s="596">
        <v>43111</v>
      </c>
      <c r="J31" s="644">
        <v>2700</v>
      </c>
      <c r="K31" s="644"/>
      <c r="L31" s="583"/>
    </row>
    <row r="32" spans="1:12" ht="25.5" x14ac:dyDescent="0.25">
      <c r="A32" s="569">
        <v>30</v>
      </c>
      <c r="B32" s="569" t="s">
        <v>299</v>
      </c>
      <c r="C32" s="583" t="s">
        <v>3150</v>
      </c>
      <c r="D32" s="569" t="s">
        <v>989</v>
      </c>
      <c r="E32" s="569" t="s">
        <v>321</v>
      </c>
      <c r="F32" s="583" t="s">
        <v>3151</v>
      </c>
      <c r="G32" s="583" t="s">
        <v>3152</v>
      </c>
      <c r="H32" s="583" t="s">
        <v>3153</v>
      </c>
      <c r="I32" s="596">
        <v>43159</v>
      </c>
      <c r="J32" s="644">
        <v>5400</v>
      </c>
      <c r="K32" s="644"/>
      <c r="L32" s="583"/>
    </row>
    <row r="33" spans="1:12" ht="25.5" x14ac:dyDescent="0.25">
      <c r="A33" s="569">
        <v>31</v>
      </c>
      <c r="B33" s="569" t="s">
        <v>299</v>
      </c>
      <c r="C33" s="583" t="s">
        <v>3154</v>
      </c>
      <c r="D33" s="569" t="s">
        <v>989</v>
      </c>
      <c r="E33" s="569" t="s">
        <v>321</v>
      </c>
      <c r="F33" s="583" t="s">
        <v>3155</v>
      </c>
      <c r="G33" s="583" t="s">
        <v>3156</v>
      </c>
      <c r="H33" s="583" t="s">
        <v>3157</v>
      </c>
      <c r="I33" s="596">
        <v>43332</v>
      </c>
      <c r="J33" s="644">
        <v>24000</v>
      </c>
      <c r="K33" s="644"/>
      <c r="L33" s="583"/>
    </row>
    <row r="34" spans="1:12" x14ac:dyDescent="0.25">
      <c r="A34" s="569">
        <v>32</v>
      </c>
      <c r="B34" s="569" t="s">
        <v>299</v>
      </c>
      <c r="C34" s="583" t="s">
        <v>3158</v>
      </c>
      <c r="D34" s="569" t="s">
        <v>989</v>
      </c>
      <c r="E34" s="569" t="s">
        <v>321</v>
      </c>
      <c r="F34" s="583" t="s">
        <v>3159</v>
      </c>
      <c r="G34" s="583" t="s">
        <v>3160</v>
      </c>
      <c r="H34" s="583" t="s">
        <v>3161</v>
      </c>
      <c r="I34" s="596">
        <v>43270</v>
      </c>
      <c r="J34" s="644">
        <v>960</v>
      </c>
      <c r="K34" s="644"/>
      <c r="L34" s="583"/>
    </row>
    <row r="35" spans="1:12" x14ac:dyDescent="0.25">
      <c r="A35" s="569">
        <v>33</v>
      </c>
      <c r="B35" s="569" t="s">
        <v>299</v>
      </c>
      <c r="C35" s="583" t="s">
        <v>3162</v>
      </c>
      <c r="D35" s="569" t="s">
        <v>989</v>
      </c>
      <c r="E35" s="569" t="s">
        <v>321</v>
      </c>
      <c r="F35" s="583" t="s">
        <v>3163</v>
      </c>
      <c r="G35" s="583" t="s">
        <v>3160</v>
      </c>
      <c r="H35" s="583" t="s">
        <v>3164</v>
      </c>
      <c r="I35" s="596">
        <v>43413</v>
      </c>
      <c r="J35" s="644">
        <v>44750</v>
      </c>
      <c r="K35" s="644"/>
      <c r="L35" s="583"/>
    </row>
    <row r="36" spans="1:12" ht="25.5" x14ac:dyDescent="0.25">
      <c r="A36" s="569">
        <v>34</v>
      </c>
      <c r="B36" s="569" t="s">
        <v>299</v>
      </c>
      <c r="C36" s="583" t="s">
        <v>3165</v>
      </c>
      <c r="D36" s="569" t="s">
        <v>989</v>
      </c>
      <c r="E36" s="569" t="s">
        <v>321</v>
      </c>
      <c r="F36" s="583" t="s">
        <v>3166</v>
      </c>
      <c r="G36" s="583" t="s">
        <v>3156</v>
      </c>
      <c r="H36" s="583" t="s">
        <v>3167</v>
      </c>
      <c r="I36" s="596">
        <v>42697</v>
      </c>
      <c r="J36" s="644">
        <v>29338</v>
      </c>
      <c r="K36" s="644"/>
      <c r="L36" s="583"/>
    </row>
    <row r="37" spans="1:12" ht="25.5" x14ac:dyDescent="0.25">
      <c r="A37" s="569">
        <v>35</v>
      </c>
      <c r="B37" s="569" t="s">
        <v>299</v>
      </c>
      <c r="C37" s="583" t="s">
        <v>3168</v>
      </c>
      <c r="D37" s="569" t="s">
        <v>989</v>
      </c>
      <c r="E37" s="569" t="s">
        <v>321</v>
      </c>
      <c r="F37" s="583" t="s">
        <v>3169</v>
      </c>
      <c r="G37" s="583" t="s">
        <v>3170</v>
      </c>
      <c r="H37" s="583" t="s">
        <v>3171</v>
      </c>
      <c r="I37" s="596">
        <v>43251</v>
      </c>
      <c r="J37" s="644">
        <v>23640</v>
      </c>
      <c r="K37" s="644"/>
      <c r="L37" s="583"/>
    </row>
    <row r="38" spans="1:12" ht="25.5" x14ac:dyDescent="0.25">
      <c r="A38" s="569">
        <v>36</v>
      </c>
      <c r="B38" s="569" t="s">
        <v>299</v>
      </c>
      <c r="C38" s="583" t="s">
        <v>3168</v>
      </c>
      <c r="D38" s="569" t="s">
        <v>989</v>
      </c>
      <c r="E38" s="569" t="s">
        <v>321</v>
      </c>
      <c r="F38" s="583" t="s">
        <v>3172</v>
      </c>
      <c r="G38" s="583" t="s">
        <v>3170</v>
      </c>
      <c r="H38" s="583" t="s">
        <v>3173</v>
      </c>
      <c r="I38" s="596">
        <v>43376</v>
      </c>
      <c r="J38" s="644">
        <v>594</v>
      </c>
      <c r="K38" s="644"/>
      <c r="L38" s="583"/>
    </row>
    <row r="39" spans="1:12" x14ac:dyDescent="0.25">
      <c r="A39" s="569">
        <v>37</v>
      </c>
      <c r="B39" s="569" t="s">
        <v>299</v>
      </c>
      <c r="C39" s="583" t="s">
        <v>3174</v>
      </c>
      <c r="D39" s="569" t="s">
        <v>989</v>
      </c>
      <c r="E39" s="569" t="s">
        <v>321</v>
      </c>
      <c r="F39" s="583" t="s">
        <v>3175</v>
      </c>
      <c r="G39" s="583" t="s">
        <v>3176</v>
      </c>
      <c r="H39" s="583" t="s">
        <v>3177</v>
      </c>
      <c r="I39" s="596">
        <v>43258</v>
      </c>
      <c r="J39" s="644">
        <v>2400</v>
      </c>
      <c r="K39" s="644"/>
      <c r="L39" s="583"/>
    </row>
    <row r="40" spans="1:12" ht="25.5" x14ac:dyDescent="0.25">
      <c r="A40" s="569">
        <v>38</v>
      </c>
      <c r="B40" s="569" t="s">
        <v>299</v>
      </c>
      <c r="C40" s="583" t="s">
        <v>3178</v>
      </c>
      <c r="D40" s="569" t="s">
        <v>989</v>
      </c>
      <c r="E40" s="569" t="s">
        <v>321</v>
      </c>
      <c r="F40" s="583" t="s">
        <v>3179</v>
      </c>
      <c r="G40" s="583" t="s">
        <v>3180</v>
      </c>
      <c r="H40" s="583" t="s">
        <v>3181</v>
      </c>
      <c r="I40" s="596">
        <v>43235</v>
      </c>
      <c r="J40" s="644">
        <v>2352</v>
      </c>
      <c r="K40" s="644"/>
      <c r="L40" s="583"/>
    </row>
    <row r="41" spans="1:12" x14ac:dyDescent="0.25">
      <c r="A41" s="569">
        <v>39</v>
      </c>
      <c r="B41" s="569" t="s">
        <v>299</v>
      </c>
      <c r="C41" s="583" t="s">
        <v>3182</v>
      </c>
      <c r="D41" s="569" t="s">
        <v>989</v>
      </c>
      <c r="E41" s="569" t="s">
        <v>321</v>
      </c>
      <c r="F41" s="583" t="s">
        <v>3183</v>
      </c>
      <c r="G41" s="583" t="s">
        <v>3184</v>
      </c>
      <c r="H41" s="583" t="s">
        <v>3185</v>
      </c>
      <c r="I41" s="596">
        <v>43123</v>
      </c>
      <c r="J41" s="644">
        <v>39</v>
      </c>
      <c r="K41" s="644"/>
      <c r="L41" s="583"/>
    </row>
    <row r="42" spans="1:12" x14ac:dyDescent="0.25">
      <c r="A42" s="569">
        <v>40</v>
      </c>
      <c r="B42" s="569" t="s">
        <v>299</v>
      </c>
      <c r="C42" s="583" t="s">
        <v>3186</v>
      </c>
      <c r="D42" s="569" t="s">
        <v>989</v>
      </c>
      <c r="E42" s="569" t="s">
        <v>321</v>
      </c>
      <c r="F42" s="583" t="s">
        <v>3187</v>
      </c>
      <c r="G42" s="583" t="s">
        <v>3188</v>
      </c>
      <c r="H42" s="583" t="s">
        <v>3189</v>
      </c>
      <c r="I42" s="596">
        <v>43034</v>
      </c>
      <c r="J42" s="644">
        <v>3240</v>
      </c>
      <c r="K42" s="644"/>
      <c r="L42" s="583"/>
    </row>
    <row r="43" spans="1:12" x14ac:dyDescent="0.25">
      <c r="A43" s="569">
        <v>41</v>
      </c>
      <c r="B43" s="569" t="s">
        <v>299</v>
      </c>
      <c r="C43" s="583" t="s">
        <v>3190</v>
      </c>
      <c r="D43" s="569" t="s">
        <v>989</v>
      </c>
      <c r="E43" s="569" t="s">
        <v>321</v>
      </c>
      <c r="F43" s="583" t="s">
        <v>3191</v>
      </c>
      <c r="G43" s="583" t="s">
        <v>3192</v>
      </c>
      <c r="H43" s="583" t="s">
        <v>3193</v>
      </c>
      <c r="I43" s="596">
        <v>43270</v>
      </c>
      <c r="J43" s="644">
        <v>672</v>
      </c>
      <c r="K43" s="645"/>
      <c r="L43" s="570"/>
    </row>
    <row r="44" spans="1:12" ht="25.5" x14ac:dyDescent="0.25">
      <c r="A44" s="569">
        <v>42</v>
      </c>
      <c r="B44" s="569" t="s">
        <v>299</v>
      </c>
      <c r="C44" s="583" t="s">
        <v>3194</v>
      </c>
      <c r="D44" s="569" t="s">
        <v>989</v>
      </c>
      <c r="E44" s="569" t="s">
        <v>321</v>
      </c>
      <c r="F44" s="583" t="s">
        <v>3195</v>
      </c>
      <c r="G44" s="583" t="s">
        <v>3196</v>
      </c>
      <c r="H44" s="583" t="s">
        <v>3164</v>
      </c>
      <c r="I44" s="596">
        <v>43356</v>
      </c>
      <c r="J44" s="644">
        <v>2857</v>
      </c>
      <c r="K44" s="645"/>
      <c r="L44" s="570"/>
    </row>
    <row r="45" spans="1:12" ht="25.5" x14ac:dyDescent="0.25">
      <c r="A45" s="569">
        <v>43</v>
      </c>
      <c r="B45" s="569" t="s">
        <v>299</v>
      </c>
      <c r="C45" s="583" t="s">
        <v>3197</v>
      </c>
      <c r="D45" s="569" t="s">
        <v>989</v>
      </c>
      <c r="E45" s="569" t="s">
        <v>321</v>
      </c>
      <c r="F45" s="583" t="s">
        <v>3198</v>
      </c>
      <c r="G45" s="583" t="s">
        <v>3199</v>
      </c>
      <c r="H45" s="583" t="s">
        <v>3200</v>
      </c>
      <c r="I45" s="596">
        <v>43243</v>
      </c>
      <c r="J45" s="644">
        <v>23400</v>
      </c>
      <c r="K45" s="645"/>
      <c r="L45" s="570"/>
    </row>
    <row r="46" spans="1:12" ht="25.5" x14ac:dyDescent="0.25">
      <c r="A46" s="569">
        <v>44</v>
      </c>
      <c r="B46" s="569" t="s">
        <v>299</v>
      </c>
      <c r="C46" s="583" t="s">
        <v>3150</v>
      </c>
      <c r="D46" s="569" t="s">
        <v>989</v>
      </c>
      <c r="E46" s="569" t="s">
        <v>321</v>
      </c>
      <c r="F46" s="583" t="s">
        <v>3201</v>
      </c>
      <c r="G46" s="587" t="s">
        <v>1000</v>
      </c>
      <c r="H46" s="583" t="s">
        <v>3202</v>
      </c>
      <c r="I46" s="596">
        <v>43083</v>
      </c>
      <c r="J46" s="644">
        <v>2880</v>
      </c>
      <c r="K46" s="645"/>
      <c r="L46" s="570"/>
    </row>
    <row r="47" spans="1:12" ht="25.5" x14ac:dyDescent="0.25">
      <c r="A47" s="569">
        <v>45</v>
      </c>
      <c r="B47" s="569" t="s">
        <v>299</v>
      </c>
      <c r="C47" s="583" t="s">
        <v>3203</v>
      </c>
      <c r="D47" s="569" t="s">
        <v>989</v>
      </c>
      <c r="E47" s="569" t="s">
        <v>321</v>
      </c>
      <c r="F47" s="583" t="s">
        <v>3204</v>
      </c>
      <c r="G47" s="583" t="s">
        <v>1000</v>
      </c>
      <c r="H47" s="583" t="s">
        <v>3205</v>
      </c>
      <c r="I47" s="596">
        <v>43255</v>
      </c>
      <c r="J47" s="644">
        <v>700</v>
      </c>
      <c r="K47" s="645"/>
      <c r="L47" s="570"/>
    </row>
    <row r="48" spans="1:12" ht="25.5" x14ac:dyDescent="0.25">
      <c r="A48" s="569">
        <v>46</v>
      </c>
      <c r="B48" s="569" t="s">
        <v>299</v>
      </c>
      <c r="C48" s="583" t="s">
        <v>3168</v>
      </c>
      <c r="D48" s="569" t="s">
        <v>989</v>
      </c>
      <c r="E48" s="569" t="s">
        <v>321</v>
      </c>
      <c r="F48" s="583" t="s">
        <v>3172</v>
      </c>
      <c r="G48" s="583" t="s">
        <v>3170</v>
      </c>
      <c r="H48" s="583" t="s">
        <v>3173</v>
      </c>
      <c r="I48" s="596">
        <v>43376</v>
      </c>
      <c r="J48" s="644">
        <v>594</v>
      </c>
      <c r="K48" s="645"/>
      <c r="L48" s="570"/>
    </row>
    <row r="49" spans="1:12" ht="25.5" x14ac:dyDescent="0.25">
      <c r="A49" s="569">
        <v>47</v>
      </c>
      <c r="B49" s="569" t="s">
        <v>299</v>
      </c>
      <c r="C49" s="583" t="s">
        <v>3206</v>
      </c>
      <c r="D49" s="569" t="s">
        <v>989</v>
      </c>
      <c r="E49" s="569" t="s">
        <v>321</v>
      </c>
      <c r="F49" s="583" t="s">
        <v>3207</v>
      </c>
      <c r="G49" s="583" t="s">
        <v>3208</v>
      </c>
      <c r="H49" s="583" t="s">
        <v>3209</v>
      </c>
      <c r="I49" s="596">
        <v>43327</v>
      </c>
      <c r="J49" s="644">
        <v>7803</v>
      </c>
      <c r="K49" s="645"/>
      <c r="L49" s="570"/>
    </row>
    <row r="50" spans="1:12" ht="25.5" x14ac:dyDescent="0.25">
      <c r="A50" s="569">
        <v>48</v>
      </c>
      <c r="B50" s="569" t="s">
        <v>299</v>
      </c>
      <c r="C50" s="583" t="s">
        <v>994</v>
      </c>
      <c r="D50" s="569" t="s">
        <v>989</v>
      </c>
      <c r="E50" s="569" t="s">
        <v>321</v>
      </c>
      <c r="F50" s="583" t="s">
        <v>3210</v>
      </c>
      <c r="G50" s="583" t="s">
        <v>1067</v>
      </c>
      <c r="H50" s="583" t="s">
        <v>3211</v>
      </c>
      <c r="I50" s="596">
        <v>43207</v>
      </c>
      <c r="J50" s="644">
        <v>1800</v>
      </c>
      <c r="K50" s="645"/>
      <c r="L50" s="570"/>
    </row>
    <row r="51" spans="1:12" ht="25.5" x14ac:dyDescent="0.25">
      <c r="A51" s="569">
        <v>49</v>
      </c>
      <c r="B51" s="569" t="s">
        <v>299</v>
      </c>
      <c r="C51" s="583" t="s">
        <v>3212</v>
      </c>
      <c r="D51" s="569" t="s">
        <v>989</v>
      </c>
      <c r="E51" s="569" t="s">
        <v>321</v>
      </c>
      <c r="F51" s="583" t="s">
        <v>3213</v>
      </c>
      <c r="G51" s="583" t="s">
        <v>1067</v>
      </c>
      <c r="H51" s="583" t="s">
        <v>3214</v>
      </c>
      <c r="I51" s="596">
        <v>43075</v>
      </c>
      <c r="J51" s="644">
        <v>27000</v>
      </c>
      <c r="K51" s="645"/>
      <c r="L51" s="570"/>
    </row>
    <row r="52" spans="1:12" ht="25.5" x14ac:dyDescent="0.25">
      <c r="A52" s="569">
        <v>50</v>
      </c>
      <c r="B52" s="569" t="s">
        <v>299</v>
      </c>
      <c r="C52" s="583" t="s">
        <v>3215</v>
      </c>
      <c r="D52" s="569" t="s">
        <v>989</v>
      </c>
      <c r="E52" s="569" t="s">
        <v>321</v>
      </c>
      <c r="F52" s="583" t="s">
        <v>3216</v>
      </c>
      <c r="G52" s="583" t="s">
        <v>1000</v>
      </c>
      <c r="H52" s="583" t="s">
        <v>3217</v>
      </c>
      <c r="I52" s="596">
        <v>43130</v>
      </c>
      <c r="J52" s="644">
        <v>2290</v>
      </c>
      <c r="K52" s="645"/>
      <c r="L52" s="570"/>
    </row>
    <row r="53" spans="1:12" x14ac:dyDescent="0.25">
      <c r="A53" s="569">
        <v>51</v>
      </c>
      <c r="B53" s="569" t="s">
        <v>299</v>
      </c>
      <c r="C53" s="583" t="s">
        <v>3218</v>
      </c>
      <c r="D53" s="569" t="s">
        <v>989</v>
      </c>
      <c r="E53" s="569" t="s">
        <v>321</v>
      </c>
      <c r="F53" s="583" t="s">
        <v>3219</v>
      </c>
      <c r="G53" s="583" t="s">
        <v>1006</v>
      </c>
      <c r="H53" s="583" t="s">
        <v>3220</v>
      </c>
      <c r="I53" s="596">
        <v>43160</v>
      </c>
      <c r="J53" s="644">
        <v>1140</v>
      </c>
      <c r="K53" s="645"/>
      <c r="L53" s="570"/>
    </row>
    <row r="54" spans="1:12" x14ac:dyDescent="0.25">
      <c r="A54" s="569">
        <v>52</v>
      </c>
      <c r="B54" s="569" t="s">
        <v>299</v>
      </c>
      <c r="C54" s="583" t="s">
        <v>994</v>
      </c>
      <c r="D54" s="569" t="s">
        <v>989</v>
      </c>
      <c r="E54" s="569" t="s">
        <v>321</v>
      </c>
      <c r="F54" s="583" t="s">
        <v>3221</v>
      </c>
      <c r="G54" s="583" t="s">
        <v>3222</v>
      </c>
      <c r="H54" s="583" t="s">
        <v>3223</v>
      </c>
      <c r="I54" s="596">
        <v>43196</v>
      </c>
      <c r="J54" s="644">
        <v>3360</v>
      </c>
      <c r="K54" s="645"/>
      <c r="L54" s="570"/>
    </row>
    <row r="55" spans="1:12" ht="25.5" x14ac:dyDescent="0.25">
      <c r="A55" s="569">
        <v>53</v>
      </c>
      <c r="B55" s="569" t="s">
        <v>299</v>
      </c>
      <c r="C55" s="583" t="s">
        <v>3224</v>
      </c>
      <c r="D55" s="569" t="s">
        <v>989</v>
      </c>
      <c r="E55" s="569" t="s">
        <v>321</v>
      </c>
      <c r="F55" s="583" t="s">
        <v>3225</v>
      </c>
      <c r="G55" s="583" t="s">
        <v>996</v>
      </c>
      <c r="H55" s="583" t="s">
        <v>3164</v>
      </c>
      <c r="I55" s="596">
        <v>43370</v>
      </c>
      <c r="J55" s="644">
        <v>34600</v>
      </c>
      <c r="K55" s="645"/>
      <c r="L55" s="570"/>
    </row>
    <row r="56" spans="1:12" x14ac:dyDescent="0.25">
      <c r="A56" s="569">
        <v>54</v>
      </c>
      <c r="B56" s="569" t="s">
        <v>299</v>
      </c>
      <c r="C56" s="583" t="s">
        <v>3226</v>
      </c>
      <c r="D56" s="569" t="s">
        <v>989</v>
      </c>
      <c r="E56" s="569" t="s">
        <v>321</v>
      </c>
      <c r="F56" s="583" t="s">
        <v>3227</v>
      </c>
      <c r="G56" s="583" t="s">
        <v>1026</v>
      </c>
      <c r="H56" s="583" t="s">
        <v>3228</v>
      </c>
      <c r="I56" s="596">
        <v>43195</v>
      </c>
      <c r="J56" s="644">
        <v>1584</v>
      </c>
      <c r="K56" s="645"/>
      <c r="L56" s="570"/>
    </row>
    <row r="57" spans="1:12" x14ac:dyDescent="0.25">
      <c r="A57" s="569">
        <v>55</v>
      </c>
      <c r="B57" s="569" t="s">
        <v>299</v>
      </c>
      <c r="C57" s="570" t="s">
        <v>3229</v>
      </c>
      <c r="D57" s="569" t="s">
        <v>989</v>
      </c>
      <c r="E57" s="569" t="s">
        <v>321</v>
      </c>
      <c r="F57" s="570" t="s">
        <v>3230</v>
      </c>
      <c r="G57" s="570" t="s">
        <v>3231</v>
      </c>
      <c r="H57" s="570" t="s">
        <v>3232</v>
      </c>
      <c r="I57" s="579">
        <v>43237</v>
      </c>
      <c r="J57" s="645">
        <v>1200</v>
      </c>
      <c r="K57" s="644"/>
      <c r="L57" s="583"/>
    </row>
    <row r="58" spans="1:12" x14ac:dyDescent="0.25">
      <c r="A58" s="569">
        <v>56</v>
      </c>
      <c r="B58" s="569" t="s">
        <v>299</v>
      </c>
      <c r="C58" s="570" t="s">
        <v>3233</v>
      </c>
      <c r="D58" s="569" t="s">
        <v>989</v>
      </c>
      <c r="E58" s="569" t="s">
        <v>321</v>
      </c>
      <c r="F58" s="570" t="s">
        <v>3234</v>
      </c>
      <c r="G58" s="570" t="s">
        <v>3235</v>
      </c>
      <c r="H58" s="570" t="s">
        <v>3236</v>
      </c>
      <c r="I58" s="579">
        <v>42689</v>
      </c>
      <c r="J58" s="645">
        <v>3984</v>
      </c>
      <c r="K58" s="644"/>
      <c r="L58" s="583"/>
    </row>
    <row r="59" spans="1:12" x14ac:dyDescent="0.25">
      <c r="A59" s="569">
        <v>57</v>
      </c>
      <c r="B59" s="569" t="s">
        <v>299</v>
      </c>
      <c r="C59" s="570" t="s">
        <v>3237</v>
      </c>
      <c r="D59" s="569" t="s">
        <v>989</v>
      </c>
      <c r="E59" s="569" t="s">
        <v>321</v>
      </c>
      <c r="F59" s="570" t="s">
        <v>3238</v>
      </c>
      <c r="G59" s="570" t="s">
        <v>1026</v>
      </c>
      <c r="H59" s="570" t="s">
        <v>3239</v>
      </c>
      <c r="I59" s="579">
        <v>43265</v>
      </c>
      <c r="J59" s="645">
        <v>300</v>
      </c>
      <c r="K59" s="644"/>
      <c r="L59" s="583"/>
    </row>
    <row r="60" spans="1:12" ht="25.5" x14ac:dyDescent="0.25">
      <c r="A60" s="569">
        <v>58</v>
      </c>
      <c r="B60" s="569" t="s">
        <v>299</v>
      </c>
      <c r="C60" s="570" t="s">
        <v>1024</v>
      </c>
      <c r="D60" s="569" t="s">
        <v>989</v>
      </c>
      <c r="E60" s="569" t="s">
        <v>321</v>
      </c>
      <c r="F60" s="570" t="s">
        <v>3240</v>
      </c>
      <c r="G60" s="570" t="s">
        <v>1026</v>
      </c>
      <c r="H60" s="570" t="s">
        <v>3241</v>
      </c>
      <c r="I60" s="579">
        <v>42783</v>
      </c>
      <c r="J60" s="645">
        <v>1176</v>
      </c>
      <c r="K60" s="644"/>
      <c r="L60" s="583"/>
    </row>
    <row r="61" spans="1:12" ht="25.5" x14ac:dyDescent="0.25">
      <c r="A61" s="569">
        <v>59</v>
      </c>
      <c r="B61" s="569" t="s">
        <v>299</v>
      </c>
      <c r="C61" s="570" t="s">
        <v>3242</v>
      </c>
      <c r="D61" s="569" t="s">
        <v>989</v>
      </c>
      <c r="E61" s="569" t="s">
        <v>321</v>
      </c>
      <c r="F61" s="570" t="s">
        <v>3243</v>
      </c>
      <c r="G61" s="570" t="s">
        <v>991</v>
      </c>
      <c r="H61" s="570" t="s">
        <v>3244</v>
      </c>
      <c r="I61" s="579">
        <v>43194</v>
      </c>
      <c r="J61" s="645">
        <v>24666</v>
      </c>
      <c r="K61" s="644"/>
      <c r="L61" s="583"/>
    </row>
    <row r="62" spans="1:12" x14ac:dyDescent="0.25">
      <c r="A62" s="569">
        <v>60</v>
      </c>
      <c r="B62" s="569" t="s">
        <v>299</v>
      </c>
      <c r="C62" s="570" t="s">
        <v>3245</v>
      </c>
      <c r="D62" s="569" t="s">
        <v>989</v>
      </c>
      <c r="E62" s="569" t="s">
        <v>321</v>
      </c>
      <c r="F62" s="570" t="s">
        <v>3246</v>
      </c>
      <c r="G62" s="570" t="s">
        <v>1014</v>
      </c>
      <c r="H62" s="570" t="s">
        <v>3247</v>
      </c>
      <c r="I62" s="579">
        <v>43201</v>
      </c>
      <c r="J62" s="645">
        <v>1642</v>
      </c>
      <c r="K62" s="644"/>
      <c r="L62" s="583"/>
    </row>
    <row r="63" spans="1:12" ht="25.5" x14ac:dyDescent="0.25">
      <c r="A63" s="569">
        <v>61</v>
      </c>
      <c r="B63" s="569" t="s">
        <v>299</v>
      </c>
      <c r="C63" s="570" t="s">
        <v>3248</v>
      </c>
      <c r="D63" s="569" t="s">
        <v>989</v>
      </c>
      <c r="E63" s="569" t="s">
        <v>321</v>
      </c>
      <c r="F63" s="570" t="s">
        <v>3249</v>
      </c>
      <c r="G63" s="570" t="s">
        <v>3250</v>
      </c>
      <c r="H63" s="570" t="s">
        <v>3251</v>
      </c>
      <c r="I63" s="579">
        <v>43165</v>
      </c>
      <c r="J63" s="645">
        <v>157</v>
      </c>
      <c r="K63" s="644"/>
      <c r="L63" s="583"/>
    </row>
    <row r="64" spans="1:12" ht="25.5" x14ac:dyDescent="0.25">
      <c r="A64" s="569">
        <v>62</v>
      </c>
      <c r="B64" s="569" t="s">
        <v>299</v>
      </c>
      <c r="C64" s="570" t="s">
        <v>3252</v>
      </c>
      <c r="D64" s="569" t="s">
        <v>989</v>
      </c>
      <c r="E64" s="569" t="s">
        <v>321</v>
      </c>
      <c r="F64" s="570" t="s">
        <v>3253</v>
      </c>
      <c r="G64" s="570" t="s">
        <v>3250</v>
      </c>
      <c r="H64" s="570" t="s">
        <v>3254</v>
      </c>
      <c r="I64" s="579">
        <v>43174</v>
      </c>
      <c r="J64" s="645">
        <v>480</v>
      </c>
      <c r="K64" s="644"/>
      <c r="L64" s="583"/>
    </row>
    <row r="65" spans="1:12" ht="25.5" x14ac:dyDescent="0.25">
      <c r="A65" s="569">
        <v>63</v>
      </c>
      <c r="B65" s="569" t="s">
        <v>299</v>
      </c>
      <c r="C65" s="570" t="s">
        <v>3255</v>
      </c>
      <c r="D65" s="569" t="s">
        <v>989</v>
      </c>
      <c r="E65" s="569" t="s">
        <v>321</v>
      </c>
      <c r="F65" s="570" t="s">
        <v>3256</v>
      </c>
      <c r="G65" s="570" t="s">
        <v>3250</v>
      </c>
      <c r="H65" s="570" t="s">
        <v>3254</v>
      </c>
      <c r="I65" s="579">
        <v>43194</v>
      </c>
      <c r="J65" s="645">
        <v>360</v>
      </c>
      <c r="K65" s="644"/>
      <c r="L65" s="583"/>
    </row>
    <row r="66" spans="1:12" ht="25.5" x14ac:dyDescent="0.25">
      <c r="A66" s="569">
        <v>64</v>
      </c>
      <c r="B66" s="569" t="s">
        <v>299</v>
      </c>
      <c r="C66" s="570" t="s">
        <v>3257</v>
      </c>
      <c r="D66" s="569" t="s">
        <v>989</v>
      </c>
      <c r="E66" s="569" t="s">
        <v>321</v>
      </c>
      <c r="F66" s="570" t="s">
        <v>3258</v>
      </c>
      <c r="G66" s="570" t="s">
        <v>3250</v>
      </c>
      <c r="H66" s="570" t="s">
        <v>3259</v>
      </c>
      <c r="I66" s="579">
        <v>43185</v>
      </c>
      <c r="J66" s="645">
        <v>1980</v>
      </c>
      <c r="K66" s="644"/>
      <c r="L66" s="583"/>
    </row>
    <row r="67" spans="1:12" ht="25.5" x14ac:dyDescent="0.25">
      <c r="A67" s="569">
        <v>65</v>
      </c>
      <c r="B67" s="569" t="s">
        <v>299</v>
      </c>
      <c r="C67" s="570" t="s">
        <v>3260</v>
      </c>
      <c r="D67" s="569" t="s">
        <v>989</v>
      </c>
      <c r="E67" s="569" t="s">
        <v>321</v>
      </c>
      <c r="F67" s="570" t="s">
        <v>3261</v>
      </c>
      <c r="G67" s="570" t="s">
        <v>3250</v>
      </c>
      <c r="H67" s="570" t="s">
        <v>3262</v>
      </c>
      <c r="I67" s="579">
        <v>43194</v>
      </c>
      <c r="J67" s="645">
        <v>2100</v>
      </c>
      <c r="K67" s="644"/>
      <c r="L67" s="583"/>
    </row>
    <row r="68" spans="1:12" ht="25.5" x14ac:dyDescent="0.25">
      <c r="A68" s="569">
        <v>66</v>
      </c>
      <c r="B68" s="569" t="s">
        <v>299</v>
      </c>
      <c r="C68" s="570" t="s">
        <v>3263</v>
      </c>
      <c r="D68" s="569" t="s">
        <v>989</v>
      </c>
      <c r="E68" s="569" t="s">
        <v>321</v>
      </c>
      <c r="F68" s="570" t="s">
        <v>3264</v>
      </c>
      <c r="G68" s="570" t="s">
        <v>3250</v>
      </c>
      <c r="H68" s="570" t="s">
        <v>3265</v>
      </c>
      <c r="I68" s="579">
        <v>43283</v>
      </c>
      <c r="J68" s="645">
        <v>840</v>
      </c>
      <c r="K68" s="644"/>
      <c r="L68" s="583"/>
    </row>
    <row r="69" spans="1:12" ht="25.5" x14ac:dyDescent="0.25">
      <c r="A69" s="569">
        <v>67</v>
      </c>
      <c r="B69" s="569" t="s">
        <v>299</v>
      </c>
      <c r="C69" s="570" t="s">
        <v>3266</v>
      </c>
      <c r="D69" s="569" t="s">
        <v>989</v>
      </c>
      <c r="E69" s="569" t="s">
        <v>321</v>
      </c>
      <c r="F69" s="570" t="s">
        <v>3267</v>
      </c>
      <c r="G69" s="570" t="s">
        <v>3250</v>
      </c>
      <c r="H69" s="570" t="s">
        <v>3265</v>
      </c>
      <c r="I69" s="579">
        <v>43346</v>
      </c>
      <c r="J69" s="645">
        <v>840</v>
      </c>
      <c r="K69" s="644"/>
      <c r="L69" s="583"/>
    </row>
    <row r="70" spans="1:12" ht="25.5" x14ac:dyDescent="0.25">
      <c r="A70" s="569">
        <v>68</v>
      </c>
      <c r="B70" s="569" t="s">
        <v>299</v>
      </c>
      <c r="C70" s="570" t="s">
        <v>3178</v>
      </c>
      <c r="D70" s="569" t="s">
        <v>989</v>
      </c>
      <c r="E70" s="569" t="s">
        <v>321</v>
      </c>
      <c r="F70" s="570" t="s">
        <v>3268</v>
      </c>
      <c r="G70" s="570" t="s">
        <v>3250</v>
      </c>
      <c r="H70" s="570" t="s">
        <v>3269</v>
      </c>
      <c r="I70" s="579">
        <v>43235</v>
      </c>
      <c r="J70" s="645">
        <v>2280</v>
      </c>
      <c r="K70" s="644"/>
      <c r="L70" s="583"/>
    </row>
    <row r="71" spans="1:12" ht="25.5" x14ac:dyDescent="0.25">
      <c r="A71" s="569">
        <v>69</v>
      </c>
      <c r="B71" s="569" t="s">
        <v>299</v>
      </c>
      <c r="C71" s="570" t="s">
        <v>3270</v>
      </c>
      <c r="D71" s="569" t="s">
        <v>989</v>
      </c>
      <c r="E71" s="569" t="s">
        <v>321</v>
      </c>
      <c r="F71" s="570" t="s">
        <v>3271</v>
      </c>
      <c r="G71" s="570" t="s">
        <v>3250</v>
      </c>
      <c r="H71" s="570" t="s">
        <v>3272</v>
      </c>
      <c r="I71" s="579">
        <v>43402</v>
      </c>
      <c r="J71" s="645">
        <v>2040</v>
      </c>
      <c r="K71" s="644"/>
      <c r="L71" s="583"/>
    </row>
    <row r="72" spans="1:12" x14ac:dyDescent="0.25">
      <c r="A72" s="569">
        <v>70</v>
      </c>
      <c r="B72" s="569" t="s">
        <v>299</v>
      </c>
      <c r="C72" s="583" t="s">
        <v>3273</v>
      </c>
      <c r="D72" s="569" t="s">
        <v>989</v>
      </c>
      <c r="E72" s="569" t="s">
        <v>321</v>
      </c>
      <c r="F72" s="583" t="s">
        <v>3274</v>
      </c>
      <c r="G72" s="583" t="s">
        <v>3275</v>
      </c>
      <c r="H72" s="583" t="s">
        <v>3276</v>
      </c>
      <c r="I72" s="596">
        <v>43161</v>
      </c>
      <c r="J72" s="644">
        <v>1620</v>
      </c>
      <c r="K72" s="644"/>
      <c r="L72" s="583"/>
    </row>
    <row r="73" spans="1:12" x14ac:dyDescent="0.25">
      <c r="A73" s="569">
        <v>71</v>
      </c>
      <c r="B73" s="569" t="s">
        <v>299</v>
      </c>
      <c r="C73" s="583" t="s">
        <v>3277</v>
      </c>
      <c r="D73" s="569" t="s">
        <v>989</v>
      </c>
      <c r="E73" s="569" t="s">
        <v>321</v>
      </c>
      <c r="F73" s="583" t="s">
        <v>3278</v>
      </c>
      <c r="G73" s="583" t="s">
        <v>3275</v>
      </c>
      <c r="H73" s="583" t="s">
        <v>3279</v>
      </c>
      <c r="I73" s="596">
        <v>43108</v>
      </c>
      <c r="J73" s="644">
        <v>192</v>
      </c>
      <c r="K73" s="644"/>
      <c r="L73" s="583"/>
    </row>
    <row r="74" spans="1:12" x14ac:dyDescent="0.25">
      <c r="A74" s="569">
        <v>72</v>
      </c>
      <c r="B74" s="569" t="s">
        <v>299</v>
      </c>
      <c r="C74" s="583" t="s">
        <v>3280</v>
      </c>
      <c r="D74" s="569" t="s">
        <v>989</v>
      </c>
      <c r="E74" s="569" t="s">
        <v>321</v>
      </c>
      <c r="F74" s="583" t="s">
        <v>3281</v>
      </c>
      <c r="G74" s="583" t="s">
        <v>3275</v>
      </c>
      <c r="H74" s="583" t="s">
        <v>3282</v>
      </c>
      <c r="I74" s="596">
        <v>43357</v>
      </c>
      <c r="J74" s="644">
        <v>120</v>
      </c>
      <c r="K74" s="644"/>
      <c r="L74" s="583"/>
    </row>
    <row r="75" spans="1:12" x14ac:dyDescent="0.25">
      <c r="A75" s="569">
        <v>73</v>
      </c>
      <c r="B75" s="569" t="s">
        <v>299</v>
      </c>
      <c r="C75" s="583" t="s">
        <v>3280</v>
      </c>
      <c r="D75" s="569" t="s">
        <v>989</v>
      </c>
      <c r="E75" s="569" t="s">
        <v>321</v>
      </c>
      <c r="F75" s="583" t="s">
        <v>3283</v>
      </c>
      <c r="G75" s="583" t="s">
        <v>3275</v>
      </c>
      <c r="H75" s="583" t="s">
        <v>3282</v>
      </c>
      <c r="I75" s="596">
        <v>43340</v>
      </c>
      <c r="J75" s="644">
        <v>120</v>
      </c>
      <c r="K75" s="644"/>
      <c r="L75" s="583"/>
    </row>
    <row r="76" spans="1:12" x14ac:dyDescent="0.25">
      <c r="A76" s="569">
        <v>74</v>
      </c>
      <c r="B76" s="569" t="s">
        <v>299</v>
      </c>
      <c r="C76" s="583" t="s">
        <v>3284</v>
      </c>
      <c r="D76" s="569" t="s">
        <v>989</v>
      </c>
      <c r="E76" s="569" t="s">
        <v>321</v>
      </c>
      <c r="F76" s="583" t="s">
        <v>3285</v>
      </c>
      <c r="G76" s="583" t="s">
        <v>3275</v>
      </c>
      <c r="H76" s="583" t="s">
        <v>3286</v>
      </c>
      <c r="I76" s="596">
        <v>43363</v>
      </c>
      <c r="J76" s="644">
        <v>1500</v>
      </c>
      <c r="K76" s="644"/>
      <c r="L76" s="583"/>
    </row>
    <row r="77" spans="1:12" x14ac:dyDescent="0.25">
      <c r="A77" s="569">
        <v>75</v>
      </c>
      <c r="B77" s="569" t="s">
        <v>299</v>
      </c>
      <c r="C77" s="583" t="s">
        <v>3287</v>
      </c>
      <c r="D77" s="569" t="s">
        <v>989</v>
      </c>
      <c r="E77" s="569" t="s">
        <v>321</v>
      </c>
      <c r="F77" s="583" t="s">
        <v>3288</v>
      </c>
      <c r="G77" s="583" t="s">
        <v>3289</v>
      </c>
      <c r="H77" s="583" t="s">
        <v>3290</v>
      </c>
      <c r="I77" s="596">
        <v>43186</v>
      </c>
      <c r="J77" s="644">
        <v>125174</v>
      </c>
      <c r="K77" s="644"/>
      <c r="L77" s="583"/>
    </row>
    <row r="78" spans="1:12" ht="25.5" x14ac:dyDescent="0.25">
      <c r="A78" s="569">
        <v>76</v>
      </c>
      <c r="B78" s="569" t="s">
        <v>299</v>
      </c>
      <c r="C78" s="583" t="s">
        <v>3291</v>
      </c>
      <c r="D78" s="569" t="s">
        <v>989</v>
      </c>
      <c r="E78" s="569" t="s">
        <v>321</v>
      </c>
      <c r="F78" s="583" t="s">
        <v>3292</v>
      </c>
      <c r="G78" s="583" t="s">
        <v>3293</v>
      </c>
      <c r="H78" s="583" t="s">
        <v>3294</v>
      </c>
      <c r="I78" s="596">
        <v>43441</v>
      </c>
      <c r="J78" s="644">
        <v>44250</v>
      </c>
      <c r="K78" s="644"/>
      <c r="L78" s="583"/>
    </row>
    <row r="79" spans="1:12" ht="25.5" x14ac:dyDescent="0.25">
      <c r="A79" s="569">
        <v>77</v>
      </c>
      <c r="B79" s="569" t="s">
        <v>299</v>
      </c>
      <c r="C79" s="583" t="s">
        <v>3295</v>
      </c>
      <c r="D79" s="569" t="s">
        <v>989</v>
      </c>
      <c r="E79" s="569" t="s">
        <v>321</v>
      </c>
      <c r="F79" s="583" t="s">
        <v>3296</v>
      </c>
      <c r="G79" s="583" t="s">
        <v>3297</v>
      </c>
      <c r="H79" s="583" t="s">
        <v>3298</v>
      </c>
      <c r="I79" s="596">
        <v>43075</v>
      </c>
      <c r="J79" s="644">
        <v>1440</v>
      </c>
      <c r="K79" s="644"/>
      <c r="L79" s="583"/>
    </row>
    <row r="80" spans="1:12" ht="25.5" x14ac:dyDescent="0.25">
      <c r="A80" s="569">
        <v>78</v>
      </c>
      <c r="B80" s="569" t="s">
        <v>299</v>
      </c>
      <c r="C80" s="583" t="s">
        <v>3299</v>
      </c>
      <c r="D80" s="569" t="s">
        <v>989</v>
      </c>
      <c r="E80" s="569" t="s">
        <v>321</v>
      </c>
      <c r="F80" s="583" t="s">
        <v>3300</v>
      </c>
      <c r="G80" s="583" t="s">
        <v>3297</v>
      </c>
      <c r="H80" s="583" t="s">
        <v>3301</v>
      </c>
      <c r="I80" s="596">
        <v>43098</v>
      </c>
      <c r="J80" s="644">
        <v>1200</v>
      </c>
      <c r="K80" s="644"/>
      <c r="L80" s="583"/>
    </row>
    <row r="81" spans="1:12" ht="25.5" x14ac:dyDescent="0.25">
      <c r="A81" s="569">
        <v>79</v>
      </c>
      <c r="B81" s="569" t="s">
        <v>299</v>
      </c>
      <c r="C81" s="583" t="s">
        <v>3302</v>
      </c>
      <c r="D81" s="569" t="s">
        <v>989</v>
      </c>
      <c r="E81" s="569" t="s">
        <v>321</v>
      </c>
      <c r="F81" s="583" t="s">
        <v>3303</v>
      </c>
      <c r="G81" s="583" t="s">
        <v>3297</v>
      </c>
      <c r="H81" s="583" t="s">
        <v>3304</v>
      </c>
      <c r="I81" s="596">
        <v>43090</v>
      </c>
      <c r="J81" s="644">
        <v>1680</v>
      </c>
      <c r="K81" s="644"/>
      <c r="L81" s="583"/>
    </row>
    <row r="82" spans="1:12" ht="25.5" x14ac:dyDescent="0.25">
      <c r="A82" s="569">
        <v>80</v>
      </c>
      <c r="B82" s="569" t="s">
        <v>299</v>
      </c>
      <c r="C82" s="583" t="s">
        <v>3305</v>
      </c>
      <c r="D82" s="569" t="s">
        <v>989</v>
      </c>
      <c r="E82" s="569" t="s">
        <v>321</v>
      </c>
      <c r="F82" s="583" t="s">
        <v>3306</v>
      </c>
      <c r="G82" s="583" t="s">
        <v>3297</v>
      </c>
      <c r="H82" s="583" t="s">
        <v>3307</v>
      </c>
      <c r="I82" s="596">
        <v>43143</v>
      </c>
      <c r="J82" s="644">
        <v>1680</v>
      </c>
      <c r="K82" s="644"/>
      <c r="L82" s="583"/>
    </row>
    <row r="83" spans="1:12" ht="25.5" x14ac:dyDescent="0.25">
      <c r="A83" s="569">
        <v>81</v>
      </c>
      <c r="B83" s="569" t="s">
        <v>299</v>
      </c>
      <c r="C83" s="583" t="s">
        <v>3308</v>
      </c>
      <c r="D83" s="569" t="s">
        <v>989</v>
      </c>
      <c r="E83" s="569" t="s">
        <v>321</v>
      </c>
      <c r="F83" s="583" t="s">
        <v>3309</v>
      </c>
      <c r="G83" s="583" t="s">
        <v>3297</v>
      </c>
      <c r="H83" s="583" t="s">
        <v>3310</v>
      </c>
      <c r="I83" s="596">
        <v>42909</v>
      </c>
      <c r="J83" s="644">
        <v>2160</v>
      </c>
      <c r="K83" s="644"/>
      <c r="L83" s="583"/>
    </row>
    <row r="84" spans="1:12" ht="25.5" x14ac:dyDescent="0.25">
      <c r="A84" s="569">
        <v>82</v>
      </c>
      <c r="B84" s="569" t="s">
        <v>299</v>
      </c>
      <c r="C84" s="583" t="s">
        <v>3311</v>
      </c>
      <c r="D84" s="569" t="s">
        <v>989</v>
      </c>
      <c r="E84" s="569" t="s">
        <v>321</v>
      </c>
      <c r="F84" s="583" t="s">
        <v>3312</v>
      </c>
      <c r="G84" s="583" t="s">
        <v>3297</v>
      </c>
      <c r="H84" s="583" t="s">
        <v>3313</v>
      </c>
      <c r="I84" s="596">
        <v>43059</v>
      </c>
      <c r="J84" s="644">
        <v>1200</v>
      </c>
      <c r="K84" s="644"/>
      <c r="L84" s="583"/>
    </row>
    <row r="85" spans="1:12" ht="25.5" x14ac:dyDescent="0.25">
      <c r="A85" s="569">
        <v>83</v>
      </c>
      <c r="B85" s="569" t="s">
        <v>299</v>
      </c>
      <c r="C85" s="583" t="s">
        <v>3314</v>
      </c>
      <c r="D85" s="569" t="s">
        <v>989</v>
      </c>
      <c r="E85" s="569" t="s">
        <v>321</v>
      </c>
      <c r="F85" s="583" t="s">
        <v>3315</v>
      </c>
      <c r="G85" s="583" t="s">
        <v>3297</v>
      </c>
      <c r="H85" s="583" t="s">
        <v>3316</v>
      </c>
      <c r="I85" s="596">
        <v>43083</v>
      </c>
      <c r="J85" s="644">
        <v>3000</v>
      </c>
      <c r="K85" s="644"/>
      <c r="L85" s="583"/>
    </row>
    <row r="86" spans="1:12" ht="25.5" x14ac:dyDescent="0.25">
      <c r="A86" s="569">
        <v>84</v>
      </c>
      <c r="B86" s="569" t="s">
        <v>299</v>
      </c>
      <c r="C86" s="583" t="s">
        <v>3317</v>
      </c>
      <c r="D86" s="569" t="s">
        <v>989</v>
      </c>
      <c r="E86" s="569" t="s">
        <v>321</v>
      </c>
      <c r="F86" s="583" t="s">
        <v>3318</v>
      </c>
      <c r="G86" s="583" t="s">
        <v>3297</v>
      </c>
      <c r="H86" s="583" t="s">
        <v>3319</v>
      </c>
      <c r="I86" s="596">
        <v>43068</v>
      </c>
      <c r="J86" s="644">
        <v>2043</v>
      </c>
      <c r="K86" s="644"/>
      <c r="L86" s="583"/>
    </row>
    <row r="87" spans="1:12" ht="25.5" x14ac:dyDescent="0.25">
      <c r="A87" s="569">
        <v>85</v>
      </c>
      <c r="B87" s="569" t="s">
        <v>299</v>
      </c>
      <c r="C87" s="583" t="s">
        <v>3320</v>
      </c>
      <c r="D87" s="569" t="s">
        <v>989</v>
      </c>
      <c r="E87" s="569" t="s">
        <v>321</v>
      </c>
      <c r="F87" s="583" t="s">
        <v>3321</v>
      </c>
      <c r="G87" s="583" t="s">
        <v>3297</v>
      </c>
      <c r="H87" s="583" t="s">
        <v>3322</v>
      </c>
      <c r="I87" s="596">
        <v>43234</v>
      </c>
      <c r="J87" s="644">
        <v>2760</v>
      </c>
      <c r="K87" s="644"/>
      <c r="L87" s="583"/>
    </row>
    <row r="88" spans="1:12" ht="25.5" x14ac:dyDescent="0.25">
      <c r="A88" s="569">
        <v>86</v>
      </c>
      <c r="B88" s="569" t="s">
        <v>299</v>
      </c>
      <c r="C88" s="583" t="s">
        <v>3323</v>
      </c>
      <c r="D88" s="569" t="s">
        <v>989</v>
      </c>
      <c r="E88" s="569" t="s">
        <v>321</v>
      </c>
      <c r="F88" s="583" t="s">
        <v>3324</v>
      </c>
      <c r="G88" s="583" t="s">
        <v>3297</v>
      </c>
      <c r="H88" s="583" t="s">
        <v>3325</v>
      </c>
      <c r="I88" s="596">
        <v>43147</v>
      </c>
      <c r="J88" s="644">
        <v>1020</v>
      </c>
      <c r="K88" s="644"/>
      <c r="L88" s="583"/>
    </row>
    <row r="89" spans="1:12" ht="25.5" x14ac:dyDescent="0.25">
      <c r="A89" s="569">
        <v>87</v>
      </c>
      <c r="B89" s="569" t="s">
        <v>299</v>
      </c>
      <c r="C89" s="583" t="s">
        <v>3326</v>
      </c>
      <c r="D89" s="569" t="s">
        <v>989</v>
      </c>
      <c r="E89" s="569" t="s">
        <v>321</v>
      </c>
      <c r="F89" s="583" t="s">
        <v>3327</v>
      </c>
      <c r="G89" s="583" t="s">
        <v>3297</v>
      </c>
      <c r="H89" s="583" t="s">
        <v>3328</v>
      </c>
      <c r="I89" s="596">
        <v>43257</v>
      </c>
      <c r="J89" s="644">
        <v>5760</v>
      </c>
      <c r="K89" s="644"/>
      <c r="L89" s="583"/>
    </row>
    <row r="90" spans="1:12" ht="25.5" x14ac:dyDescent="0.25">
      <c r="A90" s="569">
        <v>88</v>
      </c>
      <c r="B90" s="569" t="s">
        <v>299</v>
      </c>
      <c r="C90" s="583" t="s">
        <v>3329</v>
      </c>
      <c r="D90" s="569" t="s">
        <v>989</v>
      </c>
      <c r="E90" s="569" t="s">
        <v>321</v>
      </c>
      <c r="F90" s="583" t="s">
        <v>3330</v>
      </c>
      <c r="G90" s="583" t="s">
        <v>3297</v>
      </c>
      <c r="H90" s="583" t="s">
        <v>3331</v>
      </c>
      <c r="I90" s="596">
        <v>43174</v>
      </c>
      <c r="J90" s="644">
        <v>960</v>
      </c>
      <c r="K90" s="644"/>
      <c r="L90" s="583"/>
    </row>
    <row r="91" spans="1:12" ht="25.5" x14ac:dyDescent="0.25">
      <c r="A91" s="569">
        <v>89</v>
      </c>
      <c r="B91" s="569" t="s">
        <v>299</v>
      </c>
      <c r="C91" s="583" t="s">
        <v>3332</v>
      </c>
      <c r="D91" s="569" t="s">
        <v>989</v>
      </c>
      <c r="E91" s="569" t="s">
        <v>321</v>
      </c>
      <c r="F91" s="583" t="s">
        <v>3333</v>
      </c>
      <c r="G91" s="583" t="s">
        <v>3297</v>
      </c>
      <c r="H91" s="583" t="s">
        <v>3334</v>
      </c>
      <c r="I91" s="596">
        <v>43039</v>
      </c>
      <c r="J91" s="644">
        <v>2760</v>
      </c>
      <c r="K91" s="644"/>
      <c r="L91" s="583"/>
    </row>
    <row r="92" spans="1:12" ht="25.5" x14ac:dyDescent="0.25">
      <c r="A92" s="569">
        <v>90</v>
      </c>
      <c r="B92" s="569" t="s">
        <v>299</v>
      </c>
      <c r="C92" s="583" t="s">
        <v>3335</v>
      </c>
      <c r="D92" s="569" t="s">
        <v>989</v>
      </c>
      <c r="E92" s="569" t="s">
        <v>321</v>
      </c>
      <c r="F92" s="583" t="s">
        <v>3336</v>
      </c>
      <c r="G92" s="583" t="s">
        <v>3297</v>
      </c>
      <c r="H92" s="583" t="s">
        <v>3337</v>
      </c>
      <c r="I92" s="596">
        <v>43147</v>
      </c>
      <c r="J92" s="644">
        <v>1080</v>
      </c>
      <c r="K92" s="644"/>
      <c r="L92" s="583"/>
    </row>
    <row r="93" spans="1:12" ht="25.5" x14ac:dyDescent="0.25">
      <c r="A93" s="569">
        <v>91</v>
      </c>
      <c r="B93" s="569" t="s">
        <v>299</v>
      </c>
      <c r="C93" s="583" t="s">
        <v>3338</v>
      </c>
      <c r="D93" s="569" t="s">
        <v>989</v>
      </c>
      <c r="E93" s="569" t="s">
        <v>321</v>
      </c>
      <c r="F93" s="583" t="s">
        <v>3339</v>
      </c>
      <c r="G93" s="583" t="s">
        <v>3297</v>
      </c>
      <c r="H93" s="583" t="s">
        <v>3340</v>
      </c>
      <c r="I93" s="596">
        <v>43157</v>
      </c>
      <c r="J93" s="644">
        <v>4200</v>
      </c>
      <c r="K93" s="644"/>
      <c r="L93" s="583"/>
    </row>
    <row r="94" spans="1:12" ht="25.5" x14ac:dyDescent="0.25">
      <c r="A94" s="569">
        <v>92</v>
      </c>
      <c r="B94" s="569" t="s">
        <v>299</v>
      </c>
      <c r="C94" s="583" t="s">
        <v>3341</v>
      </c>
      <c r="D94" s="569" t="s">
        <v>989</v>
      </c>
      <c r="E94" s="569" t="s">
        <v>321</v>
      </c>
      <c r="F94" s="583" t="s">
        <v>3342</v>
      </c>
      <c r="G94" s="583" t="s">
        <v>3297</v>
      </c>
      <c r="H94" s="583" t="s">
        <v>3343</v>
      </c>
      <c r="I94" s="596">
        <v>43112</v>
      </c>
      <c r="J94" s="644">
        <v>1620</v>
      </c>
      <c r="K94" s="644"/>
      <c r="L94" s="583"/>
    </row>
    <row r="95" spans="1:12" ht="25.5" x14ac:dyDescent="0.25">
      <c r="A95" s="569">
        <v>93</v>
      </c>
      <c r="B95" s="569" t="s">
        <v>299</v>
      </c>
      <c r="C95" s="583" t="s">
        <v>3335</v>
      </c>
      <c r="D95" s="569" t="s">
        <v>989</v>
      </c>
      <c r="E95" s="569" t="s">
        <v>321</v>
      </c>
      <c r="F95" s="583" t="s">
        <v>3344</v>
      </c>
      <c r="G95" s="583" t="s">
        <v>3297</v>
      </c>
      <c r="H95" s="583" t="s">
        <v>3345</v>
      </c>
      <c r="I95" s="596">
        <v>43220</v>
      </c>
      <c r="J95" s="644">
        <v>1800</v>
      </c>
      <c r="K95" s="644"/>
      <c r="L95" s="583"/>
    </row>
    <row r="96" spans="1:12" ht="25.5" x14ac:dyDescent="0.25">
      <c r="A96" s="569">
        <v>94</v>
      </c>
      <c r="B96" s="569" t="s">
        <v>299</v>
      </c>
      <c r="C96" s="583" t="s">
        <v>3197</v>
      </c>
      <c r="D96" s="569" t="s">
        <v>989</v>
      </c>
      <c r="E96" s="569" t="s">
        <v>321</v>
      </c>
      <c r="F96" s="583" t="s">
        <v>3346</v>
      </c>
      <c r="G96" s="583" t="s">
        <v>3297</v>
      </c>
      <c r="H96" s="583" t="s">
        <v>3347</v>
      </c>
      <c r="I96" s="596">
        <v>43291</v>
      </c>
      <c r="J96" s="644">
        <v>97</v>
      </c>
      <c r="K96" s="644"/>
      <c r="L96" s="583"/>
    </row>
    <row r="97" spans="1:12" ht="25.5" x14ac:dyDescent="0.25">
      <c r="A97" s="569">
        <v>95</v>
      </c>
      <c r="B97" s="569" t="s">
        <v>299</v>
      </c>
      <c r="C97" s="583" t="s">
        <v>3348</v>
      </c>
      <c r="D97" s="569" t="s">
        <v>989</v>
      </c>
      <c r="E97" s="569" t="s">
        <v>321</v>
      </c>
      <c r="F97" s="583" t="s">
        <v>3349</v>
      </c>
      <c r="G97" s="583" t="s">
        <v>3297</v>
      </c>
      <c r="H97" s="583" t="s">
        <v>3350</v>
      </c>
      <c r="I97" s="596">
        <v>42570</v>
      </c>
      <c r="J97" s="644">
        <v>31</v>
      </c>
      <c r="K97" s="644"/>
      <c r="L97" s="583"/>
    </row>
    <row r="98" spans="1:12" ht="25.5" x14ac:dyDescent="0.25">
      <c r="A98" s="569">
        <v>96</v>
      </c>
      <c r="B98" s="569" t="s">
        <v>299</v>
      </c>
      <c r="C98" s="583" t="s">
        <v>3351</v>
      </c>
      <c r="D98" s="569" t="s">
        <v>989</v>
      </c>
      <c r="E98" s="569" t="s">
        <v>321</v>
      </c>
      <c r="F98" s="583" t="s">
        <v>3352</v>
      </c>
      <c r="G98" s="583" t="s">
        <v>3297</v>
      </c>
      <c r="H98" s="583" t="s">
        <v>3353</v>
      </c>
      <c r="I98" s="596">
        <v>43234</v>
      </c>
      <c r="J98" s="644">
        <v>4200</v>
      </c>
      <c r="K98" s="644"/>
      <c r="L98" s="583"/>
    </row>
    <row r="99" spans="1:12" ht="25.5" x14ac:dyDescent="0.25">
      <c r="A99" s="569">
        <v>97</v>
      </c>
      <c r="B99" s="569" t="s">
        <v>299</v>
      </c>
      <c r="C99" s="583" t="s">
        <v>3354</v>
      </c>
      <c r="D99" s="569" t="s">
        <v>989</v>
      </c>
      <c r="E99" s="569" t="s">
        <v>321</v>
      </c>
      <c r="F99" s="583" t="s">
        <v>3355</v>
      </c>
      <c r="G99" s="583" t="s">
        <v>3297</v>
      </c>
      <c r="H99" s="583" t="s">
        <v>3356</v>
      </c>
      <c r="I99" s="596">
        <v>43172</v>
      </c>
      <c r="J99" s="644">
        <v>6000</v>
      </c>
      <c r="K99" s="644"/>
      <c r="L99" s="583"/>
    </row>
    <row r="100" spans="1:12" ht="25.5" x14ac:dyDescent="0.25">
      <c r="A100" s="569">
        <v>98</v>
      </c>
      <c r="B100" s="569" t="s">
        <v>299</v>
      </c>
      <c r="C100" s="583" t="s">
        <v>3357</v>
      </c>
      <c r="D100" s="569" t="s">
        <v>989</v>
      </c>
      <c r="E100" s="569" t="s">
        <v>321</v>
      </c>
      <c r="F100" s="583" t="s">
        <v>3358</v>
      </c>
      <c r="G100" s="583" t="s">
        <v>3297</v>
      </c>
      <c r="H100" s="583" t="s">
        <v>3359</v>
      </c>
      <c r="I100" s="596">
        <v>43235</v>
      </c>
      <c r="J100" s="644">
        <v>540</v>
      </c>
      <c r="K100" s="644"/>
      <c r="L100" s="583"/>
    </row>
    <row r="101" spans="1:12" ht="25.5" x14ac:dyDescent="0.25">
      <c r="A101" s="569">
        <v>99</v>
      </c>
      <c r="B101" s="569" t="s">
        <v>299</v>
      </c>
      <c r="C101" s="583" t="s">
        <v>3360</v>
      </c>
      <c r="D101" s="569" t="s">
        <v>989</v>
      </c>
      <c r="E101" s="569" t="s">
        <v>321</v>
      </c>
      <c r="F101" s="583" t="s">
        <v>3361</v>
      </c>
      <c r="G101" s="583" t="s">
        <v>3297</v>
      </c>
      <c r="H101" s="583" t="s">
        <v>3362</v>
      </c>
      <c r="I101" s="596">
        <v>43160</v>
      </c>
      <c r="J101" s="644">
        <v>700</v>
      </c>
      <c r="K101" s="644"/>
      <c r="L101" s="583"/>
    </row>
    <row r="102" spans="1:12" ht="25.5" x14ac:dyDescent="0.25">
      <c r="A102" s="569">
        <v>100</v>
      </c>
      <c r="B102" s="569" t="s">
        <v>299</v>
      </c>
      <c r="C102" s="583" t="s">
        <v>3363</v>
      </c>
      <c r="D102" s="569" t="s">
        <v>989</v>
      </c>
      <c r="E102" s="569" t="s">
        <v>321</v>
      </c>
      <c r="F102" s="583" t="s">
        <v>3364</v>
      </c>
      <c r="G102" s="583" t="s">
        <v>3297</v>
      </c>
      <c r="H102" s="583" t="s">
        <v>3365</v>
      </c>
      <c r="I102" s="596">
        <v>43203</v>
      </c>
      <c r="J102" s="644">
        <v>2711</v>
      </c>
      <c r="K102" s="644"/>
      <c r="L102" s="583"/>
    </row>
    <row r="103" spans="1:12" ht="25.5" x14ac:dyDescent="0.25">
      <c r="A103" s="569">
        <v>101</v>
      </c>
      <c r="B103" s="569" t="s">
        <v>299</v>
      </c>
      <c r="C103" s="583" t="s">
        <v>3357</v>
      </c>
      <c r="D103" s="569" t="s">
        <v>989</v>
      </c>
      <c r="E103" s="569" t="s">
        <v>321</v>
      </c>
      <c r="F103" s="583" t="s">
        <v>3366</v>
      </c>
      <c r="G103" s="583" t="s">
        <v>3297</v>
      </c>
      <c r="H103" s="583" t="s">
        <v>3367</v>
      </c>
      <c r="I103" s="596">
        <v>43251</v>
      </c>
      <c r="J103" s="644">
        <v>200</v>
      </c>
      <c r="K103" s="644"/>
      <c r="L103" s="583"/>
    </row>
    <row r="104" spans="1:12" ht="25.5" x14ac:dyDescent="0.25">
      <c r="A104" s="569">
        <v>102</v>
      </c>
      <c r="B104" s="569" t="s">
        <v>299</v>
      </c>
      <c r="C104" s="583" t="s">
        <v>3368</v>
      </c>
      <c r="D104" s="569" t="s">
        <v>989</v>
      </c>
      <c r="E104" s="569" t="s">
        <v>321</v>
      </c>
      <c r="F104" s="583" t="s">
        <v>3369</v>
      </c>
      <c r="G104" s="583" t="s">
        <v>3297</v>
      </c>
      <c r="H104" s="583" t="s">
        <v>3370</v>
      </c>
      <c r="I104" s="596">
        <v>43193</v>
      </c>
      <c r="J104" s="644">
        <v>1320</v>
      </c>
      <c r="K104" s="644"/>
      <c r="L104" s="583"/>
    </row>
    <row r="105" spans="1:12" ht="25.5" x14ac:dyDescent="0.25">
      <c r="A105" s="569">
        <v>103</v>
      </c>
      <c r="B105" s="569" t="s">
        <v>299</v>
      </c>
      <c r="C105" s="583" t="s">
        <v>3371</v>
      </c>
      <c r="D105" s="569" t="s">
        <v>989</v>
      </c>
      <c r="E105" s="569" t="s">
        <v>321</v>
      </c>
      <c r="F105" s="583" t="s">
        <v>3372</v>
      </c>
      <c r="G105" s="583" t="s">
        <v>3297</v>
      </c>
      <c r="H105" s="583" t="s">
        <v>3373</v>
      </c>
      <c r="I105" s="596">
        <v>43151</v>
      </c>
      <c r="J105" s="644">
        <v>1800</v>
      </c>
      <c r="K105" s="644"/>
      <c r="L105" s="583"/>
    </row>
    <row r="106" spans="1:12" ht="25.5" x14ac:dyDescent="0.25">
      <c r="A106" s="569">
        <v>104</v>
      </c>
      <c r="B106" s="569" t="s">
        <v>299</v>
      </c>
      <c r="C106" s="583" t="s">
        <v>3374</v>
      </c>
      <c r="D106" s="569" t="s">
        <v>989</v>
      </c>
      <c r="E106" s="569" t="s">
        <v>321</v>
      </c>
      <c r="F106" s="583" t="s">
        <v>3375</v>
      </c>
      <c r="G106" s="583" t="s">
        <v>3297</v>
      </c>
      <c r="H106" s="583" t="s">
        <v>3373</v>
      </c>
      <c r="I106" s="596">
        <v>43151</v>
      </c>
      <c r="J106" s="644">
        <v>1500</v>
      </c>
      <c r="K106" s="644"/>
      <c r="L106" s="583"/>
    </row>
    <row r="107" spans="1:12" ht="25.5" x14ac:dyDescent="0.25">
      <c r="A107" s="569">
        <v>105</v>
      </c>
      <c r="B107" s="569" t="s">
        <v>299</v>
      </c>
      <c r="C107" s="583" t="s">
        <v>3376</v>
      </c>
      <c r="D107" s="569" t="s">
        <v>989</v>
      </c>
      <c r="E107" s="569" t="s">
        <v>321</v>
      </c>
      <c r="F107" s="583" t="s">
        <v>3377</v>
      </c>
      <c r="G107" s="583" t="s">
        <v>3297</v>
      </c>
      <c r="H107" s="583" t="s">
        <v>3378</v>
      </c>
      <c r="I107" s="596">
        <v>43241</v>
      </c>
      <c r="J107" s="644">
        <v>1440</v>
      </c>
      <c r="K107" s="644"/>
      <c r="L107" s="583"/>
    </row>
    <row r="108" spans="1:12" ht="25.5" x14ac:dyDescent="0.25">
      <c r="A108" s="569">
        <v>106</v>
      </c>
      <c r="B108" s="569" t="s">
        <v>299</v>
      </c>
      <c r="C108" s="583" t="s">
        <v>3335</v>
      </c>
      <c r="D108" s="569" t="s">
        <v>989</v>
      </c>
      <c r="E108" s="569" t="s">
        <v>321</v>
      </c>
      <c r="F108" s="583" t="s">
        <v>3379</v>
      </c>
      <c r="G108" s="583" t="s">
        <v>3297</v>
      </c>
      <c r="H108" s="583" t="s">
        <v>3380</v>
      </c>
      <c r="I108" s="596">
        <v>43285</v>
      </c>
      <c r="J108" s="644">
        <v>1680</v>
      </c>
      <c r="K108" s="644"/>
      <c r="L108" s="583"/>
    </row>
    <row r="109" spans="1:12" ht="25.5" x14ac:dyDescent="0.25">
      <c r="A109" s="569">
        <v>107</v>
      </c>
      <c r="B109" s="569" t="s">
        <v>299</v>
      </c>
      <c r="C109" s="583" t="s">
        <v>3354</v>
      </c>
      <c r="D109" s="569" t="s">
        <v>989</v>
      </c>
      <c r="E109" s="569" t="s">
        <v>321</v>
      </c>
      <c r="F109" s="583" t="s">
        <v>3381</v>
      </c>
      <c r="G109" s="583" t="s">
        <v>3297</v>
      </c>
      <c r="H109" s="583" t="s">
        <v>3382</v>
      </c>
      <c r="I109" s="596">
        <v>43346</v>
      </c>
      <c r="J109" s="644">
        <v>840</v>
      </c>
      <c r="K109" s="644"/>
      <c r="L109" s="583"/>
    </row>
    <row r="110" spans="1:12" ht="25.5" x14ac:dyDescent="0.25">
      <c r="A110" s="569">
        <v>108</v>
      </c>
      <c r="B110" s="569" t="s">
        <v>299</v>
      </c>
      <c r="C110" s="583" t="s">
        <v>3383</v>
      </c>
      <c r="D110" s="569" t="s">
        <v>989</v>
      </c>
      <c r="E110" s="569" t="s">
        <v>321</v>
      </c>
      <c r="F110" s="583" t="s">
        <v>3384</v>
      </c>
      <c r="G110" s="583" t="s">
        <v>3297</v>
      </c>
      <c r="H110" s="583" t="s">
        <v>3385</v>
      </c>
      <c r="I110" s="596">
        <v>43340</v>
      </c>
      <c r="J110" s="644">
        <v>600</v>
      </c>
      <c r="K110" s="644"/>
      <c r="L110" s="583"/>
    </row>
    <row r="111" spans="1:12" ht="25.5" x14ac:dyDescent="0.25">
      <c r="A111" s="569">
        <v>109</v>
      </c>
      <c r="B111" s="569" t="s">
        <v>299</v>
      </c>
      <c r="C111" s="583" t="s">
        <v>3386</v>
      </c>
      <c r="D111" s="569" t="s">
        <v>989</v>
      </c>
      <c r="E111" s="569" t="s">
        <v>321</v>
      </c>
      <c r="F111" s="583" t="s">
        <v>3387</v>
      </c>
      <c r="G111" s="583" t="s">
        <v>3297</v>
      </c>
      <c r="H111" s="583" t="s">
        <v>3388</v>
      </c>
      <c r="I111" s="596">
        <v>43361</v>
      </c>
      <c r="J111" s="644">
        <v>897</v>
      </c>
      <c r="K111" s="644"/>
      <c r="L111" s="583"/>
    </row>
    <row r="112" spans="1:12" ht="25.5" x14ac:dyDescent="0.25">
      <c r="A112" s="569">
        <v>110</v>
      </c>
      <c r="B112" s="569" t="s">
        <v>299</v>
      </c>
      <c r="C112" s="583" t="s">
        <v>3389</v>
      </c>
      <c r="D112" s="569" t="s">
        <v>989</v>
      </c>
      <c r="E112" s="569" t="s">
        <v>321</v>
      </c>
      <c r="F112" s="583" t="s">
        <v>3390</v>
      </c>
      <c r="G112" s="583" t="s">
        <v>3297</v>
      </c>
      <c r="H112" s="583" t="s">
        <v>3391</v>
      </c>
      <c r="I112" s="596">
        <v>43388</v>
      </c>
      <c r="J112" s="644">
        <v>10825</v>
      </c>
      <c r="K112" s="644"/>
      <c r="L112" s="583"/>
    </row>
    <row r="113" spans="1:12" ht="25.5" x14ac:dyDescent="0.25">
      <c r="A113" s="569">
        <v>111</v>
      </c>
      <c r="B113" s="569" t="s">
        <v>299</v>
      </c>
      <c r="C113" s="583" t="s">
        <v>3392</v>
      </c>
      <c r="D113" s="569" t="s">
        <v>989</v>
      </c>
      <c r="E113" s="569" t="s">
        <v>321</v>
      </c>
      <c r="F113" s="583" t="s">
        <v>3393</v>
      </c>
      <c r="G113" s="583" t="s">
        <v>3297</v>
      </c>
      <c r="H113" s="583" t="s">
        <v>3394</v>
      </c>
      <c r="I113" s="596">
        <v>43252</v>
      </c>
      <c r="J113" s="644">
        <v>1980</v>
      </c>
      <c r="K113" s="644"/>
      <c r="L113" s="583"/>
    </row>
    <row r="114" spans="1:12" ht="25.5" x14ac:dyDescent="0.25">
      <c r="A114" s="569">
        <v>112</v>
      </c>
      <c r="B114" s="584" t="s">
        <v>301</v>
      </c>
      <c r="C114" s="570" t="s">
        <v>3395</v>
      </c>
      <c r="D114" s="569" t="s">
        <v>693</v>
      </c>
      <c r="E114" s="569" t="s">
        <v>321</v>
      </c>
      <c r="F114" s="570">
        <v>201804003</v>
      </c>
      <c r="G114" s="570" t="s">
        <v>1129</v>
      </c>
      <c r="H114" s="570" t="s">
        <v>3396</v>
      </c>
      <c r="I114" s="579" t="s">
        <v>3397</v>
      </c>
      <c r="J114" s="645"/>
      <c r="K114" s="645">
        <v>7500</v>
      </c>
      <c r="L114" s="570"/>
    </row>
    <row r="115" spans="1:12" ht="25.5" x14ac:dyDescent="0.25">
      <c r="A115" s="569">
        <v>113</v>
      </c>
      <c r="B115" s="584" t="s">
        <v>301</v>
      </c>
      <c r="C115" s="570" t="s">
        <v>3398</v>
      </c>
      <c r="D115" s="569" t="s">
        <v>693</v>
      </c>
      <c r="E115" s="569" t="s">
        <v>321</v>
      </c>
      <c r="F115" s="570" t="s">
        <v>3399</v>
      </c>
      <c r="G115" s="570" t="s">
        <v>3400</v>
      </c>
      <c r="H115" s="570" t="s">
        <v>3401</v>
      </c>
      <c r="I115" s="569" t="s">
        <v>3402</v>
      </c>
      <c r="J115" s="645">
        <v>4980</v>
      </c>
      <c r="K115" s="645"/>
      <c r="L115" s="570"/>
    </row>
    <row r="116" spans="1:12" ht="25.5" x14ac:dyDescent="0.25">
      <c r="A116" s="569">
        <v>114</v>
      </c>
      <c r="B116" s="584" t="s">
        <v>301</v>
      </c>
      <c r="C116" s="570" t="s">
        <v>3403</v>
      </c>
      <c r="D116" s="569" t="s">
        <v>693</v>
      </c>
      <c r="E116" s="569" t="s">
        <v>321</v>
      </c>
      <c r="F116" s="570" t="s">
        <v>3404</v>
      </c>
      <c r="G116" s="570" t="s">
        <v>1225</v>
      </c>
      <c r="H116" s="570" t="s">
        <v>3405</v>
      </c>
      <c r="I116" s="569" t="s">
        <v>3406</v>
      </c>
      <c r="J116" s="645">
        <v>17000</v>
      </c>
      <c r="K116" s="645"/>
      <c r="L116" s="570"/>
    </row>
    <row r="117" spans="1:12" ht="25.5" x14ac:dyDescent="0.25">
      <c r="A117" s="569">
        <v>115</v>
      </c>
      <c r="B117" s="584" t="s">
        <v>301</v>
      </c>
      <c r="C117" s="570" t="s">
        <v>3407</v>
      </c>
      <c r="D117" s="569" t="s">
        <v>693</v>
      </c>
      <c r="E117" s="569" t="s">
        <v>321</v>
      </c>
      <c r="F117" s="570" t="s">
        <v>3408</v>
      </c>
      <c r="G117" s="570" t="s">
        <v>3409</v>
      </c>
      <c r="H117" s="570" t="s">
        <v>3410</v>
      </c>
      <c r="I117" s="569" t="s">
        <v>3411</v>
      </c>
      <c r="J117" s="645">
        <v>2420</v>
      </c>
      <c r="K117" s="645"/>
      <c r="L117" s="570"/>
    </row>
    <row r="118" spans="1:12" ht="25.5" x14ac:dyDescent="0.25">
      <c r="A118" s="569">
        <v>116</v>
      </c>
      <c r="B118" s="584" t="s">
        <v>301</v>
      </c>
      <c r="C118" s="570" t="s">
        <v>3407</v>
      </c>
      <c r="D118" s="569" t="s">
        <v>693</v>
      </c>
      <c r="E118" s="569" t="s">
        <v>321</v>
      </c>
      <c r="F118" s="570" t="s">
        <v>3412</v>
      </c>
      <c r="G118" s="570" t="s">
        <v>3413</v>
      </c>
      <c r="H118" s="570" t="s">
        <v>3414</v>
      </c>
      <c r="I118" s="569" t="s">
        <v>3411</v>
      </c>
      <c r="J118" s="645">
        <v>2960</v>
      </c>
      <c r="K118" s="645"/>
      <c r="L118" s="570"/>
    </row>
    <row r="119" spans="1:12" ht="25.5" x14ac:dyDescent="0.25">
      <c r="A119" s="569">
        <v>117</v>
      </c>
      <c r="B119" s="584" t="s">
        <v>301</v>
      </c>
      <c r="C119" s="587" t="s">
        <v>3415</v>
      </c>
      <c r="D119" s="584" t="s">
        <v>693</v>
      </c>
      <c r="E119" s="584" t="s">
        <v>3416</v>
      </c>
      <c r="F119" s="583" t="s">
        <v>3417</v>
      </c>
      <c r="G119" s="570" t="s">
        <v>3418</v>
      </c>
      <c r="H119" s="583" t="s">
        <v>3419</v>
      </c>
      <c r="I119" s="584" t="s">
        <v>3420</v>
      </c>
      <c r="J119" s="645">
        <v>6398</v>
      </c>
      <c r="K119" s="645"/>
      <c r="L119" s="570"/>
    </row>
    <row r="120" spans="1:12" ht="25.5" x14ac:dyDescent="0.25">
      <c r="A120" s="569">
        <v>118</v>
      </c>
      <c r="B120" s="584" t="s">
        <v>301</v>
      </c>
      <c r="C120" s="587" t="s">
        <v>3415</v>
      </c>
      <c r="D120" s="584" t="s">
        <v>693</v>
      </c>
      <c r="E120" s="584" t="s">
        <v>3416</v>
      </c>
      <c r="F120" s="570" t="s">
        <v>3421</v>
      </c>
      <c r="G120" s="583" t="s">
        <v>3422</v>
      </c>
      <c r="H120" s="570" t="s">
        <v>3423</v>
      </c>
      <c r="I120" s="569" t="s">
        <v>3424</v>
      </c>
      <c r="J120" s="645">
        <v>15404</v>
      </c>
      <c r="K120" s="645"/>
      <c r="L120" s="570"/>
    </row>
    <row r="121" spans="1:12" ht="25.5" x14ac:dyDescent="0.25">
      <c r="A121" s="569">
        <v>119</v>
      </c>
      <c r="B121" s="584" t="s">
        <v>301</v>
      </c>
      <c r="C121" s="570" t="s">
        <v>3425</v>
      </c>
      <c r="D121" s="569" t="s">
        <v>989</v>
      </c>
      <c r="E121" s="569" t="s">
        <v>321</v>
      </c>
      <c r="F121" s="570" t="s">
        <v>3426</v>
      </c>
      <c r="G121" s="570" t="s">
        <v>3427</v>
      </c>
      <c r="H121" s="570" t="s">
        <v>3428</v>
      </c>
      <c r="I121" s="569" t="s">
        <v>3429</v>
      </c>
      <c r="J121" s="645">
        <v>1368</v>
      </c>
      <c r="K121" s="645"/>
      <c r="L121" s="570"/>
    </row>
    <row r="122" spans="1:12" ht="25.5" x14ac:dyDescent="0.25">
      <c r="A122" s="569">
        <v>120</v>
      </c>
      <c r="B122" s="584" t="s">
        <v>301</v>
      </c>
      <c r="C122" s="570" t="s">
        <v>1605</v>
      </c>
      <c r="D122" s="569" t="s">
        <v>989</v>
      </c>
      <c r="E122" s="569" t="s">
        <v>321</v>
      </c>
      <c r="F122" s="570" t="s">
        <v>3430</v>
      </c>
      <c r="G122" s="570" t="s">
        <v>1150</v>
      </c>
      <c r="H122" s="570" t="s">
        <v>3431</v>
      </c>
      <c r="I122" s="569" t="s">
        <v>3432</v>
      </c>
      <c r="J122" s="645">
        <v>39600</v>
      </c>
      <c r="K122" s="645"/>
      <c r="L122" s="570"/>
    </row>
    <row r="123" spans="1:12" ht="25.5" x14ac:dyDescent="0.25">
      <c r="A123" s="569">
        <v>121</v>
      </c>
      <c r="B123" s="584" t="s">
        <v>301</v>
      </c>
      <c r="C123" s="570" t="s">
        <v>3425</v>
      </c>
      <c r="D123" s="569" t="s">
        <v>989</v>
      </c>
      <c r="E123" s="569" t="s">
        <v>321</v>
      </c>
      <c r="F123" s="570" t="s">
        <v>3426</v>
      </c>
      <c r="G123" s="570" t="s">
        <v>3427</v>
      </c>
      <c r="H123" s="570" t="s">
        <v>3433</v>
      </c>
      <c r="I123" s="569" t="s">
        <v>3434</v>
      </c>
      <c r="J123" s="645">
        <v>4320</v>
      </c>
      <c r="K123" s="645"/>
      <c r="L123" s="570"/>
    </row>
    <row r="124" spans="1:12" ht="25.5" x14ac:dyDescent="0.25">
      <c r="A124" s="569">
        <v>122</v>
      </c>
      <c r="B124" s="584" t="s">
        <v>301</v>
      </c>
      <c r="C124" s="570" t="s">
        <v>3435</v>
      </c>
      <c r="D124" s="569" t="s">
        <v>989</v>
      </c>
      <c r="E124" s="569" t="s">
        <v>694</v>
      </c>
      <c r="F124" s="570" t="s">
        <v>3436</v>
      </c>
      <c r="G124" s="583" t="s">
        <v>1225</v>
      </c>
      <c r="H124" s="570" t="s">
        <v>3437</v>
      </c>
      <c r="I124" s="569">
        <v>2017</v>
      </c>
      <c r="J124" s="645">
        <v>3600</v>
      </c>
      <c r="K124" s="645"/>
      <c r="L124" s="570"/>
    </row>
    <row r="125" spans="1:12" ht="25.5" x14ac:dyDescent="0.25">
      <c r="A125" s="569">
        <v>123</v>
      </c>
      <c r="B125" s="584" t="s">
        <v>301</v>
      </c>
      <c r="C125" s="583" t="s">
        <v>3438</v>
      </c>
      <c r="D125" s="569" t="s">
        <v>989</v>
      </c>
      <c r="E125" s="584" t="s">
        <v>321</v>
      </c>
      <c r="F125" s="583" t="s">
        <v>3439</v>
      </c>
      <c r="G125" s="570" t="s">
        <v>1150</v>
      </c>
      <c r="H125" s="583" t="s">
        <v>3440</v>
      </c>
      <c r="I125" s="584">
        <v>2017</v>
      </c>
      <c r="J125" s="644">
        <v>648</v>
      </c>
      <c r="K125" s="644"/>
      <c r="L125" s="583"/>
    </row>
    <row r="126" spans="1:12" ht="25.5" x14ac:dyDescent="0.25">
      <c r="A126" s="569">
        <v>124</v>
      </c>
      <c r="B126" s="584" t="s">
        <v>301</v>
      </c>
      <c r="C126" s="583" t="s">
        <v>3441</v>
      </c>
      <c r="D126" s="569" t="s">
        <v>989</v>
      </c>
      <c r="E126" s="584" t="s">
        <v>321</v>
      </c>
      <c r="F126" s="583" t="s">
        <v>3442</v>
      </c>
      <c r="G126" s="583" t="s">
        <v>3443</v>
      </c>
      <c r="H126" s="583" t="s">
        <v>3444</v>
      </c>
      <c r="I126" s="584" t="s">
        <v>3445</v>
      </c>
      <c r="J126" s="644">
        <v>4785.6000000000004</v>
      </c>
      <c r="K126" s="644"/>
      <c r="L126" s="583"/>
    </row>
    <row r="127" spans="1:12" ht="25.5" x14ac:dyDescent="0.25">
      <c r="A127" s="569">
        <v>125</v>
      </c>
      <c r="B127" s="584" t="s">
        <v>301</v>
      </c>
      <c r="C127" s="583" t="s">
        <v>3446</v>
      </c>
      <c r="D127" s="569" t="s">
        <v>989</v>
      </c>
      <c r="E127" s="584" t="s">
        <v>321</v>
      </c>
      <c r="F127" s="583" t="s">
        <v>3426</v>
      </c>
      <c r="G127" s="570" t="s">
        <v>3427</v>
      </c>
      <c r="H127" s="583" t="s">
        <v>3447</v>
      </c>
      <c r="I127" s="584" t="s">
        <v>3448</v>
      </c>
      <c r="J127" s="644">
        <v>2052</v>
      </c>
      <c r="K127" s="644"/>
      <c r="L127" s="583"/>
    </row>
    <row r="128" spans="1:12" ht="25.5" x14ac:dyDescent="0.25">
      <c r="A128" s="569">
        <v>126</v>
      </c>
      <c r="B128" s="584" t="s">
        <v>301</v>
      </c>
      <c r="C128" s="583" t="s">
        <v>3449</v>
      </c>
      <c r="D128" s="569" t="s">
        <v>989</v>
      </c>
      <c r="E128" s="584" t="s">
        <v>321</v>
      </c>
      <c r="F128" s="583" t="s">
        <v>3426</v>
      </c>
      <c r="G128" s="570" t="s">
        <v>3427</v>
      </c>
      <c r="H128" s="583" t="s">
        <v>3450</v>
      </c>
      <c r="I128" s="584" t="s">
        <v>3451</v>
      </c>
      <c r="J128" s="644">
        <v>2880</v>
      </c>
      <c r="K128" s="644"/>
      <c r="L128" s="583"/>
    </row>
    <row r="129" spans="1:12" ht="25.5" x14ac:dyDescent="0.25">
      <c r="A129" s="569">
        <v>127</v>
      </c>
      <c r="B129" s="584" t="s">
        <v>301</v>
      </c>
      <c r="C129" s="583" t="s">
        <v>3441</v>
      </c>
      <c r="D129" s="569" t="s">
        <v>989</v>
      </c>
      <c r="E129" s="584" t="s">
        <v>321</v>
      </c>
      <c r="F129" s="583" t="s">
        <v>3452</v>
      </c>
      <c r="G129" s="583" t="s">
        <v>3453</v>
      </c>
      <c r="H129" s="583" t="s">
        <v>3454</v>
      </c>
      <c r="I129" s="584" t="s">
        <v>3455</v>
      </c>
      <c r="J129" s="644">
        <v>910.68</v>
      </c>
      <c r="K129" s="644"/>
      <c r="L129" s="583"/>
    </row>
    <row r="130" spans="1:12" ht="25.5" x14ac:dyDescent="0.25">
      <c r="A130" s="569">
        <v>128</v>
      </c>
      <c r="B130" s="584" t="s">
        <v>301</v>
      </c>
      <c r="C130" s="583" t="s">
        <v>3449</v>
      </c>
      <c r="D130" s="569" t="s">
        <v>989</v>
      </c>
      <c r="E130" s="584" t="s">
        <v>321</v>
      </c>
      <c r="F130" s="583" t="s">
        <v>3426</v>
      </c>
      <c r="G130" s="570" t="s">
        <v>3427</v>
      </c>
      <c r="H130" s="583" t="s">
        <v>3450</v>
      </c>
      <c r="I130" s="584" t="s">
        <v>3456</v>
      </c>
      <c r="J130" s="644">
        <v>2880</v>
      </c>
      <c r="K130" s="644"/>
      <c r="L130" s="583"/>
    </row>
    <row r="131" spans="1:12" ht="25.5" x14ac:dyDescent="0.25">
      <c r="A131" s="569">
        <v>129</v>
      </c>
      <c r="B131" s="584" t="s">
        <v>301</v>
      </c>
      <c r="C131" s="583" t="s">
        <v>3457</v>
      </c>
      <c r="D131" s="569" t="s">
        <v>989</v>
      </c>
      <c r="E131" s="584" t="s">
        <v>321</v>
      </c>
      <c r="F131" s="583" t="s">
        <v>3426</v>
      </c>
      <c r="G131" s="570" t="s">
        <v>3427</v>
      </c>
      <c r="H131" s="583" t="s">
        <v>3458</v>
      </c>
      <c r="I131" s="584" t="s">
        <v>3459</v>
      </c>
      <c r="J131" s="644">
        <v>5592</v>
      </c>
      <c r="K131" s="644"/>
      <c r="L131" s="583"/>
    </row>
    <row r="132" spans="1:12" ht="25.5" x14ac:dyDescent="0.25">
      <c r="A132" s="569">
        <v>130</v>
      </c>
      <c r="B132" s="584" t="s">
        <v>301</v>
      </c>
      <c r="C132" s="583" t="s">
        <v>3460</v>
      </c>
      <c r="D132" s="569" t="s">
        <v>989</v>
      </c>
      <c r="E132" s="584" t="s">
        <v>321</v>
      </c>
      <c r="F132" s="583" t="s">
        <v>3461</v>
      </c>
      <c r="G132" s="583" t="s">
        <v>3462</v>
      </c>
      <c r="H132" s="583" t="s">
        <v>3463</v>
      </c>
      <c r="I132" s="584" t="s">
        <v>3464</v>
      </c>
      <c r="J132" s="644">
        <v>472.8</v>
      </c>
      <c r="K132" s="644"/>
      <c r="L132" s="583"/>
    </row>
    <row r="133" spans="1:12" ht="25.5" x14ac:dyDescent="0.25">
      <c r="A133" s="569">
        <v>131</v>
      </c>
      <c r="B133" s="584" t="s">
        <v>301</v>
      </c>
      <c r="C133" s="583" t="s">
        <v>3460</v>
      </c>
      <c r="D133" s="569" t="s">
        <v>989</v>
      </c>
      <c r="E133" s="584" t="s">
        <v>321</v>
      </c>
      <c r="F133" s="583" t="s">
        <v>2159</v>
      </c>
      <c r="G133" s="583" t="s">
        <v>3462</v>
      </c>
      <c r="H133" s="583" t="s">
        <v>3463</v>
      </c>
      <c r="I133" s="584" t="s">
        <v>3465</v>
      </c>
      <c r="J133" s="644">
        <v>801.6</v>
      </c>
      <c r="K133" s="644"/>
      <c r="L133" s="583"/>
    </row>
    <row r="134" spans="1:12" ht="25.5" x14ac:dyDescent="0.25">
      <c r="A134" s="569">
        <v>132</v>
      </c>
      <c r="B134" s="584" t="s">
        <v>301</v>
      </c>
      <c r="C134" s="583" t="s">
        <v>3466</v>
      </c>
      <c r="D134" s="569" t="s">
        <v>989</v>
      </c>
      <c r="E134" s="584" t="s">
        <v>321</v>
      </c>
      <c r="F134" s="583" t="s">
        <v>3426</v>
      </c>
      <c r="G134" s="570" t="s">
        <v>3427</v>
      </c>
      <c r="H134" s="583" t="s">
        <v>3467</v>
      </c>
      <c r="I134" s="584" t="s">
        <v>3468</v>
      </c>
      <c r="J134" s="644">
        <v>10033.92</v>
      </c>
      <c r="K134" s="644"/>
      <c r="L134" s="583"/>
    </row>
    <row r="135" spans="1:12" ht="25.5" x14ac:dyDescent="0.25">
      <c r="A135" s="569">
        <v>133</v>
      </c>
      <c r="B135" s="584" t="s">
        <v>301</v>
      </c>
      <c r="C135" s="583" t="s">
        <v>3469</v>
      </c>
      <c r="D135" s="569" t="s">
        <v>989</v>
      </c>
      <c r="E135" s="584" t="s">
        <v>321</v>
      </c>
      <c r="F135" s="583" t="s">
        <v>2155</v>
      </c>
      <c r="G135" s="583" t="s">
        <v>3470</v>
      </c>
      <c r="H135" s="583" t="s">
        <v>3471</v>
      </c>
      <c r="I135" s="584" t="s">
        <v>3472</v>
      </c>
      <c r="J135" s="644">
        <v>660</v>
      </c>
      <c r="K135" s="644"/>
      <c r="L135" s="583"/>
    </row>
    <row r="136" spans="1:12" ht="25.5" x14ac:dyDescent="0.25">
      <c r="A136" s="569">
        <v>134</v>
      </c>
      <c r="B136" s="584" t="s">
        <v>301</v>
      </c>
      <c r="C136" s="583" t="s">
        <v>3469</v>
      </c>
      <c r="D136" s="569" t="s">
        <v>989</v>
      </c>
      <c r="E136" s="584" t="s">
        <v>321</v>
      </c>
      <c r="F136" s="583" t="s">
        <v>2150</v>
      </c>
      <c r="G136" s="583" t="s">
        <v>3470</v>
      </c>
      <c r="H136" s="583" t="s">
        <v>3473</v>
      </c>
      <c r="I136" s="584" t="s">
        <v>3472</v>
      </c>
      <c r="J136" s="644">
        <v>1536</v>
      </c>
      <c r="K136" s="644"/>
      <c r="L136" s="583"/>
    </row>
    <row r="137" spans="1:12" ht="25.5" x14ac:dyDescent="0.25">
      <c r="A137" s="569">
        <v>135</v>
      </c>
      <c r="B137" s="584" t="s">
        <v>301</v>
      </c>
      <c r="C137" s="583" t="s">
        <v>1246</v>
      </c>
      <c r="D137" s="569" t="s">
        <v>989</v>
      </c>
      <c r="E137" s="584" t="s">
        <v>321</v>
      </c>
      <c r="F137" s="583" t="s">
        <v>2238</v>
      </c>
      <c r="G137" s="583" t="s">
        <v>3462</v>
      </c>
      <c r="H137" s="583" t="s">
        <v>3474</v>
      </c>
      <c r="I137" s="584" t="s">
        <v>3475</v>
      </c>
      <c r="J137" s="644">
        <v>40</v>
      </c>
      <c r="K137" s="644"/>
      <c r="L137" s="583"/>
    </row>
    <row r="138" spans="1:12" ht="25.5" x14ac:dyDescent="0.25">
      <c r="A138" s="569">
        <v>136</v>
      </c>
      <c r="B138" s="584" t="s">
        <v>301</v>
      </c>
      <c r="C138" s="583" t="s">
        <v>3476</v>
      </c>
      <c r="D138" s="569" t="s">
        <v>989</v>
      </c>
      <c r="E138" s="584" t="s">
        <v>321</v>
      </c>
      <c r="F138" s="583" t="s">
        <v>2193</v>
      </c>
      <c r="G138" s="583" t="s">
        <v>3453</v>
      </c>
      <c r="H138" s="583" t="s">
        <v>3477</v>
      </c>
      <c r="I138" s="584" t="s">
        <v>3478</v>
      </c>
      <c r="J138" s="644">
        <v>69.319999999999993</v>
      </c>
      <c r="K138" s="644"/>
      <c r="L138" s="583"/>
    </row>
    <row r="139" spans="1:12" ht="25.5" x14ac:dyDescent="0.25">
      <c r="A139" s="569">
        <v>137</v>
      </c>
      <c r="B139" s="584" t="s">
        <v>301</v>
      </c>
      <c r="C139" s="583" t="s">
        <v>3479</v>
      </c>
      <c r="D139" s="569" t="s">
        <v>989</v>
      </c>
      <c r="E139" s="584" t="s">
        <v>321</v>
      </c>
      <c r="F139" s="583" t="s">
        <v>3480</v>
      </c>
      <c r="G139" s="583" t="s">
        <v>3462</v>
      </c>
      <c r="H139" s="583" t="s">
        <v>3481</v>
      </c>
      <c r="I139" s="584" t="s">
        <v>3482</v>
      </c>
      <c r="J139" s="644">
        <v>360</v>
      </c>
      <c r="K139" s="644"/>
      <c r="L139" s="583"/>
    </row>
    <row r="140" spans="1:12" ht="25.5" x14ac:dyDescent="0.25">
      <c r="A140" s="569">
        <v>138</v>
      </c>
      <c r="B140" s="584" t="s">
        <v>301</v>
      </c>
      <c r="C140" s="583" t="s">
        <v>3483</v>
      </c>
      <c r="D140" s="569" t="s">
        <v>989</v>
      </c>
      <c r="E140" s="584" t="s">
        <v>321</v>
      </c>
      <c r="F140" s="583" t="s">
        <v>2229</v>
      </c>
      <c r="G140" s="583" t="s">
        <v>3462</v>
      </c>
      <c r="H140" s="583" t="s">
        <v>3484</v>
      </c>
      <c r="I140" s="584" t="s">
        <v>3485</v>
      </c>
      <c r="J140" s="644">
        <v>1152</v>
      </c>
      <c r="K140" s="644"/>
      <c r="L140" s="583"/>
    </row>
    <row r="141" spans="1:12" ht="25.5" x14ac:dyDescent="0.25">
      <c r="A141" s="569">
        <v>139</v>
      </c>
      <c r="B141" s="584" t="s">
        <v>301</v>
      </c>
      <c r="C141" s="583" t="s">
        <v>3435</v>
      </c>
      <c r="D141" s="569" t="s">
        <v>989</v>
      </c>
      <c r="E141" s="584" t="s">
        <v>321</v>
      </c>
      <c r="F141" s="583" t="s">
        <v>2198</v>
      </c>
      <c r="G141" s="583" t="s">
        <v>3453</v>
      </c>
      <c r="H141" s="583" t="s">
        <v>3486</v>
      </c>
      <c r="I141" s="584" t="s">
        <v>3487</v>
      </c>
      <c r="J141" s="644">
        <v>403</v>
      </c>
      <c r="K141" s="644"/>
      <c r="L141" s="583"/>
    </row>
    <row r="142" spans="1:12" ht="25.5" x14ac:dyDescent="0.25">
      <c r="A142" s="569">
        <v>140</v>
      </c>
      <c r="B142" s="584" t="s">
        <v>301</v>
      </c>
      <c r="C142" s="583" t="s">
        <v>3488</v>
      </c>
      <c r="D142" s="569" t="s">
        <v>989</v>
      </c>
      <c r="E142" s="584" t="s">
        <v>321</v>
      </c>
      <c r="F142" s="583" t="s">
        <v>2243</v>
      </c>
      <c r="G142" s="583" t="s">
        <v>3462</v>
      </c>
      <c r="H142" s="583" t="s">
        <v>3489</v>
      </c>
      <c r="I142" s="584" t="s">
        <v>3490</v>
      </c>
      <c r="J142" s="644">
        <v>457.2</v>
      </c>
      <c r="K142" s="644"/>
      <c r="L142" s="583"/>
    </row>
    <row r="143" spans="1:12" ht="25.5" x14ac:dyDescent="0.25">
      <c r="A143" s="569">
        <v>141</v>
      </c>
      <c r="B143" s="584" t="s">
        <v>301</v>
      </c>
      <c r="C143" s="583" t="s">
        <v>3491</v>
      </c>
      <c r="D143" s="569" t="s">
        <v>989</v>
      </c>
      <c r="E143" s="584" t="s">
        <v>321</v>
      </c>
      <c r="F143" s="583" t="s">
        <v>2232</v>
      </c>
      <c r="G143" s="583" t="s">
        <v>3462</v>
      </c>
      <c r="H143" s="583" t="s">
        <v>3492</v>
      </c>
      <c r="I143" s="584" t="s">
        <v>3493</v>
      </c>
      <c r="J143" s="644">
        <v>1072.8</v>
      </c>
      <c r="K143" s="644"/>
      <c r="L143" s="583"/>
    </row>
    <row r="144" spans="1:12" ht="25.5" x14ac:dyDescent="0.25">
      <c r="A144" s="569">
        <v>142</v>
      </c>
      <c r="B144" s="584" t="s">
        <v>301</v>
      </c>
      <c r="C144" s="583" t="s">
        <v>3491</v>
      </c>
      <c r="D144" s="569" t="s">
        <v>989</v>
      </c>
      <c r="E144" s="584" t="s">
        <v>321</v>
      </c>
      <c r="F144" s="583" t="s">
        <v>2203</v>
      </c>
      <c r="G144" s="583" t="s">
        <v>3462</v>
      </c>
      <c r="H144" s="583" t="s">
        <v>3492</v>
      </c>
      <c r="I144" s="584" t="s">
        <v>3493</v>
      </c>
      <c r="J144" s="644">
        <v>156</v>
      </c>
      <c r="K144" s="644"/>
      <c r="L144" s="583"/>
    </row>
    <row r="145" spans="1:12" ht="25.5" x14ac:dyDescent="0.25">
      <c r="A145" s="569">
        <v>143</v>
      </c>
      <c r="B145" s="584" t="s">
        <v>301</v>
      </c>
      <c r="C145" s="583" t="s">
        <v>3494</v>
      </c>
      <c r="D145" s="569" t="s">
        <v>989</v>
      </c>
      <c r="E145" s="584" t="s">
        <v>321</v>
      </c>
      <c r="F145" s="583" t="s">
        <v>2217</v>
      </c>
      <c r="G145" s="583" t="s">
        <v>3453</v>
      </c>
      <c r="H145" s="583" t="s">
        <v>3486</v>
      </c>
      <c r="I145" s="584" t="s">
        <v>3495</v>
      </c>
      <c r="J145" s="644">
        <v>309.98</v>
      </c>
      <c r="K145" s="644"/>
      <c r="L145" s="583"/>
    </row>
    <row r="146" spans="1:12" ht="25.5" x14ac:dyDescent="0.25">
      <c r="A146" s="569">
        <v>144</v>
      </c>
      <c r="B146" s="584" t="s">
        <v>301</v>
      </c>
      <c r="C146" s="583" t="s">
        <v>3496</v>
      </c>
      <c r="D146" s="569" t="s">
        <v>989</v>
      </c>
      <c r="E146" s="584" t="s">
        <v>694</v>
      </c>
      <c r="F146" s="583" t="s">
        <v>2256</v>
      </c>
      <c r="G146" s="583" t="s">
        <v>3462</v>
      </c>
      <c r="H146" s="583" t="s">
        <v>3497</v>
      </c>
      <c r="I146" s="584" t="s">
        <v>3498</v>
      </c>
      <c r="J146" s="644">
        <v>92</v>
      </c>
      <c r="K146" s="644"/>
      <c r="L146" s="583"/>
    </row>
    <row r="147" spans="1:12" ht="25.5" x14ac:dyDescent="0.25">
      <c r="A147" s="569">
        <v>145</v>
      </c>
      <c r="B147" s="584" t="s">
        <v>301</v>
      </c>
      <c r="C147" s="583" t="s">
        <v>3499</v>
      </c>
      <c r="D147" s="569" t="s">
        <v>989</v>
      </c>
      <c r="E147" s="584" t="s">
        <v>321</v>
      </c>
      <c r="F147" s="583" t="s">
        <v>2225</v>
      </c>
      <c r="G147" s="583" t="s">
        <v>1196</v>
      </c>
      <c r="H147" s="583" t="s">
        <v>3500</v>
      </c>
      <c r="I147" s="584" t="s">
        <v>3501</v>
      </c>
      <c r="J147" s="644">
        <v>1987.2</v>
      </c>
      <c r="K147" s="644"/>
      <c r="L147" s="583"/>
    </row>
    <row r="148" spans="1:12" ht="25.5" x14ac:dyDescent="0.25">
      <c r="A148" s="569">
        <v>146</v>
      </c>
      <c r="B148" s="584" t="s">
        <v>301</v>
      </c>
      <c r="C148" s="583" t="s">
        <v>3502</v>
      </c>
      <c r="D148" s="569" t="s">
        <v>989</v>
      </c>
      <c r="E148" s="584" t="s">
        <v>694</v>
      </c>
      <c r="F148" s="583" t="s">
        <v>3503</v>
      </c>
      <c r="G148" s="583" t="s">
        <v>3504</v>
      </c>
      <c r="H148" s="583" t="s">
        <v>3505</v>
      </c>
      <c r="I148" s="584" t="s">
        <v>3498</v>
      </c>
      <c r="J148" s="644">
        <v>2400</v>
      </c>
      <c r="K148" s="644"/>
      <c r="L148" s="583"/>
    </row>
    <row r="149" spans="1:12" ht="25.5" x14ac:dyDescent="0.25">
      <c r="A149" s="569">
        <v>147</v>
      </c>
      <c r="B149" s="584" t="s">
        <v>301</v>
      </c>
      <c r="C149" s="583" t="s">
        <v>3449</v>
      </c>
      <c r="D149" s="569" t="s">
        <v>989</v>
      </c>
      <c r="E149" s="584" t="s">
        <v>321</v>
      </c>
      <c r="F149" s="583" t="s">
        <v>3426</v>
      </c>
      <c r="G149" s="570" t="s">
        <v>3427</v>
      </c>
      <c r="H149" s="583" t="s">
        <v>3506</v>
      </c>
      <c r="I149" s="584" t="s">
        <v>3507</v>
      </c>
      <c r="J149" s="644">
        <v>5760</v>
      </c>
      <c r="K149" s="644"/>
      <c r="L149" s="583"/>
    </row>
    <row r="150" spans="1:12" ht="25.5" x14ac:dyDescent="0.25">
      <c r="A150" s="569">
        <v>148</v>
      </c>
      <c r="B150" s="584" t="s">
        <v>301</v>
      </c>
      <c r="C150" s="583" t="s">
        <v>3488</v>
      </c>
      <c r="D150" s="569" t="s">
        <v>989</v>
      </c>
      <c r="E150" s="584" t="s">
        <v>321</v>
      </c>
      <c r="F150" s="583" t="s">
        <v>2260</v>
      </c>
      <c r="G150" s="583" t="s">
        <v>3462</v>
      </c>
      <c r="H150" s="583" t="s">
        <v>3508</v>
      </c>
      <c r="I150" s="584" t="s">
        <v>3509</v>
      </c>
      <c r="J150" s="644">
        <v>3492</v>
      </c>
      <c r="K150" s="644"/>
      <c r="L150" s="583"/>
    </row>
    <row r="151" spans="1:12" ht="25.5" x14ac:dyDescent="0.25">
      <c r="A151" s="569">
        <v>149</v>
      </c>
      <c r="B151" s="584" t="s">
        <v>301</v>
      </c>
      <c r="C151" s="583" t="s">
        <v>3488</v>
      </c>
      <c r="D151" s="569" t="s">
        <v>989</v>
      </c>
      <c r="E151" s="584" t="s">
        <v>321</v>
      </c>
      <c r="F151" s="583" t="s">
        <v>3510</v>
      </c>
      <c r="G151" s="583" t="s">
        <v>3462</v>
      </c>
      <c r="H151" s="583" t="s">
        <v>3511</v>
      </c>
      <c r="I151" s="584" t="s">
        <v>3512</v>
      </c>
      <c r="J151" s="644">
        <v>1202.4000000000001</v>
      </c>
      <c r="K151" s="644"/>
      <c r="L151" s="583"/>
    </row>
    <row r="152" spans="1:12" ht="25.5" x14ac:dyDescent="0.25">
      <c r="A152" s="569">
        <v>150</v>
      </c>
      <c r="B152" s="584" t="s">
        <v>301</v>
      </c>
      <c r="C152" s="583" t="s">
        <v>3513</v>
      </c>
      <c r="D152" s="569" t="s">
        <v>989</v>
      </c>
      <c r="E152" s="584" t="s">
        <v>321</v>
      </c>
      <c r="F152" s="583" t="s">
        <v>2264</v>
      </c>
      <c r="G152" s="583" t="s">
        <v>3514</v>
      </c>
      <c r="H152" s="583" t="s">
        <v>3515</v>
      </c>
      <c r="I152" s="584" t="s">
        <v>3516</v>
      </c>
      <c r="J152" s="644">
        <v>1080</v>
      </c>
      <c r="K152" s="644"/>
      <c r="L152" s="583"/>
    </row>
    <row r="153" spans="1:12" ht="25.5" x14ac:dyDescent="0.25">
      <c r="A153" s="569">
        <v>151</v>
      </c>
      <c r="B153" s="584" t="s">
        <v>301</v>
      </c>
      <c r="C153" s="583" t="s">
        <v>3517</v>
      </c>
      <c r="D153" s="569" t="s">
        <v>989</v>
      </c>
      <c r="E153" s="584" t="s">
        <v>321</v>
      </c>
      <c r="F153" s="583" t="s">
        <v>2272</v>
      </c>
      <c r="G153" s="583" t="s">
        <v>3443</v>
      </c>
      <c r="H153" s="583" t="s">
        <v>3518</v>
      </c>
      <c r="I153" s="584" t="s">
        <v>3519</v>
      </c>
      <c r="J153" s="644">
        <v>648</v>
      </c>
      <c r="K153" s="644"/>
      <c r="L153" s="583"/>
    </row>
    <row r="154" spans="1:12" ht="25.5" x14ac:dyDescent="0.25">
      <c r="A154" s="569">
        <v>152</v>
      </c>
      <c r="B154" s="584" t="s">
        <v>301</v>
      </c>
      <c r="C154" s="583" t="s">
        <v>1246</v>
      </c>
      <c r="D154" s="569" t="s">
        <v>989</v>
      </c>
      <c r="E154" s="584" t="s">
        <v>321</v>
      </c>
      <c r="F154" s="583" t="s">
        <v>2288</v>
      </c>
      <c r="G154" s="583" t="s">
        <v>3462</v>
      </c>
      <c r="H154" s="583" t="s">
        <v>3520</v>
      </c>
      <c r="I154" s="584" t="s">
        <v>3521</v>
      </c>
      <c r="J154" s="644">
        <v>750</v>
      </c>
      <c r="K154" s="644"/>
      <c r="L154" s="583"/>
    </row>
    <row r="155" spans="1:12" ht="25.5" x14ac:dyDescent="0.25">
      <c r="A155" s="569">
        <v>153</v>
      </c>
      <c r="B155" s="584" t="s">
        <v>301</v>
      </c>
      <c r="C155" s="583" t="s">
        <v>3499</v>
      </c>
      <c r="D155" s="569" t="s">
        <v>989</v>
      </c>
      <c r="E155" s="584" t="s">
        <v>321</v>
      </c>
      <c r="F155" s="583" t="s">
        <v>2274</v>
      </c>
      <c r="G155" s="583" t="s">
        <v>1196</v>
      </c>
      <c r="H155" s="583" t="s">
        <v>3500</v>
      </c>
      <c r="I155" s="584" t="s">
        <v>3522</v>
      </c>
      <c r="J155" s="644">
        <v>1987.2</v>
      </c>
      <c r="K155" s="644"/>
      <c r="L155" s="583"/>
    </row>
    <row r="156" spans="1:12" ht="25.5" x14ac:dyDescent="0.25">
      <c r="A156" s="569">
        <v>154</v>
      </c>
      <c r="B156" s="584" t="s">
        <v>301</v>
      </c>
      <c r="C156" s="583" t="s">
        <v>3499</v>
      </c>
      <c r="D156" s="569" t="s">
        <v>989</v>
      </c>
      <c r="E156" s="584" t="s">
        <v>321</v>
      </c>
      <c r="F156" s="583" t="s">
        <v>2278</v>
      </c>
      <c r="G156" s="583" t="s">
        <v>1196</v>
      </c>
      <c r="H156" s="583" t="s">
        <v>3500</v>
      </c>
      <c r="I156" s="584" t="s">
        <v>3523</v>
      </c>
      <c r="J156" s="644">
        <v>2265.6</v>
      </c>
      <c r="K156" s="644"/>
      <c r="L156" s="583"/>
    </row>
    <row r="157" spans="1:12" ht="38.25" x14ac:dyDescent="0.25">
      <c r="A157" s="569">
        <v>155</v>
      </c>
      <c r="B157" s="584" t="s">
        <v>301</v>
      </c>
      <c r="C157" s="583" t="s">
        <v>3524</v>
      </c>
      <c r="D157" s="569" t="s">
        <v>989</v>
      </c>
      <c r="E157" s="584" t="s">
        <v>321</v>
      </c>
      <c r="F157" s="583" t="s">
        <v>2268</v>
      </c>
      <c r="G157" s="570" t="s">
        <v>1150</v>
      </c>
      <c r="H157" s="583" t="s">
        <v>3525</v>
      </c>
      <c r="I157" s="584" t="s">
        <v>3526</v>
      </c>
      <c r="J157" s="644">
        <v>29880</v>
      </c>
      <c r="K157" s="644"/>
      <c r="L157" s="583"/>
    </row>
    <row r="158" spans="1:12" ht="25.5" x14ac:dyDescent="0.25">
      <c r="A158" s="569">
        <v>156</v>
      </c>
      <c r="B158" s="584" t="s">
        <v>301</v>
      </c>
      <c r="C158" s="583" t="s">
        <v>3449</v>
      </c>
      <c r="D158" s="569" t="s">
        <v>989</v>
      </c>
      <c r="E158" s="584" t="s">
        <v>321</v>
      </c>
      <c r="F158" s="583" t="s">
        <v>3426</v>
      </c>
      <c r="G158" s="570" t="s">
        <v>3427</v>
      </c>
      <c r="H158" s="583" t="s">
        <v>3527</v>
      </c>
      <c r="I158" s="584" t="s">
        <v>3528</v>
      </c>
      <c r="J158" s="644">
        <v>5760</v>
      </c>
      <c r="K158" s="644"/>
      <c r="L158" s="583"/>
    </row>
    <row r="159" spans="1:12" ht="25.5" x14ac:dyDescent="0.25">
      <c r="A159" s="569">
        <v>157</v>
      </c>
      <c r="B159" s="584" t="s">
        <v>301</v>
      </c>
      <c r="C159" s="583" t="s">
        <v>3435</v>
      </c>
      <c r="D159" s="569" t="s">
        <v>989</v>
      </c>
      <c r="E159" s="584" t="s">
        <v>321</v>
      </c>
      <c r="F159" s="583" t="s">
        <v>2250</v>
      </c>
      <c r="G159" s="583" t="s">
        <v>3453</v>
      </c>
      <c r="H159" s="583" t="s">
        <v>3486</v>
      </c>
      <c r="I159" s="584" t="s">
        <v>3529</v>
      </c>
      <c r="J159" s="644">
        <v>901.23</v>
      </c>
      <c r="K159" s="644"/>
      <c r="L159" s="583"/>
    </row>
    <row r="160" spans="1:12" ht="25.5" x14ac:dyDescent="0.25">
      <c r="A160" s="569">
        <v>158</v>
      </c>
      <c r="B160" s="584" t="s">
        <v>301</v>
      </c>
      <c r="C160" s="583" t="s">
        <v>3499</v>
      </c>
      <c r="D160" s="569" t="s">
        <v>989</v>
      </c>
      <c r="E160" s="584" t="s">
        <v>321</v>
      </c>
      <c r="F160" s="583" t="s">
        <v>2293</v>
      </c>
      <c r="G160" s="583" t="s">
        <v>1196</v>
      </c>
      <c r="H160" s="583" t="s">
        <v>3500</v>
      </c>
      <c r="I160" s="584" t="s">
        <v>3530</v>
      </c>
      <c r="J160" s="644">
        <v>1987.2</v>
      </c>
      <c r="K160" s="644"/>
      <c r="L160" s="583"/>
    </row>
    <row r="161" spans="1:12" ht="25.5" x14ac:dyDescent="0.25">
      <c r="A161" s="569">
        <v>159</v>
      </c>
      <c r="B161" s="584" t="s">
        <v>301</v>
      </c>
      <c r="C161" s="583" t="s">
        <v>1251</v>
      </c>
      <c r="D161" s="569" t="s">
        <v>989</v>
      </c>
      <c r="E161" s="584" t="s">
        <v>321</v>
      </c>
      <c r="F161" s="583" t="s">
        <v>2283</v>
      </c>
      <c r="G161" s="583" t="s">
        <v>3504</v>
      </c>
      <c r="H161" s="583" t="s">
        <v>3531</v>
      </c>
      <c r="I161" s="584" t="s">
        <v>3532</v>
      </c>
      <c r="J161" s="644">
        <v>1500</v>
      </c>
      <c r="K161" s="644"/>
      <c r="L161" s="583"/>
    </row>
    <row r="162" spans="1:12" ht="25.5" x14ac:dyDescent="0.25">
      <c r="A162" s="569">
        <v>160</v>
      </c>
      <c r="B162" s="584" t="s">
        <v>301</v>
      </c>
      <c r="C162" s="583" t="s">
        <v>3533</v>
      </c>
      <c r="D162" s="569" t="s">
        <v>989</v>
      </c>
      <c r="E162" s="584" t="s">
        <v>321</v>
      </c>
      <c r="F162" s="583" t="s">
        <v>2210</v>
      </c>
      <c r="G162" s="583" t="s">
        <v>1225</v>
      </c>
      <c r="H162" s="583" t="s">
        <v>3534</v>
      </c>
      <c r="I162" s="584" t="s">
        <v>3535</v>
      </c>
      <c r="J162" s="644">
        <v>5700</v>
      </c>
      <c r="K162" s="644"/>
      <c r="L162" s="583"/>
    </row>
    <row r="163" spans="1:12" ht="25.5" x14ac:dyDescent="0.25">
      <c r="A163" s="569">
        <v>161</v>
      </c>
      <c r="B163" s="584" t="s">
        <v>301</v>
      </c>
      <c r="C163" s="583" t="s">
        <v>3536</v>
      </c>
      <c r="D163" s="569" t="s">
        <v>989</v>
      </c>
      <c r="E163" s="584" t="s">
        <v>321</v>
      </c>
      <c r="F163" s="583" t="s">
        <v>2189</v>
      </c>
      <c r="G163" s="583" t="s">
        <v>3504</v>
      </c>
      <c r="H163" s="583" t="s">
        <v>3537</v>
      </c>
      <c r="I163" s="584" t="s">
        <v>3538</v>
      </c>
      <c r="J163" s="644">
        <v>14124</v>
      </c>
      <c r="K163" s="644"/>
      <c r="L163" s="583"/>
    </row>
    <row r="164" spans="1:12" ht="25.5" x14ac:dyDescent="0.25">
      <c r="A164" s="569">
        <v>162</v>
      </c>
      <c r="B164" s="584" t="s">
        <v>301</v>
      </c>
      <c r="C164" s="583" t="s">
        <v>3539</v>
      </c>
      <c r="D164" s="569" t="s">
        <v>989</v>
      </c>
      <c r="E164" s="584" t="s">
        <v>694</v>
      </c>
      <c r="F164" s="583" t="s">
        <v>3540</v>
      </c>
      <c r="G164" s="583" t="s">
        <v>3443</v>
      </c>
      <c r="H164" s="583" t="s">
        <v>3541</v>
      </c>
      <c r="I164" s="584" t="s">
        <v>3542</v>
      </c>
      <c r="J164" s="644">
        <v>3400</v>
      </c>
      <c r="K164" s="644"/>
      <c r="L164" s="583"/>
    </row>
    <row r="165" spans="1:12" ht="25.5" x14ac:dyDescent="0.25">
      <c r="A165" s="569">
        <v>163</v>
      </c>
      <c r="B165" s="584" t="s">
        <v>301</v>
      </c>
      <c r="C165" s="583" t="s">
        <v>3543</v>
      </c>
      <c r="D165" s="569" t="s">
        <v>989</v>
      </c>
      <c r="E165" s="584" t="s">
        <v>321</v>
      </c>
      <c r="F165" s="583" t="s">
        <v>2299</v>
      </c>
      <c r="G165" s="583" t="s">
        <v>3544</v>
      </c>
      <c r="H165" s="583" t="s">
        <v>3545</v>
      </c>
      <c r="I165" s="584" t="s">
        <v>3546</v>
      </c>
      <c r="J165" s="644">
        <v>3480</v>
      </c>
      <c r="K165" s="644"/>
      <c r="L165" s="583"/>
    </row>
    <row r="166" spans="1:12" ht="25.5" x14ac:dyDescent="0.25">
      <c r="A166" s="569">
        <v>164</v>
      </c>
      <c r="B166" s="584" t="s">
        <v>301</v>
      </c>
      <c r="C166" s="583" t="s">
        <v>3547</v>
      </c>
      <c r="D166" s="569" t="s">
        <v>989</v>
      </c>
      <c r="E166" s="584" t="s">
        <v>321</v>
      </c>
      <c r="F166" s="583" t="s">
        <v>2328</v>
      </c>
      <c r="G166" s="583" t="s">
        <v>3548</v>
      </c>
      <c r="H166" s="583" t="s">
        <v>3549</v>
      </c>
      <c r="I166" s="584" t="s">
        <v>3550</v>
      </c>
      <c r="J166" s="644">
        <v>240</v>
      </c>
      <c r="K166" s="644"/>
      <c r="L166" s="583"/>
    </row>
    <row r="167" spans="1:12" ht="25.5" x14ac:dyDescent="0.25">
      <c r="A167" s="569">
        <v>165</v>
      </c>
      <c r="B167" s="584" t="s">
        <v>301</v>
      </c>
      <c r="C167" s="583" t="s">
        <v>3483</v>
      </c>
      <c r="D167" s="569" t="s">
        <v>989</v>
      </c>
      <c r="E167" s="584" t="s">
        <v>321</v>
      </c>
      <c r="F167" s="583" t="s">
        <v>2306</v>
      </c>
      <c r="G167" s="583" t="s">
        <v>3462</v>
      </c>
      <c r="H167" s="583" t="s">
        <v>3484</v>
      </c>
      <c r="I167" s="584" t="s">
        <v>3551</v>
      </c>
      <c r="J167" s="644">
        <v>1152</v>
      </c>
      <c r="K167" s="644"/>
      <c r="L167" s="583"/>
    </row>
    <row r="168" spans="1:12" ht="25.5" x14ac:dyDescent="0.25">
      <c r="A168" s="569">
        <v>166</v>
      </c>
      <c r="B168" s="584" t="s">
        <v>301</v>
      </c>
      <c r="C168" s="583" t="s">
        <v>3435</v>
      </c>
      <c r="D168" s="569" t="s">
        <v>989</v>
      </c>
      <c r="E168" s="584" t="s">
        <v>321</v>
      </c>
      <c r="F168" s="583" t="s">
        <v>2253</v>
      </c>
      <c r="G168" s="583" t="s">
        <v>3453</v>
      </c>
      <c r="H168" s="583" t="s">
        <v>3552</v>
      </c>
      <c r="I168" s="584" t="s">
        <v>3553</v>
      </c>
      <c r="J168" s="644">
        <v>204</v>
      </c>
      <c r="K168" s="644"/>
      <c r="L168" s="583"/>
    </row>
    <row r="169" spans="1:12" ht="25.5" x14ac:dyDescent="0.25">
      <c r="A169" s="569">
        <v>167</v>
      </c>
      <c r="B169" s="584" t="s">
        <v>301</v>
      </c>
      <c r="C169" s="583" t="s">
        <v>3435</v>
      </c>
      <c r="D169" s="569" t="s">
        <v>989</v>
      </c>
      <c r="E169" s="584" t="s">
        <v>321</v>
      </c>
      <c r="F169" s="583" t="s">
        <v>2310</v>
      </c>
      <c r="G169" s="583" t="s">
        <v>3453</v>
      </c>
      <c r="H169" s="583" t="s">
        <v>3552</v>
      </c>
      <c r="I169" s="584" t="s">
        <v>3554</v>
      </c>
      <c r="J169" s="644">
        <v>612</v>
      </c>
      <c r="K169" s="644"/>
      <c r="L169" s="583"/>
    </row>
    <row r="170" spans="1:12" ht="25.5" x14ac:dyDescent="0.25">
      <c r="A170" s="569">
        <v>168</v>
      </c>
      <c r="B170" s="584" t="s">
        <v>301</v>
      </c>
      <c r="C170" s="583" t="s">
        <v>3555</v>
      </c>
      <c r="D170" s="569" t="s">
        <v>989</v>
      </c>
      <c r="E170" s="584" t="s">
        <v>321</v>
      </c>
      <c r="F170" s="583" t="s">
        <v>2353</v>
      </c>
      <c r="G170" s="583" t="s">
        <v>3453</v>
      </c>
      <c r="H170" s="583" t="s">
        <v>3552</v>
      </c>
      <c r="I170" s="584" t="s">
        <v>3556</v>
      </c>
      <c r="J170" s="644">
        <v>204</v>
      </c>
      <c r="K170" s="644"/>
      <c r="L170" s="583"/>
    </row>
    <row r="171" spans="1:12" ht="25.5" x14ac:dyDescent="0.25">
      <c r="A171" s="569">
        <v>169</v>
      </c>
      <c r="B171" s="584" t="s">
        <v>301</v>
      </c>
      <c r="C171" s="583" t="s">
        <v>3435</v>
      </c>
      <c r="D171" s="569" t="s">
        <v>989</v>
      </c>
      <c r="E171" s="584" t="s">
        <v>321</v>
      </c>
      <c r="F171" s="583" t="s">
        <v>3426</v>
      </c>
      <c r="G171" s="570" t="s">
        <v>3427</v>
      </c>
      <c r="H171" s="583" t="s">
        <v>3557</v>
      </c>
      <c r="I171" s="584" t="s">
        <v>3558</v>
      </c>
      <c r="J171" s="644">
        <v>2736</v>
      </c>
      <c r="K171" s="644"/>
      <c r="L171" s="583"/>
    </row>
    <row r="172" spans="1:12" ht="25.5" x14ac:dyDescent="0.25">
      <c r="A172" s="569">
        <v>170</v>
      </c>
      <c r="B172" s="584" t="s">
        <v>301</v>
      </c>
      <c r="C172" s="583" t="s">
        <v>3435</v>
      </c>
      <c r="D172" s="569" t="s">
        <v>989</v>
      </c>
      <c r="E172" s="584" t="s">
        <v>321</v>
      </c>
      <c r="F172" s="583" t="s">
        <v>2342</v>
      </c>
      <c r="G172" s="583" t="s">
        <v>3453</v>
      </c>
      <c r="H172" s="583" t="s">
        <v>3486</v>
      </c>
      <c r="I172" s="584" t="s">
        <v>3559</v>
      </c>
      <c r="J172" s="644">
        <v>585.6</v>
      </c>
      <c r="K172" s="644"/>
      <c r="L172" s="583"/>
    </row>
    <row r="173" spans="1:12" ht="25.5" x14ac:dyDescent="0.25">
      <c r="A173" s="569">
        <v>171</v>
      </c>
      <c r="B173" s="584" t="s">
        <v>301</v>
      </c>
      <c r="C173" s="583" t="s">
        <v>1246</v>
      </c>
      <c r="D173" s="569" t="s">
        <v>989</v>
      </c>
      <c r="E173" s="584" t="s">
        <v>321</v>
      </c>
      <c r="F173" s="583" t="s">
        <v>2359</v>
      </c>
      <c r="G173" s="583" t="s">
        <v>3462</v>
      </c>
      <c r="H173" s="583" t="s">
        <v>3560</v>
      </c>
      <c r="I173" s="584" t="s">
        <v>1250</v>
      </c>
      <c r="J173" s="644">
        <v>264</v>
      </c>
      <c r="K173" s="644"/>
      <c r="L173" s="583"/>
    </row>
    <row r="174" spans="1:12" ht="25.5" x14ac:dyDescent="0.25">
      <c r="A174" s="569">
        <v>172</v>
      </c>
      <c r="B174" s="584" t="s">
        <v>301</v>
      </c>
      <c r="C174" s="583" t="s">
        <v>3449</v>
      </c>
      <c r="D174" s="569" t="s">
        <v>989</v>
      </c>
      <c r="E174" s="584" t="s">
        <v>321</v>
      </c>
      <c r="F174" s="583" t="s">
        <v>3426</v>
      </c>
      <c r="G174" s="570" t="s">
        <v>3427</v>
      </c>
      <c r="H174" s="583" t="s">
        <v>3506</v>
      </c>
      <c r="I174" s="584" t="s">
        <v>3561</v>
      </c>
      <c r="J174" s="644">
        <v>5760</v>
      </c>
      <c r="K174" s="644"/>
      <c r="L174" s="583"/>
    </row>
    <row r="175" spans="1:12" ht="25.5" x14ac:dyDescent="0.25">
      <c r="A175" s="569">
        <v>173</v>
      </c>
      <c r="B175" s="584" t="s">
        <v>301</v>
      </c>
      <c r="C175" s="583" t="s">
        <v>3499</v>
      </c>
      <c r="D175" s="569" t="s">
        <v>989</v>
      </c>
      <c r="E175" s="584" t="s">
        <v>321</v>
      </c>
      <c r="F175" s="583" t="s">
        <v>2336</v>
      </c>
      <c r="G175" s="583" t="s">
        <v>1196</v>
      </c>
      <c r="H175" s="583" t="s">
        <v>3500</v>
      </c>
      <c r="I175" s="584" t="s">
        <v>3562</v>
      </c>
      <c r="J175" s="644">
        <v>1440</v>
      </c>
      <c r="K175" s="644"/>
      <c r="L175" s="583"/>
    </row>
    <row r="176" spans="1:12" ht="25.5" x14ac:dyDescent="0.25">
      <c r="A176" s="569">
        <v>174</v>
      </c>
      <c r="B176" s="584" t="s">
        <v>301</v>
      </c>
      <c r="C176" s="583" t="s">
        <v>3555</v>
      </c>
      <c r="D176" s="569" t="s">
        <v>989</v>
      </c>
      <c r="E176" s="584" t="s">
        <v>321</v>
      </c>
      <c r="F176" s="583" t="s">
        <v>2353</v>
      </c>
      <c r="G176" s="583" t="s">
        <v>3453</v>
      </c>
      <c r="H176" s="583" t="s">
        <v>3552</v>
      </c>
      <c r="I176" s="584" t="s">
        <v>3563</v>
      </c>
      <c r="J176" s="644">
        <v>612</v>
      </c>
      <c r="K176" s="644"/>
      <c r="L176" s="583"/>
    </row>
    <row r="177" spans="1:12" ht="25.5" x14ac:dyDescent="0.25">
      <c r="A177" s="569">
        <v>175</v>
      </c>
      <c r="B177" s="584" t="s">
        <v>301</v>
      </c>
      <c r="C177" s="583" t="s">
        <v>3483</v>
      </c>
      <c r="D177" s="569" t="s">
        <v>989</v>
      </c>
      <c r="E177" s="584" t="s">
        <v>321</v>
      </c>
      <c r="F177" s="583" t="s">
        <v>2364</v>
      </c>
      <c r="G177" s="583" t="s">
        <v>3462</v>
      </c>
      <c r="H177" s="583" t="s">
        <v>3484</v>
      </c>
      <c r="I177" s="584" t="s">
        <v>3564</v>
      </c>
      <c r="J177" s="644">
        <v>1267.2</v>
      </c>
      <c r="K177" s="644"/>
      <c r="L177" s="583"/>
    </row>
    <row r="178" spans="1:12" ht="25.5" x14ac:dyDescent="0.25">
      <c r="A178" s="569">
        <v>176</v>
      </c>
      <c r="B178" s="584" t="s">
        <v>301</v>
      </c>
      <c r="C178" s="583" t="s">
        <v>3565</v>
      </c>
      <c r="D178" s="569" t="s">
        <v>989</v>
      </c>
      <c r="E178" s="584" t="s">
        <v>321</v>
      </c>
      <c r="F178" s="583" t="s">
        <v>2396</v>
      </c>
      <c r="G178" s="583" t="s">
        <v>3462</v>
      </c>
      <c r="H178" s="583" t="s">
        <v>3566</v>
      </c>
      <c r="I178" s="584" t="s">
        <v>3567</v>
      </c>
      <c r="J178" s="644">
        <v>15</v>
      </c>
      <c r="K178" s="644"/>
      <c r="L178" s="583"/>
    </row>
    <row r="179" spans="1:12" ht="25.5" x14ac:dyDescent="0.25">
      <c r="A179" s="569">
        <v>177</v>
      </c>
      <c r="B179" s="584" t="s">
        <v>301</v>
      </c>
      <c r="C179" s="583" t="s">
        <v>3441</v>
      </c>
      <c r="D179" s="569" t="s">
        <v>989</v>
      </c>
      <c r="E179" s="584" t="s">
        <v>694</v>
      </c>
      <c r="F179" s="583" t="s">
        <v>2173</v>
      </c>
      <c r="G179" s="583" t="s">
        <v>3453</v>
      </c>
      <c r="H179" s="583" t="s">
        <v>3568</v>
      </c>
      <c r="I179" s="584" t="s">
        <v>3569</v>
      </c>
      <c r="J179" s="644">
        <v>210.74</v>
      </c>
      <c r="K179" s="644"/>
      <c r="L179" s="583"/>
    </row>
    <row r="180" spans="1:12" ht="25.5" x14ac:dyDescent="0.25">
      <c r="A180" s="569">
        <v>178</v>
      </c>
      <c r="B180" s="584" t="s">
        <v>301</v>
      </c>
      <c r="C180" s="583" t="s">
        <v>3491</v>
      </c>
      <c r="D180" s="569" t="s">
        <v>989</v>
      </c>
      <c r="E180" s="584" t="s">
        <v>321</v>
      </c>
      <c r="F180" s="583" t="s">
        <v>2390</v>
      </c>
      <c r="G180" s="583" t="s">
        <v>3462</v>
      </c>
      <c r="H180" s="583" t="s">
        <v>3492</v>
      </c>
      <c r="I180" s="584" t="s">
        <v>3570</v>
      </c>
      <c r="J180" s="644">
        <v>1300.8</v>
      </c>
      <c r="K180" s="644"/>
      <c r="L180" s="583"/>
    </row>
    <row r="181" spans="1:12" ht="25.5" x14ac:dyDescent="0.25">
      <c r="A181" s="569">
        <v>179</v>
      </c>
      <c r="B181" s="584" t="s">
        <v>301</v>
      </c>
      <c r="C181" s="583" t="s">
        <v>3571</v>
      </c>
      <c r="D181" s="569" t="s">
        <v>989</v>
      </c>
      <c r="E181" s="584" t="s">
        <v>321</v>
      </c>
      <c r="F181" s="583" t="s">
        <v>3572</v>
      </c>
      <c r="G181" s="583" t="s">
        <v>1164</v>
      </c>
      <c r="H181" s="583" t="s">
        <v>3573</v>
      </c>
      <c r="I181" s="584" t="s">
        <v>3574</v>
      </c>
      <c r="J181" s="644">
        <v>4152.4799999999996</v>
      </c>
      <c r="K181" s="644"/>
      <c r="L181" s="583"/>
    </row>
    <row r="182" spans="1:12" ht="25.5" x14ac:dyDescent="0.25">
      <c r="A182" s="569">
        <v>180</v>
      </c>
      <c r="B182" s="584" t="s">
        <v>301</v>
      </c>
      <c r="C182" s="583" t="s">
        <v>1246</v>
      </c>
      <c r="D182" s="569" t="s">
        <v>989</v>
      </c>
      <c r="E182" s="584" t="s">
        <v>321</v>
      </c>
      <c r="F182" s="583" t="s">
        <v>2412</v>
      </c>
      <c r="G182" s="583" t="s">
        <v>3462</v>
      </c>
      <c r="H182" s="583" t="s">
        <v>3575</v>
      </c>
      <c r="I182" s="584" t="s">
        <v>3576</v>
      </c>
      <c r="J182" s="644">
        <v>188</v>
      </c>
      <c r="K182" s="644"/>
      <c r="L182" s="583"/>
    </row>
    <row r="183" spans="1:12" ht="25.5" x14ac:dyDescent="0.25">
      <c r="A183" s="569">
        <v>181</v>
      </c>
      <c r="B183" s="584" t="s">
        <v>301</v>
      </c>
      <c r="C183" s="583" t="s">
        <v>3547</v>
      </c>
      <c r="D183" s="569" t="s">
        <v>989</v>
      </c>
      <c r="E183" s="584" t="s">
        <v>321</v>
      </c>
      <c r="F183" s="583" t="s">
        <v>2318</v>
      </c>
      <c r="G183" s="583" t="s">
        <v>3577</v>
      </c>
      <c r="H183" s="583" t="s">
        <v>3578</v>
      </c>
      <c r="I183" s="584" t="s">
        <v>3579</v>
      </c>
      <c r="J183" s="644">
        <v>3600</v>
      </c>
      <c r="K183" s="644"/>
      <c r="L183" s="583"/>
    </row>
    <row r="184" spans="1:12" ht="25.5" x14ac:dyDescent="0.25">
      <c r="A184" s="569">
        <v>182</v>
      </c>
      <c r="B184" s="584" t="s">
        <v>301</v>
      </c>
      <c r="C184" s="583" t="s">
        <v>3499</v>
      </c>
      <c r="D184" s="569" t="s">
        <v>989</v>
      </c>
      <c r="E184" s="584" t="s">
        <v>321</v>
      </c>
      <c r="F184" s="583" t="s">
        <v>2349</v>
      </c>
      <c r="G184" s="583" t="s">
        <v>1196</v>
      </c>
      <c r="H184" s="583" t="s">
        <v>3500</v>
      </c>
      <c r="I184" s="584" t="s">
        <v>3580</v>
      </c>
      <c r="J184" s="644">
        <v>1728</v>
      </c>
      <c r="K184" s="644"/>
      <c r="L184" s="583"/>
    </row>
    <row r="185" spans="1:12" ht="25.5" x14ac:dyDescent="0.25">
      <c r="A185" s="569">
        <v>183</v>
      </c>
      <c r="B185" s="584" t="s">
        <v>301</v>
      </c>
      <c r="C185" s="583" t="s">
        <v>3581</v>
      </c>
      <c r="D185" s="569" t="s">
        <v>989</v>
      </c>
      <c r="E185" s="584" t="s">
        <v>321</v>
      </c>
      <c r="F185" s="583" t="s">
        <v>2302</v>
      </c>
      <c r="G185" s="583" t="s">
        <v>3453</v>
      </c>
      <c r="H185" s="583" t="s">
        <v>3582</v>
      </c>
      <c r="I185" s="584" t="s">
        <v>3583</v>
      </c>
      <c r="J185" s="644">
        <v>505</v>
      </c>
      <c r="K185" s="644"/>
      <c r="L185" s="583"/>
    </row>
    <row r="186" spans="1:12" ht="25.5" x14ac:dyDescent="0.25">
      <c r="A186" s="569">
        <v>184</v>
      </c>
      <c r="B186" s="584" t="s">
        <v>301</v>
      </c>
      <c r="C186" s="583" t="s">
        <v>3584</v>
      </c>
      <c r="D186" s="569" t="s">
        <v>989</v>
      </c>
      <c r="E186" s="584" t="s">
        <v>321</v>
      </c>
      <c r="F186" s="583" t="s">
        <v>2393</v>
      </c>
      <c r="G186" s="583" t="s">
        <v>3462</v>
      </c>
      <c r="H186" s="583" t="s">
        <v>3585</v>
      </c>
      <c r="I186" s="584" t="s">
        <v>3586</v>
      </c>
      <c r="J186" s="644">
        <v>6360</v>
      </c>
      <c r="K186" s="644"/>
      <c r="L186" s="583"/>
    </row>
    <row r="187" spans="1:12" ht="25.5" x14ac:dyDescent="0.25">
      <c r="A187" s="569">
        <v>185</v>
      </c>
      <c r="B187" s="584" t="s">
        <v>301</v>
      </c>
      <c r="C187" s="583" t="s">
        <v>3587</v>
      </c>
      <c r="D187" s="569" t="s">
        <v>989</v>
      </c>
      <c r="E187" s="584" t="s">
        <v>321</v>
      </c>
      <c r="F187" s="583" t="s">
        <v>3588</v>
      </c>
      <c r="G187" s="583" t="s">
        <v>1258</v>
      </c>
      <c r="H187" s="583" t="s">
        <v>3589</v>
      </c>
      <c r="I187" s="584" t="s">
        <v>3590</v>
      </c>
      <c r="J187" s="644">
        <v>2268</v>
      </c>
      <c r="K187" s="644"/>
      <c r="L187" s="583"/>
    </row>
    <row r="188" spans="1:12" ht="25.5" x14ac:dyDescent="0.25">
      <c r="A188" s="569">
        <v>186</v>
      </c>
      <c r="B188" s="584" t="s">
        <v>301</v>
      </c>
      <c r="C188" s="583" t="s">
        <v>3591</v>
      </c>
      <c r="D188" s="569" t="s">
        <v>989</v>
      </c>
      <c r="E188" s="584" t="s">
        <v>321</v>
      </c>
      <c r="F188" s="583" t="s">
        <v>2180</v>
      </c>
      <c r="G188" s="583" t="s">
        <v>3443</v>
      </c>
      <c r="H188" s="583" t="s">
        <v>3592</v>
      </c>
      <c r="I188" s="584" t="s">
        <v>3593</v>
      </c>
      <c r="J188" s="644">
        <v>456.07</v>
      </c>
      <c r="K188" s="644"/>
      <c r="L188" s="583"/>
    </row>
    <row r="189" spans="1:12" ht="25.5" x14ac:dyDescent="0.25">
      <c r="A189" s="569">
        <v>187</v>
      </c>
      <c r="B189" s="584" t="s">
        <v>301</v>
      </c>
      <c r="C189" s="583" t="s">
        <v>3594</v>
      </c>
      <c r="D189" s="569" t="s">
        <v>989</v>
      </c>
      <c r="E189" s="584" t="s">
        <v>321</v>
      </c>
      <c r="F189" s="583" t="s">
        <v>2234</v>
      </c>
      <c r="G189" s="583" t="s">
        <v>3595</v>
      </c>
      <c r="H189" s="583" t="s">
        <v>3596</v>
      </c>
      <c r="I189" s="584" t="s">
        <v>3597</v>
      </c>
      <c r="J189" s="644">
        <v>2400</v>
      </c>
      <c r="K189" s="644"/>
      <c r="L189" s="583"/>
    </row>
    <row r="190" spans="1:12" ht="25.5" x14ac:dyDescent="0.25">
      <c r="A190" s="569">
        <v>188</v>
      </c>
      <c r="B190" s="584" t="s">
        <v>301</v>
      </c>
      <c r="C190" s="583" t="s">
        <v>3499</v>
      </c>
      <c r="D190" s="569" t="s">
        <v>989</v>
      </c>
      <c r="E190" s="584" t="s">
        <v>321</v>
      </c>
      <c r="F190" s="583" t="s">
        <v>3598</v>
      </c>
      <c r="G190" s="583" t="s">
        <v>1196</v>
      </c>
      <c r="H190" s="583" t="s">
        <v>3500</v>
      </c>
      <c r="I190" s="584" t="s">
        <v>3599</v>
      </c>
      <c r="J190" s="644">
        <v>537.6</v>
      </c>
      <c r="K190" s="644"/>
      <c r="L190" s="583"/>
    </row>
    <row r="191" spans="1:12" ht="25.5" x14ac:dyDescent="0.25">
      <c r="A191" s="569">
        <v>189</v>
      </c>
      <c r="B191" s="584" t="s">
        <v>301</v>
      </c>
      <c r="C191" s="583" t="s">
        <v>3499</v>
      </c>
      <c r="D191" s="569" t="s">
        <v>989</v>
      </c>
      <c r="E191" s="584" t="s">
        <v>321</v>
      </c>
      <c r="F191" s="583" t="s">
        <v>3600</v>
      </c>
      <c r="G191" s="583" t="s">
        <v>1196</v>
      </c>
      <c r="H191" s="583" t="s">
        <v>3500</v>
      </c>
      <c r="I191" s="584" t="s">
        <v>3601</v>
      </c>
      <c r="J191" s="644">
        <v>1363.2</v>
      </c>
      <c r="K191" s="644"/>
      <c r="L191" s="583"/>
    </row>
    <row r="192" spans="1:12" ht="25.5" x14ac:dyDescent="0.25">
      <c r="A192" s="569">
        <v>190</v>
      </c>
      <c r="B192" s="584" t="s">
        <v>301</v>
      </c>
      <c r="C192" s="583" t="s">
        <v>3499</v>
      </c>
      <c r="D192" s="569" t="s">
        <v>989</v>
      </c>
      <c r="E192" s="584" t="s">
        <v>321</v>
      </c>
      <c r="F192" s="583" t="s">
        <v>2205</v>
      </c>
      <c r="G192" s="583" t="s">
        <v>3443</v>
      </c>
      <c r="H192" s="583" t="s">
        <v>3602</v>
      </c>
      <c r="I192" s="584" t="s">
        <v>3603</v>
      </c>
      <c r="J192" s="644">
        <v>456</v>
      </c>
      <c r="K192" s="644"/>
      <c r="L192" s="583"/>
    </row>
    <row r="193" spans="1:12" ht="25.5" x14ac:dyDescent="0.25">
      <c r="A193" s="569">
        <v>191</v>
      </c>
      <c r="B193" s="584" t="s">
        <v>301</v>
      </c>
      <c r="C193" s="583" t="s">
        <v>3499</v>
      </c>
      <c r="D193" s="569" t="s">
        <v>989</v>
      </c>
      <c r="E193" s="584" t="s">
        <v>321</v>
      </c>
      <c r="F193" s="583" t="s">
        <v>2221</v>
      </c>
      <c r="G193" s="583" t="s">
        <v>1196</v>
      </c>
      <c r="H193" s="583" t="s">
        <v>3500</v>
      </c>
      <c r="I193" s="584" t="s">
        <v>3604</v>
      </c>
      <c r="J193" s="644">
        <v>2265.6</v>
      </c>
      <c r="K193" s="644"/>
      <c r="L193" s="583"/>
    </row>
    <row r="194" spans="1:12" ht="25.5" x14ac:dyDescent="0.25">
      <c r="A194" s="569">
        <v>192</v>
      </c>
      <c r="B194" s="584" t="s">
        <v>301</v>
      </c>
      <c r="C194" s="583" t="s">
        <v>3605</v>
      </c>
      <c r="D194" s="569" t="s">
        <v>989</v>
      </c>
      <c r="E194" s="584" t="s">
        <v>321</v>
      </c>
      <c r="F194" s="583" t="s">
        <v>3606</v>
      </c>
      <c r="G194" s="583" t="s">
        <v>3607</v>
      </c>
      <c r="H194" s="583" t="s">
        <v>3608</v>
      </c>
      <c r="I194" s="584" t="s">
        <v>3609</v>
      </c>
      <c r="J194" s="644">
        <v>480</v>
      </c>
      <c r="K194" s="644"/>
      <c r="L194" s="583"/>
    </row>
    <row r="195" spans="1:12" ht="25.5" x14ac:dyDescent="0.25">
      <c r="A195" s="569">
        <v>193</v>
      </c>
      <c r="B195" s="584" t="s">
        <v>301</v>
      </c>
      <c r="C195" s="583" t="s">
        <v>3610</v>
      </c>
      <c r="D195" s="569" t="s">
        <v>989</v>
      </c>
      <c r="E195" s="584" t="s">
        <v>321</v>
      </c>
      <c r="F195" s="583" t="s">
        <v>2247</v>
      </c>
      <c r="G195" s="583" t="s">
        <v>1089</v>
      </c>
      <c r="H195" s="583" t="s">
        <v>3611</v>
      </c>
      <c r="I195" s="584" t="s">
        <v>3612</v>
      </c>
      <c r="J195" s="644">
        <v>686.4</v>
      </c>
      <c r="K195" s="644"/>
      <c r="L195" s="583"/>
    </row>
    <row r="196" spans="1:12" ht="25.5" x14ac:dyDescent="0.25">
      <c r="A196" s="569">
        <v>194</v>
      </c>
      <c r="B196" s="584" t="s">
        <v>301</v>
      </c>
      <c r="C196" s="583" t="s">
        <v>3499</v>
      </c>
      <c r="D196" s="569" t="s">
        <v>989</v>
      </c>
      <c r="E196" s="584" t="s">
        <v>321</v>
      </c>
      <c r="F196" s="583" t="s">
        <v>2378</v>
      </c>
      <c r="G196" s="583" t="s">
        <v>1196</v>
      </c>
      <c r="H196" s="583" t="s">
        <v>3500</v>
      </c>
      <c r="I196" s="584" t="s">
        <v>3613</v>
      </c>
      <c r="J196" s="644">
        <v>2265.6</v>
      </c>
      <c r="K196" s="644"/>
      <c r="L196" s="583"/>
    </row>
    <row r="197" spans="1:12" ht="25.5" x14ac:dyDescent="0.25">
      <c r="A197" s="569">
        <v>195</v>
      </c>
      <c r="B197" s="584" t="s">
        <v>301</v>
      </c>
      <c r="C197" s="583" t="s">
        <v>3614</v>
      </c>
      <c r="D197" s="569" t="s">
        <v>989</v>
      </c>
      <c r="E197" s="584" t="s">
        <v>321</v>
      </c>
      <c r="F197" s="583" t="s">
        <v>3426</v>
      </c>
      <c r="G197" s="583" t="s">
        <v>3427</v>
      </c>
      <c r="H197" s="583" t="s">
        <v>3615</v>
      </c>
      <c r="I197" s="646">
        <v>43435</v>
      </c>
      <c r="J197" s="644">
        <v>9054.7199999999993</v>
      </c>
      <c r="K197" s="644"/>
      <c r="L197" s="583"/>
    </row>
    <row r="198" spans="1:12" ht="25.5" x14ac:dyDescent="0.25">
      <c r="A198" s="569">
        <v>196</v>
      </c>
      <c r="B198" s="569" t="s">
        <v>303</v>
      </c>
      <c r="C198" s="570" t="s">
        <v>885</v>
      </c>
      <c r="D198" s="569" t="s">
        <v>693</v>
      </c>
      <c r="E198" s="569" t="s">
        <v>321</v>
      </c>
      <c r="F198" s="583" t="s">
        <v>3616</v>
      </c>
      <c r="G198" s="583" t="s">
        <v>1345</v>
      </c>
      <c r="H198" s="583" t="s">
        <v>3617</v>
      </c>
      <c r="I198" s="584" t="s">
        <v>889</v>
      </c>
      <c r="J198" s="645">
        <v>18067</v>
      </c>
      <c r="K198" s="645"/>
      <c r="L198" s="570"/>
    </row>
    <row r="199" spans="1:12" ht="25.5" x14ac:dyDescent="0.25">
      <c r="A199" s="569">
        <v>197</v>
      </c>
      <c r="B199" s="569" t="s">
        <v>303</v>
      </c>
      <c r="C199" s="570" t="s">
        <v>885</v>
      </c>
      <c r="D199" s="569" t="s">
        <v>693</v>
      </c>
      <c r="E199" s="569" t="s">
        <v>321</v>
      </c>
      <c r="F199" s="583" t="s">
        <v>3618</v>
      </c>
      <c r="G199" s="583" t="s">
        <v>3619</v>
      </c>
      <c r="H199" s="583" t="s">
        <v>3620</v>
      </c>
      <c r="I199" s="584" t="s">
        <v>889</v>
      </c>
      <c r="J199" s="645">
        <v>3037</v>
      </c>
      <c r="K199" s="645"/>
      <c r="L199" s="570"/>
    </row>
    <row r="200" spans="1:12" ht="25.5" x14ac:dyDescent="0.25">
      <c r="A200" s="569">
        <v>198</v>
      </c>
      <c r="B200" s="569" t="s">
        <v>303</v>
      </c>
      <c r="C200" s="570" t="s">
        <v>885</v>
      </c>
      <c r="D200" s="569" t="s">
        <v>693</v>
      </c>
      <c r="E200" s="569" t="s">
        <v>321</v>
      </c>
      <c r="F200" s="583" t="s">
        <v>3621</v>
      </c>
      <c r="G200" s="583" t="s">
        <v>1597</v>
      </c>
      <c r="H200" s="583" t="s">
        <v>3622</v>
      </c>
      <c r="I200" s="584" t="s">
        <v>1347</v>
      </c>
      <c r="J200" s="645">
        <v>16100</v>
      </c>
      <c r="K200" s="645"/>
      <c r="L200" s="570"/>
    </row>
    <row r="201" spans="1:12" x14ac:dyDescent="0.25">
      <c r="A201" s="569">
        <v>199</v>
      </c>
      <c r="B201" s="569" t="s">
        <v>303</v>
      </c>
      <c r="C201" s="570" t="s">
        <v>885</v>
      </c>
      <c r="D201" s="569" t="s">
        <v>693</v>
      </c>
      <c r="E201" s="569" t="s">
        <v>321</v>
      </c>
      <c r="F201" s="583" t="s">
        <v>3623</v>
      </c>
      <c r="G201" s="583" t="s">
        <v>3624</v>
      </c>
      <c r="H201" s="583" t="s">
        <v>3625</v>
      </c>
      <c r="I201" s="584" t="s">
        <v>1347</v>
      </c>
      <c r="J201" s="645">
        <v>12665</v>
      </c>
      <c r="K201" s="645"/>
      <c r="L201" s="570"/>
    </row>
    <row r="202" spans="1:12" ht="51" x14ac:dyDescent="0.25">
      <c r="A202" s="569">
        <v>200</v>
      </c>
      <c r="B202" s="569" t="s">
        <v>303</v>
      </c>
      <c r="C202" s="570" t="s">
        <v>885</v>
      </c>
      <c r="D202" s="569" t="s">
        <v>693</v>
      </c>
      <c r="E202" s="569" t="s">
        <v>321</v>
      </c>
      <c r="F202" s="583" t="s">
        <v>3626</v>
      </c>
      <c r="G202" s="583" t="s">
        <v>3627</v>
      </c>
      <c r="H202" s="583" t="s">
        <v>3628</v>
      </c>
      <c r="I202" s="584" t="s">
        <v>1347</v>
      </c>
      <c r="J202" s="645">
        <v>1813</v>
      </c>
      <c r="K202" s="645"/>
      <c r="L202" s="570"/>
    </row>
    <row r="203" spans="1:12" ht="25.5" x14ac:dyDescent="0.25">
      <c r="A203" s="569">
        <v>201</v>
      </c>
      <c r="B203" s="569" t="s">
        <v>303</v>
      </c>
      <c r="C203" s="570" t="s">
        <v>885</v>
      </c>
      <c r="D203" s="569" t="s">
        <v>693</v>
      </c>
      <c r="E203" s="569" t="s">
        <v>321</v>
      </c>
      <c r="F203" s="583" t="s">
        <v>3629</v>
      </c>
      <c r="G203" s="583" t="s">
        <v>3630</v>
      </c>
      <c r="H203" s="583" t="s">
        <v>3631</v>
      </c>
      <c r="I203" s="584" t="s">
        <v>766</v>
      </c>
      <c r="J203" s="645">
        <v>15558</v>
      </c>
      <c r="K203" s="645"/>
      <c r="L203" s="570"/>
    </row>
    <row r="204" spans="1:12" ht="25.5" x14ac:dyDescent="0.25">
      <c r="A204" s="569">
        <v>202</v>
      </c>
      <c r="B204" s="569" t="s">
        <v>303</v>
      </c>
      <c r="C204" s="587" t="s">
        <v>3415</v>
      </c>
      <c r="D204" s="569" t="s">
        <v>693</v>
      </c>
      <c r="E204" s="569" t="s">
        <v>694</v>
      </c>
      <c r="F204" s="583" t="s">
        <v>3632</v>
      </c>
      <c r="G204" s="583" t="s">
        <v>3633</v>
      </c>
      <c r="H204" s="583" t="s">
        <v>3634</v>
      </c>
      <c r="I204" s="584" t="s">
        <v>3029</v>
      </c>
      <c r="J204" s="645">
        <v>13813</v>
      </c>
      <c r="K204" s="645"/>
      <c r="L204" s="570"/>
    </row>
    <row r="205" spans="1:12" ht="25.5" x14ac:dyDescent="0.25">
      <c r="A205" s="569">
        <v>203</v>
      </c>
      <c r="B205" s="569" t="s">
        <v>303</v>
      </c>
      <c r="C205" s="581" t="s">
        <v>3635</v>
      </c>
      <c r="D205" s="569" t="s">
        <v>693</v>
      </c>
      <c r="E205" s="569" t="s">
        <v>321</v>
      </c>
      <c r="F205" s="583" t="s">
        <v>3636</v>
      </c>
      <c r="G205" s="570" t="s">
        <v>3637</v>
      </c>
      <c r="H205" s="583" t="s">
        <v>3638</v>
      </c>
      <c r="I205" s="584" t="s">
        <v>2141</v>
      </c>
      <c r="J205" s="645">
        <v>1730</v>
      </c>
      <c r="K205" s="645"/>
      <c r="L205" s="570"/>
    </row>
    <row r="206" spans="1:12" ht="25.5" x14ac:dyDescent="0.25">
      <c r="A206" s="569">
        <v>204</v>
      </c>
      <c r="B206" s="569" t="s">
        <v>303</v>
      </c>
      <c r="C206" s="570" t="s">
        <v>3639</v>
      </c>
      <c r="D206" s="569" t="s">
        <v>693</v>
      </c>
      <c r="E206" s="569" t="s">
        <v>694</v>
      </c>
      <c r="F206" s="570" t="s">
        <v>3639</v>
      </c>
      <c r="G206" s="570" t="s">
        <v>3640</v>
      </c>
      <c r="H206" s="570" t="s">
        <v>3641</v>
      </c>
      <c r="I206" s="569" t="s">
        <v>3642</v>
      </c>
      <c r="J206" s="645">
        <v>743.33</v>
      </c>
      <c r="K206" s="645"/>
      <c r="L206" s="570"/>
    </row>
    <row r="207" spans="1:12" ht="25.5" x14ac:dyDescent="0.25">
      <c r="A207" s="569">
        <v>205</v>
      </c>
      <c r="B207" s="569" t="s">
        <v>303</v>
      </c>
      <c r="C207" s="570" t="s">
        <v>3643</v>
      </c>
      <c r="D207" s="569" t="s">
        <v>693</v>
      </c>
      <c r="E207" s="569" t="s">
        <v>694</v>
      </c>
      <c r="F207" s="570" t="s">
        <v>3644</v>
      </c>
      <c r="G207" s="570" t="s">
        <v>1364</v>
      </c>
      <c r="H207" s="570" t="s">
        <v>3645</v>
      </c>
      <c r="I207" s="569" t="s">
        <v>2141</v>
      </c>
      <c r="J207" s="645"/>
      <c r="K207" s="645"/>
      <c r="L207" s="570"/>
    </row>
    <row r="208" spans="1:12" ht="25.5" x14ac:dyDescent="0.25">
      <c r="A208" s="569">
        <v>206</v>
      </c>
      <c r="B208" s="569" t="s">
        <v>303</v>
      </c>
      <c r="C208" s="587" t="s">
        <v>3415</v>
      </c>
      <c r="D208" s="569" t="s">
        <v>693</v>
      </c>
      <c r="E208" s="569" t="s">
        <v>694</v>
      </c>
      <c r="F208" s="570" t="s">
        <v>3646</v>
      </c>
      <c r="G208" s="583" t="s">
        <v>3633</v>
      </c>
      <c r="H208" s="570" t="s">
        <v>3647</v>
      </c>
      <c r="I208" s="569" t="s">
        <v>3648</v>
      </c>
      <c r="J208" s="645"/>
      <c r="K208" s="645"/>
      <c r="L208" s="570"/>
    </row>
    <row r="209" spans="1:12" ht="25.5" x14ac:dyDescent="0.25">
      <c r="A209" s="569">
        <v>207</v>
      </c>
      <c r="B209" s="569" t="s">
        <v>303</v>
      </c>
      <c r="C209" s="583" t="s">
        <v>3649</v>
      </c>
      <c r="D209" s="569" t="s">
        <v>693</v>
      </c>
      <c r="E209" s="569" t="s">
        <v>694</v>
      </c>
      <c r="F209" s="583" t="s">
        <v>3650</v>
      </c>
      <c r="G209" s="583" t="s">
        <v>3651</v>
      </c>
      <c r="H209" s="583" t="s">
        <v>3652</v>
      </c>
      <c r="I209" s="584" t="s">
        <v>1488</v>
      </c>
      <c r="J209" s="645"/>
      <c r="K209" s="645"/>
      <c r="L209" s="583"/>
    </row>
    <row r="210" spans="1:12" ht="25.5" x14ac:dyDescent="0.25">
      <c r="A210" s="569">
        <v>208</v>
      </c>
      <c r="B210" s="569" t="s">
        <v>303</v>
      </c>
      <c r="C210" s="647" t="s">
        <v>3653</v>
      </c>
      <c r="D210" s="569" t="s">
        <v>989</v>
      </c>
      <c r="E210" s="569" t="s">
        <v>321</v>
      </c>
      <c r="F210" s="647">
        <v>17063</v>
      </c>
      <c r="G210" s="647" t="s">
        <v>3627</v>
      </c>
      <c r="H210" s="647" t="s">
        <v>3654</v>
      </c>
      <c r="I210" s="648">
        <v>43103</v>
      </c>
      <c r="J210" s="649">
        <v>2400</v>
      </c>
      <c r="K210" s="645"/>
      <c r="L210" s="583"/>
    </row>
    <row r="211" spans="1:12" x14ac:dyDescent="0.25">
      <c r="A211" s="569">
        <v>209</v>
      </c>
      <c r="B211" s="569" t="s">
        <v>303</v>
      </c>
      <c r="C211" s="647" t="s">
        <v>3655</v>
      </c>
      <c r="D211" s="569" t="s">
        <v>989</v>
      </c>
      <c r="E211" s="569" t="s">
        <v>321</v>
      </c>
      <c r="F211" s="647" t="s">
        <v>3656</v>
      </c>
      <c r="G211" s="647" t="s">
        <v>3657</v>
      </c>
      <c r="H211" s="647" t="s">
        <v>3658</v>
      </c>
      <c r="I211" s="648">
        <v>43112</v>
      </c>
      <c r="J211" s="649">
        <v>300</v>
      </c>
      <c r="K211" s="645"/>
      <c r="L211" s="583"/>
    </row>
    <row r="212" spans="1:12" ht="25.5" x14ac:dyDescent="0.25">
      <c r="A212" s="569">
        <v>210</v>
      </c>
      <c r="B212" s="569" t="s">
        <v>303</v>
      </c>
      <c r="C212" s="647" t="s">
        <v>3659</v>
      </c>
      <c r="D212" s="569" t="s">
        <v>989</v>
      </c>
      <c r="E212" s="569" t="s">
        <v>321</v>
      </c>
      <c r="F212" s="647">
        <v>80180002</v>
      </c>
      <c r="G212" s="647" t="s">
        <v>3660</v>
      </c>
      <c r="H212" s="647" t="s">
        <v>3661</v>
      </c>
      <c r="I212" s="648">
        <v>43112</v>
      </c>
      <c r="J212" s="649">
        <v>120</v>
      </c>
      <c r="K212" s="645"/>
      <c r="L212" s="583"/>
    </row>
    <row r="213" spans="1:12" ht="25.5" x14ac:dyDescent="0.25">
      <c r="A213" s="569">
        <v>211</v>
      </c>
      <c r="B213" s="569" t="s">
        <v>303</v>
      </c>
      <c r="C213" s="647" t="s">
        <v>3662</v>
      </c>
      <c r="D213" s="569" t="s">
        <v>989</v>
      </c>
      <c r="E213" s="569" t="s">
        <v>321</v>
      </c>
      <c r="F213" s="647" t="s">
        <v>3663</v>
      </c>
      <c r="G213" s="647" t="s">
        <v>3660</v>
      </c>
      <c r="H213" s="647" t="s">
        <v>3664</v>
      </c>
      <c r="I213" s="648">
        <v>43112</v>
      </c>
      <c r="J213" s="649">
        <v>660</v>
      </c>
      <c r="K213" s="645"/>
      <c r="L213" s="583"/>
    </row>
    <row r="214" spans="1:12" ht="25.5" x14ac:dyDescent="0.25">
      <c r="A214" s="569">
        <v>212</v>
      </c>
      <c r="B214" s="569" t="s">
        <v>303</v>
      </c>
      <c r="C214" s="647" t="s">
        <v>3665</v>
      </c>
      <c r="D214" s="569" t="s">
        <v>989</v>
      </c>
      <c r="E214" s="569" t="s">
        <v>321</v>
      </c>
      <c r="F214" s="647">
        <v>421</v>
      </c>
      <c r="G214" s="647" t="s">
        <v>3660</v>
      </c>
      <c r="H214" s="647" t="s">
        <v>3661</v>
      </c>
      <c r="I214" s="648">
        <v>43117</v>
      </c>
      <c r="J214" s="649">
        <v>360</v>
      </c>
      <c r="K214" s="645"/>
      <c r="L214" s="583"/>
    </row>
    <row r="215" spans="1:12" x14ac:dyDescent="0.25">
      <c r="A215" s="569">
        <v>213</v>
      </c>
      <c r="B215" s="569" t="s">
        <v>303</v>
      </c>
      <c r="C215" s="647" t="s">
        <v>3666</v>
      </c>
      <c r="D215" s="569" t="s">
        <v>989</v>
      </c>
      <c r="E215" s="569" t="s">
        <v>321</v>
      </c>
      <c r="F215" s="647" t="s">
        <v>3667</v>
      </c>
      <c r="G215" s="647" t="s">
        <v>3668</v>
      </c>
      <c r="H215" s="647" t="s">
        <v>3658</v>
      </c>
      <c r="I215" s="648">
        <v>43117</v>
      </c>
      <c r="J215" s="649">
        <v>1860</v>
      </c>
      <c r="K215" s="645"/>
      <c r="L215" s="583"/>
    </row>
    <row r="216" spans="1:12" x14ac:dyDescent="0.25">
      <c r="A216" s="569">
        <v>214</v>
      </c>
      <c r="B216" s="569" t="s">
        <v>303</v>
      </c>
      <c r="C216" s="647" t="s">
        <v>3669</v>
      </c>
      <c r="D216" s="569" t="s">
        <v>989</v>
      </c>
      <c r="E216" s="569" t="s">
        <v>321</v>
      </c>
      <c r="F216" s="647">
        <v>4510247028</v>
      </c>
      <c r="G216" s="647" t="s">
        <v>3668</v>
      </c>
      <c r="H216" s="647" t="s">
        <v>3658</v>
      </c>
      <c r="I216" s="648">
        <v>43116</v>
      </c>
      <c r="J216" s="649">
        <v>2340</v>
      </c>
      <c r="K216" s="645"/>
      <c r="L216" s="583"/>
    </row>
    <row r="217" spans="1:12" ht="25.5" x14ac:dyDescent="0.25">
      <c r="A217" s="569">
        <v>215</v>
      </c>
      <c r="B217" s="569" t="s">
        <v>303</v>
      </c>
      <c r="C217" s="647" t="s">
        <v>3670</v>
      </c>
      <c r="D217" s="569" t="s">
        <v>989</v>
      </c>
      <c r="E217" s="569" t="s">
        <v>321</v>
      </c>
      <c r="F217" s="647">
        <v>17162005</v>
      </c>
      <c r="G217" s="647" t="s">
        <v>3671</v>
      </c>
      <c r="H217" s="647" t="s">
        <v>3672</v>
      </c>
      <c r="I217" s="648">
        <v>43115</v>
      </c>
      <c r="J217" s="649">
        <v>1200</v>
      </c>
      <c r="K217" s="645"/>
      <c r="L217" s="583"/>
    </row>
    <row r="218" spans="1:12" ht="25.5" x14ac:dyDescent="0.25">
      <c r="A218" s="569">
        <v>216</v>
      </c>
      <c r="B218" s="569" t="s">
        <v>303</v>
      </c>
      <c r="C218" s="647" t="s">
        <v>3673</v>
      </c>
      <c r="D218" s="569" t="s">
        <v>989</v>
      </c>
      <c r="E218" s="569" t="s">
        <v>321</v>
      </c>
      <c r="F218" s="647" t="s">
        <v>3674</v>
      </c>
      <c r="G218" s="647" t="s">
        <v>3675</v>
      </c>
      <c r="H218" s="647" t="s">
        <v>3676</v>
      </c>
      <c r="I218" s="648">
        <v>43123</v>
      </c>
      <c r="J218" s="649">
        <v>1140</v>
      </c>
      <c r="K218" s="645"/>
      <c r="L218" s="583"/>
    </row>
    <row r="219" spans="1:12" ht="25.5" x14ac:dyDescent="0.25">
      <c r="A219" s="569">
        <v>217</v>
      </c>
      <c r="B219" s="569" t="s">
        <v>303</v>
      </c>
      <c r="C219" s="647" t="s">
        <v>3677</v>
      </c>
      <c r="D219" s="569" t="s">
        <v>989</v>
      </c>
      <c r="E219" s="569" t="s">
        <v>321</v>
      </c>
      <c r="F219" s="647">
        <v>9500510707</v>
      </c>
      <c r="G219" s="647" t="s">
        <v>3660</v>
      </c>
      <c r="H219" s="647" t="s">
        <v>3661</v>
      </c>
      <c r="I219" s="648">
        <v>43122</v>
      </c>
      <c r="J219" s="649">
        <v>2940</v>
      </c>
      <c r="K219" s="645"/>
      <c r="L219" s="583"/>
    </row>
    <row r="220" spans="1:12" x14ac:dyDescent="0.25">
      <c r="A220" s="569">
        <v>218</v>
      </c>
      <c r="B220" s="569" t="s">
        <v>303</v>
      </c>
      <c r="C220" s="647" t="s">
        <v>3678</v>
      </c>
      <c r="D220" s="569" t="s">
        <v>989</v>
      </c>
      <c r="E220" s="569" t="s">
        <v>321</v>
      </c>
      <c r="F220" s="647" t="s">
        <v>3679</v>
      </c>
      <c r="G220" s="647" t="s">
        <v>3668</v>
      </c>
      <c r="H220" s="647" t="s">
        <v>3680</v>
      </c>
      <c r="I220" s="648">
        <v>43119</v>
      </c>
      <c r="J220" s="649">
        <v>330</v>
      </c>
      <c r="K220" s="645"/>
      <c r="L220" s="583"/>
    </row>
    <row r="221" spans="1:12" ht="25.5" x14ac:dyDescent="0.25">
      <c r="A221" s="569">
        <v>219</v>
      </c>
      <c r="B221" s="569" t="s">
        <v>303</v>
      </c>
      <c r="C221" s="647" t="s">
        <v>3681</v>
      </c>
      <c r="D221" s="569" t="s">
        <v>989</v>
      </c>
      <c r="E221" s="569" t="s">
        <v>321</v>
      </c>
      <c r="F221" s="647" t="s">
        <v>1941</v>
      </c>
      <c r="G221" s="647" t="s">
        <v>3675</v>
      </c>
      <c r="H221" s="647" t="s">
        <v>3682</v>
      </c>
      <c r="I221" s="648">
        <v>43124</v>
      </c>
      <c r="J221" s="649">
        <v>1140</v>
      </c>
      <c r="K221" s="645"/>
      <c r="L221" s="583"/>
    </row>
    <row r="222" spans="1:12" ht="25.5" x14ac:dyDescent="0.25">
      <c r="A222" s="569">
        <v>220</v>
      </c>
      <c r="B222" s="569" t="s">
        <v>303</v>
      </c>
      <c r="C222" s="647" t="s">
        <v>3683</v>
      </c>
      <c r="D222" s="569" t="s">
        <v>989</v>
      </c>
      <c r="E222" s="569" t="s">
        <v>321</v>
      </c>
      <c r="F222" s="647">
        <v>2000067768</v>
      </c>
      <c r="G222" s="647" t="s">
        <v>3627</v>
      </c>
      <c r="H222" s="647" t="s">
        <v>3654</v>
      </c>
      <c r="I222" s="648">
        <v>43126</v>
      </c>
      <c r="J222" s="649">
        <v>18000</v>
      </c>
      <c r="K222" s="645"/>
      <c r="L222" s="583"/>
    </row>
    <row r="223" spans="1:12" ht="25.5" x14ac:dyDescent="0.25">
      <c r="A223" s="569">
        <v>221</v>
      </c>
      <c r="B223" s="569" t="s">
        <v>303</v>
      </c>
      <c r="C223" s="647" t="s">
        <v>3684</v>
      </c>
      <c r="D223" s="569" t="s">
        <v>989</v>
      </c>
      <c r="E223" s="569" t="s">
        <v>321</v>
      </c>
      <c r="F223" s="647">
        <v>4500062792</v>
      </c>
      <c r="G223" s="647" t="s">
        <v>1382</v>
      </c>
      <c r="H223" s="647" t="s">
        <v>3685</v>
      </c>
      <c r="I223" s="648">
        <v>43126</v>
      </c>
      <c r="J223" s="649">
        <v>21000</v>
      </c>
      <c r="K223" s="645"/>
      <c r="L223" s="583"/>
    </row>
    <row r="224" spans="1:12" x14ac:dyDescent="0.25">
      <c r="A224" s="569">
        <v>222</v>
      </c>
      <c r="B224" s="569" t="s">
        <v>303</v>
      </c>
      <c r="C224" s="647" t="s">
        <v>3666</v>
      </c>
      <c r="D224" s="569" t="s">
        <v>989</v>
      </c>
      <c r="E224" s="569" t="s">
        <v>321</v>
      </c>
      <c r="F224" s="647">
        <v>231800221</v>
      </c>
      <c r="G224" s="647" t="s">
        <v>3668</v>
      </c>
      <c r="H224" s="647" t="s">
        <v>3658</v>
      </c>
      <c r="I224" s="648">
        <v>43126</v>
      </c>
      <c r="J224" s="649">
        <v>1680</v>
      </c>
      <c r="K224" s="645"/>
      <c r="L224" s="583"/>
    </row>
    <row r="225" spans="1:12" x14ac:dyDescent="0.25">
      <c r="A225" s="569">
        <v>223</v>
      </c>
      <c r="B225" s="569" t="s">
        <v>303</v>
      </c>
      <c r="C225" s="647" t="s">
        <v>3686</v>
      </c>
      <c r="D225" s="569" t="s">
        <v>989</v>
      </c>
      <c r="E225" s="569" t="s">
        <v>321</v>
      </c>
      <c r="F225" s="647" t="s">
        <v>3687</v>
      </c>
      <c r="G225" s="647" t="s">
        <v>3668</v>
      </c>
      <c r="H225" s="647" t="s">
        <v>3688</v>
      </c>
      <c r="I225" s="648">
        <v>43137</v>
      </c>
      <c r="J225" s="649">
        <v>870</v>
      </c>
      <c r="K225" s="645"/>
      <c r="L225" s="583"/>
    </row>
    <row r="226" spans="1:12" x14ac:dyDescent="0.25">
      <c r="A226" s="569">
        <v>224</v>
      </c>
      <c r="B226" s="569" t="s">
        <v>303</v>
      </c>
      <c r="C226" s="647" t="s">
        <v>3689</v>
      </c>
      <c r="D226" s="569" t="s">
        <v>989</v>
      </c>
      <c r="E226" s="569" t="s">
        <v>321</v>
      </c>
      <c r="F226" s="647" t="s">
        <v>3690</v>
      </c>
      <c r="G226" s="647" t="s">
        <v>3668</v>
      </c>
      <c r="H226" s="647" t="s">
        <v>3688</v>
      </c>
      <c r="I226" s="648">
        <v>43138</v>
      </c>
      <c r="J226" s="649">
        <v>450</v>
      </c>
      <c r="K226" s="645"/>
      <c r="L226" s="583"/>
    </row>
    <row r="227" spans="1:12" ht="25.5" x14ac:dyDescent="0.25">
      <c r="A227" s="569">
        <v>225</v>
      </c>
      <c r="B227" s="569" t="s">
        <v>303</v>
      </c>
      <c r="C227" s="647" t="s">
        <v>3691</v>
      </c>
      <c r="D227" s="569" t="s">
        <v>989</v>
      </c>
      <c r="E227" s="569" t="s">
        <v>321</v>
      </c>
      <c r="F227" s="647" t="s">
        <v>3692</v>
      </c>
      <c r="G227" s="647" t="s">
        <v>3693</v>
      </c>
      <c r="H227" s="647" t="s">
        <v>3694</v>
      </c>
      <c r="I227" s="648">
        <v>43146</v>
      </c>
      <c r="J227" s="649">
        <v>163.19999999999999</v>
      </c>
      <c r="K227" s="645"/>
      <c r="L227" s="583"/>
    </row>
    <row r="228" spans="1:12" x14ac:dyDescent="0.25">
      <c r="A228" s="569">
        <v>226</v>
      </c>
      <c r="B228" s="569" t="s">
        <v>303</v>
      </c>
      <c r="C228" s="647" t="s">
        <v>3655</v>
      </c>
      <c r="D228" s="569" t="s">
        <v>989</v>
      </c>
      <c r="E228" s="569" t="s">
        <v>321</v>
      </c>
      <c r="F228" s="647" t="s">
        <v>3695</v>
      </c>
      <c r="G228" s="647" t="s">
        <v>3668</v>
      </c>
      <c r="H228" s="647" t="s">
        <v>3658</v>
      </c>
      <c r="I228" s="648">
        <v>43145</v>
      </c>
      <c r="J228" s="649">
        <v>2340</v>
      </c>
      <c r="K228" s="645"/>
      <c r="L228" s="583"/>
    </row>
    <row r="229" spans="1:12" ht="25.5" x14ac:dyDescent="0.25">
      <c r="A229" s="569">
        <v>227</v>
      </c>
      <c r="B229" s="569" t="s">
        <v>303</v>
      </c>
      <c r="C229" s="647" t="s">
        <v>3683</v>
      </c>
      <c r="D229" s="569" t="s">
        <v>989</v>
      </c>
      <c r="E229" s="569" t="s">
        <v>321</v>
      </c>
      <c r="F229" s="647">
        <v>2000068196</v>
      </c>
      <c r="G229" s="647" t="s">
        <v>3627</v>
      </c>
      <c r="H229" s="647" t="s">
        <v>3654</v>
      </c>
      <c r="I229" s="648">
        <v>43143</v>
      </c>
      <c r="J229" s="649">
        <v>2040</v>
      </c>
      <c r="K229" s="645"/>
      <c r="L229" s="583"/>
    </row>
    <row r="230" spans="1:12" ht="25.5" x14ac:dyDescent="0.25">
      <c r="A230" s="569">
        <v>228</v>
      </c>
      <c r="B230" s="569" t="s">
        <v>303</v>
      </c>
      <c r="C230" s="647" t="s">
        <v>3683</v>
      </c>
      <c r="D230" s="569" t="s">
        <v>989</v>
      </c>
      <c r="E230" s="569" t="s">
        <v>321</v>
      </c>
      <c r="F230" s="647">
        <v>2000068197</v>
      </c>
      <c r="G230" s="647" t="s">
        <v>3627</v>
      </c>
      <c r="H230" s="647" t="s">
        <v>3654</v>
      </c>
      <c r="I230" s="648">
        <v>43143</v>
      </c>
      <c r="J230" s="649">
        <v>2040</v>
      </c>
      <c r="K230" s="645"/>
      <c r="L230" s="583"/>
    </row>
    <row r="231" spans="1:12" ht="25.5" x14ac:dyDescent="0.25">
      <c r="A231" s="569">
        <v>229</v>
      </c>
      <c r="B231" s="569" t="s">
        <v>303</v>
      </c>
      <c r="C231" s="647" t="s">
        <v>3683</v>
      </c>
      <c r="D231" s="569" t="s">
        <v>989</v>
      </c>
      <c r="E231" s="569" t="s">
        <v>321</v>
      </c>
      <c r="F231" s="647">
        <v>2000068198</v>
      </c>
      <c r="G231" s="647" t="s">
        <v>3627</v>
      </c>
      <c r="H231" s="647" t="s">
        <v>3654</v>
      </c>
      <c r="I231" s="648">
        <v>43143</v>
      </c>
      <c r="J231" s="649">
        <v>2040</v>
      </c>
      <c r="K231" s="645"/>
      <c r="L231" s="583"/>
    </row>
    <row r="232" spans="1:12" x14ac:dyDescent="0.25">
      <c r="A232" s="569">
        <v>230</v>
      </c>
      <c r="B232" s="569" t="s">
        <v>303</v>
      </c>
      <c r="C232" s="647" t="s">
        <v>3677</v>
      </c>
      <c r="D232" s="569" t="s">
        <v>989</v>
      </c>
      <c r="E232" s="569" t="s">
        <v>321</v>
      </c>
      <c r="F232" s="647">
        <v>9500510707</v>
      </c>
      <c r="G232" s="647" t="s">
        <v>3668</v>
      </c>
      <c r="H232" s="647" t="s">
        <v>3661</v>
      </c>
      <c r="I232" s="648">
        <v>43151</v>
      </c>
      <c r="J232" s="649">
        <v>408</v>
      </c>
      <c r="K232" s="645"/>
      <c r="L232" s="583"/>
    </row>
    <row r="233" spans="1:12" ht="25.5" x14ac:dyDescent="0.25">
      <c r="A233" s="569">
        <v>231</v>
      </c>
      <c r="B233" s="569" t="s">
        <v>303</v>
      </c>
      <c r="C233" s="647" t="s">
        <v>3696</v>
      </c>
      <c r="D233" s="569" t="s">
        <v>989</v>
      </c>
      <c r="E233" s="569" t="s">
        <v>321</v>
      </c>
      <c r="F233" s="647" t="s">
        <v>3674</v>
      </c>
      <c r="G233" s="647" t="s">
        <v>3660</v>
      </c>
      <c r="H233" s="647" t="s">
        <v>3661</v>
      </c>
      <c r="I233" s="648">
        <v>43150</v>
      </c>
      <c r="J233" s="649">
        <v>240</v>
      </c>
      <c r="K233" s="645"/>
      <c r="L233" s="583"/>
    </row>
    <row r="234" spans="1:12" ht="25.5" x14ac:dyDescent="0.25">
      <c r="A234" s="569">
        <v>232</v>
      </c>
      <c r="B234" s="569" t="s">
        <v>303</v>
      </c>
      <c r="C234" s="647" t="s">
        <v>3697</v>
      </c>
      <c r="D234" s="569" t="s">
        <v>989</v>
      </c>
      <c r="E234" s="569" t="s">
        <v>321</v>
      </c>
      <c r="F234" s="647" t="s">
        <v>3698</v>
      </c>
      <c r="G234" s="647" t="s">
        <v>3668</v>
      </c>
      <c r="H234" s="647" t="s">
        <v>3688</v>
      </c>
      <c r="I234" s="648">
        <v>43151</v>
      </c>
      <c r="J234" s="649">
        <v>300</v>
      </c>
      <c r="K234" s="645"/>
      <c r="L234" s="583"/>
    </row>
    <row r="235" spans="1:12" x14ac:dyDescent="0.25">
      <c r="A235" s="569">
        <v>233</v>
      </c>
      <c r="B235" s="569" t="s">
        <v>303</v>
      </c>
      <c r="C235" s="647" t="s">
        <v>3666</v>
      </c>
      <c r="D235" s="569" t="s">
        <v>989</v>
      </c>
      <c r="E235" s="569" t="s">
        <v>321</v>
      </c>
      <c r="F235" s="647">
        <v>231800586</v>
      </c>
      <c r="G235" s="647" t="s">
        <v>3668</v>
      </c>
      <c r="H235" s="647" t="s">
        <v>3658</v>
      </c>
      <c r="I235" s="648">
        <v>43153</v>
      </c>
      <c r="J235" s="649">
        <v>2340</v>
      </c>
      <c r="K235" s="645"/>
      <c r="L235" s="583"/>
    </row>
    <row r="236" spans="1:12" ht="25.5" x14ac:dyDescent="0.25">
      <c r="A236" s="569">
        <v>234</v>
      </c>
      <c r="B236" s="569" t="s">
        <v>303</v>
      </c>
      <c r="C236" s="647" t="s">
        <v>3699</v>
      </c>
      <c r="D236" s="569" t="s">
        <v>989</v>
      </c>
      <c r="E236" s="569" t="s">
        <v>321</v>
      </c>
      <c r="F236" s="647">
        <v>4600012190</v>
      </c>
      <c r="G236" s="647" t="s">
        <v>3700</v>
      </c>
      <c r="H236" s="647" t="s">
        <v>3701</v>
      </c>
      <c r="I236" s="648">
        <v>43145</v>
      </c>
      <c r="J236" s="649">
        <v>324</v>
      </c>
      <c r="K236" s="645"/>
      <c r="L236" s="583"/>
    </row>
    <row r="237" spans="1:12" x14ac:dyDescent="0.25">
      <c r="A237" s="569">
        <v>235</v>
      </c>
      <c r="B237" s="569" t="s">
        <v>303</v>
      </c>
      <c r="C237" s="647" t="s">
        <v>3699</v>
      </c>
      <c r="D237" s="569" t="s">
        <v>989</v>
      </c>
      <c r="E237" s="569" t="s">
        <v>321</v>
      </c>
      <c r="F237" s="647">
        <v>4600012235</v>
      </c>
      <c r="G237" s="647" t="s">
        <v>1515</v>
      </c>
      <c r="H237" s="647" t="s">
        <v>3701</v>
      </c>
      <c r="I237" s="648">
        <v>43145</v>
      </c>
      <c r="J237" s="649">
        <v>324</v>
      </c>
      <c r="K237" s="645"/>
      <c r="L237" s="583"/>
    </row>
    <row r="238" spans="1:12" ht="25.5" x14ac:dyDescent="0.25">
      <c r="A238" s="569">
        <v>236</v>
      </c>
      <c r="B238" s="569" t="s">
        <v>303</v>
      </c>
      <c r="C238" s="647" t="s">
        <v>3702</v>
      </c>
      <c r="D238" s="569" t="s">
        <v>989</v>
      </c>
      <c r="E238" s="569" t="s">
        <v>321</v>
      </c>
      <c r="F238" s="647" t="s">
        <v>3703</v>
      </c>
      <c r="G238" s="647" t="s">
        <v>1367</v>
      </c>
      <c r="H238" s="647" t="s">
        <v>3704</v>
      </c>
      <c r="I238" s="648">
        <v>43154</v>
      </c>
      <c r="J238" s="649">
        <v>403.2</v>
      </c>
      <c r="K238" s="645"/>
      <c r="L238" s="583"/>
    </row>
    <row r="239" spans="1:12" x14ac:dyDescent="0.25">
      <c r="A239" s="569">
        <v>237</v>
      </c>
      <c r="B239" s="569" t="s">
        <v>303</v>
      </c>
      <c r="C239" s="647" t="s">
        <v>3705</v>
      </c>
      <c r="D239" s="569" t="s">
        <v>989</v>
      </c>
      <c r="E239" s="569" t="s">
        <v>321</v>
      </c>
      <c r="F239" s="647" t="s">
        <v>3706</v>
      </c>
      <c r="G239" s="647" t="s">
        <v>3693</v>
      </c>
      <c r="H239" s="647" t="s">
        <v>3694</v>
      </c>
      <c r="I239" s="648">
        <v>43158</v>
      </c>
      <c r="J239" s="649">
        <v>331.2</v>
      </c>
      <c r="K239" s="645"/>
      <c r="L239" s="583"/>
    </row>
    <row r="240" spans="1:12" x14ac:dyDescent="0.25">
      <c r="A240" s="569">
        <v>238</v>
      </c>
      <c r="B240" s="569" t="s">
        <v>303</v>
      </c>
      <c r="C240" s="647" t="s">
        <v>3707</v>
      </c>
      <c r="D240" s="569" t="s">
        <v>989</v>
      </c>
      <c r="E240" s="569" t="s">
        <v>321</v>
      </c>
      <c r="F240" s="647">
        <v>20180009</v>
      </c>
      <c r="G240" s="647" t="s">
        <v>3693</v>
      </c>
      <c r="H240" s="647" t="s">
        <v>3688</v>
      </c>
      <c r="I240" s="648">
        <v>43158</v>
      </c>
      <c r="J240" s="649">
        <v>600</v>
      </c>
      <c r="K240" s="645"/>
      <c r="L240" s="583"/>
    </row>
    <row r="241" spans="1:12" x14ac:dyDescent="0.25">
      <c r="A241" s="569">
        <v>239</v>
      </c>
      <c r="B241" s="569" t="s">
        <v>303</v>
      </c>
      <c r="C241" s="647" t="s">
        <v>3708</v>
      </c>
      <c r="D241" s="569" t="s">
        <v>989</v>
      </c>
      <c r="E241" s="569" t="s">
        <v>321</v>
      </c>
      <c r="F241" s="647">
        <v>4500224114</v>
      </c>
      <c r="G241" s="647" t="s">
        <v>3668</v>
      </c>
      <c r="H241" s="647" t="s">
        <v>3709</v>
      </c>
      <c r="I241" s="648">
        <v>43159</v>
      </c>
      <c r="J241" s="649">
        <v>360</v>
      </c>
      <c r="K241" s="645"/>
      <c r="L241" s="583"/>
    </row>
    <row r="242" spans="1:12" x14ac:dyDescent="0.25">
      <c r="A242" s="569">
        <v>240</v>
      </c>
      <c r="B242" s="569" t="s">
        <v>303</v>
      </c>
      <c r="C242" s="647" t="s">
        <v>3666</v>
      </c>
      <c r="D242" s="569" t="s">
        <v>989</v>
      </c>
      <c r="E242" s="569" t="s">
        <v>321</v>
      </c>
      <c r="F242" s="647">
        <v>20181402</v>
      </c>
      <c r="G242" s="647" t="s">
        <v>3668</v>
      </c>
      <c r="H242" s="647" t="s">
        <v>3658</v>
      </c>
      <c r="I242" s="648">
        <v>43160</v>
      </c>
      <c r="J242" s="649">
        <v>840</v>
      </c>
      <c r="K242" s="645"/>
      <c r="L242" s="583"/>
    </row>
    <row r="243" spans="1:12" ht="25.5" x14ac:dyDescent="0.25">
      <c r="A243" s="569">
        <v>241</v>
      </c>
      <c r="B243" s="569" t="s">
        <v>303</v>
      </c>
      <c r="C243" s="647" t="s">
        <v>3653</v>
      </c>
      <c r="D243" s="569" t="s">
        <v>989</v>
      </c>
      <c r="E243" s="569" t="s">
        <v>321</v>
      </c>
      <c r="F243" s="647">
        <v>18011</v>
      </c>
      <c r="G243" s="647" t="s">
        <v>3627</v>
      </c>
      <c r="H243" s="647" t="s">
        <v>3654</v>
      </c>
      <c r="I243" s="648">
        <v>43161</v>
      </c>
      <c r="J243" s="649">
        <v>4800</v>
      </c>
      <c r="K243" s="645"/>
      <c r="L243" s="583"/>
    </row>
    <row r="244" spans="1:12" x14ac:dyDescent="0.25">
      <c r="A244" s="569">
        <v>242</v>
      </c>
      <c r="B244" s="569" t="s">
        <v>303</v>
      </c>
      <c r="C244" s="647" t="s">
        <v>3710</v>
      </c>
      <c r="D244" s="569" t="s">
        <v>989</v>
      </c>
      <c r="E244" s="569" t="s">
        <v>321</v>
      </c>
      <c r="F244" s="647">
        <v>18200086</v>
      </c>
      <c r="G244" s="647" t="s">
        <v>3693</v>
      </c>
      <c r="H244" s="647" t="s">
        <v>3658</v>
      </c>
      <c r="I244" s="648">
        <v>43154</v>
      </c>
      <c r="J244" s="649">
        <v>240</v>
      </c>
      <c r="K244" s="645"/>
      <c r="L244" s="583"/>
    </row>
    <row r="245" spans="1:12" x14ac:dyDescent="0.25">
      <c r="A245" s="569">
        <v>243</v>
      </c>
      <c r="B245" s="569" t="s">
        <v>303</v>
      </c>
      <c r="C245" s="647" t="s">
        <v>3711</v>
      </c>
      <c r="D245" s="569" t="s">
        <v>989</v>
      </c>
      <c r="E245" s="569" t="s">
        <v>321</v>
      </c>
      <c r="F245" s="647" t="s">
        <v>3712</v>
      </c>
      <c r="G245" s="647" t="s">
        <v>3668</v>
      </c>
      <c r="H245" s="647" t="s">
        <v>3658</v>
      </c>
      <c r="I245" s="648">
        <v>43165</v>
      </c>
      <c r="J245" s="649">
        <v>960</v>
      </c>
      <c r="K245" s="645"/>
      <c r="L245" s="583"/>
    </row>
    <row r="246" spans="1:12" x14ac:dyDescent="0.25">
      <c r="A246" s="569">
        <v>244</v>
      </c>
      <c r="B246" s="569" t="s">
        <v>303</v>
      </c>
      <c r="C246" s="647" t="s">
        <v>3713</v>
      </c>
      <c r="D246" s="569" t="s">
        <v>989</v>
      </c>
      <c r="E246" s="569" t="s">
        <v>321</v>
      </c>
      <c r="F246" s="647" t="s">
        <v>3706</v>
      </c>
      <c r="G246" s="647" t="s">
        <v>3668</v>
      </c>
      <c r="H246" s="647" t="s">
        <v>3661</v>
      </c>
      <c r="I246" s="648">
        <v>43166</v>
      </c>
      <c r="J246" s="649">
        <v>660</v>
      </c>
      <c r="K246" s="645"/>
      <c r="L246" s="583"/>
    </row>
    <row r="247" spans="1:12" x14ac:dyDescent="0.25">
      <c r="A247" s="569">
        <v>245</v>
      </c>
      <c r="B247" s="569" t="s">
        <v>303</v>
      </c>
      <c r="C247" s="647" t="s">
        <v>3689</v>
      </c>
      <c r="D247" s="569" t="s">
        <v>989</v>
      </c>
      <c r="E247" s="569" t="s">
        <v>321</v>
      </c>
      <c r="F247" s="647" t="s">
        <v>3714</v>
      </c>
      <c r="G247" s="647" t="s">
        <v>3668</v>
      </c>
      <c r="H247" s="647" t="s">
        <v>3688</v>
      </c>
      <c r="I247" s="648">
        <v>43168</v>
      </c>
      <c r="J247" s="649">
        <v>300</v>
      </c>
      <c r="K247" s="645"/>
      <c r="L247" s="583"/>
    </row>
    <row r="248" spans="1:12" x14ac:dyDescent="0.25">
      <c r="A248" s="569">
        <v>246</v>
      </c>
      <c r="B248" s="569" t="s">
        <v>303</v>
      </c>
      <c r="C248" s="647" t="s">
        <v>3686</v>
      </c>
      <c r="D248" s="569" t="s">
        <v>989</v>
      </c>
      <c r="E248" s="569" t="s">
        <v>321</v>
      </c>
      <c r="F248" s="647" t="s">
        <v>3715</v>
      </c>
      <c r="G248" s="647" t="s">
        <v>3668</v>
      </c>
      <c r="H248" s="647" t="s">
        <v>3688</v>
      </c>
      <c r="I248" s="648">
        <v>43168</v>
      </c>
      <c r="J248" s="649">
        <v>645</v>
      </c>
      <c r="K248" s="645"/>
      <c r="L248" s="583"/>
    </row>
    <row r="249" spans="1:12" x14ac:dyDescent="0.25">
      <c r="A249" s="569">
        <v>247</v>
      </c>
      <c r="B249" s="569" t="s">
        <v>303</v>
      </c>
      <c r="C249" s="647" t="s">
        <v>3713</v>
      </c>
      <c r="D249" s="569" t="s">
        <v>989</v>
      </c>
      <c r="E249" s="569" t="s">
        <v>321</v>
      </c>
      <c r="F249" s="647">
        <v>12018</v>
      </c>
      <c r="G249" s="647" t="s">
        <v>3668</v>
      </c>
      <c r="H249" s="647" t="s">
        <v>3661</v>
      </c>
      <c r="I249" s="648">
        <v>43168</v>
      </c>
      <c r="J249" s="649">
        <v>120</v>
      </c>
      <c r="K249" s="645"/>
      <c r="L249" s="583"/>
    </row>
    <row r="250" spans="1:12" ht="25.5" x14ac:dyDescent="0.25">
      <c r="A250" s="569">
        <v>248</v>
      </c>
      <c r="B250" s="569" t="s">
        <v>303</v>
      </c>
      <c r="C250" s="647" t="s">
        <v>3716</v>
      </c>
      <c r="D250" s="569" t="s">
        <v>989</v>
      </c>
      <c r="E250" s="569" t="s">
        <v>321</v>
      </c>
      <c r="F250" s="647" t="s">
        <v>3706</v>
      </c>
      <c r="G250" s="647" t="s">
        <v>3660</v>
      </c>
      <c r="H250" s="647" t="s">
        <v>3661</v>
      </c>
      <c r="I250" s="648">
        <v>43168</v>
      </c>
      <c r="J250" s="649">
        <v>1080</v>
      </c>
      <c r="K250" s="645"/>
      <c r="L250" s="583"/>
    </row>
    <row r="251" spans="1:12" x14ac:dyDescent="0.25">
      <c r="A251" s="569">
        <v>249</v>
      </c>
      <c r="B251" s="569" t="s">
        <v>303</v>
      </c>
      <c r="C251" s="647" t="s">
        <v>3717</v>
      </c>
      <c r="D251" s="569" t="s">
        <v>989</v>
      </c>
      <c r="E251" s="569" t="s">
        <v>321</v>
      </c>
      <c r="F251" s="647" t="s">
        <v>3718</v>
      </c>
      <c r="G251" s="647" t="s">
        <v>3668</v>
      </c>
      <c r="H251" s="647" t="s">
        <v>3658</v>
      </c>
      <c r="I251" s="648">
        <v>43168</v>
      </c>
      <c r="J251" s="649">
        <v>240</v>
      </c>
      <c r="K251" s="645"/>
      <c r="L251" s="583"/>
    </row>
    <row r="252" spans="1:12" ht="25.5" x14ac:dyDescent="0.25">
      <c r="A252" s="569">
        <v>250</v>
      </c>
      <c r="B252" s="569" t="s">
        <v>303</v>
      </c>
      <c r="C252" s="647" t="s">
        <v>3719</v>
      </c>
      <c r="D252" s="569" t="s">
        <v>989</v>
      </c>
      <c r="E252" s="569" t="s">
        <v>321</v>
      </c>
      <c r="F252" s="647">
        <v>900353</v>
      </c>
      <c r="G252" s="647" t="s">
        <v>1515</v>
      </c>
      <c r="H252" s="647" t="s">
        <v>3720</v>
      </c>
      <c r="I252" s="648">
        <v>43171</v>
      </c>
      <c r="J252" s="649">
        <v>7500</v>
      </c>
      <c r="K252" s="645"/>
      <c r="L252" s="583"/>
    </row>
    <row r="253" spans="1:12" ht="25.5" x14ac:dyDescent="0.25">
      <c r="A253" s="569">
        <v>251</v>
      </c>
      <c r="B253" s="569" t="s">
        <v>303</v>
      </c>
      <c r="C253" s="647" t="s">
        <v>3699</v>
      </c>
      <c r="D253" s="569" t="s">
        <v>989</v>
      </c>
      <c r="E253" s="569" t="s">
        <v>321</v>
      </c>
      <c r="F253" s="647">
        <v>4600011434</v>
      </c>
      <c r="G253" s="647" t="s">
        <v>1515</v>
      </c>
      <c r="H253" s="647" t="s">
        <v>3720</v>
      </c>
      <c r="I253" s="648">
        <v>43171</v>
      </c>
      <c r="J253" s="649">
        <v>30000</v>
      </c>
      <c r="K253" s="645"/>
      <c r="L253" s="583"/>
    </row>
    <row r="254" spans="1:12" x14ac:dyDescent="0.25">
      <c r="A254" s="569">
        <v>252</v>
      </c>
      <c r="B254" s="569" t="s">
        <v>303</v>
      </c>
      <c r="C254" s="647" t="s">
        <v>3721</v>
      </c>
      <c r="D254" s="569" t="s">
        <v>989</v>
      </c>
      <c r="E254" s="569" t="s">
        <v>321</v>
      </c>
      <c r="F254" s="647" t="s">
        <v>3706</v>
      </c>
      <c r="G254" s="647" t="s">
        <v>3722</v>
      </c>
      <c r="H254" s="647" t="s">
        <v>3723</v>
      </c>
      <c r="I254" s="648">
        <v>43166</v>
      </c>
      <c r="J254" s="649">
        <v>45</v>
      </c>
      <c r="K254" s="645"/>
      <c r="L254" s="583"/>
    </row>
    <row r="255" spans="1:12" ht="25.5" x14ac:dyDescent="0.25">
      <c r="A255" s="569">
        <v>253</v>
      </c>
      <c r="B255" s="569" t="s">
        <v>303</v>
      </c>
      <c r="C255" s="647" t="s">
        <v>3724</v>
      </c>
      <c r="D255" s="569" t="s">
        <v>989</v>
      </c>
      <c r="E255" s="569" t="s">
        <v>321</v>
      </c>
      <c r="F255" s="647" t="s">
        <v>3706</v>
      </c>
      <c r="G255" s="647" t="s">
        <v>3660</v>
      </c>
      <c r="H255" s="647" t="s">
        <v>3664</v>
      </c>
      <c r="I255" s="648">
        <v>43173</v>
      </c>
      <c r="J255" s="649">
        <v>500</v>
      </c>
      <c r="K255" s="645"/>
      <c r="L255" s="583"/>
    </row>
    <row r="256" spans="1:12" ht="25.5" x14ac:dyDescent="0.25">
      <c r="A256" s="569">
        <v>254</v>
      </c>
      <c r="B256" s="569" t="s">
        <v>303</v>
      </c>
      <c r="C256" s="647" t="s">
        <v>3725</v>
      </c>
      <c r="D256" s="569" t="s">
        <v>989</v>
      </c>
      <c r="E256" s="569" t="s">
        <v>321</v>
      </c>
      <c r="F256" s="647" t="s">
        <v>3726</v>
      </c>
      <c r="G256" s="647" t="s">
        <v>3660</v>
      </c>
      <c r="H256" s="647" t="s">
        <v>3664</v>
      </c>
      <c r="I256" s="648">
        <v>43173</v>
      </c>
      <c r="J256" s="649">
        <v>1600</v>
      </c>
      <c r="K256" s="645"/>
      <c r="L256" s="583"/>
    </row>
    <row r="257" spans="1:12" ht="25.5" x14ac:dyDescent="0.25">
      <c r="A257" s="569">
        <v>255</v>
      </c>
      <c r="B257" s="569" t="s">
        <v>303</v>
      </c>
      <c r="C257" s="647" t="s">
        <v>3727</v>
      </c>
      <c r="D257" s="569" t="s">
        <v>989</v>
      </c>
      <c r="E257" s="569" t="s">
        <v>321</v>
      </c>
      <c r="F257" s="647" t="s">
        <v>3706</v>
      </c>
      <c r="G257" s="647" t="s">
        <v>3660</v>
      </c>
      <c r="H257" s="647" t="s">
        <v>3664</v>
      </c>
      <c r="I257" s="648">
        <v>43167</v>
      </c>
      <c r="J257" s="649">
        <v>360</v>
      </c>
      <c r="K257" s="645"/>
      <c r="L257" s="583"/>
    </row>
    <row r="258" spans="1:12" ht="25.5" x14ac:dyDescent="0.25">
      <c r="A258" s="569">
        <v>256</v>
      </c>
      <c r="B258" s="569" t="s">
        <v>303</v>
      </c>
      <c r="C258" s="647" t="s">
        <v>3728</v>
      </c>
      <c r="D258" s="569" t="s">
        <v>989</v>
      </c>
      <c r="E258" s="569" t="s">
        <v>321</v>
      </c>
      <c r="F258" s="647">
        <v>4600010177</v>
      </c>
      <c r="G258" s="647" t="s">
        <v>3660</v>
      </c>
      <c r="H258" s="647" t="s">
        <v>3664</v>
      </c>
      <c r="I258" s="648">
        <v>43173</v>
      </c>
      <c r="J258" s="649">
        <v>120</v>
      </c>
      <c r="K258" s="645"/>
      <c r="L258" s="583"/>
    </row>
    <row r="259" spans="1:12" x14ac:dyDescent="0.25">
      <c r="A259" s="569">
        <v>257</v>
      </c>
      <c r="B259" s="569" t="s">
        <v>303</v>
      </c>
      <c r="C259" s="647" t="s">
        <v>3729</v>
      </c>
      <c r="D259" s="569" t="s">
        <v>989</v>
      </c>
      <c r="E259" s="569" t="s">
        <v>321</v>
      </c>
      <c r="F259" s="647" t="s">
        <v>3730</v>
      </c>
      <c r="G259" s="647" t="s">
        <v>3668</v>
      </c>
      <c r="H259" s="647" t="s">
        <v>3688</v>
      </c>
      <c r="I259" s="648">
        <v>43173</v>
      </c>
      <c r="J259" s="649">
        <v>1290</v>
      </c>
      <c r="K259" s="645"/>
      <c r="L259" s="583"/>
    </row>
    <row r="260" spans="1:12" x14ac:dyDescent="0.25">
      <c r="A260" s="569">
        <v>258</v>
      </c>
      <c r="B260" s="569" t="s">
        <v>303</v>
      </c>
      <c r="C260" s="647" t="s">
        <v>3707</v>
      </c>
      <c r="D260" s="569" t="s">
        <v>989</v>
      </c>
      <c r="E260" s="569" t="s">
        <v>321</v>
      </c>
      <c r="F260" s="647">
        <v>20180010</v>
      </c>
      <c r="G260" s="647" t="s">
        <v>3693</v>
      </c>
      <c r="H260" s="647" t="s">
        <v>3694</v>
      </c>
      <c r="I260" s="648">
        <v>43178</v>
      </c>
      <c r="J260" s="649">
        <v>84</v>
      </c>
      <c r="K260" s="645"/>
      <c r="L260" s="583"/>
    </row>
    <row r="261" spans="1:12" x14ac:dyDescent="0.25">
      <c r="A261" s="569">
        <v>259</v>
      </c>
      <c r="B261" s="569" t="s">
        <v>303</v>
      </c>
      <c r="C261" s="647" t="s">
        <v>3699</v>
      </c>
      <c r="D261" s="569" t="s">
        <v>989</v>
      </c>
      <c r="E261" s="569" t="s">
        <v>321</v>
      </c>
      <c r="F261" s="647">
        <v>4500233231</v>
      </c>
      <c r="G261" s="647" t="s">
        <v>3693</v>
      </c>
      <c r="H261" s="647" t="s">
        <v>3694</v>
      </c>
      <c r="I261" s="648">
        <v>43178</v>
      </c>
      <c r="J261" s="649">
        <v>528</v>
      </c>
      <c r="K261" s="645"/>
      <c r="L261" s="583"/>
    </row>
    <row r="262" spans="1:12" x14ac:dyDescent="0.25">
      <c r="A262" s="569">
        <v>260</v>
      </c>
      <c r="B262" s="569" t="s">
        <v>303</v>
      </c>
      <c r="C262" s="647" t="s">
        <v>3708</v>
      </c>
      <c r="D262" s="569" t="s">
        <v>989</v>
      </c>
      <c r="E262" s="569" t="s">
        <v>321</v>
      </c>
      <c r="F262" s="647">
        <v>4500227407</v>
      </c>
      <c r="G262" s="647" t="s">
        <v>3668</v>
      </c>
      <c r="H262" s="647" t="s">
        <v>3731</v>
      </c>
      <c r="I262" s="648">
        <v>43178</v>
      </c>
      <c r="J262" s="649">
        <v>1074</v>
      </c>
      <c r="K262" s="645"/>
      <c r="L262" s="583"/>
    </row>
    <row r="263" spans="1:12" ht="25.5" x14ac:dyDescent="0.25">
      <c r="A263" s="569">
        <v>261</v>
      </c>
      <c r="B263" s="569" t="s">
        <v>303</v>
      </c>
      <c r="C263" s="647" t="s">
        <v>3732</v>
      </c>
      <c r="D263" s="569" t="s">
        <v>989</v>
      </c>
      <c r="E263" s="569" t="s">
        <v>321</v>
      </c>
      <c r="F263" s="647" t="s">
        <v>3733</v>
      </c>
      <c r="G263" s="647" t="s">
        <v>3722</v>
      </c>
      <c r="H263" s="647" t="s">
        <v>3723</v>
      </c>
      <c r="I263" s="648">
        <v>43178</v>
      </c>
      <c r="J263" s="649">
        <v>216</v>
      </c>
      <c r="K263" s="645"/>
      <c r="L263" s="583"/>
    </row>
    <row r="264" spans="1:12" ht="25.5" x14ac:dyDescent="0.25">
      <c r="A264" s="569">
        <v>262</v>
      </c>
      <c r="B264" s="569" t="s">
        <v>303</v>
      </c>
      <c r="C264" s="647" t="s">
        <v>1605</v>
      </c>
      <c r="D264" s="569" t="s">
        <v>989</v>
      </c>
      <c r="E264" s="569" t="s">
        <v>321</v>
      </c>
      <c r="F264" s="647">
        <v>4500015403</v>
      </c>
      <c r="G264" s="647" t="s">
        <v>3627</v>
      </c>
      <c r="H264" s="647" t="s">
        <v>3654</v>
      </c>
      <c r="I264" s="648">
        <v>43171</v>
      </c>
      <c r="J264" s="649">
        <v>14400</v>
      </c>
      <c r="K264" s="645"/>
      <c r="L264" s="583"/>
    </row>
    <row r="265" spans="1:12" x14ac:dyDescent="0.25">
      <c r="A265" s="569">
        <v>263</v>
      </c>
      <c r="B265" s="569" t="s">
        <v>303</v>
      </c>
      <c r="C265" s="647" t="s">
        <v>3734</v>
      </c>
      <c r="D265" s="569" t="s">
        <v>989</v>
      </c>
      <c r="E265" s="569" t="s">
        <v>321</v>
      </c>
      <c r="F265" s="647">
        <v>4530004589</v>
      </c>
      <c r="G265" s="647" t="s">
        <v>3693</v>
      </c>
      <c r="H265" s="647" t="s">
        <v>3694</v>
      </c>
      <c r="I265" s="648">
        <v>43182</v>
      </c>
      <c r="J265" s="649">
        <v>504</v>
      </c>
      <c r="K265" s="645"/>
      <c r="L265" s="583"/>
    </row>
    <row r="266" spans="1:12" x14ac:dyDescent="0.25">
      <c r="A266" s="569">
        <v>264</v>
      </c>
      <c r="B266" s="569" t="s">
        <v>303</v>
      </c>
      <c r="C266" s="647" t="s">
        <v>3735</v>
      </c>
      <c r="D266" s="569" t="s">
        <v>989</v>
      </c>
      <c r="E266" s="569" t="s">
        <v>321</v>
      </c>
      <c r="F266" s="647">
        <v>180635</v>
      </c>
      <c r="G266" s="647" t="s">
        <v>3693</v>
      </c>
      <c r="H266" s="647" t="s">
        <v>3694</v>
      </c>
      <c r="I266" s="648">
        <v>43180</v>
      </c>
      <c r="J266" s="649">
        <v>618</v>
      </c>
      <c r="K266" s="645"/>
      <c r="L266" s="583"/>
    </row>
    <row r="267" spans="1:12" ht="25.5" x14ac:dyDescent="0.25">
      <c r="A267" s="569">
        <v>265</v>
      </c>
      <c r="B267" s="569" t="s">
        <v>303</v>
      </c>
      <c r="C267" s="647" t="s">
        <v>3736</v>
      </c>
      <c r="D267" s="569" t="s">
        <v>989</v>
      </c>
      <c r="E267" s="569" t="s">
        <v>321</v>
      </c>
      <c r="F267" s="647">
        <v>4510241845</v>
      </c>
      <c r="G267" s="647" t="s">
        <v>3693</v>
      </c>
      <c r="H267" s="647" t="s">
        <v>3737</v>
      </c>
      <c r="I267" s="648">
        <v>43182</v>
      </c>
      <c r="J267" s="649">
        <v>980.4</v>
      </c>
      <c r="K267" s="645"/>
      <c r="L267" s="583"/>
    </row>
    <row r="268" spans="1:12" ht="25.5" x14ac:dyDescent="0.25">
      <c r="A268" s="569">
        <v>266</v>
      </c>
      <c r="B268" s="569" t="s">
        <v>303</v>
      </c>
      <c r="C268" s="647" t="s">
        <v>3736</v>
      </c>
      <c r="D268" s="569" t="s">
        <v>989</v>
      </c>
      <c r="E268" s="569" t="s">
        <v>321</v>
      </c>
      <c r="F268" s="647">
        <v>4510241847</v>
      </c>
      <c r="G268" s="647" t="s">
        <v>3693</v>
      </c>
      <c r="H268" s="647" t="s">
        <v>3737</v>
      </c>
      <c r="I268" s="648">
        <v>43182</v>
      </c>
      <c r="J268" s="649">
        <v>980.4</v>
      </c>
      <c r="K268" s="645"/>
      <c r="L268" s="583"/>
    </row>
    <row r="269" spans="1:12" ht="25.5" x14ac:dyDescent="0.25">
      <c r="A269" s="569">
        <v>267</v>
      </c>
      <c r="B269" s="569" t="s">
        <v>303</v>
      </c>
      <c r="C269" s="647" t="s">
        <v>3736</v>
      </c>
      <c r="D269" s="569" t="s">
        <v>989</v>
      </c>
      <c r="E269" s="569" t="s">
        <v>321</v>
      </c>
      <c r="F269" s="647">
        <v>4510241848</v>
      </c>
      <c r="G269" s="647" t="s">
        <v>3693</v>
      </c>
      <c r="H269" s="647" t="s">
        <v>3737</v>
      </c>
      <c r="I269" s="648">
        <v>43182</v>
      </c>
      <c r="J269" s="649">
        <v>980.4</v>
      </c>
      <c r="K269" s="645"/>
      <c r="L269" s="583"/>
    </row>
    <row r="270" spans="1:12" ht="25.5" x14ac:dyDescent="0.25">
      <c r="A270" s="569">
        <v>268</v>
      </c>
      <c r="B270" s="569" t="s">
        <v>303</v>
      </c>
      <c r="C270" s="647" t="s">
        <v>3736</v>
      </c>
      <c r="D270" s="569" t="s">
        <v>989</v>
      </c>
      <c r="E270" s="569" t="s">
        <v>321</v>
      </c>
      <c r="F270" s="647">
        <v>4510241849</v>
      </c>
      <c r="G270" s="647" t="s">
        <v>3693</v>
      </c>
      <c r="H270" s="647" t="s">
        <v>3737</v>
      </c>
      <c r="I270" s="648">
        <v>43182</v>
      </c>
      <c r="J270" s="649">
        <v>980.4</v>
      </c>
      <c r="K270" s="645"/>
      <c r="L270" s="583"/>
    </row>
    <row r="271" spans="1:12" ht="25.5" x14ac:dyDescent="0.25">
      <c r="A271" s="569">
        <v>269</v>
      </c>
      <c r="B271" s="569" t="s">
        <v>303</v>
      </c>
      <c r="C271" s="647" t="s">
        <v>3736</v>
      </c>
      <c r="D271" s="569" t="s">
        <v>989</v>
      </c>
      <c r="E271" s="569" t="s">
        <v>321</v>
      </c>
      <c r="F271" s="647">
        <v>4510241850</v>
      </c>
      <c r="G271" s="647" t="s">
        <v>3693</v>
      </c>
      <c r="H271" s="647" t="s">
        <v>3737</v>
      </c>
      <c r="I271" s="648">
        <v>43182</v>
      </c>
      <c r="J271" s="649">
        <v>980.4</v>
      </c>
      <c r="K271" s="645"/>
      <c r="L271" s="583"/>
    </row>
    <row r="272" spans="1:12" ht="25.5" x14ac:dyDescent="0.25">
      <c r="A272" s="569">
        <v>270</v>
      </c>
      <c r="B272" s="569" t="s">
        <v>303</v>
      </c>
      <c r="C272" s="647" t="s">
        <v>3736</v>
      </c>
      <c r="D272" s="569" t="s">
        <v>989</v>
      </c>
      <c r="E272" s="569" t="s">
        <v>321</v>
      </c>
      <c r="F272" s="647">
        <v>4510241851</v>
      </c>
      <c r="G272" s="647" t="s">
        <v>3693</v>
      </c>
      <c r="H272" s="647" t="s">
        <v>3737</v>
      </c>
      <c r="I272" s="648">
        <v>43182</v>
      </c>
      <c r="J272" s="649">
        <v>980.4</v>
      </c>
      <c r="K272" s="645"/>
      <c r="L272" s="583"/>
    </row>
    <row r="273" spans="1:12" ht="25.5" x14ac:dyDescent="0.25">
      <c r="A273" s="569">
        <v>271</v>
      </c>
      <c r="B273" s="569" t="s">
        <v>303</v>
      </c>
      <c r="C273" s="647" t="s">
        <v>3736</v>
      </c>
      <c r="D273" s="569" t="s">
        <v>989</v>
      </c>
      <c r="E273" s="569" t="s">
        <v>321</v>
      </c>
      <c r="F273" s="647">
        <v>4510241853</v>
      </c>
      <c r="G273" s="647" t="s">
        <v>3693</v>
      </c>
      <c r="H273" s="647" t="s">
        <v>3737</v>
      </c>
      <c r="I273" s="648">
        <v>43182</v>
      </c>
      <c r="J273" s="649">
        <v>980.4</v>
      </c>
      <c r="K273" s="645"/>
      <c r="L273" s="583"/>
    </row>
    <row r="274" spans="1:12" ht="25.5" x14ac:dyDescent="0.25">
      <c r="A274" s="569">
        <v>272</v>
      </c>
      <c r="B274" s="569" t="s">
        <v>303</v>
      </c>
      <c r="C274" s="647" t="s">
        <v>3736</v>
      </c>
      <c r="D274" s="569" t="s">
        <v>989</v>
      </c>
      <c r="E274" s="569" t="s">
        <v>321</v>
      </c>
      <c r="F274" s="647">
        <v>4510241854</v>
      </c>
      <c r="G274" s="647" t="s">
        <v>3693</v>
      </c>
      <c r="H274" s="647" t="s">
        <v>3737</v>
      </c>
      <c r="I274" s="648">
        <v>43182</v>
      </c>
      <c r="J274" s="649">
        <v>980.4</v>
      </c>
      <c r="K274" s="645"/>
      <c r="L274" s="583"/>
    </row>
    <row r="275" spans="1:12" ht="25.5" x14ac:dyDescent="0.25">
      <c r="A275" s="569">
        <v>273</v>
      </c>
      <c r="B275" s="569" t="s">
        <v>303</v>
      </c>
      <c r="C275" s="647" t="s">
        <v>3736</v>
      </c>
      <c r="D275" s="569" t="s">
        <v>989</v>
      </c>
      <c r="E275" s="569" t="s">
        <v>321</v>
      </c>
      <c r="F275" s="647">
        <v>4510241855</v>
      </c>
      <c r="G275" s="647" t="s">
        <v>3693</v>
      </c>
      <c r="H275" s="647" t="s">
        <v>3737</v>
      </c>
      <c r="I275" s="648">
        <v>43182</v>
      </c>
      <c r="J275" s="649">
        <v>980.4</v>
      </c>
      <c r="K275" s="645"/>
      <c r="L275" s="583"/>
    </row>
    <row r="276" spans="1:12" ht="25.5" x14ac:dyDescent="0.25">
      <c r="A276" s="569">
        <v>274</v>
      </c>
      <c r="B276" s="569" t="s">
        <v>303</v>
      </c>
      <c r="C276" s="647" t="s">
        <v>3736</v>
      </c>
      <c r="D276" s="569" t="s">
        <v>989</v>
      </c>
      <c r="E276" s="569" t="s">
        <v>321</v>
      </c>
      <c r="F276" s="647">
        <v>4510241856</v>
      </c>
      <c r="G276" s="647" t="s">
        <v>3693</v>
      </c>
      <c r="H276" s="647" t="s">
        <v>3737</v>
      </c>
      <c r="I276" s="648">
        <v>43182</v>
      </c>
      <c r="J276" s="649">
        <v>980.4</v>
      </c>
      <c r="K276" s="645"/>
      <c r="L276" s="583"/>
    </row>
    <row r="277" spans="1:12" ht="25.5" x14ac:dyDescent="0.25">
      <c r="A277" s="569">
        <v>275</v>
      </c>
      <c r="B277" s="569" t="s">
        <v>303</v>
      </c>
      <c r="C277" s="647" t="s">
        <v>3736</v>
      </c>
      <c r="D277" s="569" t="s">
        <v>989</v>
      </c>
      <c r="E277" s="569" t="s">
        <v>321</v>
      </c>
      <c r="F277" s="647">
        <v>4510241858</v>
      </c>
      <c r="G277" s="647" t="s">
        <v>3693</v>
      </c>
      <c r="H277" s="647" t="s">
        <v>3737</v>
      </c>
      <c r="I277" s="648">
        <v>43182</v>
      </c>
      <c r="J277" s="649">
        <v>980.4</v>
      </c>
      <c r="K277" s="645"/>
      <c r="L277" s="583"/>
    </row>
    <row r="278" spans="1:12" x14ac:dyDescent="0.25">
      <c r="A278" s="569">
        <v>276</v>
      </c>
      <c r="B278" s="569" t="s">
        <v>303</v>
      </c>
      <c r="C278" s="647" t="s">
        <v>3738</v>
      </c>
      <c r="D278" s="569" t="s">
        <v>989</v>
      </c>
      <c r="E278" s="569" t="s">
        <v>321</v>
      </c>
      <c r="F278" s="647">
        <v>9400072861</v>
      </c>
      <c r="G278" s="647" t="s">
        <v>3722</v>
      </c>
      <c r="H278" s="647" t="s">
        <v>3739</v>
      </c>
      <c r="I278" s="648">
        <v>43182</v>
      </c>
      <c r="J278" s="649">
        <v>5250</v>
      </c>
      <c r="K278" s="645"/>
      <c r="L278" s="583"/>
    </row>
    <row r="279" spans="1:12" ht="25.5" x14ac:dyDescent="0.25">
      <c r="A279" s="569">
        <v>277</v>
      </c>
      <c r="B279" s="569" t="s">
        <v>303</v>
      </c>
      <c r="C279" s="647" t="s">
        <v>3740</v>
      </c>
      <c r="D279" s="569" t="s">
        <v>989</v>
      </c>
      <c r="E279" s="569" t="s">
        <v>321</v>
      </c>
      <c r="F279" s="647" t="s">
        <v>3741</v>
      </c>
      <c r="G279" s="647" t="s">
        <v>3660</v>
      </c>
      <c r="H279" s="647" t="s">
        <v>3661</v>
      </c>
      <c r="I279" s="648">
        <v>43185</v>
      </c>
      <c r="J279" s="649">
        <v>360</v>
      </c>
      <c r="K279" s="645"/>
      <c r="L279" s="583"/>
    </row>
    <row r="280" spans="1:12" ht="25.5" x14ac:dyDescent="0.25">
      <c r="A280" s="569">
        <v>278</v>
      </c>
      <c r="B280" s="569" t="s">
        <v>303</v>
      </c>
      <c r="C280" s="647" t="s">
        <v>3742</v>
      </c>
      <c r="D280" s="569" t="s">
        <v>989</v>
      </c>
      <c r="E280" s="569" t="s">
        <v>321</v>
      </c>
      <c r="F280" s="647" t="s">
        <v>3743</v>
      </c>
      <c r="G280" s="647" t="s">
        <v>3627</v>
      </c>
      <c r="H280" s="647" t="s">
        <v>3654</v>
      </c>
      <c r="I280" s="648">
        <v>43186</v>
      </c>
      <c r="J280" s="649">
        <v>10000</v>
      </c>
      <c r="K280" s="645"/>
      <c r="L280" s="583"/>
    </row>
    <row r="281" spans="1:12" ht="25.5" x14ac:dyDescent="0.25">
      <c r="A281" s="569">
        <v>279</v>
      </c>
      <c r="B281" s="569" t="s">
        <v>303</v>
      </c>
      <c r="C281" s="647" t="s">
        <v>3677</v>
      </c>
      <c r="D281" s="569" t="s">
        <v>989</v>
      </c>
      <c r="E281" s="569" t="s">
        <v>321</v>
      </c>
      <c r="F281" s="647">
        <v>9500510708</v>
      </c>
      <c r="G281" s="647" t="s">
        <v>3660</v>
      </c>
      <c r="H281" s="647" t="s">
        <v>3661</v>
      </c>
      <c r="I281" s="648">
        <v>43187</v>
      </c>
      <c r="J281" s="649">
        <v>1980</v>
      </c>
      <c r="K281" s="645"/>
      <c r="L281" s="583"/>
    </row>
    <row r="282" spans="1:12" ht="25.5" x14ac:dyDescent="0.25">
      <c r="A282" s="569">
        <v>280</v>
      </c>
      <c r="B282" s="569" t="s">
        <v>303</v>
      </c>
      <c r="C282" s="647" t="s">
        <v>3677</v>
      </c>
      <c r="D282" s="569" t="s">
        <v>989</v>
      </c>
      <c r="E282" s="569" t="s">
        <v>321</v>
      </c>
      <c r="F282" s="647">
        <v>9500521757</v>
      </c>
      <c r="G282" s="647" t="s">
        <v>3660</v>
      </c>
      <c r="H282" s="647" t="s">
        <v>3661</v>
      </c>
      <c r="I282" s="648">
        <v>43186</v>
      </c>
      <c r="J282" s="649">
        <v>504</v>
      </c>
      <c r="K282" s="645"/>
      <c r="L282" s="583"/>
    </row>
    <row r="283" spans="1:12" x14ac:dyDescent="0.25">
      <c r="A283" s="569">
        <v>281</v>
      </c>
      <c r="B283" s="569" t="s">
        <v>303</v>
      </c>
      <c r="C283" s="647" t="s">
        <v>3744</v>
      </c>
      <c r="D283" s="569" t="s">
        <v>989</v>
      </c>
      <c r="E283" s="569" t="s">
        <v>321</v>
      </c>
      <c r="F283" s="647" t="s">
        <v>3706</v>
      </c>
      <c r="G283" s="647" t="s">
        <v>3722</v>
      </c>
      <c r="H283" s="647" t="s">
        <v>3723</v>
      </c>
      <c r="I283" s="648">
        <v>43171</v>
      </c>
      <c r="J283" s="649">
        <v>45</v>
      </c>
      <c r="K283" s="645"/>
      <c r="L283" s="583"/>
    </row>
    <row r="284" spans="1:12" x14ac:dyDescent="0.25">
      <c r="A284" s="569">
        <v>282</v>
      </c>
      <c r="B284" s="569" t="s">
        <v>303</v>
      </c>
      <c r="C284" s="647" t="s">
        <v>3745</v>
      </c>
      <c r="D284" s="569" t="s">
        <v>989</v>
      </c>
      <c r="E284" s="569" t="s">
        <v>321</v>
      </c>
      <c r="F284" s="647" t="s">
        <v>1941</v>
      </c>
      <c r="G284" s="647" t="s">
        <v>3722</v>
      </c>
      <c r="H284" s="647" t="s">
        <v>3723</v>
      </c>
      <c r="I284" s="648">
        <v>43190</v>
      </c>
      <c r="J284" s="649">
        <v>1485</v>
      </c>
      <c r="K284" s="645"/>
      <c r="L284" s="583"/>
    </row>
    <row r="285" spans="1:12" x14ac:dyDescent="0.25">
      <c r="A285" s="569">
        <v>283</v>
      </c>
      <c r="B285" s="569" t="s">
        <v>303</v>
      </c>
      <c r="C285" s="647" t="s">
        <v>3745</v>
      </c>
      <c r="D285" s="569" t="s">
        <v>989</v>
      </c>
      <c r="E285" s="569" t="s">
        <v>321</v>
      </c>
      <c r="F285" s="647" t="s">
        <v>1941</v>
      </c>
      <c r="G285" s="647" t="s">
        <v>3722</v>
      </c>
      <c r="H285" s="647" t="s">
        <v>3723</v>
      </c>
      <c r="I285" s="648">
        <v>43190</v>
      </c>
      <c r="J285" s="649">
        <v>700</v>
      </c>
      <c r="K285" s="645"/>
      <c r="L285" s="583"/>
    </row>
    <row r="286" spans="1:12" ht="25.5" x14ac:dyDescent="0.25">
      <c r="A286" s="569">
        <v>284</v>
      </c>
      <c r="B286" s="569" t="s">
        <v>303</v>
      </c>
      <c r="C286" s="647" t="s">
        <v>3691</v>
      </c>
      <c r="D286" s="569" t="s">
        <v>989</v>
      </c>
      <c r="E286" s="569" t="s">
        <v>321</v>
      </c>
      <c r="F286" s="647">
        <v>4520054309</v>
      </c>
      <c r="G286" s="647" t="s">
        <v>3693</v>
      </c>
      <c r="H286" s="647" t="s">
        <v>3694</v>
      </c>
      <c r="I286" s="648">
        <v>43187</v>
      </c>
      <c r="J286" s="649">
        <v>195.6</v>
      </c>
      <c r="K286" s="645"/>
      <c r="L286" s="583"/>
    </row>
    <row r="287" spans="1:12" x14ac:dyDescent="0.25">
      <c r="A287" s="569">
        <v>285</v>
      </c>
      <c r="B287" s="569" t="s">
        <v>303</v>
      </c>
      <c r="C287" s="647" t="s">
        <v>3746</v>
      </c>
      <c r="D287" s="569" t="s">
        <v>989</v>
      </c>
      <c r="E287" s="569" t="s">
        <v>321</v>
      </c>
      <c r="F287" s="647" t="s">
        <v>3747</v>
      </c>
      <c r="G287" s="647" t="s">
        <v>3693</v>
      </c>
      <c r="H287" s="647" t="s">
        <v>3694</v>
      </c>
      <c r="I287" s="648">
        <v>43185</v>
      </c>
      <c r="J287" s="649">
        <v>630</v>
      </c>
      <c r="K287" s="645"/>
      <c r="L287" s="583"/>
    </row>
    <row r="288" spans="1:12" ht="25.5" x14ac:dyDescent="0.25">
      <c r="A288" s="569">
        <v>286</v>
      </c>
      <c r="B288" s="569" t="s">
        <v>303</v>
      </c>
      <c r="C288" s="647" t="s">
        <v>3748</v>
      </c>
      <c r="D288" s="569" t="s">
        <v>989</v>
      </c>
      <c r="E288" s="569" t="s">
        <v>321</v>
      </c>
      <c r="F288" s="647" t="s">
        <v>3706</v>
      </c>
      <c r="G288" s="647" t="s">
        <v>3660</v>
      </c>
      <c r="H288" s="647" t="s">
        <v>3661</v>
      </c>
      <c r="I288" s="648">
        <v>43195</v>
      </c>
      <c r="J288" s="649">
        <v>360</v>
      </c>
      <c r="K288" s="645"/>
      <c r="L288" s="583"/>
    </row>
    <row r="289" spans="1:12" ht="25.5" x14ac:dyDescent="0.25">
      <c r="A289" s="569">
        <v>287</v>
      </c>
      <c r="B289" s="569" t="s">
        <v>303</v>
      </c>
      <c r="C289" s="647" t="s">
        <v>3683</v>
      </c>
      <c r="D289" s="569" t="s">
        <v>989</v>
      </c>
      <c r="E289" s="569" t="s">
        <v>321</v>
      </c>
      <c r="F289" s="647">
        <v>2000070056</v>
      </c>
      <c r="G289" s="647" t="s">
        <v>3627</v>
      </c>
      <c r="H289" s="647" t="s">
        <v>3654</v>
      </c>
      <c r="I289" s="648">
        <v>43195</v>
      </c>
      <c r="J289" s="649">
        <v>960</v>
      </c>
      <c r="K289" s="645"/>
      <c r="L289" s="583"/>
    </row>
    <row r="290" spans="1:12" ht="25.5" x14ac:dyDescent="0.25">
      <c r="A290" s="569">
        <v>288</v>
      </c>
      <c r="B290" s="569" t="s">
        <v>303</v>
      </c>
      <c r="C290" s="647" t="s">
        <v>3683</v>
      </c>
      <c r="D290" s="569" t="s">
        <v>989</v>
      </c>
      <c r="E290" s="569" t="s">
        <v>321</v>
      </c>
      <c r="F290" s="647">
        <v>2000069977</v>
      </c>
      <c r="G290" s="647" t="s">
        <v>3627</v>
      </c>
      <c r="H290" s="647" t="s">
        <v>3654</v>
      </c>
      <c r="I290" s="648">
        <v>43194</v>
      </c>
      <c r="J290" s="649">
        <v>1440</v>
      </c>
      <c r="K290" s="645"/>
      <c r="L290" s="583"/>
    </row>
    <row r="291" spans="1:12" ht="25.5" x14ac:dyDescent="0.25">
      <c r="A291" s="569">
        <v>289</v>
      </c>
      <c r="B291" s="569" t="s">
        <v>303</v>
      </c>
      <c r="C291" s="647" t="s">
        <v>3683</v>
      </c>
      <c r="D291" s="569" t="s">
        <v>989</v>
      </c>
      <c r="E291" s="569" t="s">
        <v>321</v>
      </c>
      <c r="F291" s="647">
        <v>2000069978</v>
      </c>
      <c r="G291" s="647" t="s">
        <v>3627</v>
      </c>
      <c r="H291" s="647" t="s">
        <v>3654</v>
      </c>
      <c r="I291" s="648">
        <v>43194</v>
      </c>
      <c r="J291" s="649">
        <v>1440</v>
      </c>
      <c r="K291" s="645"/>
      <c r="L291" s="583"/>
    </row>
    <row r="292" spans="1:12" ht="25.5" x14ac:dyDescent="0.25">
      <c r="A292" s="569">
        <v>290</v>
      </c>
      <c r="B292" s="569" t="s">
        <v>303</v>
      </c>
      <c r="C292" s="647" t="s">
        <v>1608</v>
      </c>
      <c r="D292" s="569" t="s">
        <v>989</v>
      </c>
      <c r="E292" s="569" t="s">
        <v>321</v>
      </c>
      <c r="F292" s="647">
        <v>2018002</v>
      </c>
      <c r="G292" s="647" t="s">
        <v>3627</v>
      </c>
      <c r="H292" s="647" t="s">
        <v>3749</v>
      </c>
      <c r="I292" s="648">
        <v>43206</v>
      </c>
      <c r="J292" s="649">
        <v>60000</v>
      </c>
      <c r="K292" s="645"/>
      <c r="L292" s="583"/>
    </row>
    <row r="293" spans="1:12" ht="25.5" x14ac:dyDescent="0.25">
      <c r="A293" s="569">
        <v>291</v>
      </c>
      <c r="B293" s="569" t="s">
        <v>303</v>
      </c>
      <c r="C293" s="647" t="s">
        <v>3750</v>
      </c>
      <c r="D293" s="569" t="s">
        <v>989</v>
      </c>
      <c r="E293" s="569" t="s">
        <v>321</v>
      </c>
      <c r="F293" s="647" t="s">
        <v>1941</v>
      </c>
      <c r="G293" s="647" t="s">
        <v>3675</v>
      </c>
      <c r="H293" s="647" t="s">
        <v>3751</v>
      </c>
      <c r="I293" s="648">
        <v>43206</v>
      </c>
      <c r="J293" s="649">
        <v>180</v>
      </c>
      <c r="K293" s="645"/>
      <c r="L293" s="583"/>
    </row>
    <row r="294" spans="1:12" ht="25.5" x14ac:dyDescent="0.25">
      <c r="A294" s="569">
        <v>292</v>
      </c>
      <c r="B294" s="569" t="s">
        <v>303</v>
      </c>
      <c r="C294" s="647" t="s">
        <v>3752</v>
      </c>
      <c r="D294" s="569" t="s">
        <v>989</v>
      </c>
      <c r="E294" s="569" t="s">
        <v>321</v>
      </c>
      <c r="F294" s="647" t="s">
        <v>1941</v>
      </c>
      <c r="G294" s="647" t="s">
        <v>3675</v>
      </c>
      <c r="H294" s="647" t="s">
        <v>3751</v>
      </c>
      <c r="I294" s="648">
        <v>43206</v>
      </c>
      <c r="J294" s="649">
        <v>180</v>
      </c>
      <c r="K294" s="645"/>
      <c r="L294" s="583"/>
    </row>
    <row r="295" spans="1:12" ht="25.5" x14ac:dyDescent="0.25">
      <c r="A295" s="569">
        <v>293</v>
      </c>
      <c r="B295" s="569" t="s">
        <v>303</v>
      </c>
      <c r="C295" s="647" t="s">
        <v>3750</v>
      </c>
      <c r="D295" s="569" t="s">
        <v>989</v>
      </c>
      <c r="E295" s="569" t="s">
        <v>321</v>
      </c>
      <c r="F295" s="647" t="s">
        <v>1941</v>
      </c>
      <c r="G295" s="647" t="s">
        <v>3675</v>
      </c>
      <c r="H295" s="647" t="s">
        <v>3751</v>
      </c>
      <c r="I295" s="648">
        <v>43206</v>
      </c>
      <c r="J295" s="649">
        <v>180</v>
      </c>
      <c r="K295" s="645"/>
      <c r="L295" s="583"/>
    </row>
    <row r="296" spans="1:12" x14ac:dyDescent="0.25">
      <c r="A296" s="569">
        <v>294</v>
      </c>
      <c r="B296" s="569" t="s">
        <v>303</v>
      </c>
      <c r="C296" s="647" t="s">
        <v>3738</v>
      </c>
      <c r="D296" s="569" t="s">
        <v>989</v>
      </c>
      <c r="E296" s="569" t="s">
        <v>321</v>
      </c>
      <c r="F296" s="647">
        <v>9400072243</v>
      </c>
      <c r="G296" s="647" t="s">
        <v>3693</v>
      </c>
      <c r="H296" s="647" t="s">
        <v>3688</v>
      </c>
      <c r="I296" s="648">
        <v>43207</v>
      </c>
      <c r="J296" s="649">
        <v>3000</v>
      </c>
      <c r="K296" s="645"/>
      <c r="L296" s="583"/>
    </row>
    <row r="297" spans="1:12" x14ac:dyDescent="0.25">
      <c r="A297" s="569">
        <v>295</v>
      </c>
      <c r="B297" s="569" t="s">
        <v>303</v>
      </c>
      <c r="C297" s="647" t="s">
        <v>3738</v>
      </c>
      <c r="D297" s="569" t="s">
        <v>989</v>
      </c>
      <c r="E297" s="569" t="s">
        <v>321</v>
      </c>
      <c r="F297" s="647">
        <v>9400072243</v>
      </c>
      <c r="G297" s="647" t="s">
        <v>3693</v>
      </c>
      <c r="H297" s="647" t="s">
        <v>3688</v>
      </c>
      <c r="I297" s="648">
        <v>43207</v>
      </c>
      <c r="J297" s="649">
        <v>1170</v>
      </c>
      <c r="K297" s="645"/>
      <c r="L297" s="583"/>
    </row>
    <row r="298" spans="1:12" ht="25.5" x14ac:dyDescent="0.25">
      <c r="A298" s="569">
        <v>296</v>
      </c>
      <c r="B298" s="569" t="s">
        <v>303</v>
      </c>
      <c r="C298" s="647" t="s">
        <v>3725</v>
      </c>
      <c r="D298" s="569" t="s">
        <v>989</v>
      </c>
      <c r="E298" s="569" t="s">
        <v>321</v>
      </c>
      <c r="F298" s="647" t="s">
        <v>3753</v>
      </c>
      <c r="G298" s="647" t="s">
        <v>3660</v>
      </c>
      <c r="H298" s="647" t="s">
        <v>3664</v>
      </c>
      <c r="I298" s="648">
        <v>43207</v>
      </c>
      <c r="J298" s="649">
        <v>720</v>
      </c>
      <c r="K298" s="645"/>
      <c r="L298" s="583"/>
    </row>
    <row r="299" spans="1:12" ht="25.5" x14ac:dyDescent="0.25">
      <c r="A299" s="569">
        <v>297</v>
      </c>
      <c r="B299" s="569" t="s">
        <v>303</v>
      </c>
      <c r="C299" s="647" t="s">
        <v>3754</v>
      </c>
      <c r="D299" s="569" t="s">
        <v>989</v>
      </c>
      <c r="E299" s="569" t="s">
        <v>321</v>
      </c>
      <c r="F299" s="647" t="s">
        <v>3706</v>
      </c>
      <c r="G299" s="647" t="s">
        <v>3660</v>
      </c>
      <c r="H299" s="647" t="s">
        <v>3661</v>
      </c>
      <c r="I299" s="648">
        <v>43206</v>
      </c>
      <c r="J299" s="649">
        <v>348</v>
      </c>
      <c r="K299" s="645"/>
      <c r="L299" s="583"/>
    </row>
    <row r="300" spans="1:12" ht="25.5" x14ac:dyDescent="0.25">
      <c r="A300" s="569">
        <v>298</v>
      </c>
      <c r="B300" s="569" t="s">
        <v>303</v>
      </c>
      <c r="C300" s="647" t="s">
        <v>3750</v>
      </c>
      <c r="D300" s="569" t="s">
        <v>989</v>
      </c>
      <c r="E300" s="569" t="s">
        <v>321</v>
      </c>
      <c r="F300" s="647" t="s">
        <v>1941</v>
      </c>
      <c r="G300" s="647" t="s">
        <v>3675</v>
      </c>
      <c r="H300" s="647" t="s">
        <v>3751</v>
      </c>
      <c r="I300" s="648">
        <v>43207</v>
      </c>
      <c r="J300" s="649">
        <v>180</v>
      </c>
      <c r="K300" s="645"/>
      <c r="L300" s="583"/>
    </row>
    <row r="301" spans="1:12" ht="25.5" x14ac:dyDescent="0.25">
      <c r="A301" s="569">
        <v>299</v>
      </c>
      <c r="B301" s="569" t="s">
        <v>303</v>
      </c>
      <c r="C301" s="647" t="s">
        <v>3755</v>
      </c>
      <c r="D301" s="569" t="s">
        <v>989</v>
      </c>
      <c r="E301" s="569" t="s">
        <v>321</v>
      </c>
      <c r="F301" s="647" t="s">
        <v>1941</v>
      </c>
      <c r="G301" s="647" t="s">
        <v>3675</v>
      </c>
      <c r="H301" s="647" t="s">
        <v>3751</v>
      </c>
      <c r="I301" s="648">
        <v>43207</v>
      </c>
      <c r="J301" s="649">
        <v>180</v>
      </c>
      <c r="K301" s="645"/>
      <c r="L301" s="583"/>
    </row>
    <row r="302" spans="1:12" ht="25.5" x14ac:dyDescent="0.25">
      <c r="A302" s="569">
        <v>300</v>
      </c>
      <c r="B302" s="569" t="s">
        <v>303</v>
      </c>
      <c r="C302" s="647" t="s">
        <v>3697</v>
      </c>
      <c r="D302" s="569" t="s">
        <v>989</v>
      </c>
      <c r="E302" s="569" t="s">
        <v>321</v>
      </c>
      <c r="F302" s="647" t="s">
        <v>3698</v>
      </c>
      <c r="G302" s="647" t="s">
        <v>3668</v>
      </c>
      <c r="H302" s="647" t="s">
        <v>3688</v>
      </c>
      <c r="I302" s="648">
        <v>43208</v>
      </c>
      <c r="J302" s="649">
        <v>300</v>
      </c>
      <c r="K302" s="645"/>
      <c r="L302" s="583"/>
    </row>
    <row r="303" spans="1:12" x14ac:dyDescent="0.25">
      <c r="A303" s="569">
        <v>301</v>
      </c>
      <c r="B303" s="569" t="s">
        <v>303</v>
      </c>
      <c r="C303" s="647" t="s">
        <v>3673</v>
      </c>
      <c r="D303" s="569" t="s">
        <v>989</v>
      </c>
      <c r="E303" s="569" t="s">
        <v>321</v>
      </c>
      <c r="F303" s="647">
        <v>621180151</v>
      </c>
      <c r="G303" s="647" t="s">
        <v>3668</v>
      </c>
      <c r="H303" s="647" t="s">
        <v>3688</v>
      </c>
      <c r="I303" s="648">
        <v>43208</v>
      </c>
      <c r="J303" s="649">
        <v>270</v>
      </c>
      <c r="K303" s="645"/>
      <c r="L303" s="583"/>
    </row>
    <row r="304" spans="1:12" ht="25.5" x14ac:dyDescent="0.25">
      <c r="A304" s="569">
        <v>302</v>
      </c>
      <c r="B304" s="569" t="s">
        <v>303</v>
      </c>
      <c r="C304" s="647" t="s">
        <v>3691</v>
      </c>
      <c r="D304" s="569" t="s">
        <v>989</v>
      </c>
      <c r="E304" s="569" t="s">
        <v>321</v>
      </c>
      <c r="F304" s="647">
        <v>4520055624</v>
      </c>
      <c r="G304" s="647" t="s">
        <v>3693</v>
      </c>
      <c r="H304" s="647" t="s">
        <v>3694</v>
      </c>
      <c r="I304" s="648">
        <v>43208</v>
      </c>
      <c r="J304" s="649">
        <v>88.8</v>
      </c>
      <c r="K304" s="645"/>
      <c r="L304" s="583"/>
    </row>
    <row r="305" spans="1:12" ht="25.5" x14ac:dyDescent="0.25">
      <c r="A305" s="569">
        <v>303</v>
      </c>
      <c r="B305" s="569" t="s">
        <v>303</v>
      </c>
      <c r="C305" s="647" t="s">
        <v>3691</v>
      </c>
      <c r="D305" s="569" t="s">
        <v>989</v>
      </c>
      <c r="E305" s="569" t="s">
        <v>321</v>
      </c>
      <c r="F305" s="647">
        <v>4520055304</v>
      </c>
      <c r="G305" s="647" t="s">
        <v>3693</v>
      </c>
      <c r="H305" s="647" t="s">
        <v>3694</v>
      </c>
      <c r="I305" s="648">
        <v>43208</v>
      </c>
      <c r="J305" s="649">
        <v>158.4</v>
      </c>
      <c r="K305" s="645"/>
      <c r="L305" s="583"/>
    </row>
    <row r="306" spans="1:12" x14ac:dyDescent="0.25">
      <c r="A306" s="569">
        <v>304</v>
      </c>
      <c r="B306" s="569" t="s">
        <v>303</v>
      </c>
      <c r="C306" s="647" t="s">
        <v>3707</v>
      </c>
      <c r="D306" s="569" t="s">
        <v>989</v>
      </c>
      <c r="E306" s="569" t="s">
        <v>321</v>
      </c>
      <c r="F306" s="647">
        <v>20180011</v>
      </c>
      <c r="G306" s="647" t="s">
        <v>3693</v>
      </c>
      <c r="H306" s="650" t="s">
        <v>3756</v>
      </c>
      <c r="I306" s="648">
        <v>43208</v>
      </c>
      <c r="J306" s="649">
        <v>360</v>
      </c>
      <c r="K306" s="645"/>
      <c r="L306" s="583"/>
    </row>
    <row r="307" spans="1:12" ht="25.5" x14ac:dyDescent="0.25">
      <c r="A307" s="569">
        <v>305</v>
      </c>
      <c r="B307" s="569" t="s">
        <v>303</v>
      </c>
      <c r="C307" s="647" t="s">
        <v>3653</v>
      </c>
      <c r="D307" s="569" t="s">
        <v>989</v>
      </c>
      <c r="E307" s="569" t="s">
        <v>321</v>
      </c>
      <c r="F307" s="647">
        <v>18029</v>
      </c>
      <c r="G307" s="647" t="s">
        <v>3627</v>
      </c>
      <c r="H307" s="647" t="s">
        <v>3654</v>
      </c>
      <c r="I307" s="648">
        <v>43210</v>
      </c>
      <c r="J307" s="649">
        <v>3600</v>
      </c>
      <c r="K307" s="645"/>
      <c r="L307" s="583"/>
    </row>
    <row r="308" spans="1:12" ht="25.5" x14ac:dyDescent="0.25">
      <c r="A308" s="569">
        <v>306</v>
      </c>
      <c r="B308" s="569" t="s">
        <v>303</v>
      </c>
      <c r="C308" s="647" t="s">
        <v>3677</v>
      </c>
      <c r="D308" s="569" t="s">
        <v>989</v>
      </c>
      <c r="E308" s="569" t="s">
        <v>321</v>
      </c>
      <c r="F308" s="647">
        <v>9500510708</v>
      </c>
      <c r="G308" s="647" t="s">
        <v>3660</v>
      </c>
      <c r="H308" s="647" t="s">
        <v>3661</v>
      </c>
      <c r="I308" s="648">
        <v>43209</v>
      </c>
      <c r="J308" s="649">
        <v>1200</v>
      </c>
      <c r="K308" s="645"/>
      <c r="L308" s="583"/>
    </row>
    <row r="309" spans="1:12" ht="25.5" x14ac:dyDescent="0.25">
      <c r="A309" s="569">
        <v>307</v>
      </c>
      <c r="B309" s="569" t="s">
        <v>303</v>
      </c>
      <c r="C309" s="647" t="s">
        <v>3757</v>
      </c>
      <c r="D309" s="569" t="s">
        <v>989</v>
      </c>
      <c r="E309" s="569" t="s">
        <v>321</v>
      </c>
      <c r="F309" s="647" t="s">
        <v>3758</v>
      </c>
      <c r="G309" s="647" t="s">
        <v>3660</v>
      </c>
      <c r="H309" s="647" t="s">
        <v>3661</v>
      </c>
      <c r="I309" s="648">
        <v>43214</v>
      </c>
      <c r="J309" s="649">
        <v>360</v>
      </c>
      <c r="K309" s="645"/>
      <c r="L309" s="583"/>
    </row>
    <row r="310" spans="1:12" ht="25.5" x14ac:dyDescent="0.25">
      <c r="A310" s="569">
        <v>308</v>
      </c>
      <c r="B310" s="569" t="s">
        <v>303</v>
      </c>
      <c r="C310" s="647" t="s">
        <v>3750</v>
      </c>
      <c r="D310" s="569" t="s">
        <v>989</v>
      </c>
      <c r="E310" s="569" t="s">
        <v>321</v>
      </c>
      <c r="F310" s="651" t="s">
        <v>3759</v>
      </c>
      <c r="G310" s="647" t="s">
        <v>3675</v>
      </c>
      <c r="H310" s="647" t="s">
        <v>3760</v>
      </c>
      <c r="I310" s="652">
        <v>43224</v>
      </c>
      <c r="J310" s="653">
        <v>1140</v>
      </c>
      <c r="K310" s="645"/>
      <c r="L310" s="583"/>
    </row>
    <row r="311" spans="1:12" ht="25.5" x14ac:dyDescent="0.25">
      <c r="A311" s="569">
        <v>309</v>
      </c>
      <c r="B311" s="569" t="s">
        <v>303</v>
      </c>
      <c r="C311" s="647" t="s">
        <v>3750</v>
      </c>
      <c r="D311" s="569" t="s">
        <v>989</v>
      </c>
      <c r="E311" s="569" t="s">
        <v>321</v>
      </c>
      <c r="F311" s="651" t="s">
        <v>3761</v>
      </c>
      <c r="G311" s="647" t="s">
        <v>3675</v>
      </c>
      <c r="H311" s="647" t="s">
        <v>3760</v>
      </c>
      <c r="I311" s="652">
        <v>43224</v>
      </c>
      <c r="J311" s="653">
        <v>1140</v>
      </c>
      <c r="K311" s="645"/>
      <c r="L311" s="583"/>
    </row>
    <row r="312" spans="1:12" ht="25.5" x14ac:dyDescent="0.25">
      <c r="A312" s="569">
        <v>310</v>
      </c>
      <c r="B312" s="569" t="s">
        <v>303</v>
      </c>
      <c r="C312" s="647" t="s">
        <v>3750</v>
      </c>
      <c r="D312" s="569" t="s">
        <v>989</v>
      </c>
      <c r="E312" s="569" t="s">
        <v>321</v>
      </c>
      <c r="F312" s="651" t="s">
        <v>3762</v>
      </c>
      <c r="G312" s="647" t="s">
        <v>3675</v>
      </c>
      <c r="H312" s="647" t="s">
        <v>3760</v>
      </c>
      <c r="I312" s="652">
        <v>43224</v>
      </c>
      <c r="J312" s="653">
        <v>1140</v>
      </c>
      <c r="K312" s="645"/>
      <c r="L312" s="583"/>
    </row>
    <row r="313" spans="1:12" ht="25.5" x14ac:dyDescent="0.25">
      <c r="A313" s="569">
        <v>311</v>
      </c>
      <c r="B313" s="569" t="s">
        <v>303</v>
      </c>
      <c r="C313" s="651" t="s">
        <v>3763</v>
      </c>
      <c r="D313" s="569" t="s">
        <v>989</v>
      </c>
      <c r="E313" s="569" t="s">
        <v>321</v>
      </c>
      <c r="F313" s="651" t="s">
        <v>3764</v>
      </c>
      <c r="G313" s="647" t="s">
        <v>3675</v>
      </c>
      <c r="H313" s="647" t="s">
        <v>3760</v>
      </c>
      <c r="I313" s="652">
        <v>43224</v>
      </c>
      <c r="J313" s="653">
        <v>1140</v>
      </c>
      <c r="K313" s="645"/>
      <c r="L313" s="583"/>
    </row>
    <row r="314" spans="1:12" ht="25.5" x14ac:dyDescent="0.25">
      <c r="A314" s="569">
        <v>312</v>
      </c>
      <c r="B314" s="569" t="s">
        <v>303</v>
      </c>
      <c r="C314" s="651" t="s">
        <v>3765</v>
      </c>
      <c r="D314" s="569" t="s">
        <v>989</v>
      </c>
      <c r="E314" s="569" t="s">
        <v>321</v>
      </c>
      <c r="F314" s="651" t="s">
        <v>3766</v>
      </c>
      <c r="G314" s="647" t="s">
        <v>3675</v>
      </c>
      <c r="H314" s="647" t="s">
        <v>3760</v>
      </c>
      <c r="I314" s="652">
        <v>43224</v>
      </c>
      <c r="J314" s="653">
        <v>1140</v>
      </c>
      <c r="K314" s="645"/>
      <c r="L314" s="583"/>
    </row>
    <row r="315" spans="1:12" ht="25.5" x14ac:dyDescent="0.25">
      <c r="A315" s="569">
        <v>313</v>
      </c>
      <c r="B315" s="569" t="s">
        <v>303</v>
      </c>
      <c r="C315" s="651" t="s">
        <v>3767</v>
      </c>
      <c r="D315" s="569" t="s">
        <v>989</v>
      </c>
      <c r="E315" s="569" t="s">
        <v>321</v>
      </c>
      <c r="F315" s="651" t="s">
        <v>3768</v>
      </c>
      <c r="G315" s="647" t="s">
        <v>3675</v>
      </c>
      <c r="H315" s="647" t="s">
        <v>3760</v>
      </c>
      <c r="I315" s="652">
        <v>43224</v>
      </c>
      <c r="J315" s="653">
        <v>1140</v>
      </c>
      <c r="K315" s="645"/>
      <c r="L315" s="583"/>
    </row>
    <row r="316" spans="1:12" ht="25.5" x14ac:dyDescent="0.25">
      <c r="A316" s="569">
        <v>314</v>
      </c>
      <c r="B316" s="569" t="s">
        <v>303</v>
      </c>
      <c r="C316" s="651" t="s">
        <v>3769</v>
      </c>
      <c r="D316" s="569" t="s">
        <v>989</v>
      </c>
      <c r="E316" s="569" t="s">
        <v>321</v>
      </c>
      <c r="F316" s="651" t="s">
        <v>1941</v>
      </c>
      <c r="G316" s="647" t="s">
        <v>3675</v>
      </c>
      <c r="H316" s="647" t="s">
        <v>3760</v>
      </c>
      <c r="I316" s="652">
        <v>43224</v>
      </c>
      <c r="J316" s="653">
        <v>1140</v>
      </c>
      <c r="K316" s="645"/>
      <c r="L316" s="583"/>
    </row>
    <row r="317" spans="1:12" ht="25.5" x14ac:dyDescent="0.25">
      <c r="A317" s="569">
        <v>315</v>
      </c>
      <c r="B317" s="569" t="s">
        <v>303</v>
      </c>
      <c r="C317" s="647" t="s">
        <v>3750</v>
      </c>
      <c r="D317" s="569" t="s">
        <v>989</v>
      </c>
      <c r="E317" s="569" t="s">
        <v>321</v>
      </c>
      <c r="F317" s="651" t="s">
        <v>3770</v>
      </c>
      <c r="G317" s="647" t="s">
        <v>3675</v>
      </c>
      <c r="H317" s="647" t="s">
        <v>3760</v>
      </c>
      <c r="I317" s="652">
        <v>43224</v>
      </c>
      <c r="J317" s="653">
        <v>1140</v>
      </c>
      <c r="K317" s="645"/>
      <c r="L317" s="583"/>
    </row>
    <row r="318" spans="1:12" ht="25.5" x14ac:dyDescent="0.25">
      <c r="A318" s="569">
        <v>316</v>
      </c>
      <c r="B318" s="569" t="s">
        <v>303</v>
      </c>
      <c r="C318" s="651" t="s">
        <v>3771</v>
      </c>
      <c r="D318" s="569" t="s">
        <v>989</v>
      </c>
      <c r="E318" s="569" t="s">
        <v>321</v>
      </c>
      <c r="F318" s="651" t="s">
        <v>1941</v>
      </c>
      <c r="G318" s="647" t="s">
        <v>3675</v>
      </c>
      <c r="H318" s="647" t="s">
        <v>3760</v>
      </c>
      <c r="I318" s="652">
        <v>43224</v>
      </c>
      <c r="J318" s="653">
        <v>1140</v>
      </c>
      <c r="K318" s="645"/>
      <c r="L318" s="583"/>
    </row>
    <row r="319" spans="1:12" x14ac:dyDescent="0.25">
      <c r="A319" s="569">
        <v>317</v>
      </c>
      <c r="B319" s="569" t="s">
        <v>303</v>
      </c>
      <c r="C319" s="651" t="s">
        <v>3772</v>
      </c>
      <c r="D319" s="569" t="s">
        <v>989</v>
      </c>
      <c r="E319" s="569" t="s">
        <v>321</v>
      </c>
      <c r="F319" s="651" t="s">
        <v>3773</v>
      </c>
      <c r="G319" s="647" t="s">
        <v>3668</v>
      </c>
      <c r="H319" s="651" t="s">
        <v>3661</v>
      </c>
      <c r="I319" s="652">
        <v>43224</v>
      </c>
      <c r="J319" s="653">
        <v>840</v>
      </c>
      <c r="K319" s="645"/>
      <c r="L319" s="583"/>
    </row>
    <row r="320" spans="1:12" x14ac:dyDescent="0.25">
      <c r="A320" s="569">
        <v>318</v>
      </c>
      <c r="B320" s="569" t="s">
        <v>303</v>
      </c>
      <c r="C320" s="651" t="s">
        <v>3707</v>
      </c>
      <c r="D320" s="569" t="s">
        <v>989</v>
      </c>
      <c r="E320" s="569" t="s">
        <v>321</v>
      </c>
      <c r="F320" s="651">
        <v>20180013</v>
      </c>
      <c r="G320" s="647" t="s">
        <v>3693</v>
      </c>
      <c r="H320" s="651" t="s">
        <v>3756</v>
      </c>
      <c r="I320" s="652">
        <v>43210</v>
      </c>
      <c r="J320" s="653">
        <v>360</v>
      </c>
      <c r="K320" s="645"/>
      <c r="L320" s="583"/>
    </row>
    <row r="321" spans="1:12" ht="25.5" x14ac:dyDescent="0.25">
      <c r="A321" s="569">
        <v>319</v>
      </c>
      <c r="B321" s="569" t="s">
        <v>303</v>
      </c>
      <c r="C321" s="651" t="s">
        <v>3774</v>
      </c>
      <c r="D321" s="569" t="s">
        <v>989</v>
      </c>
      <c r="E321" s="569" t="s">
        <v>321</v>
      </c>
      <c r="F321" s="651" t="s">
        <v>3706</v>
      </c>
      <c r="G321" s="647" t="s">
        <v>3660</v>
      </c>
      <c r="H321" s="651" t="s">
        <v>3661</v>
      </c>
      <c r="I321" s="652">
        <v>43224</v>
      </c>
      <c r="J321" s="653">
        <v>120</v>
      </c>
      <c r="K321" s="645"/>
      <c r="L321" s="583"/>
    </row>
    <row r="322" spans="1:12" ht="25.5" x14ac:dyDescent="0.25">
      <c r="A322" s="569">
        <v>320</v>
      </c>
      <c r="B322" s="569" t="s">
        <v>303</v>
      </c>
      <c r="C322" s="651" t="s">
        <v>3775</v>
      </c>
      <c r="D322" s="569" t="s">
        <v>989</v>
      </c>
      <c r="E322" s="569" t="s">
        <v>321</v>
      </c>
      <c r="F322" s="651">
        <v>182000176</v>
      </c>
      <c r="G322" s="647" t="s">
        <v>3660</v>
      </c>
      <c r="H322" s="651" t="s">
        <v>3664</v>
      </c>
      <c r="I322" s="652">
        <v>43224</v>
      </c>
      <c r="J322" s="653">
        <v>120</v>
      </c>
      <c r="K322" s="645"/>
      <c r="L322" s="583"/>
    </row>
    <row r="323" spans="1:12" ht="25.5" x14ac:dyDescent="0.25">
      <c r="A323" s="569">
        <v>321</v>
      </c>
      <c r="B323" s="569" t="s">
        <v>303</v>
      </c>
      <c r="C323" s="651" t="s">
        <v>3776</v>
      </c>
      <c r="D323" s="569" t="s">
        <v>989</v>
      </c>
      <c r="E323" s="569" t="s">
        <v>321</v>
      </c>
      <c r="F323" s="651">
        <v>4512018</v>
      </c>
      <c r="G323" s="647" t="s">
        <v>3693</v>
      </c>
      <c r="H323" s="651" t="s">
        <v>3694</v>
      </c>
      <c r="I323" s="652">
        <v>43235</v>
      </c>
      <c r="J323" s="653">
        <v>699.6</v>
      </c>
      <c r="K323" s="645"/>
      <c r="L323" s="583"/>
    </row>
    <row r="324" spans="1:12" ht="25.5" x14ac:dyDescent="0.25">
      <c r="A324" s="569">
        <v>322</v>
      </c>
      <c r="B324" s="569" t="s">
        <v>303</v>
      </c>
      <c r="C324" s="651" t="s">
        <v>3699</v>
      </c>
      <c r="D324" s="569" t="s">
        <v>989</v>
      </c>
      <c r="E324" s="569" t="s">
        <v>321</v>
      </c>
      <c r="F324" s="651">
        <v>4600012190</v>
      </c>
      <c r="G324" s="647" t="s">
        <v>3700</v>
      </c>
      <c r="H324" s="647" t="s">
        <v>3701</v>
      </c>
      <c r="I324" s="652">
        <v>43236</v>
      </c>
      <c r="J324" s="653">
        <v>324</v>
      </c>
      <c r="K324" s="645"/>
      <c r="L324" s="583"/>
    </row>
    <row r="325" spans="1:12" x14ac:dyDescent="0.25">
      <c r="A325" s="569">
        <v>323</v>
      </c>
      <c r="B325" s="569" t="s">
        <v>303</v>
      </c>
      <c r="C325" s="651" t="s">
        <v>3689</v>
      </c>
      <c r="D325" s="569" t="s">
        <v>989</v>
      </c>
      <c r="E325" s="569" t="s">
        <v>321</v>
      </c>
      <c r="F325" s="651" t="s">
        <v>3777</v>
      </c>
      <c r="G325" s="647" t="s">
        <v>3668</v>
      </c>
      <c r="H325" s="651" t="s">
        <v>3688</v>
      </c>
      <c r="I325" s="652">
        <v>43238</v>
      </c>
      <c r="J325" s="653">
        <v>337.5</v>
      </c>
      <c r="K325" s="645"/>
      <c r="L325" s="583"/>
    </row>
    <row r="326" spans="1:12" x14ac:dyDescent="0.25">
      <c r="A326" s="569">
        <v>324</v>
      </c>
      <c r="B326" s="569" t="s">
        <v>303</v>
      </c>
      <c r="C326" s="651" t="s">
        <v>3728</v>
      </c>
      <c r="D326" s="569" t="s">
        <v>989</v>
      </c>
      <c r="E326" s="569" t="s">
        <v>321</v>
      </c>
      <c r="F326" s="651">
        <v>46000009965</v>
      </c>
      <c r="G326" s="647" t="s">
        <v>3668</v>
      </c>
      <c r="H326" s="651" t="s">
        <v>3688</v>
      </c>
      <c r="I326" s="652">
        <v>43241</v>
      </c>
      <c r="J326" s="653">
        <v>240</v>
      </c>
      <c r="K326" s="645"/>
      <c r="L326" s="583"/>
    </row>
    <row r="327" spans="1:12" ht="25.5" x14ac:dyDescent="0.25">
      <c r="A327" s="569">
        <v>325</v>
      </c>
      <c r="B327" s="569" t="s">
        <v>303</v>
      </c>
      <c r="C327" s="651" t="s">
        <v>3736</v>
      </c>
      <c r="D327" s="569" t="s">
        <v>989</v>
      </c>
      <c r="E327" s="569" t="s">
        <v>321</v>
      </c>
      <c r="F327" s="651">
        <v>4510241846</v>
      </c>
      <c r="G327" s="647" t="s">
        <v>3693</v>
      </c>
      <c r="H327" s="647" t="s">
        <v>3737</v>
      </c>
      <c r="I327" s="652">
        <v>43242</v>
      </c>
      <c r="J327" s="653">
        <v>980.4</v>
      </c>
      <c r="K327" s="645"/>
      <c r="L327" s="583"/>
    </row>
    <row r="328" spans="1:12" ht="25.5" x14ac:dyDescent="0.25">
      <c r="A328" s="569">
        <v>326</v>
      </c>
      <c r="B328" s="569" t="s">
        <v>303</v>
      </c>
      <c r="C328" s="651" t="s">
        <v>3736</v>
      </c>
      <c r="D328" s="569" t="s">
        <v>989</v>
      </c>
      <c r="E328" s="569" t="s">
        <v>321</v>
      </c>
      <c r="F328" s="651">
        <v>4510241789</v>
      </c>
      <c r="G328" s="647" t="s">
        <v>3693</v>
      </c>
      <c r="H328" s="647" t="s">
        <v>3737</v>
      </c>
      <c r="I328" s="652">
        <v>43242</v>
      </c>
      <c r="J328" s="653">
        <v>980.4</v>
      </c>
      <c r="K328" s="645"/>
      <c r="L328" s="583"/>
    </row>
    <row r="329" spans="1:12" ht="25.5" x14ac:dyDescent="0.25">
      <c r="A329" s="569">
        <v>327</v>
      </c>
      <c r="B329" s="569" t="s">
        <v>303</v>
      </c>
      <c r="C329" s="651" t="s">
        <v>3702</v>
      </c>
      <c r="D329" s="569" t="s">
        <v>989</v>
      </c>
      <c r="E329" s="569" t="s">
        <v>321</v>
      </c>
      <c r="F329" s="651" t="s">
        <v>3703</v>
      </c>
      <c r="G329" s="647" t="s">
        <v>1367</v>
      </c>
      <c r="H329" s="647" t="s">
        <v>3704</v>
      </c>
      <c r="I329" s="652">
        <v>43243</v>
      </c>
      <c r="J329" s="653">
        <v>403.2</v>
      </c>
      <c r="K329" s="645"/>
      <c r="L329" s="583"/>
    </row>
    <row r="330" spans="1:12" x14ac:dyDescent="0.25">
      <c r="A330" s="569">
        <v>328</v>
      </c>
      <c r="B330" s="569" t="s">
        <v>303</v>
      </c>
      <c r="C330" s="651" t="s">
        <v>3778</v>
      </c>
      <c r="D330" s="569" t="s">
        <v>989</v>
      </c>
      <c r="E330" s="569" t="s">
        <v>321</v>
      </c>
      <c r="F330" s="651">
        <v>4550011553</v>
      </c>
      <c r="G330" s="654" t="s">
        <v>3779</v>
      </c>
      <c r="H330" s="651" t="s">
        <v>3654</v>
      </c>
      <c r="I330" s="652">
        <v>43248</v>
      </c>
      <c r="J330" s="653">
        <v>3240</v>
      </c>
      <c r="K330" s="645"/>
      <c r="L330" s="583"/>
    </row>
    <row r="331" spans="1:12" x14ac:dyDescent="0.25">
      <c r="A331" s="569">
        <v>329</v>
      </c>
      <c r="B331" s="569" t="s">
        <v>303</v>
      </c>
      <c r="C331" s="651" t="s">
        <v>3780</v>
      </c>
      <c r="D331" s="569" t="s">
        <v>989</v>
      </c>
      <c r="E331" s="569" t="s">
        <v>321</v>
      </c>
      <c r="F331" s="651">
        <v>201804009</v>
      </c>
      <c r="G331" s="655" t="s">
        <v>3781</v>
      </c>
      <c r="H331" s="651" t="s">
        <v>3782</v>
      </c>
      <c r="I331" s="652">
        <v>43249</v>
      </c>
      <c r="J331" s="653">
        <v>432</v>
      </c>
      <c r="K331" s="645"/>
      <c r="L331" s="583"/>
    </row>
    <row r="332" spans="1:12" ht="25.5" x14ac:dyDescent="0.25">
      <c r="A332" s="569">
        <v>330</v>
      </c>
      <c r="B332" s="569" t="s">
        <v>303</v>
      </c>
      <c r="C332" s="651" t="s">
        <v>3783</v>
      </c>
      <c r="D332" s="569" t="s">
        <v>989</v>
      </c>
      <c r="E332" s="569" t="s">
        <v>321</v>
      </c>
      <c r="F332" s="651" t="s">
        <v>1941</v>
      </c>
      <c r="G332" s="647" t="s">
        <v>3627</v>
      </c>
      <c r="H332" s="651" t="s">
        <v>3654</v>
      </c>
      <c r="I332" s="652">
        <v>43249</v>
      </c>
      <c r="J332" s="653">
        <v>1200</v>
      </c>
      <c r="K332" s="645"/>
      <c r="L332" s="583"/>
    </row>
    <row r="333" spans="1:12" ht="25.5" x14ac:dyDescent="0.25">
      <c r="A333" s="569">
        <v>331</v>
      </c>
      <c r="B333" s="569" t="s">
        <v>303</v>
      </c>
      <c r="C333" s="656" t="s">
        <v>3784</v>
      </c>
      <c r="D333" s="569" t="s">
        <v>989</v>
      </c>
      <c r="E333" s="569" t="s">
        <v>321</v>
      </c>
      <c r="F333" s="656" t="s">
        <v>3706</v>
      </c>
      <c r="G333" s="647" t="s">
        <v>3660</v>
      </c>
      <c r="H333" s="656" t="s">
        <v>3661</v>
      </c>
      <c r="I333" s="657">
        <v>43251</v>
      </c>
      <c r="J333" s="658">
        <v>360</v>
      </c>
      <c r="K333" s="645"/>
      <c r="L333" s="583"/>
    </row>
    <row r="334" spans="1:12" ht="25.5" x14ac:dyDescent="0.25">
      <c r="A334" s="569">
        <v>332</v>
      </c>
      <c r="B334" s="569" t="s">
        <v>303</v>
      </c>
      <c r="C334" s="656" t="s">
        <v>3785</v>
      </c>
      <c r="D334" s="569" t="s">
        <v>989</v>
      </c>
      <c r="E334" s="569" t="s">
        <v>321</v>
      </c>
      <c r="F334" s="656" t="s">
        <v>3786</v>
      </c>
      <c r="G334" s="647" t="s">
        <v>3668</v>
      </c>
      <c r="H334" s="647" t="s">
        <v>3731</v>
      </c>
      <c r="I334" s="657">
        <v>43252</v>
      </c>
      <c r="J334" s="658">
        <v>2514</v>
      </c>
      <c r="K334" s="645"/>
      <c r="L334" s="583"/>
    </row>
    <row r="335" spans="1:12" ht="25.5" x14ac:dyDescent="0.25">
      <c r="A335" s="569">
        <v>333</v>
      </c>
      <c r="B335" s="569" t="s">
        <v>303</v>
      </c>
      <c r="C335" s="656" t="s">
        <v>3787</v>
      </c>
      <c r="D335" s="569" t="s">
        <v>989</v>
      </c>
      <c r="E335" s="569" t="s">
        <v>321</v>
      </c>
      <c r="F335" s="656" t="s">
        <v>3788</v>
      </c>
      <c r="G335" s="647" t="s">
        <v>3668</v>
      </c>
      <c r="H335" s="656" t="s">
        <v>3789</v>
      </c>
      <c r="I335" s="657">
        <v>43252</v>
      </c>
      <c r="J335" s="658">
        <v>342</v>
      </c>
      <c r="K335" s="645"/>
      <c r="L335" s="583"/>
    </row>
    <row r="336" spans="1:12" x14ac:dyDescent="0.25">
      <c r="A336" s="569">
        <v>334</v>
      </c>
      <c r="B336" s="569" t="s">
        <v>303</v>
      </c>
      <c r="C336" s="656" t="s">
        <v>3684</v>
      </c>
      <c r="D336" s="569" t="s">
        <v>989</v>
      </c>
      <c r="E336" s="569" t="s">
        <v>321</v>
      </c>
      <c r="F336" s="656">
        <v>4500064350</v>
      </c>
      <c r="G336" s="647" t="s">
        <v>3668</v>
      </c>
      <c r="H336" s="656" t="s">
        <v>3658</v>
      </c>
      <c r="I336" s="657">
        <v>43258</v>
      </c>
      <c r="J336" s="658">
        <v>2880</v>
      </c>
      <c r="K336" s="645"/>
      <c r="L336" s="583"/>
    </row>
    <row r="337" spans="1:12" ht="25.5" x14ac:dyDescent="0.25">
      <c r="A337" s="569">
        <v>335</v>
      </c>
      <c r="B337" s="569" t="s">
        <v>303</v>
      </c>
      <c r="C337" s="656" t="s">
        <v>3683</v>
      </c>
      <c r="D337" s="569" t="s">
        <v>989</v>
      </c>
      <c r="E337" s="569" t="s">
        <v>321</v>
      </c>
      <c r="F337" s="656">
        <v>2000071699</v>
      </c>
      <c r="G337" s="647" t="s">
        <v>3627</v>
      </c>
      <c r="H337" s="656" t="s">
        <v>3654</v>
      </c>
      <c r="I337" s="657">
        <v>43251</v>
      </c>
      <c r="J337" s="658">
        <v>960</v>
      </c>
      <c r="K337" s="645"/>
      <c r="L337" s="583"/>
    </row>
    <row r="338" spans="1:12" ht="25.5" x14ac:dyDescent="0.25">
      <c r="A338" s="569">
        <v>336</v>
      </c>
      <c r="B338" s="569" t="s">
        <v>303</v>
      </c>
      <c r="C338" s="656" t="s">
        <v>3683</v>
      </c>
      <c r="D338" s="569" t="s">
        <v>989</v>
      </c>
      <c r="E338" s="569" t="s">
        <v>321</v>
      </c>
      <c r="F338" s="656">
        <v>2000071700</v>
      </c>
      <c r="G338" s="647" t="s">
        <v>3627</v>
      </c>
      <c r="H338" s="656" t="s">
        <v>3654</v>
      </c>
      <c r="I338" s="657">
        <v>43251</v>
      </c>
      <c r="J338" s="658">
        <v>960</v>
      </c>
      <c r="K338" s="645"/>
      <c r="L338" s="583"/>
    </row>
    <row r="339" spans="1:12" x14ac:dyDescent="0.25">
      <c r="A339" s="569">
        <v>337</v>
      </c>
      <c r="B339" s="569" t="s">
        <v>303</v>
      </c>
      <c r="C339" s="656" t="s">
        <v>3705</v>
      </c>
      <c r="D339" s="569" t="s">
        <v>989</v>
      </c>
      <c r="E339" s="569" t="s">
        <v>321</v>
      </c>
      <c r="F339" s="656" t="s">
        <v>3674</v>
      </c>
      <c r="G339" s="647" t="s">
        <v>3693</v>
      </c>
      <c r="H339" s="656" t="s">
        <v>3694</v>
      </c>
      <c r="I339" s="657">
        <v>43262</v>
      </c>
      <c r="J339" s="658">
        <v>90</v>
      </c>
      <c r="K339" s="645"/>
      <c r="L339" s="583"/>
    </row>
    <row r="340" spans="1:12" ht="25.5" x14ac:dyDescent="0.25">
      <c r="A340" s="569">
        <v>338</v>
      </c>
      <c r="B340" s="569" t="s">
        <v>303</v>
      </c>
      <c r="C340" s="656" t="s">
        <v>3691</v>
      </c>
      <c r="D340" s="569" t="s">
        <v>989</v>
      </c>
      <c r="E340" s="569" t="s">
        <v>321</v>
      </c>
      <c r="F340" s="656">
        <v>4520056912</v>
      </c>
      <c r="G340" s="647" t="s">
        <v>3693</v>
      </c>
      <c r="H340" s="656" t="s">
        <v>3694</v>
      </c>
      <c r="I340" s="657">
        <v>43262</v>
      </c>
      <c r="J340" s="658">
        <v>72</v>
      </c>
      <c r="K340" s="645"/>
      <c r="L340" s="583"/>
    </row>
    <row r="341" spans="1:12" ht="25.5" x14ac:dyDescent="0.25">
      <c r="A341" s="569">
        <v>339</v>
      </c>
      <c r="B341" s="569" t="s">
        <v>303</v>
      </c>
      <c r="C341" s="656" t="s">
        <v>3691</v>
      </c>
      <c r="D341" s="569" t="s">
        <v>989</v>
      </c>
      <c r="E341" s="569" t="s">
        <v>321</v>
      </c>
      <c r="F341" s="656">
        <v>4520056539</v>
      </c>
      <c r="G341" s="647" t="s">
        <v>3693</v>
      </c>
      <c r="H341" s="656" t="s">
        <v>3694</v>
      </c>
      <c r="I341" s="657">
        <v>43262</v>
      </c>
      <c r="J341" s="658">
        <v>346.8</v>
      </c>
      <c r="K341" s="645"/>
      <c r="L341" s="583"/>
    </row>
    <row r="342" spans="1:12" ht="25.5" x14ac:dyDescent="0.25">
      <c r="A342" s="569">
        <v>340</v>
      </c>
      <c r="B342" s="569" t="s">
        <v>303</v>
      </c>
      <c r="C342" s="656" t="s">
        <v>3790</v>
      </c>
      <c r="D342" s="569" t="s">
        <v>989</v>
      </c>
      <c r="E342" s="569" t="s">
        <v>321</v>
      </c>
      <c r="F342" s="656">
        <v>8400006625</v>
      </c>
      <c r="G342" s="647" t="s">
        <v>3693</v>
      </c>
      <c r="H342" s="656" t="s">
        <v>3694</v>
      </c>
      <c r="I342" s="657">
        <v>43262</v>
      </c>
      <c r="J342" s="658">
        <v>720</v>
      </c>
      <c r="K342" s="645"/>
      <c r="L342" s="583"/>
    </row>
    <row r="343" spans="1:12" ht="25.5" x14ac:dyDescent="0.25">
      <c r="A343" s="569">
        <v>341</v>
      </c>
      <c r="B343" s="569" t="s">
        <v>303</v>
      </c>
      <c r="C343" s="656" t="s">
        <v>3791</v>
      </c>
      <c r="D343" s="569" t="s">
        <v>989</v>
      </c>
      <c r="E343" s="569" t="s">
        <v>321</v>
      </c>
      <c r="F343" s="651">
        <v>4600000356</v>
      </c>
      <c r="G343" s="647" t="s">
        <v>3693</v>
      </c>
      <c r="H343" s="656" t="s">
        <v>3694</v>
      </c>
      <c r="I343" s="657">
        <v>43262</v>
      </c>
      <c r="J343" s="658">
        <v>79.680000000000007</v>
      </c>
      <c r="K343" s="645"/>
      <c r="L343" s="583"/>
    </row>
    <row r="344" spans="1:12" ht="25.5" x14ac:dyDescent="0.25">
      <c r="A344" s="569">
        <v>342</v>
      </c>
      <c r="B344" s="569" t="s">
        <v>303</v>
      </c>
      <c r="C344" s="656" t="s">
        <v>3792</v>
      </c>
      <c r="D344" s="569" t="s">
        <v>989</v>
      </c>
      <c r="E344" s="569" t="s">
        <v>321</v>
      </c>
      <c r="F344" s="656" t="s">
        <v>3674</v>
      </c>
      <c r="G344" s="647" t="s">
        <v>3693</v>
      </c>
      <c r="H344" s="656" t="s">
        <v>3694</v>
      </c>
      <c r="I344" s="657">
        <v>43262</v>
      </c>
      <c r="J344" s="658">
        <v>69</v>
      </c>
      <c r="K344" s="645"/>
      <c r="L344" s="583"/>
    </row>
    <row r="345" spans="1:12" ht="25.5" x14ac:dyDescent="0.25">
      <c r="A345" s="569">
        <v>343</v>
      </c>
      <c r="B345" s="569" t="s">
        <v>303</v>
      </c>
      <c r="C345" s="656" t="s">
        <v>3736</v>
      </c>
      <c r="D345" s="569" t="s">
        <v>989</v>
      </c>
      <c r="E345" s="569" t="s">
        <v>321</v>
      </c>
      <c r="F345" s="656">
        <v>4510243708</v>
      </c>
      <c r="G345" s="647" t="s">
        <v>3693</v>
      </c>
      <c r="H345" s="647" t="s">
        <v>3737</v>
      </c>
      <c r="I345" s="657">
        <v>43251</v>
      </c>
      <c r="J345" s="658">
        <v>980.4</v>
      </c>
      <c r="K345" s="645"/>
      <c r="L345" s="583"/>
    </row>
    <row r="346" spans="1:12" ht="25.5" x14ac:dyDescent="0.25">
      <c r="A346" s="569">
        <v>344</v>
      </c>
      <c r="B346" s="569" t="s">
        <v>303</v>
      </c>
      <c r="C346" s="656" t="s">
        <v>3736</v>
      </c>
      <c r="D346" s="569" t="s">
        <v>989</v>
      </c>
      <c r="E346" s="569" t="s">
        <v>321</v>
      </c>
      <c r="F346" s="656">
        <v>4510243710</v>
      </c>
      <c r="G346" s="647" t="s">
        <v>3693</v>
      </c>
      <c r="H346" s="647" t="s">
        <v>3737</v>
      </c>
      <c r="I346" s="657">
        <v>43251</v>
      </c>
      <c r="J346" s="658">
        <v>980.4</v>
      </c>
      <c r="K346" s="645"/>
      <c r="L346" s="583"/>
    </row>
    <row r="347" spans="1:12" ht="25.5" x14ac:dyDescent="0.25">
      <c r="A347" s="569">
        <v>345</v>
      </c>
      <c r="B347" s="569" t="s">
        <v>303</v>
      </c>
      <c r="C347" s="656" t="s">
        <v>3736</v>
      </c>
      <c r="D347" s="569" t="s">
        <v>989</v>
      </c>
      <c r="E347" s="569" t="s">
        <v>321</v>
      </c>
      <c r="F347" s="656">
        <v>4510243711</v>
      </c>
      <c r="G347" s="647" t="s">
        <v>3693</v>
      </c>
      <c r="H347" s="647" t="s">
        <v>3737</v>
      </c>
      <c r="I347" s="657">
        <v>43251</v>
      </c>
      <c r="J347" s="658">
        <v>980.4</v>
      </c>
      <c r="K347" s="645"/>
      <c r="L347" s="583"/>
    </row>
    <row r="348" spans="1:12" ht="25.5" x14ac:dyDescent="0.25">
      <c r="A348" s="569">
        <v>346</v>
      </c>
      <c r="B348" s="569" t="s">
        <v>303</v>
      </c>
      <c r="C348" s="656" t="s">
        <v>3736</v>
      </c>
      <c r="D348" s="569" t="s">
        <v>989</v>
      </c>
      <c r="E348" s="569" t="s">
        <v>321</v>
      </c>
      <c r="F348" s="656">
        <v>4510241736</v>
      </c>
      <c r="G348" s="647" t="s">
        <v>3693</v>
      </c>
      <c r="H348" s="647" t="s">
        <v>3737</v>
      </c>
      <c r="I348" s="657">
        <v>43251</v>
      </c>
      <c r="J348" s="658">
        <v>535.20000000000005</v>
      </c>
      <c r="K348" s="645"/>
      <c r="L348" s="583"/>
    </row>
    <row r="349" spans="1:12" x14ac:dyDescent="0.25">
      <c r="A349" s="569">
        <v>347</v>
      </c>
      <c r="B349" s="569" t="s">
        <v>303</v>
      </c>
      <c r="C349" s="656" t="s">
        <v>3793</v>
      </c>
      <c r="D349" s="569" t="s">
        <v>989</v>
      </c>
      <c r="E349" s="569" t="s">
        <v>321</v>
      </c>
      <c r="F349" s="656">
        <v>182000002</v>
      </c>
      <c r="G349" s="583" t="s">
        <v>3794</v>
      </c>
      <c r="H349" s="656" t="s">
        <v>3795</v>
      </c>
      <c r="I349" s="657">
        <v>43259</v>
      </c>
      <c r="J349" s="658">
        <v>14520</v>
      </c>
      <c r="K349" s="645"/>
      <c r="L349" s="583"/>
    </row>
    <row r="350" spans="1:12" ht="25.5" x14ac:dyDescent="0.25">
      <c r="A350" s="569">
        <v>348</v>
      </c>
      <c r="B350" s="569" t="s">
        <v>303</v>
      </c>
      <c r="C350" s="656" t="s">
        <v>3725</v>
      </c>
      <c r="D350" s="569" t="s">
        <v>989</v>
      </c>
      <c r="E350" s="569" t="s">
        <v>321</v>
      </c>
      <c r="F350" s="656" t="s">
        <v>3796</v>
      </c>
      <c r="G350" s="647" t="s">
        <v>3660</v>
      </c>
      <c r="H350" s="656" t="s">
        <v>3664</v>
      </c>
      <c r="I350" s="657">
        <v>43264</v>
      </c>
      <c r="J350" s="658">
        <v>560</v>
      </c>
      <c r="K350" s="645"/>
      <c r="L350" s="583"/>
    </row>
    <row r="351" spans="1:12" ht="25.5" x14ac:dyDescent="0.25">
      <c r="A351" s="569">
        <v>349</v>
      </c>
      <c r="B351" s="569" t="s">
        <v>303</v>
      </c>
      <c r="C351" s="656" t="s">
        <v>3691</v>
      </c>
      <c r="D351" s="569" t="s">
        <v>989</v>
      </c>
      <c r="E351" s="569" t="s">
        <v>321</v>
      </c>
      <c r="F351" s="656">
        <v>4520057097</v>
      </c>
      <c r="G351" s="647" t="s">
        <v>3693</v>
      </c>
      <c r="H351" s="656" t="s">
        <v>3694</v>
      </c>
      <c r="I351" s="657">
        <v>43265</v>
      </c>
      <c r="J351" s="658">
        <v>259.2</v>
      </c>
      <c r="K351" s="645"/>
      <c r="L351" s="583"/>
    </row>
    <row r="352" spans="1:12" ht="25.5" x14ac:dyDescent="0.25">
      <c r="A352" s="569">
        <v>350</v>
      </c>
      <c r="B352" s="569" t="s">
        <v>303</v>
      </c>
      <c r="C352" s="656" t="s">
        <v>3691</v>
      </c>
      <c r="D352" s="569" t="s">
        <v>989</v>
      </c>
      <c r="E352" s="569" t="s">
        <v>321</v>
      </c>
      <c r="F352" s="656">
        <v>4520057467</v>
      </c>
      <c r="G352" s="647" t="s">
        <v>3693</v>
      </c>
      <c r="H352" s="656" t="s">
        <v>3694</v>
      </c>
      <c r="I352" s="657">
        <v>43266</v>
      </c>
      <c r="J352" s="658">
        <v>72</v>
      </c>
      <c r="K352" s="645"/>
      <c r="L352" s="583"/>
    </row>
    <row r="353" spans="1:12" ht="25.5" x14ac:dyDescent="0.25">
      <c r="A353" s="569">
        <v>351</v>
      </c>
      <c r="B353" s="569" t="s">
        <v>303</v>
      </c>
      <c r="C353" s="656" t="s">
        <v>3691</v>
      </c>
      <c r="D353" s="569" t="s">
        <v>989</v>
      </c>
      <c r="E353" s="569" t="s">
        <v>321</v>
      </c>
      <c r="F353" s="656">
        <v>4520056539</v>
      </c>
      <c r="G353" s="647" t="s">
        <v>3693</v>
      </c>
      <c r="H353" s="656" t="s">
        <v>3694</v>
      </c>
      <c r="I353" s="657">
        <v>43265</v>
      </c>
      <c r="J353" s="658">
        <v>97.2</v>
      </c>
      <c r="K353" s="645"/>
      <c r="L353" s="583"/>
    </row>
    <row r="354" spans="1:12" x14ac:dyDescent="0.25">
      <c r="A354" s="569">
        <v>352</v>
      </c>
      <c r="B354" s="569" t="s">
        <v>303</v>
      </c>
      <c r="C354" s="656" t="s">
        <v>3738</v>
      </c>
      <c r="D354" s="569" t="s">
        <v>989</v>
      </c>
      <c r="E354" s="569" t="s">
        <v>321</v>
      </c>
      <c r="F354" s="656">
        <v>9400075367</v>
      </c>
      <c r="G354" s="583" t="s">
        <v>3722</v>
      </c>
      <c r="H354" s="656" t="s">
        <v>3658</v>
      </c>
      <c r="I354" s="657">
        <v>43269</v>
      </c>
      <c r="J354" s="658">
        <v>5600</v>
      </c>
      <c r="K354" s="645"/>
      <c r="L354" s="583"/>
    </row>
    <row r="355" spans="1:12" ht="25.5" x14ac:dyDescent="0.25">
      <c r="A355" s="569">
        <v>353</v>
      </c>
      <c r="B355" s="569" t="s">
        <v>303</v>
      </c>
      <c r="C355" s="656" t="s">
        <v>1608</v>
      </c>
      <c r="D355" s="569" t="s">
        <v>989</v>
      </c>
      <c r="E355" s="569" t="s">
        <v>321</v>
      </c>
      <c r="F355" s="656">
        <v>2018005</v>
      </c>
      <c r="G355" s="583" t="s">
        <v>1339</v>
      </c>
      <c r="H355" s="656" t="s">
        <v>3750</v>
      </c>
      <c r="I355" s="657">
        <v>43255</v>
      </c>
      <c r="J355" s="658">
        <v>36000</v>
      </c>
      <c r="K355" s="645"/>
      <c r="L355" s="583"/>
    </row>
    <row r="356" spans="1:12" ht="25.5" x14ac:dyDescent="0.25">
      <c r="A356" s="569">
        <v>354</v>
      </c>
      <c r="B356" s="569" t="s">
        <v>303</v>
      </c>
      <c r="C356" s="656" t="s">
        <v>3774</v>
      </c>
      <c r="D356" s="569" t="s">
        <v>989</v>
      </c>
      <c r="E356" s="569" t="s">
        <v>321</v>
      </c>
      <c r="F356" s="656" t="s">
        <v>3706</v>
      </c>
      <c r="G356" s="647" t="s">
        <v>3660</v>
      </c>
      <c r="H356" s="656" t="s">
        <v>3661</v>
      </c>
      <c r="I356" s="657">
        <v>43270</v>
      </c>
      <c r="J356" s="658">
        <v>420</v>
      </c>
      <c r="K356" s="645"/>
      <c r="L356" s="583"/>
    </row>
    <row r="357" spans="1:12" ht="25.5" x14ac:dyDescent="0.25">
      <c r="A357" s="569">
        <v>355</v>
      </c>
      <c r="B357" s="569" t="s">
        <v>303</v>
      </c>
      <c r="C357" s="656" t="s">
        <v>3797</v>
      </c>
      <c r="D357" s="569" t="s">
        <v>989</v>
      </c>
      <c r="E357" s="569" t="s">
        <v>321</v>
      </c>
      <c r="F357" s="656" t="s">
        <v>3798</v>
      </c>
      <c r="G357" s="647" t="s">
        <v>3660</v>
      </c>
      <c r="H357" s="656" t="s">
        <v>3661</v>
      </c>
      <c r="I357" s="657">
        <v>43265</v>
      </c>
      <c r="J357" s="658">
        <v>372</v>
      </c>
      <c r="K357" s="645"/>
      <c r="L357" s="583"/>
    </row>
    <row r="358" spans="1:12" ht="25.5" x14ac:dyDescent="0.25">
      <c r="A358" s="569">
        <v>356</v>
      </c>
      <c r="B358" s="569" t="s">
        <v>303</v>
      </c>
      <c r="C358" s="656" t="s">
        <v>3677</v>
      </c>
      <c r="D358" s="569" t="s">
        <v>989</v>
      </c>
      <c r="E358" s="569" t="s">
        <v>321</v>
      </c>
      <c r="F358" s="656">
        <v>9500533003</v>
      </c>
      <c r="G358" s="647" t="s">
        <v>3660</v>
      </c>
      <c r="H358" s="656" t="s">
        <v>3661</v>
      </c>
      <c r="I358" s="657">
        <v>43276</v>
      </c>
      <c r="J358" s="658">
        <v>204</v>
      </c>
      <c r="K358" s="645"/>
      <c r="L358" s="583"/>
    </row>
    <row r="359" spans="1:12" ht="25.5" x14ac:dyDescent="0.25">
      <c r="A359" s="569">
        <v>357</v>
      </c>
      <c r="B359" s="569" t="s">
        <v>303</v>
      </c>
      <c r="C359" s="656" t="s">
        <v>3677</v>
      </c>
      <c r="D359" s="569" t="s">
        <v>989</v>
      </c>
      <c r="E359" s="569" t="s">
        <v>321</v>
      </c>
      <c r="F359" s="656">
        <v>9500521757</v>
      </c>
      <c r="G359" s="647" t="s">
        <v>3660</v>
      </c>
      <c r="H359" s="656" t="s">
        <v>3661</v>
      </c>
      <c r="I359" s="657">
        <v>43276</v>
      </c>
      <c r="J359" s="658">
        <v>372</v>
      </c>
      <c r="K359" s="645"/>
      <c r="L359" s="583"/>
    </row>
    <row r="360" spans="1:12" x14ac:dyDescent="0.25">
      <c r="A360" s="569">
        <v>358</v>
      </c>
      <c r="B360" s="569" t="s">
        <v>303</v>
      </c>
      <c r="C360" s="656" t="s">
        <v>3734</v>
      </c>
      <c r="D360" s="569" t="s">
        <v>989</v>
      </c>
      <c r="E360" s="569" t="s">
        <v>321</v>
      </c>
      <c r="F360" s="656">
        <v>4530004589</v>
      </c>
      <c r="G360" s="647" t="s">
        <v>3693</v>
      </c>
      <c r="H360" s="656" t="s">
        <v>3694</v>
      </c>
      <c r="I360" s="657">
        <v>43276</v>
      </c>
      <c r="J360" s="658">
        <v>249.6</v>
      </c>
      <c r="K360" s="645"/>
      <c r="L360" s="583"/>
    </row>
    <row r="361" spans="1:12" ht="25.5" x14ac:dyDescent="0.25">
      <c r="A361" s="569">
        <v>359</v>
      </c>
      <c r="B361" s="569" t="s">
        <v>303</v>
      </c>
      <c r="C361" s="656" t="s">
        <v>3799</v>
      </c>
      <c r="D361" s="569" t="s">
        <v>989</v>
      </c>
      <c r="E361" s="569" t="s">
        <v>321</v>
      </c>
      <c r="F361" s="656" t="s">
        <v>3706</v>
      </c>
      <c r="G361" s="647" t="s">
        <v>3660</v>
      </c>
      <c r="H361" s="656" t="s">
        <v>3661</v>
      </c>
      <c r="I361" s="657">
        <v>43276</v>
      </c>
      <c r="J361" s="658">
        <v>360</v>
      </c>
      <c r="K361" s="645"/>
      <c r="L361" s="583"/>
    </row>
    <row r="362" spans="1:12" ht="25.5" x14ac:dyDescent="0.25">
      <c r="A362" s="569">
        <v>360</v>
      </c>
      <c r="B362" s="569" t="s">
        <v>303</v>
      </c>
      <c r="C362" s="656" t="s">
        <v>3800</v>
      </c>
      <c r="D362" s="569" t="s">
        <v>989</v>
      </c>
      <c r="E362" s="569" t="s">
        <v>321</v>
      </c>
      <c r="F362" s="656" t="s">
        <v>3801</v>
      </c>
      <c r="G362" s="647" t="s">
        <v>3660</v>
      </c>
      <c r="H362" s="656" t="s">
        <v>3661</v>
      </c>
      <c r="I362" s="657">
        <v>43277</v>
      </c>
      <c r="J362" s="658">
        <v>504</v>
      </c>
      <c r="K362" s="645"/>
      <c r="L362" s="583"/>
    </row>
    <row r="363" spans="1:12" x14ac:dyDescent="0.25">
      <c r="A363" s="569">
        <v>361</v>
      </c>
      <c r="B363" s="569" t="s">
        <v>303</v>
      </c>
      <c r="C363" s="656" t="s">
        <v>3669</v>
      </c>
      <c r="D363" s="569" t="s">
        <v>989</v>
      </c>
      <c r="E363" s="569" t="s">
        <v>321</v>
      </c>
      <c r="F363" s="656">
        <v>4510255531</v>
      </c>
      <c r="G363" s="647" t="s">
        <v>3668</v>
      </c>
      <c r="H363" s="656" t="s">
        <v>3658</v>
      </c>
      <c r="I363" s="657">
        <v>43277</v>
      </c>
      <c r="J363" s="658">
        <v>1740</v>
      </c>
      <c r="K363" s="645"/>
      <c r="L363" s="583"/>
    </row>
    <row r="364" spans="1:12" x14ac:dyDescent="0.25">
      <c r="A364" s="569">
        <v>362</v>
      </c>
      <c r="B364" s="569" t="s">
        <v>303</v>
      </c>
      <c r="C364" s="656" t="s">
        <v>3802</v>
      </c>
      <c r="D364" s="569" t="s">
        <v>989</v>
      </c>
      <c r="E364" s="569" t="s">
        <v>321</v>
      </c>
      <c r="F364" s="656" t="s">
        <v>3803</v>
      </c>
      <c r="G364" s="647" t="s">
        <v>3668</v>
      </c>
      <c r="H364" s="656" t="s">
        <v>3688</v>
      </c>
      <c r="I364" s="657">
        <v>43277</v>
      </c>
      <c r="J364" s="658">
        <v>930</v>
      </c>
      <c r="K364" s="645"/>
      <c r="L364" s="583"/>
    </row>
    <row r="365" spans="1:12" ht="25.5" x14ac:dyDescent="0.25">
      <c r="A365" s="569">
        <v>363</v>
      </c>
      <c r="B365" s="569" t="s">
        <v>303</v>
      </c>
      <c r="C365" s="656" t="s">
        <v>3804</v>
      </c>
      <c r="D365" s="569" t="s">
        <v>989</v>
      </c>
      <c r="E365" s="569" t="s">
        <v>321</v>
      </c>
      <c r="F365" s="656" t="s">
        <v>3674</v>
      </c>
      <c r="G365" s="647" t="s">
        <v>3627</v>
      </c>
      <c r="H365" s="656" t="s">
        <v>3805</v>
      </c>
      <c r="I365" s="657">
        <v>43266</v>
      </c>
      <c r="J365" s="658">
        <v>5700</v>
      </c>
      <c r="K365" s="645"/>
      <c r="L365" s="583"/>
    </row>
    <row r="366" spans="1:12" ht="25.5" x14ac:dyDescent="0.25">
      <c r="A366" s="569">
        <v>364</v>
      </c>
      <c r="B366" s="569" t="s">
        <v>303</v>
      </c>
      <c r="C366" s="656" t="s">
        <v>3691</v>
      </c>
      <c r="D366" s="569" t="s">
        <v>989</v>
      </c>
      <c r="E366" s="569" t="s">
        <v>321</v>
      </c>
      <c r="F366" s="656">
        <v>4520057553</v>
      </c>
      <c r="G366" s="647" t="s">
        <v>3693</v>
      </c>
      <c r="H366" s="656" t="s">
        <v>3694</v>
      </c>
      <c r="I366" s="657">
        <v>43265</v>
      </c>
      <c r="J366" s="658">
        <v>248.4</v>
      </c>
      <c r="K366" s="645"/>
      <c r="L366" s="583"/>
    </row>
    <row r="367" spans="1:12" x14ac:dyDescent="0.25">
      <c r="A367" s="569">
        <v>365</v>
      </c>
      <c r="B367" s="569" t="s">
        <v>303</v>
      </c>
      <c r="C367" s="656" t="s">
        <v>3806</v>
      </c>
      <c r="D367" s="569" t="s">
        <v>989</v>
      </c>
      <c r="E367" s="569" t="s">
        <v>321</v>
      </c>
      <c r="F367" s="656" t="s">
        <v>3807</v>
      </c>
      <c r="G367" s="647" t="s">
        <v>3668</v>
      </c>
      <c r="H367" s="647" t="s">
        <v>3688</v>
      </c>
      <c r="I367" s="657">
        <v>43290</v>
      </c>
      <c r="J367" s="658">
        <v>1800</v>
      </c>
      <c r="K367" s="645"/>
      <c r="L367" s="583"/>
    </row>
    <row r="368" spans="1:12" x14ac:dyDescent="0.25">
      <c r="A368" s="569">
        <v>366</v>
      </c>
      <c r="B368" s="569" t="s">
        <v>303</v>
      </c>
      <c r="C368" s="656" t="s">
        <v>3808</v>
      </c>
      <c r="D368" s="569" t="s">
        <v>989</v>
      </c>
      <c r="E368" s="569" t="s">
        <v>321</v>
      </c>
      <c r="F368" s="656">
        <v>29040602</v>
      </c>
      <c r="G368" s="647" t="s">
        <v>3668</v>
      </c>
      <c r="H368" s="647" t="s">
        <v>3688</v>
      </c>
      <c r="I368" s="657">
        <v>43290</v>
      </c>
      <c r="J368" s="658">
        <v>408</v>
      </c>
      <c r="K368" s="645"/>
      <c r="L368" s="583"/>
    </row>
    <row r="369" spans="1:12" ht="25.5" x14ac:dyDescent="0.25">
      <c r="A369" s="569">
        <v>367</v>
      </c>
      <c r="B369" s="569" t="s">
        <v>303</v>
      </c>
      <c r="C369" s="656" t="s">
        <v>3809</v>
      </c>
      <c r="D369" s="569" t="s">
        <v>989</v>
      </c>
      <c r="E369" s="569" t="s">
        <v>321</v>
      </c>
      <c r="F369" s="656" t="s">
        <v>3810</v>
      </c>
      <c r="G369" s="647" t="s">
        <v>3693</v>
      </c>
      <c r="H369" s="656" t="s">
        <v>3694</v>
      </c>
      <c r="I369" s="657">
        <v>43290</v>
      </c>
      <c r="J369" s="658">
        <v>27.6</v>
      </c>
      <c r="K369" s="645"/>
      <c r="L369" s="583"/>
    </row>
    <row r="370" spans="1:12" ht="25.5" x14ac:dyDescent="0.25">
      <c r="A370" s="569">
        <v>368</v>
      </c>
      <c r="B370" s="569" t="s">
        <v>303</v>
      </c>
      <c r="C370" s="656" t="s">
        <v>3772</v>
      </c>
      <c r="D370" s="569" t="s">
        <v>989</v>
      </c>
      <c r="E370" s="569" t="s">
        <v>321</v>
      </c>
      <c r="F370" s="656" t="s">
        <v>3811</v>
      </c>
      <c r="G370" s="647" t="s">
        <v>3660</v>
      </c>
      <c r="H370" s="656" t="s">
        <v>3664</v>
      </c>
      <c r="I370" s="657">
        <v>43287</v>
      </c>
      <c r="J370" s="658">
        <v>360</v>
      </c>
      <c r="K370" s="645"/>
      <c r="L370" s="583"/>
    </row>
    <row r="371" spans="1:12" x14ac:dyDescent="0.25">
      <c r="A371" s="569">
        <v>369</v>
      </c>
      <c r="B371" s="569" t="s">
        <v>303</v>
      </c>
      <c r="C371" s="656" t="s">
        <v>3812</v>
      </c>
      <c r="D371" s="569" t="s">
        <v>989</v>
      </c>
      <c r="E371" s="569" t="s">
        <v>321</v>
      </c>
      <c r="F371" s="656" t="s">
        <v>3674</v>
      </c>
      <c r="G371" s="647" t="s">
        <v>3668</v>
      </c>
      <c r="H371" s="647" t="s">
        <v>3688</v>
      </c>
      <c r="I371" s="657">
        <v>43287</v>
      </c>
      <c r="J371" s="658">
        <v>780</v>
      </c>
      <c r="K371" s="645"/>
      <c r="L371" s="583"/>
    </row>
    <row r="372" spans="1:12" x14ac:dyDescent="0.25">
      <c r="A372" s="569">
        <v>370</v>
      </c>
      <c r="B372" s="569" t="s">
        <v>303</v>
      </c>
      <c r="C372" s="656" t="s">
        <v>3673</v>
      </c>
      <c r="D372" s="569" t="s">
        <v>989</v>
      </c>
      <c r="E372" s="569" t="s">
        <v>321</v>
      </c>
      <c r="F372" s="656">
        <v>621180311</v>
      </c>
      <c r="G372" s="647" t="s">
        <v>3668</v>
      </c>
      <c r="H372" s="647" t="s">
        <v>3688</v>
      </c>
      <c r="I372" s="657">
        <v>43285</v>
      </c>
      <c r="J372" s="658">
        <v>240</v>
      </c>
      <c r="K372" s="645"/>
      <c r="L372" s="583"/>
    </row>
    <row r="373" spans="1:12" ht="25.5" x14ac:dyDescent="0.25">
      <c r="A373" s="569">
        <v>371</v>
      </c>
      <c r="B373" s="569" t="s">
        <v>303</v>
      </c>
      <c r="C373" s="656" t="s">
        <v>3813</v>
      </c>
      <c r="D373" s="569" t="s">
        <v>989</v>
      </c>
      <c r="E373" s="569" t="s">
        <v>321</v>
      </c>
      <c r="F373" s="656">
        <v>9500011364</v>
      </c>
      <c r="G373" s="647" t="s">
        <v>3668</v>
      </c>
      <c r="H373" s="647" t="s">
        <v>3688</v>
      </c>
      <c r="I373" s="657">
        <v>43290</v>
      </c>
      <c r="J373" s="658">
        <v>5120</v>
      </c>
      <c r="K373" s="645"/>
      <c r="L373" s="583"/>
    </row>
    <row r="374" spans="1:12" ht="25.5" x14ac:dyDescent="0.25">
      <c r="A374" s="569">
        <v>372</v>
      </c>
      <c r="B374" s="569" t="s">
        <v>303</v>
      </c>
      <c r="C374" s="656" t="s">
        <v>3724</v>
      </c>
      <c r="D374" s="569" t="s">
        <v>989</v>
      </c>
      <c r="E374" s="569" t="s">
        <v>321</v>
      </c>
      <c r="F374" s="656" t="s">
        <v>3706</v>
      </c>
      <c r="G374" s="647" t="s">
        <v>3660</v>
      </c>
      <c r="H374" s="656" t="s">
        <v>3664</v>
      </c>
      <c r="I374" s="657">
        <v>43281</v>
      </c>
      <c r="J374" s="658">
        <v>200</v>
      </c>
      <c r="K374" s="645"/>
      <c r="L374" s="583"/>
    </row>
    <row r="375" spans="1:12" ht="25.5" x14ac:dyDescent="0.25">
      <c r="A375" s="569">
        <v>373</v>
      </c>
      <c r="B375" s="569" t="s">
        <v>303</v>
      </c>
      <c r="C375" s="656" t="s">
        <v>3814</v>
      </c>
      <c r="D375" s="569" t="s">
        <v>989</v>
      </c>
      <c r="E375" s="569" t="s">
        <v>321</v>
      </c>
      <c r="F375" s="656" t="s">
        <v>3815</v>
      </c>
      <c r="G375" s="647" t="s">
        <v>3660</v>
      </c>
      <c r="H375" s="656" t="s">
        <v>3658</v>
      </c>
      <c r="I375" s="657">
        <v>43290</v>
      </c>
      <c r="J375" s="658">
        <v>300</v>
      </c>
      <c r="K375" s="645"/>
      <c r="L375" s="583"/>
    </row>
    <row r="376" spans="1:12" ht="25.5" x14ac:dyDescent="0.25">
      <c r="A376" s="569">
        <v>374</v>
      </c>
      <c r="B376" s="569" t="s">
        <v>303</v>
      </c>
      <c r="C376" s="656" t="s">
        <v>3725</v>
      </c>
      <c r="D376" s="569" t="s">
        <v>989</v>
      </c>
      <c r="E376" s="569" t="s">
        <v>321</v>
      </c>
      <c r="F376" s="656" t="s">
        <v>3816</v>
      </c>
      <c r="G376" s="647" t="s">
        <v>3660</v>
      </c>
      <c r="H376" s="656" t="s">
        <v>3664</v>
      </c>
      <c r="I376" s="657">
        <v>43286</v>
      </c>
      <c r="J376" s="658">
        <v>200</v>
      </c>
      <c r="K376" s="645"/>
      <c r="L376" s="583"/>
    </row>
    <row r="377" spans="1:12" ht="25.5" x14ac:dyDescent="0.25">
      <c r="A377" s="569">
        <v>375</v>
      </c>
      <c r="B377" s="569" t="s">
        <v>303</v>
      </c>
      <c r="C377" s="656" t="s">
        <v>3817</v>
      </c>
      <c r="D377" s="569" t="s">
        <v>989</v>
      </c>
      <c r="E377" s="569" t="s">
        <v>321</v>
      </c>
      <c r="F377" s="659" t="s">
        <v>3818</v>
      </c>
      <c r="G377" s="647" t="s">
        <v>3660</v>
      </c>
      <c r="H377" s="656" t="s">
        <v>3819</v>
      </c>
      <c r="I377" s="657">
        <v>43291</v>
      </c>
      <c r="J377" s="658">
        <v>2400</v>
      </c>
      <c r="K377" s="645"/>
      <c r="L377" s="583"/>
    </row>
    <row r="378" spans="1:12" x14ac:dyDescent="0.25">
      <c r="A378" s="569">
        <v>376</v>
      </c>
      <c r="B378" s="569" t="s">
        <v>303</v>
      </c>
      <c r="C378" s="656" t="s">
        <v>3707</v>
      </c>
      <c r="D378" s="569" t="s">
        <v>989</v>
      </c>
      <c r="E378" s="569" t="s">
        <v>321</v>
      </c>
      <c r="F378" s="656">
        <v>201880010</v>
      </c>
      <c r="G378" s="647" t="s">
        <v>3693</v>
      </c>
      <c r="H378" s="656" t="s">
        <v>3694</v>
      </c>
      <c r="I378" s="657">
        <v>43298</v>
      </c>
      <c r="J378" s="660">
        <v>150</v>
      </c>
      <c r="K378" s="645"/>
      <c r="L378" s="583"/>
    </row>
    <row r="379" spans="1:12" x14ac:dyDescent="0.25">
      <c r="A379" s="569">
        <v>377</v>
      </c>
      <c r="B379" s="569" t="s">
        <v>303</v>
      </c>
      <c r="C379" s="656" t="s">
        <v>3707</v>
      </c>
      <c r="D379" s="569" t="s">
        <v>989</v>
      </c>
      <c r="E379" s="569" t="s">
        <v>321</v>
      </c>
      <c r="F379" s="656">
        <v>20180016</v>
      </c>
      <c r="G379" s="647" t="s">
        <v>3693</v>
      </c>
      <c r="H379" s="656" t="s">
        <v>3756</v>
      </c>
      <c r="I379" s="657">
        <v>43298</v>
      </c>
      <c r="J379" s="658">
        <v>600</v>
      </c>
      <c r="K379" s="645"/>
      <c r="L379" s="583"/>
    </row>
    <row r="380" spans="1:12" x14ac:dyDescent="0.25">
      <c r="A380" s="569">
        <v>378</v>
      </c>
      <c r="B380" s="569" t="s">
        <v>303</v>
      </c>
      <c r="C380" s="656" t="s">
        <v>3707</v>
      </c>
      <c r="D380" s="569" t="s">
        <v>989</v>
      </c>
      <c r="E380" s="569" t="s">
        <v>321</v>
      </c>
      <c r="F380" s="656">
        <v>20180015</v>
      </c>
      <c r="G380" s="647" t="s">
        <v>3693</v>
      </c>
      <c r="H380" s="656" t="s">
        <v>3820</v>
      </c>
      <c r="I380" s="657">
        <v>43298</v>
      </c>
      <c r="J380" s="658">
        <v>240</v>
      </c>
      <c r="K380" s="645"/>
      <c r="L380" s="583"/>
    </row>
    <row r="381" spans="1:12" x14ac:dyDescent="0.25">
      <c r="A381" s="569">
        <v>379</v>
      </c>
      <c r="B381" s="569" t="s">
        <v>303</v>
      </c>
      <c r="C381" s="656" t="s">
        <v>3821</v>
      </c>
      <c r="D381" s="569" t="s">
        <v>989</v>
      </c>
      <c r="E381" s="569" t="s">
        <v>321</v>
      </c>
      <c r="F381" s="656">
        <v>180081</v>
      </c>
      <c r="G381" s="647" t="s">
        <v>3693</v>
      </c>
      <c r="H381" s="656" t="s">
        <v>3822</v>
      </c>
      <c r="I381" s="657">
        <v>43298</v>
      </c>
      <c r="J381" s="658">
        <v>588</v>
      </c>
      <c r="K381" s="645"/>
      <c r="L381" s="583"/>
    </row>
    <row r="382" spans="1:12" ht="25.5" x14ac:dyDescent="0.25">
      <c r="A382" s="569">
        <v>380</v>
      </c>
      <c r="B382" s="569" t="s">
        <v>303</v>
      </c>
      <c r="C382" s="656" t="s">
        <v>3800</v>
      </c>
      <c r="D382" s="569" t="s">
        <v>989</v>
      </c>
      <c r="E382" s="569" t="s">
        <v>321</v>
      </c>
      <c r="F382" s="656" t="s">
        <v>3823</v>
      </c>
      <c r="G382" s="647" t="s">
        <v>3660</v>
      </c>
      <c r="H382" s="647" t="s">
        <v>3661</v>
      </c>
      <c r="I382" s="657">
        <v>43301</v>
      </c>
      <c r="J382" s="658">
        <v>180</v>
      </c>
      <c r="K382" s="645"/>
      <c r="L382" s="583"/>
    </row>
    <row r="383" spans="1:12" ht="25.5" x14ac:dyDescent="0.25">
      <c r="A383" s="569">
        <v>381</v>
      </c>
      <c r="B383" s="569" t="s">
        <v>303</v>
      </c>
      <c r="C383" s="656" t="s">
        <v>3824</v>
      </c>
      <c r="D383" s="569" t="s">
        <v>989</v>
      </c>
      <c r="E383" s="569" t="s">
        <v>321</v>
      </c>
      <c r="F383" s="656">
        <v>18072018</v>
      </c>
      <c r="G383" s="647" t="s">
        <v>3660</v>
      </c>
      <c r="H383" s="647" t="s">
        <v>3661</v>
      </c>
      <c r="I383" s="657">
        <v>43304</v>
      </c>
      <c r="J383" s="658">
        <v>540</v>
      </c>
      <c r="K383" s="645"/>
      <c r="L383" s="583"/>
    </row>
    <row r="384" spans="1:12" ht="25.5" x14ac:dyDescent="0.25">
      <c r="A384" s="569">
        <v>382</v>
      </c>
      <c r="B384" s="569" t="s">
        <v>303</v>
      </c>
      <c r="C384" s="650" t="s">
        <v>3662</v>
      </c>
      <c r="D384" s="569" t="s">
        <v>989</v>
      </c>
      <c r="E384" s="569" t="s">
        <v>321</v>
      </c>
      <c r="F384" s="570" t="s">
        <v>3706</v>
      </c>
      <c r="G384" s="647" t="s">
        <v>3660</v>
      </c>
      <c r="H384" s="650" t="s">
        <v>3664</v>
      </c>
      <c r="I384" s="661">
        <v>43304</v>
      </c>
      <c r="J384" s="662">
        <v>840</v>
      </c>
      <c r="K384" s="645"/>
      <c r="L384" s="583"/>
    </row>
    <row r="385" spans="1:12" x14ac:dyDescent="0.25">
      <c r="A385" s="569">
        <v>383</v>
      </c>
      <c r="B385" s="569" t="s">
        <v>303</v>
      </c>
      <c r="C385" s="650" t="s">
        <v>3802</v>
      </c>
      <c r="D385" s="569" t="s">
        <v>989</v>
      </c>
      <c r="E385" s="569" t="s">
        <v>321</v>
      </c>
      <c r="F385" s="570" t="s">
        <v>3825</v>
      </c>
      <c r="G385" s="647" t="s">
        <v>3668</v>
      </c>
      <c r="H385" s="647" t="s">
        <v>3688</v>
      </c>
      <c r="I385" s="661">
        <v>43307</v>
      </c>
      <c r="J385" s="662">
        <v>810</v>
      </c>
      <c r="K385" s="645"/>
      <c r="L385" s="583"/>
    </row>
    <row r="386" spans="1:12" x14ac:dyDescent="0.25">
      <c r="A386" s="569">
        <v>384</v>
      </c>
      <c r="B386" s="569" t="s">
        <v>303</v>
      </c>
      <c r="C386" s="650" t="s">
        <v>3808</v>
      </c>
      <c r="D386" s="569" t="s">
        <v>989</v>
      </c>
      <c r="E386" s="569" t="s">
        <v>321</v>
      </c>
      <c r="F386" s="570">
        <v>29040602</v>
      </c>
      <c r="G386" s="647" t="s">
        <v>3668</v>
      </c>
      <c r="H386" s="647" t="s">
        <v>3688</v>
      </c>
      <c r="I386" s="661">
        <v>43306</v>
      </c>
      <c r="J386" s="662">
        <v>768</v>
      </c>
      <c r="K386" s="645"/>
      <c r="L386" s="583"/>
    </row>
    <row r="387" spans="1:12" x14ac:dyDescent="0.25">
      <c r="A387" s="569">
        <v>385</v>
      </c>
      <c r="B387" s="569" t="s">
        <v>303</v>
      </c>
      <c r="C387" s="650" t="s">
        <v>3707</v>
      </c>
      <c r="D387" s="569" t="s">
        <v>989</v>
      </c>
      <c r="E387" s="569" t="s">
        <v>321</v>
      </c>
      <c r="F387" s="663">
        <v>201880010</v>
      </c>
      <c r="G387" s="647" t="s">
        <v>3693</v>
      </c>
      <c r="H387" s="650" t="s">
        <v>3694</v>
      </c>
      <c r="I387" s="661">
        <v>43311</v>
      </c>
      <c r="J387" s="662">
        <v>150</v>
      </c>
      <c r="K387" s="645"/>
      <c r="L387" s="583"/>
    </row>
    <row r="388" spans="1:12" x14ac:dyDescent="0.25">
      <c r="A388" s="569">
        <v>386</v>
      </c>
      <c r="B388" s="569" t="s">
        <v>303</v>
      </c>
      <c r="C388" s="650" t="s">
        <v>3707</v>
      </c>
      <c r="D388" s="569" t="s">
        <v>989</v>
      </c>
      <c r="E388" s="569" t="s">
        <v>321</v>
      </c>
      <c r="F388" s="570">
        <v>20180017</v>
      </c>
      <c r="G388" s="647" t="s">
        <v>3693</v>
      </c>
      <c r="H388" s="650" t="s">
        <v>3756</v>
      </c>
      <c r="I388" s="661">
        <v>43311</v>
      </c>
      <c r="J388" s="662">
        <v>1200</v>
      </c>
      <c r="K388" s="645"/>
      <c r="L388" s="583"/>
    </row>
    <row r="389" spans="1:12" ht="25.5" x14ac:dyDescent="0.25">
      <c r="A389" s="569">
        <v>387</v>
      </c>
      <c r="B389" s="569" t="s">
        <v>303</v>
      </c>
      <c r="C389" s="650" t="s">
        <v>3683</v>
      </c>
      <c r="D389" s="569" t="s">
        <v>989</v>
      </c>
      <c r="E389" s="569" t="s">
        <v>321</v>
      </c>
      <c r="F389" s="570">
        <v>2000073458</v>
      </c>
      <c r="G389" s="647" t="s">
        <v>3627</v>
      </c>
      <c r="H389" s="650" t="s">
        <v>3654</v>
      </c>
      <c r="I389" s="661">
        <v>43308</v>
      </c>
      <c r="J389" s="662">
        <v>1260</v>
      </c>
      <c r="K389" s="645"/>
      <c r="L389" s="583"/>
    </row>
    <row r="390" spans="1:12" ht="25.5" x14ac:dyDescent="0.25">
      <c r="A390" s="569">
        <v>388</v>
      </c>
      <c r="B390" s="569" t="s">
        <v>303</v>
      </c>
      <c r="C390" s="650" t="s">
        <v>3683</v>
      </c>
      <c r="D390" s="569" t="s">
        <v>989</v>
      </c>
      <c r="E390" s="569" t="s">
        <v>321</v>
      </c>
      <c r="F390" s="570">
        <v>2000073459</v>
      </c>
      <c r="G390" s="647" t="s">
        <v>3627</v>
      </c>
      <c r="H390" s="650" t="s">
        <v>3654</v>
      </c>
      <c r="I390" s="661">
        <v>43308</v>
      </c>
      <c r="J390" s="662">
        <v>1260</v>
      </c>
      <c r="K390" s="645"/>
      <c r="L390" s="583"/>
    </row>
    <row r="391" spans="1:12" ht="25.5" x14ac:dyDescent="0.25">
      <c r="A391" s="569">
        <v>389</v>
      </c>
      <c r="B391" s="569" t="s">
        <v>303</v>
      </c>
      <c r="C391" s="650" t="s">
        <v>3683</v>
      </c>
      <c r="D391" s="569" t="s">
        <v>989</v>
      </c>
      <c r="E391" s="569" t="s">
        <v>321</v>
      </c>
      <c r="F391" s="570">
        <v>2000073460</v>
      </c>
      <c r="G391" s="647" t="s">
        <v>3627</v>
      </c>
      <c r="H391" s="650" t="s">
        <v>3654</v>
      </c>
      <c r="I391" s="661">
        <v>43308</v>
      </c>
      <c r="J391" s="662">
        <v>480</v>
      </c>
      <c r="K391" s="645"/>
      <c r="L391" s="583"/>
    </row>
    <row r="392" spans="1:12" ht="25.5" x14ac:dyDescent="0.25">
      <c r="A392" s="569">
        <v>390</v>
      </c>
      <c r="B392" s="569" t="s">
        <v>303</v>
      </c>
      <c r="C392" s="650" t="s">
        <v>3683</v>
      </c>
      <c r="D392" s="569" t="s">
        <v>989</v>
      </c>
      <c r="E392" s="569" t="s">
        <v>321</v>
      </c>
      <c r="F392" s="570">
        <v>2000073461</v>
      </c>
      <c r="G392" s="647" t="s">
        <v>3627</v>
      </c>
      <c r="H392" s="650" t="s">
        <v>3654</v>
      </c>
      <c r="I392" s="661">
        <v>43308</v>
      </c>
      <c r="J392" s="662">
        <v>480</v>
      </c>
      <c r="K392" s="645"/>
      <c r="L392" s="583"/>
    </row>
    <row r="393" spans="1:12" ht="25.5" x14ac:dyDescent="0.25">
      <c r="A393" s="569">
        <v>391</v>
      </c>
      <c r="B393" s="569" t="s">
        <v>303</v>
      </c>
      <c r="C393" s="650" t="s">
        <v>3826</v>
      </c>
      <c r="D393" s="569" t="s">
        <v>989</v>
      </c>
      <c r="E393" s="569" t="s">
        <v>321</v>
      </c>
      <c r="F393" s="570" t="s">
        <v>3827</v>
      </c>
      <c r="G393" s="647" t="s">
        <v>3693</v>
      </c>
      <c r="H393" s="650" t="s">
        <v>3694</v>
      </c>
      <c r="I393" s="661">
        <v>43312</v>
      </c>
      <c r="J393" s="662">
        <v>517.20000000000005</v>
      </c>
      <c r="K393" s="645"/>
      <c r="L393" s="583"/>
    </row>
    <row r="394" spans="1:12" x14ac:dyDescent="0.25">
      <c r="A394" s="569">
        <v>392</v>
      </c>
      <c r="B394" s="569" t="s">
        <v>303</v>
      </c>
      <c r="C394" s="650" t="s">
        <v>3828</v>
      </c>
      <c r="D394" s="569" t="s">
        <v>989</v>
      </c>
      <c r="E394" s="569" t="s">
        <v>321</v>
      </c>
      <c r="F394" s="570" t="s">
        <v>3829</v>
      </c>
      <c r="G394" s="647" t="s">
        <v>3693</v>
      </c>
      <c r="H394" s="650" t="s">
        <v>3694</v>
      </c>
      <c r="I394" s="661">
        <v>43312</v>
      </c>
      <c r="J394" s="662">
        <v>244.8</v>
      </c>
      <c r="K394" s="645"/>
      <c r="L394" s="583"/>
    </row>
    <row r="395" spans="1:12" x14ac:dyDescent="0.25">
      <c r="A395" s="569">
        <v>393</v>
      </c>
      <c r="B395" s="569" t="s">
        <v>303</v>
      </c>
      <c r="C395" s="650" t="s">
        <v>3699</v>
      </c>
      <c r="D395" s="569" t="s">
        <v>989</v>
      </c>
      <c r="E395" s="569" t="s">
        <v>321</v>
      </c>
      <c r="F395" s="570">
        <v>4600012235</v>
      </c>
      <c r="G395" s="570" t="s">
        <v>1515</v>
      </c>
      <c r="H395" s="647" t="s">
        <v>3701</v>
      </c>
      <c r="I395" s="661">
        <v>43327</v>
      </c>
      <c r="J395" s="662">
        <v>324</v>
      </c>
      <c r="K395" s="645"/>
      <c r="L395" s="583"/>
    </row>
    <row r="396" spans="1:12" x14ac:dyDescent="0.25">
      <c r="A396" s="569">
        <v>394</v>
      </c>
      <c r="B396" s="569" t="s">
        <v>303</v>
      </c>
      <c r="C396" s="650" t="s">
        <v>3666</v>
      </c>
      <c r="D396" s="569" t="s">
        <v>989</v>
      </c>
      <c r="E396" s="569" t="s">
        <v>321</v>
      </c>
      <c r="F396" s="570">
        <v>20180718</v>
      </c>
      <c r="G396" s="647" t="s">
        <v>3668</v>
      </c>
      <c r="H396" s="650" t="s">
        <v>3658</v>
      </c>
      <c r="I396" s="661">
        <v>43319</v>
      </c>
      <c r="J396" s="662">
        <v>840</v>
      </c>
      <c r="K396" s="645"/>
      <c r="L396" s="583"/>
    </row>
    <row r="397" spans="1:12" ht="25.5" x14ac:dyDescent="0.25">
      <c r="A397" s="569">
        <v>395</v>
      </c>
      <c r="B397" s="569" t="s">
        <v>303</v>
      </c>
      <c r="C397" s="650" t="s">
        <v>3830</v>
      </c>
      <c r="D397" s="569" t="s">
        <v>989</v>
      </c>
      <c r="E397" s="569" t="s">
        <v>321</v>
      </c>
      <c r="F397" s="570" t="s">
        <v>3831</v>
      </c>
      <c r="G397" s="647" t="s">
        <v>3675</v>
      </c>
      <c r="H397" s="650" t="s">
        <v>3832</v>
      </c>
      <c r="I397" s="661">
        <v>43328</v>
      </c>
      <c r="J397" s="662">
        <v>1140</v>
      </c>
      <c r="K397" s="645"/>
      <c r="L397" s="583"/>
    </row>
    <row r="398" spans="1:12" ht="25.5" x14ac:dyDescent="0.25">
      <c r="A398" s="569">
        <v>396</v>
      </c>
      <c r="B398" s="569" t="s">
        <v>303</v>
      </c>
      <c r="C398" s="650" t="s">
        <v>3833</v>
      </c>
      <c r="D398" s="569" t="s">
        <v>989</v>
      </c>
      <c r="E398" s="569" t="s">
        <v>321</v>
      </c>
      <c r="F398" s="570" t="s">
        <v>3831</v>
      </c>
      <c r="G398" s="647" t="s">
        <v>3675</v>
      </c>
      <c r="H398" s="650" t="s">
        <v>3832</v>
      </c>
      <c r="I398" s="661">
        <v>43329</v>
      </c>
      <c r="J398" s="662">
        <v>2280</v>
      </c>
      <c r="K398" s="645"/>
      <c r="L398" s="583"/>
    </row>
    <row r="399" spans="1:12" ht="25.5" x14ac:dyDescent="0.25">
      <c r="A399" s="569">
        <v>397</v>
      </c>
      <c r="B399" s="569" t="s">
        <v>303</v>
      </c>
      <c r="C399" s="650" t="s">
        <v>3653</v>
      </c>
      <c r="D399" s="569" t="s">
        <v>989</v>
      </c>
      <c r="E399" s="569" t="s">
        <v>321</v>
      </c>
      <c r="F399" s="570" t="s">
        <v>3834</v>
      </c>
      <c r="G399" s="647" t="s">
        <v>3627</v>
      </c>
      <c r="H399" s="650" t="s">
        <v>3832</v>
      </c>
      <c r="I399" s="661">
        <v>43326</v>
      </c>
      <c r="J399" s="662">
        <v>1200</v>
      </c>
      <c r="K399" s="645"/>
      <c r="L399" s="583"/>
    </row>
    <row r="400" spans="1:12" ht="25.5" x14ac:dyDescent="0.25">
      <c r="A400" s="569">
        <v>398</v>
      </c>
      <c r="B400" s="569" t="s">
        <v>303</v>
      </c>
      <c r="C400" s="664" t="s">
        <v>1941</v>
      </c>
      <c r="D400" s="569" t="s">
        <v>989</v>
      </c>
      <c r="E400" s="569" t="s">
        <v>321</v>
      </c>
      <c r="F400" s="570" t="s">
        <v>3831</v>
      </c>
      <c r="G400" s="647" t="s">
        <v>3675</v>
      </c>
      <c r="H400" s="650" t="s">
        <v>3832</v>
      </c>
      <c r="I400" s="661">
        <v>43328</v>
      </c>
      <c r="J400" s="662">
        <v>100</v>
      </c>
      <c r="K400" s="645"/>
      <c r="L400" s="583"/>
    </row>
    <row r="401" spans="1:12" ht="25.5" x14ac:dyDescent="0.25">
      <c r="A401" s="569">
        <v>399</v>
      </c>
      <c r="B401" s="569" t="s">
        <v>303</v>
      </c>
      <c r="C401" s="650" t="s">
        <v>3835</v>
      </c>
      <c r="D401" s="569" t="s">
        <v>989</v>
      </c>
      <c r="E401" s="569" t="s">
        <v>321</v>
      </c>
      <c r="F401" s="570" t="s">
        <v>3831</v>
      </c>
      <c r="G401" s="647" t="s">
        <v>3675</v>
      </c>
      <c r="H401" s="650" t="s">
        <v>3832</v>
      </c>
      <c r="I401" s="661">
        <v>43328</v>
      </c>
      <c r="J401" s="662">
        <v>100</v>
      </c>
      <c r="K401" s="645"/>
      <c r="L401" s="583"/>
    </row>
    <row r="402" spans="1:12" ht="25.5" x14ac:dyDescent="0.25">
      <c r="A402" s="569">
        <v>400</v>
      </c>
      <c r="B402" s="569" t="s">
        <v>303</v>
      </c>
      <c r="C402" s="650" t="s">
        <v>3836</v>
      </c>
      <c r="D402" s="569" t="s">
        <v>989</v>
      </c>
      <c r="E402" s="569" t="s">
        <v>321</v>
      </c>
      <c r="F402" s="570" t="s">
        <v>3831</v>
      </c>
      <c r="G402" s="647" t="s">
        <v>3675</v>
      </c>
      <c r="H402" s="650" t="s">
        <v>3832</v>
      </c>
      <c r="I402" s="661">
        <v>43327</v>
      </c>
      <c r="J402" s="662">
        <v>100</v>
      </c>
      <c r="K402" s="645"/>
      <c r="L402" s="583"/>
    </row>
    <row r="403" spans="1:12" ht="25.5" x14ac:dyDescent="0.25">
      <c r="A403" s="569">
        <v>401</v>
      </c>
      <c r="B403" s="569" t="s">
        <v>303</v>
      </c>
      <c r="C403" s="650" t="s">
        <v>3837</v>
      </c>
      <c r="D403" s="569" t="s">
        <v>989</v>
      </c>
      <c r="E403" s="569" t="s">
        <v>321</v>
      </c>
      <c r="F403" s="570">
        <v>4520055497</v>
      </c>
      <c r="G403" s="647" t="s">
        <v>3675</v>
      </c>
      <c r="H403" s="650" t="s">
        <v>3832</v>
      </c>
      <c r="I403" s="661">
        <v>43332</v>
      </c>
      <c r="J403" s="662">
        <v>1140</v>
      </c>
      <c r="K403" s="645"/>
      <c r="L403" s="583"/>
    </row>
    <row r="404" spans="1:12" ht="25.5" x14ac:dyDescent="0.25">
      <c r="A404" s="569">
        <v>402</v>
      </c>
      <c r="B404" s="569" t="s">
        <v>303</v>
      </c>
      <c r="C404" s="650" t="s">
        <v>3662</v>
      </c>
      <c r="D404" s="569" t="s">
        <v>989</v>
      </c>
      <c r="E404" s="569" t="s">
        <v>321</v>
      </c>
      <c r="F404" s="570" t="s">
        <v>3674</v>
      </c>
      <c r="G404" s="647" t="s">
        <v>3660</v>
      </c>
      <c r="H404" s="650" t="s">
        <v>3664</v>
      </c>
      <c r="I404" s="661">
        <v>43333</v>
      </c>
      <c r="J404" s="662">
        <v>120</v>
      </c>
      <c r="K404" s="645"/>
      <c r="L404" s="583"/>
    </row>
    <row r="405" spans="1:12" x14ac:dyDescent="0.25">
      <c r="A405" s="569">
        <v>403</v>
      </c>
      <c r="B405" s="569" t="s">
        <v>303</v>
      </c>
      <c r="C405" s="664" t="s">
        <v>3806</v>
      </c>
      <c r="D405" s="569" t="s">
        <v>989</v>
      </c>
      <c r="E405" s="569" t="s">
        <v>321</v>
      </c>
      <c r="F405" s="664" t="s">
        <v>3838</v>
      </c>
      <c r="G405" s="647" t="s">
        <v>3668</v>
      </c>
      <c r="H405" s="664" t="s">
        <v>3839</v>
      </c>
      <c r="I405" s="665">
        <v>43329</v>
      </c>
      <c r="J405" s="649">
        <v>1500</v>
      </c>
      <c r="K405" s="645"/>
      <c r="L405" s="583"/>
    </row>
    <row r="406" spans="1:12" ht="25.5" x14ac:dyDescent="0.25">
      <c r="A406" s="569">
        <v>404</v>
      </c>
      <c r="B406" s="569" t="s">
        <v>303</v>
      </c>
      <c r="C406" s="664" t="s">
        <v>3699</v>
      </c>
      <c r="D406" s="569" t="s">
        <v>989</v>
      </c>
      <c r="E406" s="569" t="s">
        <v>321</v>
      </c>
      <c r="F406" s="664">
        <v>460002190</v>
      </c>
      <c r="G406" s="664" t="s">
        <v>3700</v>
      </c>
      <c r="H406" s="647" t="s">
        <v>3840</v>
      </c>
      <c r="I406" s="665">
        <v>43327</v>
      </c>
      <c r="J406" s="649">
        <v>324</v>
      </c>
      <c r="K406" s="645"/>
      <c r="L406" s="583"/>
    </row>
    <row r="407" spans="1:12" ht="25.5" x14ac:dyDescent="0.25">
      <c r="A407" s="569">
        <v>405</v>
      </c>
      <c r="B407" s="569" t="s">
        <v>303</v>
      </c>
      <c r="C407" s="664" t="s">
        <v>3653</v>
      </c>
      <c r="D407" s="569" t="s">
        <v>989</v>
      </c>
      <c r="E407" s="569" t="s">
        <v>321</v>
      </c>
      <c r="F407" s="664" t="s">
        <v>3841</v>
      </c>
      <c r="G407" s="647" t="s">
        <v>3627</v>
      </c>
      <c r="H407" s="650" t="s">
        <v>3654</v>
      </c>
      <c r="I407" s="665">
        <v>43342</v>
      </c>
      <c r="J407" s="649">
        <v>2400</v>
      </c>
      <c r="K407" s="645"/>
      <c r="L407" s="583"/>
    </row>
    <row r="408" spans="1:12" ht="25.5" x14ac:dyDescent="0.25">
      <c r="A408" s="569">
        <v>406</v>
      </c>
      <c r="B408" s="569" t="s">
        <v>303</v>
      </c>
      <c r="C408" s="664" t="s">
        <v>3842</v>
      </c>
      <c r="D408" s="569" t="s">
        <v>989</v>
      </c>
      <c r="E408" s="569" t="s">
        <v>321</v>
      </c>
      <c r="F408" s="664" t="s">
        <v>1941</v>
      </c>
      <c r="G408" s="647" t="s">
        <v>3675</v>
      </c>
      <c r="H408" s="650" t="s">
        <v>3832</v>
      </c>
      <c r="I408" s="665">
        <v>43350</v>
      </c>
      <c r="J408" s="649">
        <v>1140</v>
      </c>
      <c r="K408" s="645"/>
      <c r="L408" s="583"/>
    </row>
    <row r="409" spans="1:12" ht="25.5" x14ac:dyDescent="0.25">
      <c r="A409" s="569">
        <v>407</v>
      </c>
      <c r="B409" s="569" t="s">
        <v>303</v>
      </c>
      <c r="C409" s="664" t="s">
        <v>1941</v>
      </c>
      <c r="D409" s="569" t="s">
        <v>989</v>
      </c>
      <c r="E409" s="569" t="s">
        <v>321</v>
      </c>
      <c r="F409" s="664" t="s">
        <v>1941</v>
      </c>
      <c r="G409" s="647" t="s">
        <v>3675</v>
      </c>
      <c r="H409" s="650" t="s">
        <v>3832</v>
      </c>
      <c r="I409" s="665">
        <v>43343</v>
      </c>
      <c r="J409" s="649">
        <v>1040</v>
      </c>
      <c r="K409" s="645"/>
      <c r="L409" s="583"/>
    </row>
    <row r="410" spans="1:12" x14ac:dyDescent="0.25">
      <c r="A410" s="569">
        <v>408</v>
      </c>
      <c r="B410" s="569" t="s">
        <v>303</v>
      </c>
      <c r="C410" s="664" t="s">
        <v>3666</v>
      </c>
      <c r="D410" s="569" t="s">
        <v>989</v>
      </c>
      <c r="E410" s="569" t="s">
        <v>321</v>
      </c>
      <c r="F410" s="664">
        <v>231803365</v>
      </c>
      <c r="G410" s="647" t="s">
        <v>3668</v>
      </c>
      <c r="H410" s="650" t="s">
        <v>3658</v>
      </c>
      <c r="I410" s="665">
        <v>43346</v>
      </c>
      <c r="J410" s="649">
        <v>840</v>
      </c>
      <c r="K410" s="645"/>
      <c r="L410" s="583"/>
    </row>
    <row r="411" spans="1:12" x14ac:dyDescent="0.25">
      <c r="A411" s="569">
        <v>409</v>
      </c>
      <c r="B411" s="569" t="s">
        <v>303</v>
      </c>
      <c r="C411" s="664" t="s">
        <v>3808</v>
      </c>
      <c r="D411" s="569" t="s">
        <v>989</v>
      </c>
      <c r="E411" s="569" t="s">
        <v>321</v>
      </c>
      <c r="F411" s="664">
        <v>29041046</v>
      </c>
      <c r="G411" s="647" t="s">
        <v>3668</v>
      </c>
      <c r="H411" s="664" t="s">
        <v>3839</v>
      </c>
      <c r="I411" s="665">
        <v>43342</v>
      </c>
      <c r="J411" s="649">
        <v>444</v>
      </c>
      <c r="K411" s="645"/>
      <c r="L411" s="583"/>
    </row>
    <row r="412" spans="1:12" x14ac:dyDescent="0.25">
      <c r="A412" s="569">
        <v>410</v>
      </c>
      <c r="B412" s="569" t="s">
        <v>303</v>
      </c>
      <c r="C412" s="664" t="s">
        <v>3806</v>
      </c>
      <c r="D412" s="569" t="s">
        <v>989</v>
      </c>
      <c r="E412" s="569" t="s">
        <v>321</v>
      </c>
      <c r="F412" s="664" t="s">
        <v>3843</v>
      </c>
      <c r="G412" s="647" t="s">
        <v>3668</v>
      </c>
      <c r="H412" s="664" t="s">
        <v>3839</v>
      </c>
      <c r="I412" s="665">
        <v>43346</v>
      </c>
      <c r="J412" s="649">
        <v>780</v>
      </c>
      <c r="K412" s="645"/>
      <c r="L412" s="583"/>
    </row>
    <row r="413" spans="1:12" x14ac:dyDescent="0.25">
      <c r="A413" s="569">
        <v>411</v>
      </c>
      <c r="B413" s="569" t="s">
        <v>303</v>
      </c>
      <c r="C413" s="664" t="s">
        <v>3844</v>
      </c>
      <c r="D413" s="569" t="s">
        <v>989</v>
      </c>
      <c r="E413" s="569" t="s">
        <v>321</v>
      </c>
      <c r="F413" s="664" t="s">
        <v>3706</v>
      </c>
      <c r="G413" s="647" t="s">
        <v>3668</v>
      </c>
      <c r="H413" s="664" t="s">
        <v>3839</v>
      </c>
      <c r="I413" s="665">
        <v>43346</v>
      </c>
      <c r="J413" s="649">
        <v>300</v>
      </c>
      <c r="K413" s="645"/>
      <c r="L413" s="583"/>
    </row>
    <row r="414" spans="1:12" ht="25.5" x14ac:dyDescent="0.25">
      <c r="A414" s="569">
        <v>412</v>
      </c>
      <c r="B414" s="569" t="s">
        <v>303</v>
      </c>
      <c r="C414" s="664" t="s">
        <v>3441</v>
      </c>
      <c r="D414" s="569" t="s">
        <v>989</v>
      </c>
      <c r="E414" s="569" t="s">
        <v>321</v>
      </c>
      <c r="F414" s="664" t="s">
        <v>1941</v>
      </c>
      <c r="G414" s="647" t="s">
        <v>3675</v>
      </c>
      <c r="H414" s="664" t="s">
        <v>3845</v>
      </c>
      <c r="I414" s="665">
        <v>43350</v>
      </c>
      <c r="J414" s="649">
        <v>1140</v>
      </c>
      <c r="K414" s="645"/>
      <c r="L414" s="583"/>
    </row>
    <row r="415" spans="1:12" ht="25.5" x14ac:dyDescent="0.25">
      <c r="A415" s="569">
        <v>413</v>
      </c>
      <c r="B415" s="569" t="s">
        <v>303</v>
      </c>
      <c r="C415" s="664" t="s">
        <v>3836</v>
      </c>
      <c r="D415" s="569" t="s">
        <v>989</v>
      </c>
      <c r="E415" s="569" t="s">
        <v>321</v>
      </c>
      <c r="F415" s="664" t="s">
        <v>1941</v>
      </c>
      <c r="G415" s="647" t="s">
        <v>3675</v>
      </c>
      <c r="H415" s="664" t="s">
        <v>3846</v>
      </c>
      <c r="I415" s="665">
        <v>43349</v>
      </c>
      <c r="J415" s="649">
        <v>1040</v>
      </c>
      <c r="K415" s="645"/>
      <c r="L415" s="583"/>
    </row>
    <row r="416" spans="1:12" ht="25.5" x14ac:dyDescent="0.25">
      <c r="A416" s="569">
        <v>414</v>
      </c>
      <c r="B416" s="569" t="s">
        <v>303</v>
      </c>
      <c r="C416" s="664" t="s">
        <v>3835</v>
      </c>
      <c r="D416" s="569" t="s">
        <v>989</v>
      </c>
      <c r="E416" s="569" t="s">
        <v>321</v>
      </c>
      <c r="F416" s="664" t="s">
        <v>1941</v>
      </c>
      <c r="G416" s="647" t="s">
        <v>3675</v>
      </c>
      <c r="H416" s="664" t="s">
        <v>3846</v>
      </c>
      <c r="I416" s="665">
        <v>43353</v>
      </c>
      <c r="J416" s="649">
        <v>1040</v>
      </c>
      <c r="K416" s="645"/>
      <c r="L416" s="583"/>
    </row>
    <row r="417" spans="1:12" ht="25.5" x14ac:dyDescent="0.25">
      <c r="A417" s="569">
        <v>415</v>
      </c>
      <c r="B417" s="569" t="s">
        <v>303</v>
      </c>
      <c r="C417" s="664" t="s">
        <v>3716</v>
      </c>
      <c r="D417" s="569" t="s">
        <v>989</v>
      </c>
      <c r="E417" s="569" t="s">
        <v>321</v>
      </c>
      <c r="F417" s="664" t="s">
        <v>3706</v>
      </c>
      <c r="G417" s="647" t="s">
        <v>3660</v>
      </c>
      <c r="H417" s="664" t="s">
        <v>3839</v>
      </c>
      <c r="I417" s="665">
        <v>43353</v>
      </c>
      <c r="J417" s="649">
        <v>312</v>
      </c>
      <c r="K417" s="645"/>
      <c r="L417" s="583"/>
    </row>
    <row r="418" spans="1:12" x14ac:dyDescent="0.25">
      <c r="A418" s="569">
        <v>416</v>
      </c>
      <c r="B418" s="569" t="s">
        <v>303</v>
      </c>
      <c r="C418" s="664" t="s">
        <v>3844</v>
      </c>
      <c r="D418" s="569" t="s">
        <v>989</v>
      </c>
      <c r="E418" s="569" t="s">
        <v>321</v>
      </c>
      <c r="F418" s="664" t="s">
        <v>3706</v>
      </c>
      <c r="G418" s="647" t="s">
        <v>3668</v>
      </c>
      <c r="H418" s="664" t="s">
        <v>3839</v>
      </c>
      <c r="I418" s="665">
        <v>43355</v>
      </c>
      <c r="J418" s="649">
        <v>90</v>
      </c>
      <c r="K418" s="645"/>
      <c r="L418" s="583"/>
    </row>
    <row r="419" spans="1:12" ht="25.5" x14ac:dyDescent="0.25">
      <c r="A419" s="569">
        <v>417</v>
      </c>
      <c r="B419" s="569" t="s">
        <v>303</v>
      </c>
      <c r="C419" s="664" t="s">
        <v>3847</v>
      </c>
      <c r="D419" s="569" t="s">
        <v>989</v>
      </c>
      <c r="E419" s="569" t="s">
        <v>321</v>
      </c>
      <c r="F419" s="664" t="s">
        <v>1941</v>
      </c>
      <c r="G419" s="647" t="s">
        <v>3675</v>
      </c>
      <c r="H419" s="664" t="s">
        <v>3846</v>
      </c>
      <c r="I419" s="665">
        <v>43357</v>
      </c>
      <c r="J419" s="649">
        <v>1040</v>
      </c>
      <c r="K419" s="645"/>
      <c r="L419" s="583"/>
    </row>
    <row r="420" spans="1:12" ht="25.5" x14ac:dyDescent="0.25">
      <c r="A420" s="569">
        <v>418</v>
      </c>
      <c r="B420" s="569" t="s">
        <v>303</v>
      </c>
      <c r="C420" s="664" t="s">
        <v>3790</v>
      </c>
      <c r="D420" s="569" t="s">
        <v>989</v>
      </c>
      <c r="E420" s="569" t="s">
        <v>321</v>
      </c>
      <c r="F420" s="664">
        <v>8400007041</v>
      </c>
      <c r="G420" s="647" t="s">
        <v>3693</v>
      </c>
      <c r="H420" s="650" t="s">
        <v>3694</v>
      </c>
      <c r="I420" s="665">
        <v>43368</v>
      </c>
      <c r="J420" s="649">
        <v>762</v>
      </c>
      <c r="K420" s="645"/>
      <c r="L420" s="583"/>
    </row>
    <row r="421" spans="1:12" ht="25.5" x14ac:dyDescent="0.25">
      <c r="A421" s="569">
        <v>419</v>
      </c>
      <c r="B421" s="569" t="s">
        <v>303</v>
      </c>
      <c r="C421" s="664" t="s">
        <v>3848</v>
      </c>
      <c r="D421" s="569" t="s">
        <v>989</v>
      </c>
      <c r="E421" s="569" t="s">
        <v>321</v>
      </c>
      <c r="F421" s="664" t="s">
        <v>3849</v>
      </c>
      <c r="G421" s="647" t="s">
        <v>3693</v>
      </c>
      <c r="H421" s="650" t="s">
        <v>3694</v>
      </c>
      <c r="I421" s="665">
        <v>43368</v>
      </c>
      <c r="J421" s="649">
        <v>177</v>
      </c>
      <c r="K421" s="645"/>
      <c r="L421" s="583"/>
    </row>
    <row r="422" spans="1:12" ht="25.5" x14ac:dyDescent="0.25">
      <c r="A422" s="569">
        <v>420</v>
      </c>
      <c r="B422" s="569" t="s">
        <v>303</v>
      </c>
      <c r="C422" s="664" t="s">
        <v>3850</v>
      </c>
      <c r="D422" s="569" t="s">
        <v>989</v>
      </c>
      <c r="E422" s="569" t="s">
        <v>321</v>
      </c>
      <c r="F422" s="664" t="s">
        <v>3851</v>
      </c>
      <c r="G422" s="647" t="s">
        <v>3660</v>
      </c>
      <c r="H422" s="664" t="s">
        <v>3839</v>
      </c>
      <c r="I422" s="665">
        <v>43369</v>
      </c>
      <c r="J422" s="649">
        <v>30960</v>
      </c>
      <c r="K422" s="645"/>
      <c r="L422" s="583"/>
    </row>
    <row r="423" spans="1:12" ht="25.5" x14ac:dyDescent="0.25">
      <c r="A423" s="569">
        <v>421</v>
      </c>
      <c r="B423" s="569" t="s">
        <v>303</v>
      </c>
      <c r="C423" s="664" t="s">
        <v>3852</v>
      </c>
      <c r="D423" s="569" t="s">
        <v>989</v>
      </c>
      <c r="E423" s="569" t="s">
        <v>321</v>
      </c>
      <c r="F423" s="664" t="s">
        <v>3853</v>
      </c>
      <c r="G423" s="664" t="s">
        <v>1386</v>
      </c>
      <c r="H423" s="664" t="s">
        <v>3854</v>
      </c>
      <c r="I423" s="665">
        <v>43370</v>
      </c>
      <c r="J423" s="649">
        <v>13200</v>
      </c>
      <c r="K423" s="645"/>
      <c r="L423" s="583"/>
    </row>
    <row r="424" spans="1:12" ht="25.5" x14ac:dyDescent="0.25">
      <c r="A424" s="569">
        <v>422</v>
      </c>
      <c r="B424" s="569" t="s">
        <v>303</v>
      </c>
      <c r="C424" s="664" t="s">
        <v>3691</v>
      </c>
      <c r="D424" s="569" t="s">
        <v>989</v>
      </c>
      <c r="E424" s="569" t="s">
        <v>321</v>
      </c>
      <c r="F424" s="664">
        <v>4520060925</v>
      </c>
      <c r="G424" s="647" t="s">
        <v>3627</v>
      </c>
      <c r="H424" s="650" t="s">
        <v>3654</v>
      </c>
      <c r="I424" s="665">
        <v>43371</v>
      </c>
      <c r="J424" s="649">
        <v>29640</v>
      </c>
      <c r="K424" s="645"/>
      <c r="L424" s="583"/>
    </row>
    <row r="425" spans="1:12" ht="25.5" x14ac:dyDescent="0.25">
      <c r="A425" s="569">
        <v>423</v>
      </c>
      <c r="B425" s="569" t="s">
        <v>303</v>
      </c>
      <c r="C425" s="664" t="s">
        <v>3683</v>
      </c>
      <c r="D425" s="569" t="s">
        <v>989</v>
      </c>
      <c r="E425" s="569" t="s">
        <v>321</v>
      </c>
      <c r="F425" s="664">
        <v>2000075628</v>
      </c>
      <c r="G425" s="647" t="s">
        <v>3627</v>
      </c>
      <c r="H425" s="650" t="s">
        <v>3654</v>
      </c>
      <c r="I425" s="665">
        <v>43374</v>
      </c>
      <c r="J425" s="649">
        <v>480</v>
      </c>
      <c r="K425" s="645"/>
      <c r="L425" s="583"/>
    </row>
    <row r="426" spans="1:12" ht="25.5" x14ac:dyDescent="0.25">
      <c r="A426" s="569">
        <v>424</v>
      </c>
      <c r="B426" s="569" t="s">
        <v>303</v>
      </c>
      <c r="C426" s="664" t="s">
        <v>3683</v>
      </c>
      <c r="D426" s="569" t="s">
        <v>989</v>
      </c>
      <c r="E426" s="569" t="s">
        <v>321</v>
      </c>
      <c r="F426" s="664">
        <v>2000075629</v>
      </c>
      <c r="G426" s="647" t="s">
        <v>3627</v>
      </c>
      <c r="H426" s="650" t="s">
        <v>3654</v>
      </c>
      <c r="I426" s="665">
        <v>43374</v>
      </c>
      <c r="J426" s="649">
        <v>480</v>
      </c>
      <c r="K426" s="645"/>
      <c r="L426" s="583"/>
    </row>
    <row r="427" spans="1:12" ht="25.5" x14ac:dyDescent="0.25">
      <c r="A427" s="569">
        <v>425</v>
      </c>
      <c r="B427" s="569" t="s">
        <v>303</v>
      </c>
      <c r="C427" s="664" t="s">
        <v>3683</v>
      </c>
      <c r="D427" s="569" t="s">
        <v>989</v>
      </c>
      <c r="E427" s="569" t="s">
        <v>321</v>
      </c>
      <c r="F427" s="664">
        <v>2000075630</v>
      </c>
      <c r="G427" s="647" t="s">
        <v>3627</v>
      </c>
      <c r="H427" s="650" t="s">
        <v>3654</v>
      </c>
      <c r="I427" s="665">
        <v>43374</v>
      </c>
      <c r="J427" s="649">
        <v>480</v>
      </c>
      <c r="K427" s="645"/>
      <c r="L427" s="583"/>
    </row>
    <row r="428" spans="1:12" ht="25.5" x14ac:dyDescent="0.25">
      <c r="A428" s="569">
        <v>426</v>
      </c>
      <c r="B428" s="569" t="s">
        <v>303</v>
      </c>
      <c r="C428" s="664" t="s">
        <v>3848</v>
      </c>
      <c r="D428" s="569" t="s">
        <v>989</v>
      </c>
      <c r="E428" s="569" t="s">
        <v>321</v>
      </c>
      <c r="F428" s="664" t="s">
        <v>3706</v>
      </c>
      <c r="G428" s="647" t="s">
        <v>3693</v>
      </c>
      <c r="H428" s="650" t="s">
        <v>3694</v>
      </c>
      <c r="I428" s="665">
        <v>43375</v>
      </c>
      <c r="J428" s="649">
        <v>61.2</v>
      </c>
      <c r="K428" s="645"/>
      <c r="L428" s="583"/>
    </row>
    <row r="429" spans="1:12" ht="25.5" x14ac:dyDescent="0.25">
      <c r="A429" s="569">
        <v>427</v>
      </c>
      <c r="B429" s="569" t="s">
        <v>303</v>
      </c>
      <c r="C429" s="664" t="s">
        <v>3691</v>
      </c>
      <c r="D429" s="569" t="s">
        <v>989</v>
      </c>
      <c r="E429" s="569" t="s">
        <v>321</v>
      </c>
      <c r="F429" s="664">
        <v>4520061487</v>
      </c>
      <c r="G429" s="647" t="s">
        <v>3693</v>
      </c>
      <c r="H429" s="650" t="s">
        <v>3694</v>
      </c>
      <c r="I429" s="665">
        <v>43375</v>
      </c>
      <c r="J429" s="649">
        <v>158.4</v>
      </c>
      <c r="K429" s="645"/>
      <c r="L429" s="583"/>
    </row>
    <row r="430" spans="1:12" ht="25.5" x14ac:dyDescent="0.25">
      <c r="A430" s="569">
        <v>428</v>
      </c>
      <c r="B430" s="569" t="s">
        <v>303</v>
      </c>
      <c r="C430" s="664" t="s">
        <v>3691</v>
      </c>
      <c r="D430" s="569" t="s">
        <v>989</v>
      </c>
      <c r="E430" s="569" t="s">
        <v>321</v>
      </c>
      <c r="F430" s="664">
        <v>4520062241</v>
      </c>
      <c r="G430" s="647" t="s">
        <v>3693</v>
      </c>
      <c r="H430" s="650" t="s">
        <v>3694</v>
      </c>
      <c r="I430" s="665">
        <v>43375</v>
      </c>
      <c r="J430" s="649">
        <v>278.39999999999998</v>
      </c>
      <c r="K430" s="645"/>
      <c r="L430" s="583"/>
    </row>
    <row r="431" spans="1:12" x14ac:dyDescent="0.25">
      <c r="A431" s="569">
        <v>429</v>
      </c>
      <c r="B431" s="569" t="s">
        <v>303</v>
      </c>
      <c r="C431" s="664" t="s">
        <v>3855</v>
      </c>
      <c r="D431" s="569" t="s">
        <v>989</v>
      </c>
      <c r="E431" s="569" t="s">
        <v>321</v>
      </c>
      <c r="F431" s="664">
        <v>45200154710</v>
      </c>
      <c r="G431" s="647" t="s">
        <v>3693</v>
      </c>
      <c r="H431" s="650" t="s">
        <v>3694</v>
      </c>
      <c r="I431" s="665">
        <v>43375</v>
      </c>
      <c r="J431" s="649">
        <v>393.6</v>
      </c>
      <c r="K431" s="645"/>
      <c r="L431" s="583"/>
    </row>
    <row r="432" spans="1:12" ht="25.5" x14ac:dyDescent="0.25">
      <c r="A432" s="569">
        <v>430</v>
      </c>
      <c r="B432" s="569" t="s">
        <v>303</v>
      </c>
      <c r="C432" s="664" t="s">
        <v>3736</v>
      </c>
      <c r="D432" s="569" t="s">
        <v>989</v>
      </c>
      <c r="E432" s="569" t="s">
        <v>321</v>
      </c>
      <c r="F432" s="664">
        <v>4510244807</v>
      </c>
      <c r="G432" s="647" t="s">
        <v>3693</v>
      </c>
      <c r="H432" s="647" t="s">
        <v>3737</v>
      </c>
      <c r="I432" s="665">
        <v>43375</v>
      </c>
      <c r="J432" s="649">
        <v>980.4</v>
      </c>
      <c r="K432" s="645"/>
      <c r="L432" s="583"/>
    </row>
    <row r="433" spans="1:12" ht="25.5" x14ac:dyDescent="0.25">
      <c r="A433" s="569">
        <v>431</v>
      </c>
      <c r="B433" s="569" t="s">
        <v>303</v>
      </c>
      <c r="C433" s="664" t="s">
        <v>3736</v>
      </c>
      <c r="D433" s="569" t="s">
        <v>989</v>
      </c>
      <c r="E433" s="569" t="s">
        <v>321</v>
      </c>
      <c r="F433" s="664">
        <v>4510244806</v>
      </c>
      <c r="G433" s="647" t="s">
        <v>3693</v>
      </c>
      <c r="H433" s="647" t="s">
        <v>3737</v>
      </c>
      <c r="I433" s="665">
        <v>43375</v>
      </c>
      <c r="J433" s="649">
        <v>980.4</v>
      </c>
      <c r="K433" s="645"/>
      <c r="L433" s="583"/>
    </row>
    <row r="434" spans="1:12" ht="25.5" x14ac:dyDescent="0.25">
      <c r="A434" s="569">
        <v>432</v>
      </c>
      <c r="B434" s="569" t="s">
        <v>303</v>
      </c>
      <c r="C434" s="664" t="s">
        <v>3850</v>
      </c>
      <c r="D434" s="569" t="s">
        <v>989</v>
      </c>
      <c r="E434" s="569" t="s">
        <v>321</v>
      </c>
      <c r="F434" s="664" t="s">
        <v>3856</v>
      </c>
      <c r="G434" s="647" t="s">
        <v>3660</v>
      </c>
      <c r="H434" s="664" t="s">
        <v>3839</v>
      </c>
      <c r="I434" s="665">
        <v>43389</v>
      </c>
      <c r="J434" s="649">
        <v>57360</v>
      </c>
      <c r="K434" s="645"/>
      <c r="L434" s="583"/>
    </row>
    <row r="435" spans="1:12" ht="25.5" x14ac:dyDescent="0.25">
      <c r="A435" s="569">
        <v>433</v>
      </c>
      <c r="B435" s="569" t="s">
        <v>303</v>
      </c>
      <c r="C435" s="664" t="s">
        <v>3716</v>
      </c>
      <c r="D435" s="569" t="s">
        <v>989</v>
      </c>
      <c r="E435" s="569" t="s">
        <v>321</v>
      </c>
      <c r="F435" s="664" t="s">
        <v>3706</v>
      </c>
      <c r="G435" s="647" t="s">
        <v>3660</v>
      </c>
      <c r="H435" s="664" t="s">
        <v>3839</v>
      </c>
      <c r="I435" s="665">
        <v>43383</v>
      </c>
      <c r="J435" s="649">
        <v>240</v>
      </c>
      <c r="K435" s="645"/>
      <c r="L435" s="583"/>
    </row>
    <row r="436" spans="1:12" ht="25.5" x14ac:dyDescent="0.25">
      <c r="A436" s="569">
        <v>434</v>
      </c>
      <c r="B436" s="569" t="s">
        <v>303</v>
      </c>
      <c r="C436" s="664" t="s">
        <v>3665</v>
      </c>
      <c r="D436" s="569" t="s">
        <v>989</v>
      </c>
      <c r="E436" s="569" t="s">
        <v>321</v>
      </c>
      <c r="F436" s="664">
        <v>549</v>
      </c>
      <c r="G436" s="647" t="s">
        <v>3660</v>
      </c>
      <c r="H436" s="664" t="s">
        <v>3839</v>
      </c>
      <c r="I436" s="665">
        <v>43383</v>
      </c>
      <c r="J436" s="649">
        <v>240</v>
      </c>
      <c r="K436" s="645"/>
      <c r="L436" s="583"/>
    </row>
    <row r="437" spans="1:12" ht="25.5" x14ac:dyDescent="0.25">
      <c r="A437" s="569">
        <v>435</v>
      </c>
      <c r="B437" s="569" t="s">
        <v>303</v>
      </c>
      <c r="C437" s="664" t="s">
        <v>3800</v>
      </c>
      <c r="D437" s="569" t="s">
        <v>989</v>
      </c>
      <c r="E437" s="569" t="s">
        <v>321</v>
      </c>
      <c r="F437" s="664" t="s">
        <v>3857</v>
      </c>
      <c r="G437" s="647" t="s">
        <v>3660</v>
      </c>
      <c r="H437" s="664" t="s">
        <v>3839</v>
      </c>
      <c r="I437" s="665">
        <v>43388</v>
      </c>
      <c r="J437" s="649">
        <v>720</v>
      </c>
      <c r="K437" s="645"/>
      <c r="L437" s="583"/>
    </row>
    <row r="438" spans="1:12" ht="25.5" x14ac:dyDescent="0.25">
      <c r="A438" s="569">
        <v>436</v>
      </c>
      <c r="B438" s="569" t="s">
        <v>303</v>
      </c>
      <c r="C438" s="664" t="s">
        <v>3858</v>
      </c>
      <c r="D438" s="569" t="s">
        <v>989</v>
      </c>
      <c r="E438" s="569" t="s">
        <v>321</v>
      </c>
      <c r="F438" s="664" t="s">
        <v>3706</v>
      </c>
      <c r="G438" s="664" t="s">
        <v>3859</v>
      </c>
      <c r="H438" s="664" t="s">
        <v>3860</v>
      </c>
      <c r="I438" s="665">
        <v>43391</v>
      </c>
      <c r="J438" s="649">
        <v>1344</v>
      </c>
      <c r="K438" s="645"/>
      <c r="L438" s="583"/>
    </row>
    <row r="439" spans="1:12" ht="25.5" x14ac:dyDescent="0.25">
      <c r="A439" s="569">
        <v>437</v>
      </c>
      <c r="B439" s="569" t="s">
        <v>303</v>
      </c>
      <c r="C439" s="664" t="s">
        <v>3691</v>
      </c>
      <c r="D439" s="569" t="s">
        <v>989</v>
      </c>
      <c r="E439" s="569" t="s">
        <v>321</v>
      </c>
      <c r="F439" s="664">
        <v>4520062240</v>
      </c>
      <c r="G439" s="647" t="s">
        <v>3693</v>
      </c>
      <c r="H439" s="650" t="s">
        <v>3694</v>
      </c>
      <c r="I439" s="665">
        <v>43395</v>
      </c>
      <c r="J439" s="649">
        <v>141.6</v>
      </c>
      <c r="K439" s="645"/>
      <c r="L439" s="583"/>
    </row>
    <row r="440" spans="1:12" x14ac:dyDescent="0.25">
      <c r="A440" s="569">
        <v>438</v>
      </c>
      <c r="B440" s="569" t="s">
        <v>303</v>
      </c>
      <c r="C440" s="664" t="s">
        <v>3855</v>
      </c>
      <c r="D440" s="569" t="s">
        <v>989</v>
      </c>
      <c r="E440" s="569" t="s">
        <v>321</v>
      </c>
      <c r="F440" s="664">
        <v>4500155098</v>
      </c>
      <c r="G440" s="647" t="s">
        <v>3693</v>
      </c>
      <c r="H440" s="650" t="s">
        <v>3694</v>
      </c>
      <c r="I440" s="665">
        <v>43395</v>
      </c>
      <c r="J440" s="649">
        <v>144</v>
      </c>
      <c r="K440" s="645"/>
      <c r="L440" s="583"/>
    </row>
    <row r="441" spans="1:12" ht="25.5" x14ac:dyDescent="0.25">
      <c r="A441" s="569">
        <v>439</v>
      </c>
      <c r="B441" s="569" t="s">
        <v>303</v>
      </c>
      <c r="C441" s="664" t="s">
        <v>3736</v>
      </c>
      <c r="D441" s="569" t="s">
        <v>989</v>
      </c>
      <c r="E441" s="569" t="s">
        <v>321</v>
      </c>
      <c r="F441" s="664">
        <v>4510251449</v>
      </c>
      <c r="G441" s="647" t="s">
        <v>3693</v>
      </c>
      <c r="H441" s="650" t="s">
        <v>3694</v>
      </c>
      <c r="I441" s="665">
        <v>43395</v>
      </c>
      <c r="J441" s="649">
        <v>673.2</v>
      </c>
      <c r="K441" s="645"/>
      <c r="L441" s="583"/>
    </row>
    <row r="442" spans="1:12" ht="25.5" x14ac:dyDescent="0.25">
      <c r="A442" s="569">
        <v>440</v>
      </c>
      <c r="B442" s="569" t="s">
        <v>303</v>
      </c>
      <c r="C442" s="664" t="s">
        <v>3790</v>
      </c>
      <c r="D442" s="569" t="s">
        <v>989</v>
      </c>
      <c r="E442" s="569" t="s">
        <v>321</v>
      </c>
      <c r="F442" s="664">
        <v>8400007108</v>
      </c>
      <c r="G442" s="647" t="s">
        <v>3693</v>
      </c>
      <c r="H442" s="650" t="s">
        <v>3694</v>
      </c>
      <c r="I442" s="665">
        <v>43395</v>
      </c>
      <c r="J442" s="649">
        <v>244.8</v>
      </c>
      <c r="K442" s="645"/>
      <c r="L442" s="583"/>
    </row>
    <row r="443" spans="1:12" x14ac:dyDescent="0.25">
      <c r="A443" s="569">
        <v>441</v>
      </c>
      <c r="B443" s="569" t="s">
        <v>303</v>
      </c>
      <c r="C443" s="664" t="s">
        <v>3861</v>
      </c>
      <c r="D443" s="569" t="s">
        <v>989</v>
      </c>
      <c r="E443" s="569" t="s">
        <v>321</v>
      </c>
      <c r="F443" s="664" t="s">
        <v>3862</v>
      </c>
      <c r="G443" s="647" t="s">
        <v>3693</v>
      </c>
      <c r="H443" s="650" t="s">
        <v>3694</v>
      </c>
      <c r="I443" s="665">
        <v>43395</v>
      </c>
      <c r="J443" s="649">
        <v>458.4</v>
      </c>
      <c r="K443" s="645"/>
      <c r="L443" s="583"/>
    </row>
    <row r="444" spans="1:12" ht="25.5" x14ac:dyDescent="0.25">
      <c r="A444" s="569">
        <v>442</v>
      </c>
      <c r="B444" s="569" t="s">
        <v>303</v>
      </c>
      <c r="C444" s="664" t="s">
        <v>3653</v>
      </c>
      <c r="D444" s="569" t="s">
        <v>989</v>
      </c>
      <c r="E444" s="569" t="s">
        <v>321</v>
      </c>
      <c r="F444" s="664">
        <v>18080</v>
      </c>
      <c r="G444" s="647" t="s">
        <v>3627</v>
      </c>
      <c r="H444" s="650" t="s">
        <v>3654</v>
      </c>
      <c r="I444" s="665">
        <v>43398</v>
      </c>
      <c r="J444" s="649">
        <v>2400</v>
      </c>
      <c r="K444" s="645"/>
      <c r="L444" s="583"/>
    </row>
    <row r="445" spans="1:12" ht="25.5" x14ac:dyDescent="0.25">
      <c r="A445" s="569">
        <v>443</v>
      </c>
      <c r="B445" s="569" t="s">
        <v>303</v>
      </c>
      <c r="C445" s="664" t="s">
        <v>3697</v>
      </c>
      <c r="D445" s="569" t="s">
        <v>989</v>
      </c>
      <c r="E445" s="569" t="s">
        <v>321</v>
      </c>
      <c r="F445" s="664" t="s">
        <v>3863</v>
      </c>
      <c r="G445" s="647" t="s">
        <v>3668</v>
      </c>
      <c r="H445" s="664" t="s">
        <v>3839</v>
      </c>
      <c r="I445" s="665">
        <v>43397</v>
      </c>
      <c r="J445" s="649">
        <v>180</v>
      </c>
      <c r="K445" s="645"/>
      <c r="L445" s="583"/>
    </row>
    <row r="446" spans="1:12" ht="25.5" x14ac:dyDescent="0.25">
      <c r="A446" s="569">
        <v>444</v>
      </c>
      <c r="B446" s="569" t="s">
        <v>303</v>
      </c>
      <c r="C446" s="664" t="s">
        <v>3791</v>
      </c>
      <c r="D446" s="569" t="s">
        <v>989</v>
      </c>
      <c r="E446" s="569" t="s">
        <v>321</v>
      </c>
      <c r="F446" s="664">
        <v>4600000356</v>
      </c>
      <c r="G446" s="647" t="s">
        <v>3693</v>
      </c>
      <c r="H446" s="650" t="s">
        <v>3694</v>
      </c>
      <c r="I446" s="665">
        <v>43399</v>
      </c>
      <c r="J446" s="649">
        <v>320.70999999999998</v>
      </c>
      <c r="K446" s="645"/>
      <c r="L446" s="583"/>
    </row>
    <row r="447" spans="1:12" ht="25.5" x14ac:dyDescent="0.25">
      <c r="A447" s="569">
        <v>445</v>
      </c>
      <c r="B447" s="569" t="s">
        <v>303</v>
      </c>
      <c r="C447" s="664" t="s">
        <v>3864</v>
      </c>
      <c r="D447" s="569" t="s">
        <v>989</v>
      </c>
      <c r="E447" s="569" t="s">
        <v>321</v>
      </c>
      <c r="F447" s="664" t="s">
        <v>3865</v>
      </c>
      <c r="G447" s="647" t="s">
        <v>3693</v>
      </c>
      <c r="H447" s="650" t="s">
        <v>3694</v>
      </c>
      <c r="I447" s="665">
        <v>43399</v>
      </c>
      <c r="J447" s="649">
        <v>190.8</v>
      </c>
      <c r="K447" s="645"/>
      <c r="L447" s="583"/>
    </row>
    <row r="448" spans="1:12" ht="25.5" x14ac:dyDescent="0.25">
      <c r="A448" s="569">
        <v>446</v>
      </c>
      <c r="B448" s="569" t="s">
        <v>303</v>
      </c>
      <c r="C448" s="650" t="s">
        <v>3677</v>
      </c>
      <c r="D448" s="569" t="s">
        <v>989</v>
      </c>
      <c r="E448" s="569" t="s">
        <v>321</v>
      </c>
      <c r="F448" s="570">
        <v>9500521757</v>
      </c>
      <c r="G448" s="647" t="s">
        <v>3660</v>
      </c>
      <c r="H448" s="656" t="s">
        <v>3661</v>
      </c>
      <c r="I448" s="661">
        <v>43402</v>
      </c>
      <c r="J448" s="662">
        <v>336</v>
      </c>
      <c r="K448" s="645"/>
      <c r="L448" s="583"/>
    </row>
    <row r="449" spans="1:12" ht="25.5" x14ac:dyDescent="0.25">
      <c r="A449" s="569">
        <v>447</v>
      </c>
      <c r="B449" s="569" t="s">
        <v>303</v>
      </c>
      <c r="C449" s="650" t="s">
        <v>3866</v>
      </c>
      <c r="D449" s="569" t="s">
        <v>989</v>
      </c>
      <c r="E449" s="569" t="s">
        <v>321</v>
      </c>
      <c r="F449" s="570" t="s">
        <v>3674</v>
      </c>
      <c r="G449" s="647" t="s">
        <v>3660</v>
      </c>
      <c r="H449" s="650" t="s">
        <v>3688</v>
      </c>
      <c r="I449" s="661">
        <v>43402</v>
      </c>
      <c r="J449" s="662">
        <v>360</v>
      </c>
      <c r="K449" s="645"/>
      <c r="L449" s="583"/>
    </row>
    <row r="450" spans="1:12" ht="25.5" x14ac:dyDescent="0.25">
      <c r="A450" s="569">
        <v>448</v>
      </c>
      <c r="B450" s="569" t="s">
        <v>303</v>
      </c>
      <c r="C450" s="650" t="s">
        <v>3736</v>
      </c>
      <c r="D450" s="569" t="s">
        <v>989</v>
      </c>
      <c r="E450" s="569" t="s">
        <v>321</v>
      </c>
      <c r="F450" s="650">
        <v>4510243713</v>
      </c>
      <c r="G450" s="647" t="s">
        <v>3693</v>
      </c>
      <c r="H450" s="647" t="s">
        <v>3737</v>
      </c>
      <c r="I450" s="661">
        <v>43397</v>
      </c>
      <c r="J450" s="662">
        <v>980.4</v>
      </c>
      <c r="K450" s="645"/>
      <c r="L450" s="583"/>
    </row>
    <row r="451" spans="1:12" x14ac:dyDescent="0.25">
      <c r="A451" s="569">
        <v>449</v>
      </c>
      <c r="B451" s="569" t="s">
        <v>303</v>
      </c>
      <c r="C451" s="650" t="s">
        <v>3867</v>
      </c>
      <c r="D451" s="569" t="s">
        <v>989</v>
      </c>
      <c r="E451" s="569" t="s">
        <v>321</v>
      </c>
      <c r="F451" s="650">
        <v>1800733</v>
      </c>
      <c r="G451" s="655" t="s">
        <v>3868</v>
      </c>
      <c r="H451" s="650" t="s">
        <v>3869</v>
      </c>
      <c r="I451" s="661">
        <v>43410</v>
      </c>
      <c r="J451" s="662">
        <v>1296</v>
      </c>
      <c r="K451" s="645"/>
      <c r="L451" s="583"/>
    </row>
    <row r="452" spans="1:12" x14ac:dyDescent="0.25">
      <c r="A452" s="569">
        <v>450</v>
      </c>
      <c r="B452" s="569" t="s">
        <v>303</v>
      </c>
      <c r="C452" s="650" t="s">
        <v>3728</v>
      </c>
      <c r="D452" s="569" t="s">
        <v>989</v>
      </c>
      <c r="E452" s="569" t="s">
        <v>321</v>
      </c>
      <c r="F452" s="650">
        <v>46000010417</v>
      </c>
      <c r="G452" s="647" t="s">
        <v>3668</v>
      </c>
      <c r="H452" s="664" t="s">
        <v>3839</v>
      </c>
      <c r="I452" s="661">
        <v>43411</v>
      </c>
      <c r="J452" s="662">
        <v>744</v>
      </c>
      <c r="K452" s="645"/>
      <c r="L452" s="583"/>
    </row>
    <row r="453" spans="1:12" ht="25.5" x14ac:dyDescent="0.25">
      <c r="A453" s="569">
        <v>451</v>
      </c>
      <c r="B453" s="569" t="s">
        <v>303</v>
      </c>
      <c r="C453" s="650" t="s">
        <v>3683</v>
      </c>
      <c r="D453" s="569" t="s">
        <v>989</v>
      </c>
      <c r="E453" s="569" t="s">
        <v>321</v>
      </c>
      <c r="F453" s="650">
        <v>2000076367</v>
      </c>
      <c r="G453" s="647" t="s">
        <v>3627</v>
      </c>
      <c r="H453" s="650" t="s">
        <v>3654</v>
      </c>
      <c r="I453" s="661">
        <v>43402</v>
      </c>
      <c r="J453" s="662">
        <v>480</v>
      </c>
      <c r="K453" s="645"/>
      <c r="L453" s="583"/>
    </row>
    <row r="454" spans="1:12" x14ac:dyDescent="0.25">
      <c r="A454" s="569">
        <v>452</v>
      </c>
      <c r="B454" s="569" t="s">
        <v>303</v>
      </c>
      <c r="C454" s="650" t="s">
        <v>3684</v>
      </c>
      <c r="D454" s="569" t="s">
        <v>989</v>
      </c>
      <c r="E454" s="569" t="s">
        <v>321</v>
      </c>
      <c r="F454" s="650">
        <v>4500065795</v>
      </c>
      <c r="G454" s="647" t="s">
        <v>3668</v>
      </c>
      <c r="H454" s="650" t="s">
        <v>3658</v>
      </c>
      <c r="I454" s="661">
        <v>43413</v>
      </c>
      <c r="J454" s="662">
        <v>3060</v>
      </c>
      <c r="K454" s="645"/>
      <c r="L454" s="583"/>
    </row>
    <row r="455" spans="1:12" ht="25.5" x14ac:dyDescent="0.25">
      <c r="A455" s="569">
        <v>453</v>
      </c>
      <c r="B455" s="569" t="s">
        <v>303</v>
      </c>
      <c r="C455" s="650" t="s">
        <v>3817</v>
      </c>
      <c r="D455" s="569" t="s">
        <v>989</v>
      </c>
      <c r="E455" s="569" t="s">
        <v>321</v>
      </c>
      <c r="F455" s="650" t="s">
        <v>3870</v>
      </c>
      <c r="G455" s="647" t="s">
        <v>3660</v>
      </c>
      <c r="H455" s="664" t="s">
        <v>3839</v>
      </c>
      <c r="I455" s="661">
        <v>43413</v>
      </c>
      <c r="J455" s="662">
        <v>1380</v>
      </c>
      <c r="K455" s="645"/>
      <c r="L455" s="583"/>
    </row>
    <row r="456" spans="1:12" ht="25.5" x14ac:dyDescent="0.25">
      <c r="A456" s="569">
        <v>454</v>
      </c>
      <c r="B456" s="569" t="s">
        <v>303</v>
      </c>
      <c r="C456" s="650" t="s">
        <v>3817</v>
      </c>
      <c r="D456" s="569" t="s">
        <v>989</v>
      </c>
      <c r="E456" s="569" t="s">
        <v>321</v>
      </c>
      <c r="F456" s="650" t="s">
        <v>3871</v>
      </c>
      <c r="G456" s="647" t="s">
        <v>3660</v>
      </c>
      <c r="H456" s="664" t="s">
        <v>3839</v>
      </c>
      <c r="I456" s="661">
        <v>43413</v>
      </c>
      <c r="J456" s="662">
        <v>1140</v>
      </c>
      <c r="K456" s="645"/>
      <c r="L456" s="583"/>
    </row>
    <row r="457" spans="1:12" ht="25.5" x14ac:dyDescent="0.25">
      <c r="A457" s="569">
        <v>455</v>
      </c>
      <c r="B457" s="569" t="s">
        <v>303</v>
      </c>
      <c r="C457" s="650" t="s">
        <v>3817</v>
      </c>
      <c r="D457" s="569" t="s">
        <v>989</v>
      </c>
      <c r="E457" s="569" t="s">
        <v>321</v>
      </c>
      <c r="F457" s="650" t="s">
        <v>3872</v>
      </c>
      <c r="G457" s="647" t="s">
        <v>3660</v>
      </c>
      <c r="H457" s="664" t="s">
        <v>3839</v>
      </c>
      <c r="I457" s="661">
        <v>43413</v>
      </c>
      <c r="J457" s="662">
        <v>660</v>
      </c>
      <c r="K457" s="645"/>
      <c r="L457" s="583"/>
    </row>
    <row r="458" spans="1:12" x14ac:dyDescent="0.25">
      <c r="A458" s="569">
        <v>456</v>
      </c>
      <c r="B458" s="569" t="s">
        <v>303</v>
      </c>
      <c r="C458" s="650" t="s">
        <v>3808</v>
      </c>
      <c r="D458" s="569" t="s">
        <v>989</v>
      </c>
      <c r="E458" s="569" t="s">
        <v>321</v>
      </c>
      <c r="F458" s="650">
        <v>29041571</v>
      </c>
      <c r="G458" s="647" t="s">
        <v>3668</v>
      </c>
      <c r="H458" s="664" t="s">
        <v>3839</v>
      </c>
      <c r="I458" s="661">
        <v>43416</v>
      </c>
      <c r="J458" s="662">
        <v>3198</v>
      </c>
      <c r="K458" s="645"/>
      <c r="L458" s="647"/>
    </row>
    <row r="459" spans="1:12" ht="25.5" x14ac:dyDescent="0.25">
      <c r="A459" s="569">
        <v>457</v>
      </c>
      <c r="B459" s="569" t="s">
        <v>303</v>
      </c>
      <c r="C459" s="650" t="s">
        <v>3873</v>
      </c>
      <c r="D459" s="569" t="s">
        <v>989</v>
      </c>
      <c r="E459" s="569" t="s">
        <v>321</v>
      </c>
      <c r="F459" s="650" t="s">
        <v>3874</v>
      </c>
      <c r="G459" s="647" t="s">
        <v>3660</v>
      </c>
      <c r="H459" s="664" t="s">
        <v>3839</v>
      </c>
      <c r="I459" s="661">
        <v>43416</v>
      </c>
      <c r="J459" s="662">
        <v>288</v>
      </c>
      <c r="K459" s="645"/>
      <c r="L459" s="583"/>
    </row>
    <row r="460" spans="1:12" ht="25.5" x14ac:dyDescent="0.25">
      <c r="A460" s="569">
        <v>458</v>
      </c>
      <c r="B460" s="569" t="s">
        <v>303</v>
      </c>
      <c r="C460" s="650" t="s">
        <v>3699</v>
      </c>
      <c r="D460" s="569" t="s">
        <v>989</v>
      </c>
      <c r="E460" s="569" t="s">
        <v>321</v>
      </c>
      <c r="F460" s="650">
        <v>4600012190</v>
      </c>
      <c r="G460" s="664" t="s">
        <v>3700</v>
      </c>
      <c r="H460" s="647" t="s">
        <v>3840</v>
      </c>
      <c r="I460" s="661">
        <v>43417</v>
      </c>
      <c r="J460" s="662">
        <v>324</v>
      </c>
      <c r="K460" s="645"/>
      <c r="L460" s="583"/>
    </row>
    <row r="461" spans="1:12" ht="25.5" x14ac:dyDescent="0.25">
      <c r="A461" s="569">
        <v>459</v>
      </c>
      <c r="B461" s="569" t="s">
        <v>303</v>
      </c>
      <c r="C461" s="650" t="s">
        <v>3699</v>
      </c>
      <c r="D461" s="569" t="s">
        <v>989</v>
      </c>
      <c r="E461" s="569" t="s">
        <v>321</v>
      </c>
      <c r="F461" s="650">
        <v>4600011434</v>
      </c>
      <c r="G461" s="647" t="s">
        <v>1515</v>
      </c>
      <c r="H461" s="647" t="s">
        <v>3720</v>
      </c>
      <c r="I461" s="661">
        <v>43416</v>
      </c>
      <c r="J461" s="662">
        <v>30000</v>
      </c>
      <c r="K461" s="645"/>
      <c r="L461" s="583"/>
    </row>
    <row r="462" spans="1:12" x14ac:dyDescent="0.25">
      <c r="A462" s="569">
        <v>460</v>
      </c>
      <c r="B462" s="569" t="s">
        <v>303</v>
      </c>
      <c r="C462" s="650" t="s">
        <v>3875</v>
      </c>
      <c r="D462" s="569" t="s">
        <v>989</v>
      </c>
      <c r="E462" s="569" t="s">
        <v>321</v>
      </c>
      <c r="F462" s="650" t="s">
        <v>3876</v>
      </c>
      <c r="G462" s="647" t="s">
        <v>3668</v>
      </c>
      <c r="H462" s="664" t="s">
        <v>3839</v>
      </c>
      <c r="I462" s="661">
        <v>43424</v>
      </c>
      <c r="J462" s="662">
        <v>2580</v>
      </c>
      <c r="K462" s="645"/>
      <c r="L462" s="583"/>
    </row>
    <row r="463" spans="1:12" ht="25.5" x14ac:dyDescent="0.25">
      <c r="A463" s="569">
        <v>461</v>
      </c>
      <c r="B463" s="569" t="s">
        <v>303</v>
      </c>
      <c r="C463" s="650" t="s">
        <v>3877</v>
      </c>
      <c r="D463" s="569" t="s">
        <v>989</v>
      </c>
      <c r="E463" s="569" t="s">
        <v>321</v>
      </c>
      <c r="F463" s="650" t="s">
        <v>3878</v>
      </c>
      <c r="G463" s="583" t="s">
        <v>3879</v>
      </c>
      <c r="H463" s="650" t="s">
        <v>3880</v>
      </c>
      <c r="I463" s="661">
        <v>43420</v>
      </c>
      <c r="J463" s="662">
        <v>2950</v>
      </c>
      <c r="K463" s="645"/>
      <c r="L463" s="583"/>
    </row>
    <row r="464" spans="1:12" ht="25.5" x14ac:dyDescent="0.25">
      <c r="A464" s="569">
        <v>462</v>
      </c>
      <c r="B464" s="569" t="s">
        <v>303</v>
      </c>
      <c r="C464" s="650" t="s">
        <v>3677</v>
      </c>
      <c r="D464" s="569" t="s">
        <v>989</v>
      </c>
      <c r="E464" s="569" t="s">
        <v>321</v>
      </c>
      <c r="F464" s="650">
        <v>9500550590</v>
      </c>
      <c r="G464" s="647" t="s">
        <v>3660</v>
      </c>
      <c r="H464" s="656" t="s">
        <v>3661</v>
      </c>
      <c r="I464" s="661">
        <v>43425</v>
      </c>
      <c r="J464" s="662">
        <v>492</v>
      </c>
      <c r="K464" s="645"/>
      <c r="L464" s="583"/>
    </row>
    <row r="465" spans="1:12" ht="25.5" x14ac:dyDescent="0.25">
      <c r="A465" s="569">
        <v>463</v>
      </c>
      <c r="B465" s="569" t="s">
        <v>303</v>
      </c>
      <c r="C465" s="650" t="s">
        <v>3814</v>
      </c>
      <c r="D465" s="569" t="s">
        <v>989</v>
      </c>
      <c r="E465" s="569" t="s">
        <v>321</v>
      </c>
      <c r="F465" s="650" t="s">
        <v>3881</v>
      </c>
      <c r="G465" s="647" t="s">
        <v>3660</v>
      </c>
      <c r="H465" s="664" t="s">
        <v>3839</v>
      </c>
      <c r="I465" s="661">
        <v>43423</v>
      </c>
      <c r="J465" s="662">
        <v>100</v>
      </c>
      <c r="K465" s="645"/>
      <c r="L465" s="583"/>
    </row>
    <row r="466" spans="1:12" ht="25.5" x14ac:dyDescent="0.25">
      <c r="A466" s="569">
        <v>464</v>
      </c>
      <c r="B466" s="569" t="s">
        <v>303</v>
      </c>
      <c r="C466" s="650" t="s">
        <v>3662</v>
      </c>
      <c r="D466" s="569" t="s">
        <v>989</v>
      </c>
      <c r="E466" s="569" t="s">
        <v>321</v>
      </c>
      <c r="F466" s="650" t="s">
        <v>3706</v>
      </c>
      <c r="G466" s="647" t="s">
        <v>3660</v>
      </c>
      <c r="H466" s="664" t="s">
        <v>3839</v>
      </c>
      <c r="I466" s="661">
        <v>43423</v>
      </c>
      <c r="J466" s="662">
        <v>120</v>
      </c>
      <c r="K466" s="645"/>
      <c r="L466" s="583"/>
    </row>
    <row r="467" spans="1:12" ht="25.5" x14ac:dyDescent="0.25">
      <c r="A467" s="569">
        <v>465</v>
      </c>
      <c r="B467" s="569" t="s">
        <v>303</v>
      </c>
      <c r="C467" s="650" t="s">
        <v>3725</v>
      </c>
      <c r="D467" s="569" t="s">
        <v>989</v>
      </c>
      <c r="E467" s="569" t="s">
        <v>321</v>
      </c>
      <c r="F467" s="650" t="s">
        <v>3882</v>
      </c>
      <c r="G467" s="647" t="s">
        <v>3660</v>
      </c>
      <c r="H467" s="656" t="s">
        <v>3664</v>
      </c>
      <c r="I467" s="661">
        <v>43425</v>
      </c>
      <c r="J467" s="662">
        <v>460</v>
      </c>
      <c r="K467" s="645"/>
      <c r="L467" s="583"/>
    </row>
    <row r="468" spans="1:12" ht="25.5" x14ac:dyDescent="0.25">
      <c r="A468" s="569">
        <v>466</v>
      </c>
      <c r="B468" s="569" t="s">
        <v>303</v>
      </c>
      <c r="C468" s="650" t="s">
        <v>3725</v>
      </c>
      <c r="D468" s="569" t="s">
        <v>989</v>
      </c>
      <c r="E468" s="569" t="s">
        <v>321</v>
      </c>
      <c r="F468" s="650" t="s">
        <v>3883</v>
      </c>
      <c r="G468" s="647" t="s">
        <v>3660</v>
      </c>
      <c r="H468" s="656" t="s">
        <v>3664</v>
      </c>
      <c r="I468" s="661">
        <v>43425</v>
      </c>
      <c r="J468" s="662">
        <v>300</v>
      </c>
      <c r="K468" s="645"/>
      <c r="L468" s="583"/>
    </row>
    <row r="469" spans="1:12" x14ac:dyDescent="0.25">
      <c r="A469" s="569">
        <v>467</v>
      </c>
      <c r="B469" s="569" t="s">
        <v>303</v>
      </c>
      <c r="C469" s="650" t="s">
        <v>3884</v>
      </c>
      <c r="D469" s="569" t="s">
        <v>989</v>
      </c>
      <c r="E469" s="569" t="s">
        <v>321</v>
      </c>
      <c r="F469" s="570" t="s">
        <v>3885</v>
      </c>
      <c r="G469" s="570" t="s">
        <v>3886</v>
      </c>
      <c r="H469" s="650" t="s">
        <v>3887</v>
      </c>
      <c r="I469" s="661">
        <v>43430</v>
      </c>
      <c r="J469" s="662">
        <v>1344</v>
      </c>
      <c r="K469" s="645"/>
      <c r="L469" s="583"/>
    </row>
    <row r="470" spans="1:12" x14ac:dyDescent="0.25">
      <c r="A470" s="569">
        <v>468</v>
      </c>
      <c r="B470" s="569" t="s">
        <v>303</v>
      </c>
      <c r="C470" s="650" t="s">
        <v>3812</v>
      </c>
      <c r="D470" s="569" t="s">
        <v>989</v>
      </c>
      <c r="E470" s="569" t="s">
        <v>321</v>
      </c>
      <c r="F470" s="570" t="s">
        <v>3706</v>
      </c>
      <c r="G470" s="647" t="s">
        <v>3668</v>
      </c>
      <c r="H470" s="664" t="s">
        <v>3839</v>
      </c>
      <c r="I470" s="661">
        <v>43426</v>
      </c>
      <c r="J470" s="662">
        <v>156</v>
      </c>
      <c r="K470" s="645"/>
      <c r="L470" s="583"/>
    </row>
    <row r="471" spans="1:12" x14ac:dyDescent="0.25">
      <c r="A471" s="569">
        <v>469</v>
      </c>
      <c r="B471" s="569" t="s">
        <v>303</v>
      </c>
      <c r="C471" s="650" t="s">
        <v>3888</v>
      </c>
      <c r="D471" s="569" t="s">
        <v>989</v>
      </c>
      <c r="E471" s="569" t="s">
        <v>321</v>
      </c>
      <c r="F471" s="570" t="s">
        <v>3889</v>
      </c>
      <c r="G471" s="647" t="s">
        <v>3668</v>
      </c>
      <c r="H471" s="664" t="s">
        <v>3839</v>
      </c>
      <c r="I471" s="661">
        <v>43426</v>
      </c>
      <c r="J471" s="662">
        <v>180</v>
      </c>
      <c r="K471" s="645"/>
      <c r="L471" s="583"/>
    </row>
    <row r="472" spans="1:12" ht="25.5" x14ac:dyDescent="0.25">
      <c r="A472" s="569">
        <v>470</v>
      </c>
      <c r="B472" s="569" t="s">
        <v>303</v>
      </c>
      <c r="C472" s="650" t="s">
        <v>3774</v>
      </c>
      <c r="D472" s="569" t="s">
        <v>989</v>
      </c>
      <c r="E472" s="569" t="s">
        <v>321</v>
      </c>
      <c r="F472" s="570" t="s">
        <v>3706</v>
      </c>
      <c r="G472" s="647" t="s">
        <v>3660</v>
      </c>
      <c r="H472" s="664" t="s">
        <v>3839</v>
      </c>
      <c r="I472" s="661">
        <v>43428</v>
      </c>
      <c r="J472" s="662">
        <v>384</v>
      </c>
      <c r="K472" s="645"/>
      <c r="L472" s="583"/>
    </row>
    <row r="473" spans="1:12" ht="25.5" x14ac:dyDescent="0.25">
      <c r="A473" s="569">
        <v>471</v>
      </c>
      <c r="B473" s="569" t="s">
        <v>303</v>
      </c>
      <c r="C473" s="650" t="s">
        <v>3890</v>
      </c>
      <c r="D473" s="569" t="s">
        <v>989</v>
      </c>
      <c r="E473" s="569" t="s">
        <v>321</v>
      </c>
      <c r="F473" s="570" t="s">
        <v>3706</v>
      </c>
      <c r="G473" s="647" t="s">
        <v>3660</v>
      </c>
      <c r="H473" s="664" t="s">
        <v>3839</v>
      </c>
      <c r="I473" s="661">
        <v>43429</v>
      </c>
      <c r="J473" s="662">
        <v>480</v>
      </c>
      <c r="K473" s="645"/>
      <c r="L473" s="583"/>
    </row>
    <row r="474" spans="1:12" ht="25.5" x14ac:dyDescent="0.25">
      <c r="A474" s="569">
        <v>472</v>
      </c>
      <c r="B474" s="569" t="s">
        <v>303</v>
      </c>
      <c r="C474" s="650" t="s">
        <v>3891</v>
      </c>
      <c r="D474" s="569" t="s">
        <v>989</v>
      </c>
      <c r="E474" s="569" t="s">
        <v>321</v>
      </c>
      <c r="F474" s="570" t="s">
        <v>3892</v>
      </c>
      <c r="G474" s="647" t="s">
        <v>3660</v>
      </c>
      <c r="H474" s="650" t="s">
        <v>3893</v>
      </c>
      <c r="I474" s="661">
        <v>43427</v>
      </c>
      <c r="J474" s="662">
        <v>840</v>
      </c>
      <c r="K474" s="645"/>
      <c r="L474" s="583"/>
    </row>
    <row r="475" spans="1:12" x14ac:dyDescent="0.25">
      <c r="A475" s="569">
        <v>473</v>
      </c>
      <c r="B475" s="569" t="s">
        <v>303</v>
      </c>
      <c r="C475" s="650" t="s">
        <v>3707</v>
      </c>
      <c r="D475" s="569" t="s">
        <v>989</v>
      </c>
      <c r="E475" s="569" t="s">
        <v>321</v>
      </c>
      <c r="F475" s="570">
        <v>20180018</v>
      </c>
      <c r="G475" s="647" t="s">
        <v>3693</v>
      </c>
      <c r="H475" s="650" t="s">
        <v>3756</v>
      </c>
      <c r="I475" s="661">
        <v>43430</v>
      </c>
      <c r="J475" s="662">
        <v>960</v>
      </c>
      <c r="K475" s="645"/>
      <c r="L475" s="583"/>
    </row>
    <row r="476" spans="1:12" x14ac:dyDescent="0.25">
      <c r="A476" s="569">
        <v>474</v>
      </c>
      <c r="B476" s="569" t="s">
        <v>303</v>
      </c>
      <c r="C476" s="650" t="s">
        <v>3707</v>
      </c>
      <c r="D476" s="569" t="s">
        <v>989</v>
      </c>
      <c r="E476" s="569" t="s">
        <v>321</v>
      </c>
      <c r="F476" s="570">
        <v>20180019</v>
      </c>
      <c r="G476" s="647" t="s">
        <v>3693</v>
      </c>
      <c r="H476" s="650" t="s">
        <v>3756</v>
      </c>
      <c r="I476" s="661">
        <v>43430</v>
      </c>
      <c r="J476" s="662">
        <v>1080</v>
      </c>
      <c r="K476" s="645"/>
      <c r="L476" s="583"/>
    </row>
    <row r="477" spans="1:12" x14ac:dyDescent="0.25">
      <c r="A477" s="569">
        <v>475</v>
      </c>
      <c r="B477" s="569" t="s">
        <v>303</v>
      </c>
      <c r="C477" s="650" t="s">
        <v>3707</v>
      </c>
      <c r="D477" s="569" t="s">
        <v>989</v>
      </c>
      <c r="E477" s="569" t="s">
        <v>321</v>
      </c>
      <c r="F477" s="570" t="s">
        <v>3894</v>
      </c>
      <c r="G477" s="647" t="s">
        <v>3693</v>
      </c>
      <c r="H477" s="656" t="s">
        <v>3694</v>
      </c>
      <c r="I477" s="661">
        <v>43430</v>
      </c>
      <c r="J477" s="662">
        <v>180</v>
      </c>
      <c r="K477" s="645"/>
      <c r="L477" s="583"/>
    </row>
    <row r="478" spans="1:12" ht="25.5" x14ac:dyDescent="0.25">
      <c r="A478" s="569">
        <v>476</v>
      </c>
      <c r="B478" s="569" t="s">
        <v>303</v>
      </c>
      <c r="C478" s="650" t="s">
        <v>3691</v>
      </c>
      <c r="D478" s="569" t="s">
        <v>989</v>
      </c>
      <c r="E478" s="569" t="s">
        <v>321</v>
      </c>
      <c r="F478" s="570">
        <v>4520056680</v>
      </c>
      <c r="G478" s="647" t="s">
        <v>3693</v>
      </c>
      <c r="H478" s="650" t="s">
        <v>3694</v>
      </c>
      <c r="I478" s="661">
        <v>43430</v>
      </c>
      <c r="J478" s="662">
        <v>1534.8</v>
      </c>
      <c r="K478" s="645"/>
      <c r="L478" s="583"/>
    </row>
    <row r="479" spans="1:12" ht="25.5" x14ac:dyDescent="0.25">
      <c r="A479" s="569">
        <v>477</v>
      </c>
      <c r="B479" s="569" t="s">
        <v>303</v>
      </c>
      <c r="C479" s="650" t="s">
        <v>3691</v>
      </c>
      <c r="D479" s="569" t="s">
        <v>989</v>
      </c>
      <c r="E479" s="569" t="s">
        <v>321</v>
      </c>
      <c r="F479" s="570">
        <v>4520062289</v>
      </c>
      <c r="G479" s="647" t="s">
        <v>3693</v>
      </c>
      <c r="H479" s="650" t="s">
        <v>3694</v>
      </c>
      <c r="I479" s="661">
        <v>43430</v>
      </c>
      <c r="J479" s="662">
        <v>85.2</v>
      </c>
      <c r="K479" s="645"/>
      <c r="L479" s="583"/>
    </row>
    <row r="480" spans="1:12" ht="25.5" x14ac:dyDescent="0.25">
      <c r="A480" s="569">
        <v>478</v>
      </c>
      <c r="B480" s="569" t="s">
        <v>303</v>
      </c>
      <c r="C480" s="650" t="s">
        <v>3691</v>
      </c>
      <c r="D480" s="569" t="s">
        <v>989</v>
      </c>
      <c r="E480" s="569" t="s">
        <v>321</v>
      </c>
      <c r="F480" s="570">
        <v>4520061550</v>
      </c>
      <c r="G480" s="647" t="s">
        <v>3693</v>
      </c>
      <c r="H480" s="650" t="s">
        <v>3694</v>
      </c>
      <c r="I480" s="661">
        <v>43430</v>
      </c>
      <c r="J480" s="662">
        <v>357.6</v>
      </c>
      <c r="K480" s="645"/>
      <c r="L480" s="583"/>
    </row>
    <row r="481" spans="1:12" ht="25.5" x14ac:dyDescent="0.25">
      <c r="A481" s="569">
        <v>479</v>
      </c>
      <c r="B481" s="569" t="s">
        <v>303</v>
      </c>
      <c r="C481" s="650" t="s">
        <v>3702</v>
      </c>
      <c r="D481" s="569" t="s">
        <v>989</v>
      </c>
      <c r="E481" s="569" t="s">
        <v>321</v>
      </c>
      <c r="F481" s="570" t="s">
        <v>3703</v>
      </c>
      <c r="G481" s="647" t="s">
        <v>3895</v>
      </c>
      <c r="H481" s="647" t="s">
        <v>3704</v>
      </c>
      <c r="I481" s="661">
        <v>43427</v>
      </c>
      <c r="J481" s="662">
        <v>403.2</v>
      </c>
      <c r="K481" s="645"/>
      <c r="L481" s="583"/>
    </row>
    <row r="482" spans="1:12" ht="25.5" x14ac:dyDescent="0.25">
      <c r="A482" s="569">
        <v>480</v>
      </c>
      <c r="B482" s="569" t="s">
        <v>303</v>
      </c>
      <c r="C482" s="650" t="s">
        <v>3653</v>
      </c>
      <c r="D482" s="569" t="s">
        <v>989</v>
      </c>
      <c r="E482" s="569" t="s">
        <v>321</v>
      </c>
      <c r="F482" s="570">
        <v>18094</v>
      </c>
      <c r="G482" s="647" t="s">
        <v>3627</v>
      </c>
      <c r="H482" s="650" t="s">
        <v>3654</v>
      </c>
      <c r="I482" s="661">
        <v>43430</v>
      </c>
      <c r="J482" s="662">
        <v>1200</v>
      </c>
      <c r="K482" s="645"/>
      <c r="L482" s="583"/>
    </row>
    <row r="483" spans="1:12" x14ac:dyDescent="0.25">
      <c r="A483" s="569">
        <v>481</v>
      </c>
      <c r="B483" s="569" t="s">
        <v>303</v>
      </c>
      <c r="C483" s="650" t="s">
        <v>3699</v>
      </c>
      <c r="D483" s="569" t="s">
        <v>989</v>
      </c>
      <c r="E483" s="569" t="s">
        <v>321</v>
      </c>
      <c r="F483" s="570">
        <v>4600012235</v>
      </c>
      <c r="G483" s="647" t="s">
        <v>1515</v>
      </c>
      <c r="H483" s="647" t="s">
        <v>3840</v>
      </c>
      <c r="I483" s="661">
        <v>43425</v>
      </c>
      <c r="J483" s="662">
        <v>324</v>
      </c>
      <c r="K483" s="645"/>
      <c r="L483" s="583"/>
    </row>
    <row r="484" spans="1:12" ht="25.5" x14ac:dyDescent="0.25">
      <c r="A484" s="569">
        <v>482</v>
      </c>
      <c r="B484" s="569" t="s">
        <v>303</v>
      </c>
      <c r="C484" s="650" t="s">
        <v>3866</v>
      </c>
      <c r="D484" s="569" t="s">
        <v>989</v>
      </c>
      <c r="E484" s="569" t="s">
        <v>321</v>
      </c>
      <c r="F484" s="650" t="s">
        <v>3674</v>
      </c>
      <c r="G484" s="647" t="s">
        <v>3660</v>
      </c>
      <c r="H484" s="650" t="s">
        <v>3688</v>
      </c>
      <c r="I484" s="661">
        <v>43430</v>
      </c>
      <c r="J484" s="662">
        <v>120</v>
      </c>
      <c r="K484" s="645"/>
      <c r="L484" s="583"/>
    </row>
    <row r="485" spans="1:12" ht="25.5" x14ac:dyDescent="0.25">
      <c r="A485" s="569">
        <v>483</v>
      </c>
      <c r="B485" s="569" t="s">
        <v>303</v>
      </c>
      <c r="C485" s="650" t="s">
        <v>3896</v>
      </c>
      <c r="D485" s="569" t="s">
        <v>989</v>
      </c>
      <c r="E485" s="569" t="s">
        <v>321</v>
      </c>
      <c r="F485" s="650" t="s">
        <v>3897</v>
      </c>
      <c r="G485" s="647" t="s">
        <v>3660</v>
      </c>
      <c r="H485" s="650" t="s">
        <v>3664</v>
      </c>
      <c r="I485" s="661">
        <v>43433</v>
      </c>
      <c r="J485" s="662">
        <v>360</v>
      </c>
      <c r="K485" s="645"/>
      <c r="L485" s="583"/>
    </row>
    <row r="486" spans="1:12" ht="25.5" x14ac:dyDescent="0.25">
      <c r="A486" s="569">
        <v>484</v>
      </c>
      <c r="B486" s="569" t="s">
        <v>303</v>
      </c>
      <c r="C486" s="650" t="s">
        <v>3898</v>
      </c>
      <c r="D486" s="569" t="s">
        <v>989</v>
      </c>
      <c r="E486" s="569" t="s">
        <v>321</v>
      </c>
      <c r="F486" s="650" t="s">
        <v>3674</v>
      </c>
      <c r="G486" s="647" t="s">
        <v>3660</v>
      </c>
      <c r="H486" s="650" t="s">
        <v>3664</v>
      </c>
      <c r="I486" s="661">
        <v>43433</v>
      </c>
      <c r="J486" s="662">
        <v>900</v>
      </c>
      <c r="K486" s="645"/>
      <c r="L486" s="583"/>
    </row>
    <row r="487" spans="1:12" ht="25.5" x14ac:dyDescent="0.25">
      <c r="A487" s="569">
        <v>485</v>
      </c>
      <c r="B487" s="569" t="s">
        <v>303</v>
      </c>
      <c r="C487" s="666" t="s">
        <v>3899</v>
      </c>
      <c r="D487" s="569" t="s">
        <v>989</v>
      </c>
      <c r="E487" s="569" t="s">
        <v>321</v>
      </c>
      <c r="F487" s="570"/>
      <c r="G487" s="647" t="s">
        <v>3675</v>
      </c>
      <c r="H487" s="666" t="s">
        <v>3900</v>
      </c>
      <c r="I487" s="667">
        <v>43438</v>
      </c>
      <c r="J487" s="668">
        <v>54</v>
      </c>
      <c r="K487" s="645"/>
      <c r="L487" s="583"/>
    </row>
    <row r="488" spans="1:12" ht="25.5" x14ac:dyDescent="0.25">
      <c r="A488" s="569">
        <v>486</v>
      </c>
      <c r="B488" s="569" t="s">
        <v>303</v>
      </c>
      <c r="C488" s="666" t="s">
        <v>3354</v>
      </c>
      <c r="D488" s="569" t="s">
        <v>989</v>
      </c>
      <c r="E488" s="569" t="s">
        <v>321</v>
      </c>
      <c r="F488" s="570">
        <v>201801090</v>
      </c>
      <c r="G488" s="647" t="s">
        <v>3627</v>
      </c>
      <c r="H488" s="650" t="s">
        <v>3654</v>
      </c>
      <c r="I488" s="667">
        <v>43432</v>
      </c>
      <c r="J488" s="668">
        <v>999.99</v>
      </c>
      <c r="K488" s="645"/>
      <c r="L488" s="583"/>
    </row>
    <row r="489" spans="1:12" x14ac:dyDescent="0.25">
      <c r="A489" s="569">
        <v>487</v>
      </c>
      <c r="B489" s="569" t="s">
        <v>303</v>
      </c>
      <c r="C489" s="666" t="s">
        <v>3666</v>
      </c>
      <c r="D489" s="569" t="s">
        <v>989</v>
      </c>
      <c r="E489" s="569" t="s">
        <v>321</v>
      </c>
      <c r="F489" s="570">
        <v>20180611</v>
      </c>
      <c r="G489" s="647" t="s">
        <v>3668</v>
      </c>
      <c r="H489" s="650" t="s">
        <v>3658</v>
      </c>
      <c r="I489" s="667">
        <v>43437</v>
      </c>
      <c r="J489" s="668">
        <v>816</v>
      </c>
      <c r="K489" s="645"/>
      <c r="L489" s="583"/>
    </row>
    <row r="490" spans="1:12" x14ac:dyDescent="0.25">
      <c r="A490" s="569">
        <v>488</v>
      </c>
      <c r="B490" s="569" t="s">
        <v>303</v>
      </c>
      <c r="C490" s="666" t="s">
        <v>3666</v>
      </c>
      <c r="D490" s="569" t="s">
        <v>989</v>
      </c>
      <c r="E490" s="569" t="s">
        <v>321</v>
      </c>
      <c r="F490" s="570">
        <v>231805078</v>
      </c>
      <c r="G490" s="647" t="s">
        <v>3668</v>
      </c>
      <c r="H490" s="650" t="s">
        <v>3658</v>
      </c>
      <c r="I490" s="667">
        <v>43437</v>
      </c>
      <c r="J490" s="668">
        <v>2160</v>
      </c>
      <c r="K490" s="645"/>
      <c r="L490" s="583"/>
    </row>
    <row r="491" spans="1:12" x14ac:dyDescent="0.25">
      <c r="A491" s="569">
        <v>489</v>
      </c>
      <c r="B491" s="569" t="s">
        <v>303</v>
      </c>
      <c r="C491" s="666" t="s">
        <v>3689</v>
      </c>
      <c r="D491" s="569" t="s">
        <v>989</v>
      </c>
      <c r="E491" s="569" t="s">
        <v>321</v>
      </c>
      <c r="F491" s="570" t="s">
        <v>3901</v>
      </c>
      <c r="G491" s="647" t="s">
        <v>3668</v>
      </c>
      <c r="H491" s="664" t="s">
        <v>3839</v>
      </c>
      <c r="I491" s="667">
        <v>43433</v>
      </c>
      <c r="J491" s="668">
        <v>630</v>
      </c>
      <c r="K491" s="645"/>
      <c r="L491" s="647"/>
    </row>
    <row r="492" spans="1:12" ht="25.5" x14ac:dyDescent="0.25">
      <c r="A492" s="569">
        <v>490</v>
      </c>
      <c r="B492" s="569" t="s">
        <v>303</v>
      </c>
      <c r="C492" s="666" t="s">
        <v>3725</v>
      </c>
      <c r="D492" s="569" t="s">
        <v>989</v>
      </c>
      <c r="E492" s="569" t="s">
        <v>321</v>
      </c>
      <c r="F492" s="570" t="s">
        <v>3902</v>
      </c>
      <c r="G492" s="647" t="s">
        <v>3660</v>
      </c>
      <c r="H492" s="650" t="s">
        <v>3664</v>
      </c>
      <c r="I492" s="667">
        <v>43434</v>
      </c>
      <c r="J492" s="668">
        <v>420</v>
      </c>
      <c r="K492" s="645"/>
      <c r="L492" s="583"/>
    </row>
    <row r="493" spans="1:12" ht="25.5" x14ac:dyDescent="0.25">
      <c r="A493" s="569">
        <v>491</v>
      </c>
      <c r="B493" s="569" t="s">
        <v>303</v>
      </c>
      <c r="C493" s="666" t="s">
        <v>1605</v>
      </c>
      <c r="D493" s="569" t="s">
        <v>989</v>
      </c>
      <c r="E493" s="569" t="s">
        <v>321</v>
      </c>
      <c r="F493" s="570">
        <v>4500016311</v>
      </c>
      <c r="G493" s="570" t="s">
        <v>3903</v>
      </c>
      <c r="H493" s="666" t="s">
        <v>3654</v>
      </c>
      <c r="I493" s="667">
        <v>43438</v>
      </c>
      <c r="J493" s="668">
        <v>2382</v>
      </c>
      <c r="K493" s="645"/>
      <c r="L493" s="583"/>
    </row>
    <row r="494" spans="1:12" ht="25.5" x14ac:dyDescent="0.25">
      <c r="A494" s="569">
        <v>492</v>
      </c>
      <c r="B494" s="569" t="s">
        <v>303</v>
      </c>
      <c r="C494" s="666" t="s">
        <v>3683</v>
      </c>
      <c r="D494" s="569" t="s">
        <v>989</v>
      </c>
      <c r="E494" s="569" t="s">
        <v>321</v>
      </c>
      <c r="F494" s="570">
        <v>2000077544</v>
      </c>
      <c r="G494" s="647" t="s">
        <v>3627</v>
      </c>
      <c r="H494" s="650" t="s">
        <v>3654</v>
      </c>
      <c r="I494" s="667">
        <v>43430</v>
      </c>
      <c r="J494" s="668">
        <v>1920</v>
      </c>
      <c r="K494" s="645"/>
      <c r="L494" s="583"/>
    </row>
    <row r="495" spans="1:12" ht="25.5" x14ac:dyDescent="0.25">
      <c r="A495" s="569">
        <v>493</v>
      </c>
      <c r="B495" s="569" t="s">
        <v>303</v>
      </c>
      <c r="C495" s="666" t="s">
        <v>3683</v>
      </c>
      <c r="D495" s="569" t="s">
        <v>989</v>
      </c>
      <c r="E495" s="569" t="s">
        <v>321</v>
      </c>
      <c r="F495" s="570">
        <v>2000077545</v>
      </c>
      <c r="G495" s="647" t="s">
        <v>3627</v>
      </c>
      <c r="H495" s="650" t="s">
        <v>3654</v>
      </c>
      <c r="I495" s="667">
        <v>43431</v>
      </c>
      <c r="J495" s="668">
        <v>480</v>
      </c>
      <c r="K495" s="645"/>
      <c r="L495" s="583"/>
    </row>
    <row r="496" spans="1:12" ht="25.5" x14ac:dyDescent="0.25">
      <c r="A496" s="569">
        <v>494</v>
      </c>
      <c r="B496" s="569" t="s">
        <v>303</v>
      </c>
      <c r="C496" s="666" t="s">
        <v>3683</v>
      </c>
      <c r="D496" s="569" t="s">
        <v>989</v>
      </c>
      <c r="E496" s="569" t="s">
        <v>321</v>
      </c>
      <c r="F496" s="570">
        <v>2000077549</v>
      </c>
      <c r="G496" s="647" t="s">
        <v>3627</v>
      </c>
      <c r="H496" s="650" t="s">
        <v>3654</v>
      </c>
      <c r="I496" s="667">
        <v>43432</v>
      </c>
      <c r="J496" s="668">
        <v>480</v>
      </c>
      <c r="K496" s="645"/>
      <c r="L496" s="583"/>
    </row>
    <row r="497" spans="1:12" ht="25.5" x14ac:dyDescent="0.25">
      <c r="A497" s="569">
        <v>495</v>
      </c>
      <c r="B497" s="569" t="s">
        <v>303</v>
      </c>
      <c r="C497" s="666" t="s">
        <v>3683</v>
      </c>
      <c r="D497" s="569" t="s">
        <v>989</v>
      </c>
      <c r="E497" s="569" t="s">
        <v>321</v>
      </c>
      <c r="F497" s="570">
        <v>2000077546</v>
      </c>
      <c r="G497" s="647" t="s">
        <v>3627</v>
      </c>
      <c r="H497" s="650" t="s">
        <v>3654</v>
      </c>
      <c r="I497" s="667">
        <v>43431</v>
      </c>
      <c r="J497" s="668">
        <v>480</v>
      </c>
      <c r="K497" s="645"/>
      <c r="L497" s="583"/>
    </row>
    <row r="498" spans="1:12" ht="25.5" x14ac:dyDescent="0.25">
      <c r="A498" s="569">
        <v>496</v>
      </c>
      <c r="B498" s="569" t="s">
        <v>303</v>
      </c>
      <c r="C498" s="666" t="s">
        <v>3683</v>
      </c>
      <c r="D498" s="569" t="s">
        <v>989</v>
      </c>
      <c r="E498" s="569" t="s">
        <v>321</v>
      </c>
      <c r="F498" s="570">
        <v>2000077548</v>
      </c>
      <c r="G498" s="647" t="s">
        <v>3627</v>
      </c>
      <c r="H498" s="650" t="s">
        <v>3654</v>
      </c>
      <c r="I498" s="667">
        <v>43432</v>
      </c>
      <c r="J498" s="668">
        <v>480</v>
      </c>
      <c r="K498" s="645"/>
      <c r="L498" s="583"/>
    </row>
    <row r="499" spans="1:12" ht="25.5" x14ac:dyDescent="0.25">
      <c r="A499" s="569">
        <v>497</v>
      </c>
      <c r="B499" s="569" t="s">
        <v>303</v>
      </c>
      <c r="C499" s="666" t="s">
        <v>3683</v>
      </c>
      <c r="D499" s="569" t="s">
        <v>989</v>
      </c>
      <c r="E499" s="569" t="s">
        <v>321</v>
      </c>
      <c r="F499" s="570">
        <v>2000077547</v>
      </c>
      <c r="G499" s="647" t="s">
        <v>3627</v>
      </c>
      <c r="H499" s="650" t="s">
        <v>3654</v>
      </c>
      <c r="I499" s="667">
        <v>43432</v>
      </c>
      <c r="J499" s="668">
        <v>480</v>
      </c>
      <c r="K499" s="645"/>
      <c r="L499" s="583"/>
    </row>
    <row r="500" spans="1:12" ht="25.5" x14ac:dyDescent="0.25">
      <c r="A500" s="569">
        <v>498</v>
      </c>
      <c r="B500" s="569" t="s">
        <v>303</v>
      </c>
      <c r="C500" s="666" t="s">
        <v>3662</v>
      </c>
      <c r="D500" s="569" t="s">
        <v>989</v>
      </c>
      <c r="E500" s="569" t="s">
        <v>321</v>
      </c>
      <c r="F500" s="570" t="s">
        <v>3674</v>
      </c>
      <c r="G500" s="647" t="s">
        <v>3660</v>
      </c>
      <c r="H500" s="650" t="s">
        <v>3664</v>
      </c>
      <c r="I500" s="667">
        <v>43437</v>
      </c>
      <c r="J500" s="668">
        <v>360</v>
      </c>
      <c r="K500" s="645"/>
      <c r="L500" s="583"/>
    </row>
    <row r="501" spans="1:12" ht="25.5" x14ac:dyDescent="0.25">
      <c r="A501" s="569">
        <v>499</v>
      </c>
      <c r="B501" s="569" t="s">
        <v>303</v>
      </c>
      <c r="C501" s="666" t="s">
        <v>3677</v>
      </c>
      <c r="D501" s="569" t="s">
        <v>989</v>
      </c>
      <c r="E501" s="569" t="s">
        <v>321</v>
      </c>
      <c r="F501" s="570">
        <v>9500554569</v>
      </c>
      <c r="G501" s="647" t="s">
        <v>3660</v>
      </c>
      <c r="H501" s="666" t="s">
        <v>3661</v>
      </c>
      <c r="I501" s="667">
        <v>43438</v>
      </c>
      <c r="J501" s="668">
        <v>120</v>
      </c>
      <c r="K501" s="645"/>
      <c r="L501" s="583"/>
    </row>
    <row r="502" spans="1:12" x14ac:dyDescent="0.25">
      <c r="A502" s="569">
        <v>500</v>
      </c>
      <c r="B502" s="569" t="s">
        <v>303</v>
      </c>
      <c r="C502" s="666" t="s">
        <v>3708</v>
      </c>
      <c r="D502" s="569" t="s">
        <v>989</v>
      </c>
      <c r="E502" s="569" t="s">
        <v>321</v>
      </c>
      <c r="F502" s="570">
        <v>4500224299</v>
      </c>
      <c r="G502" s="647" t="s">
        <v>3668</v>
      </c>
      <c r="H502" s="666" t="s">
        <v>3904</v>
      </c>
      <c r="I502" s="667">
        <v>43439</v>
      </c>
      <c r="J502" s="668">
        <v>6036</v>
      </c>
      <c r="K502" s="645"/>
      <c r="L502" s="583"/>
    </row>
    <row r="503" spans="1:12" ht="25.5" x14ac:dyDescent="0.25">
      <c r="A503" s="569">
        <v>501</v>
      </c>
      <c r="B503" s="569" t="s">
        <v>303</v>
      </c>
      <c r="C503" s="666" t="s">
        <v>3905</v>
      </c>
      <c r="D503" s="569" t="s">
        <v>989</v>
      </c>
      <c r="E503" s="569" t="s">
        <v>321</v>
      </c>
      <c r="F503" s="570" t="s">
        <v>3906</v>
      </c>
      <c r="G503" s="647" t="s">
        <v>3675</v>
      </c>
      <c r="H503" s="666" t="s">
        <v>3907</v>
      </c>
      <c r="I503" s="667">
        <v>43441</v>
      </c>
      <c r="J503" s="668">
        <v>42</v>
      </c>
      <c r="K503" s="645"/>
      <c r="L503" s="583"/>
    </row>
    <row r="504" spans="1:12" ht="25.5" x14ac:dyDescent="0.25">
      <c r="A504" s="569">
        <v>502</v>
      </c>
      <c r="B504" s="569" t="s">
        <v>303</v>
      </c>
      <c r="C504" s="666" t="s">
        <v>3908</v>
      </c>
      <c r="D504" s="569" t="s">
        <v>989</v>
      </c>
      <c r="E504" s="569" t="s">
        <v>321</v>
      </c>
      <c r="F504" s="570" t="s">
        <v>3906</v>
      </c>
      <c r="G504" s="647" t="s">
        <v>3675</v>
      </c>
      <c r="H504" s="666" t="s">
        <v>3907</v>
      </c>
      <c r="I504" s="667">
        <v>43441</v>
      </c>
      <c r="J504" s="668">
        <v>42</v>
      </c>
      <c r="K504" s="645"/>
      <c r="L504" s="583"/>
    </row>
    <row r="505" spans="1:12" ht="25.5" x14ac:dyDescent="0.25">
      <c r="A505" s="569">
        <v>503</v>
      </c>
      <c r="B505" s="569" t="s">
        <v>303</v>
      </c>
      <c r="C505" s="666" t="s">
        <v>3813</v>
      </c>
      <c r="D505" s="569" t="s">
        <v>989</v>
      </c>
      <c r="E505" s="569" t="s">
        <v>321</v>
      </c>
      <c r="F505" s="570">
        <v>9500011364</v>
      </c>
      <c r="G505" s="647" t="s">
        <v>3668</v>
      </c>
      <c r="H505" s="664" t="s">
        <v>3839</v>
      </c>
      <c r="I505" s="667">
        <v>43444</v>
      </c>
      <c r="J505" s="668">
        <v>720</v>
      </c>
      <c r="K505" s="645"/>
      <c r="L505" s="583"/>
    </row>
    <row r="506" spans="1:12" ht="25.5" x14ac:dyDescent="0.25">
      <c r="A506" s="569">
        <v>504</v>
      </c>
      <c r="B506" s="569" t="s">
        <v>303</v>
      </c>
      <c r="C506" s="666" t="s">
        <v>3909</v>
      </c>
      <c r="D506" s="569" t="s">
        <v>989</v>
      </c>
      <c r="E506" s="569" t="s">
        <v>321</v>
      </c>
      <c r="F506" s="570" t="s">
        <v>3910</v>
      </c>
      <c r="G506" s="647" t="s">
        <v>3660</v>
      </c>
      <c r="H506" s="666" t="s">
        <v>3661</v>
      </c>
      <c r="I506" s="667">
        <v>43444</v>
      </c>
      <c r="J506" s="668">
        <v>420</v>
      </c>
      <c r="K506" s="645"/>
      <c r="L506" s="583"/>
    </row>
    <row r="507" spans="1:12" ht="25.5" x14ac:dyDescent="0.25">
      <c r="A507" s="569">
        <v>505</v>
      </c>
      <c r="B507" s="569" t="s">
        <v>303</v>
      </c>
      <c r="C507" s="666" t="s">
        <v>3800</v>
      </c>
      <c r="D507" s="569" t="s">
        <v>989</v>
      </c>
      <c r="E507" s="569" t="s">
        <v>321</v>
      </c>
      <c r="F507" s="570" t="s">
        <v>3911</v>
      </c>
      <c r="G507" s="647" t="s">
        <v>3660</v>
      </c>
      <c r="H507" s="666" t="s">
        <v>3661</v>
      </c>
      <c r="I507" s="667">
        <v>43441</v>
      </c>
      <c r="J507" s="668">
        <v>756</v>
      </c>
      <c r="K507" s="645"/>
      <c r="L507" s="583"/>
    </row>
    <row r="508" spans="1:12" ht="25.5" x14ac:dyDescent="0.25">
      <c r="A508" s="569">
        <v>506</v>
      </c>
      <c r="B508" s="569" t="s">
        <v>303</v>
      </c>
      <c r="C508" s="666" t="s">
        <v>3665</v>
      </c>
      <c r="D508" s="569" t="s">
        <v>989</v>
      </c>
      <c r="E508" s="569" t="s">
        <v>321</v>
      </c>
      <c r="F508" s="570">
        <v>578</v>
      </c>
      <c r="G508" s="647" t="s">
        <v>3660</v>
      </c>
      <c r="H508" s="666" t="s">
        <v>3661</v>
      </c>
      <c r="I508" s="667">
        <v>43441</v>
      </c>
      <c r="J508" s="668">
        <v>144</v>
      </c>
      <c r="K508" s="645"/>
      <c r="L508" s="583"/>
    </row>
    <row r="509" spans="1:12" ht="25.5" x14ac:dyDescent="0.25">
      <c r="A509" s="569">
        <v>507</v>
      </c>
      <c r="B509" s="569" t="s">
        <v>303</v>
      </c>
      <c r="C509" s="666" t="s">
        <v>3677</v>
      </c>
      <c r="D509" s="569" t="s">
        <v>989</v>
      </c>
      <c r="E509" s="569" t="s">
        <v>321</v>
      </c>
      <c r="F509" s="570">
        <v>9500555452</v>
      </c>
      <c r="G509" s="647" t="s">
        <v>3660</v>
      </c>
      <c r="H509" s="666" t="s">
        <v>3661</v>
      </c>
      <c r="I509" s="667">
        <v>43444</v>
      </c>
      <c r="J509" s="668">
        <v>450</v>
      </c>
      <c r="K509" s="645"/>
      <c r="L509" s="583"/>
    </row>
    <row r="510" spans="1:12" ht="25.5" x14ac:dyDescent="0.25">
      <c r="A510" s="569">
        <v>508</v>
      </c>
      <c r="B510" s="569" t="s">
        <v>303</v>
      </c>
      <c r="C510" s="666" t="s">
        <v>3684</v>
      </c>
      <c r="D510" s="569" t="s">
        <v>989</v>
      </c>
      <c r="E510" s="569" t="s">
        <v>321</v>
      </c>
      <c r="F510" s="570">
        <v>4500065784</v>
      </c>
      <c r="G510" s="647" t="s">
        <v>3660</v>
      </c>
      <c r="H510" s="666" t="s">
        <v>3661</v>
      </c>
      <c r="I510" s="667">
        <v>43444</v>
      </c>
      <c r="J510" s="668">
        <v>288</v>
      </c>
      <c r="K510" s="645"/>
      <c r="L510" s="583"/>
    </row>
    <row r="511" spans="1:12" ht="25.5" x14ac:dyDescent="0.25">
      <c r="A511" s="569">
        <v>509</v>
      </c>
      <c r="B511" s="569" t="s">
        <v>303</v>
      </c>
      <c r="C511" s="666" t="s">
        <v>3691</v>
      </c>
      <c r="D511" s="569" t="s">
        <v>989</v>
      </c>
      <c r="E511" s="569" t="s">
        <v>321</v>
      </c>
      <c r="F511" s="570">
        <v>4520062250</v>
      </c>
      <c r="G511" s="647" t="s">
        <v>3693</v>
      </c>
      <c r="H511" s="656" t="s">
        <v>3694</v>
      </c>
      <c r="I511" s="667">
        <v>43445</v>
      </c>
      <c r="J511" s="668">
        <v>57.6</v>
      </c>
      <c r="K511" s="645"/>
      <c r="L511" s="583"/>
    </row>
    <row r="512" spans="1:12" ht="25.5" x14ac:dyDescent="0.25">
      <c r="A512" s="569">
        <v>510</v>
      </c>
      <c r="B512" s="569" t="s">
        <v>303</v>
      </c>
      <c r="C512" s="666" t="s">
        <v>3691</v>
      </c>
      <c r="D512" s="569" t="s">
        <v>989</v>
      </c>
      <c r="E512" s="569" t="s">
        <v>321</v>
      </c>
      <c r="F512" s="570">
        <v>4520064535</v>
      </c>
      <c r="G512" s="647" t="s">
        <v>3693</v>
      </c>
      <c r="H512" s="656" t="s">
        <v>3694</v>
      </c>
      <c r="I512" s="667">
        <v>43445</v>
      </c>
      <c r="J512" s="668">
        <v>57.6</v>
      </c>
      <c r="K512" s="645"/>
      <c r="L512" s="583"/>
    </row>
    <row r="513" spans="1:12" ht="25.5" x14ac:dyDescent="0.25">
      <c r="A513" s="569">
        <v>511</v>
      </c>
      <c r="B513" s="569" t="s">
        <v>303</v>
      </c>
      <c r="C513" s="666" t="s">
        <v>3691</v>
      </c>
      <c r="D513" s="569" t="s">
        <v>989</v>
      </c>
      <c r="E513" s="569" t="s">
        <v>321</v>
      </c>
      <c r="F513" s="570">
        <v>4520064150</v>
      </c>
      <c r="G513" s="647" t="s">
        <v>3693</v>
      </c>
      <c r="H513" s="656" t="s">
        <v>3694</v>
      </c>
      <c r="I513" s="667">
        <v>43445</v>
      </c>
      <c r="J513" s="668">
        <v>598.79999999999995</v>
      </c>
      <c r="K513" s="645"/>
      <c r="L513" s="583"/>
    </row>
    <row r="514" spans="1:12" x14ac:dyDescent="0.25">
      <c r="A514" s="569">
        <v>512</v>
      </c>
      <c r="B514" s="569" t="s">
        <v>303</v>
      </c>
      <c r="C514" s="666" t="s">
        <v>3912</v>
      </c>
      <c r="D514" s="569" t="s">
        <v>989</v>
      </c>
      <c r="E514" s="569" t="s">
        <v>321</v>
      </c>
      <c r="F514" s="570">
        <v>4809009995</v>
      </c>
      <c r="G514" s="647" t="s">
        <v>3693</v>
      </c>
      <c r="H514" s="656" t="s">
        <v>3694</v>
      </c>
      <c r="I514" s="667">
        <v>43445</v>
      </c>
      <c r="J514" s="668">
        <v>1342.8</v>
      </c>
      <c r="K514" s="645"/>
      <c r="L514" s="583"/>
    </row>
    <row r="515" spans="1:12" ht="25.5" x14ac:dyDescent="0.25">
      <c r="A515" s="569">
        <v>513</v>
      </c>
      <c r="B515" s="569" t="s">
        <v>303</v>
      </c>
      <c r="C515" s="666" t="s">
        <v>1605</v>
      </c>
      <c r="D515" s="569" t="s">
        <v>989</v>
      </c>
      <c r="E515" s="569" t="s">
        <v>321</v>
      </c>
      <c r="F515" s="570">
        <v>4500016686</v>
      </c>
      <c r="G515" s="647" t="s">
        <v>3693</v>
      </c>
      <c r="H515" s="656" t="s">
        <v>3694</v>
      </c>
      <c r="I515" s="667">
        <v>43445</v>
      </c>
      <c r="J515" s="668">
        <v>2218.8000000000002</v>
      </c>
      <c r="K515" s="645"/>
      <c r="L515" s="583"/>
    </row>
    <row r="516" spans="1:12" x14ac:dyDescent="0.25">
      <c r="A516" s="569">
        <v>514</v>
      </c>
      <c r="B516" s="569" t="s">
        <v>303</v>
      </c>
      <c r="C516" s="666" t="s">
        <v>3913</v>
      </c>
      <c r="D516" s="569" t="s">
        <v>989</v>
      </c>
      <c r="E516" s="569" t="s">
        <v>321</v>
      </c>
      <c r="F516" s="570" t="s">
        <v>3914</v>
      </c>
      <c r="G516" s="647" t="s">
        <v>3668</v>
      </c>
      <c r="H516" s="664" t="s">
        <v>3839</v>
      </c>
      <c r="I516" s="667">
        <v>43445</v>
      </c>
      <c r="J516" s="668">
        <v>510</v>
      </c>
      <c r="K516" s="645"/>
      <c r="L516" s="583"/>
    </row>
    <row r="517" spans="1:12" ht="25.5" x14ac:dyDescent="0.25">
      <c r="A517" s="569">
        <v>515</v>
      </c>
      <c r="B517" s="569" t="s">
        <v>303</v>
      </c>
      <c r="C517" s="666" t="s">
        <v>3867</v>
      </c>
      <c r="D517" s="569" t="s">
        <v>989</v>
      </c>
      <c r="E517" s="569" t="s">
        <v>321</v>
      </c>
      <c r="F517" s="570">
        <v>1800808</v>
      </c>
      <c r="G517" s="570" t="s">
        <v>3915</v>
      </c>
      <c r="H517" s="666" t="s">
        <v>3916</v>
      </c>
      <c r="I517" s="667">
        <v>43434</v>
      </c>
      <c r="J517" s="668">
        <v>4800</v>
      </c>
      <c r="K517" s="645"/>
      <c r="L517" s="583"/>
    </row>
    <row r="518" spans="1:12" ht="25.5" x14ac:dyDescent="0.25">
      <c r="A518" s="569">
        <v>516</v>
      </c>
      <c r="B518" s="569" t="s">
        <v>303</v>
      </c>
      <c r="C518" s="666" t="s">
        <v>3793</v>
      </c>
      <c r="D518" s="569" t="s">
        <v>989</v>
      </c>
      <c r="E518" s="569" t="s">
        <v>321</v>
      </c>
      <c r="F518" s="570">
        <v>182000003</v>
      </c>
      <c r="G518" s="570" t="s">
        <v>3915</v>
      </c>
      <c r="H518" s="666" t="s">
        <v>3917</v>
      </c>
      <c r="I518" s="667">
        <v>43444</v>
      </c>
      <c r="J518" s="668">
        <v>13093.2</v>
      </c>
      <c r="K518" s="645"/>
      <c r="L518" s="583"/>
    </row>
    <row r="519" spans="1:12" ht="25.5" x14ac:dyDescent="0.25">
      <c r="A519" s="569">
        <v>517</v>
      </c>
      <c r="B519" s="569" t="s">
        <v>303</v>
      </c>
      <c r="C519" s="666" t="s">
        <v>3691</v>
      </c>
      <c r="D519" s="569" t="s">
        <v>989</v>
      </c>
      <c r="E519" s="569" t="s">
        <v>321</v>
      </c>
      <c r="F519" s="570">
        <v>4520065469</v>
      </c>
      <c r="G519" s="647" t="s">
        <v>3693</v>
      </c>
      <c r="H519" s="656" t="s">
        <v>3694</v>
      </c>
      <c r="I519" s="667">
        <v>43445</v>
      </c>
      <c r="J519" s="668">
        <v>139.19999999999999</v>
      </c>
      <c r="K519" s="645"/>
      <c r="L519" s="583"/>
    </row>
    <row r="520" spans="1:12" x14ac:dyDescent="0.25">
      <c r="A520" s="569">
        <v>518</v>
      </c>
      <c r="B520" s="569" t="s">
        <v>303</v>
      </c>
      <c r="C520" s="666" t="s">
        <v>3918</v>
      </c>
      <c r="D520" s="569" t="s">
        <v>989</v>
      </c>
      <c r="E520" s="569" t="s">
        <v>321</v>
      </c>
      <c r="F520" s="570" t="s">
        <v>3919</v>
      </c>
      <c r="G520" s="647" t="s">
        <v>3668</v>
      </c>
      <c r="H520" s="664" t="s">
        <v>3839</v>
      </c>
      <c r="I520" s="667">
        <v>43447</v>
      </c>
      <c r="J520" s="668">
        <v>1176</v>
      </c>
      <c r="K520" s="645"/>
      <c r="L520" s="583"/>
    </row>
    <row r="521" spans="1:12" ht="25.5" x14ac:dyDescent="0.25">
      <c r="A521" s="569">
        <v>519</v>
      </c>
      <c r="B521" s="669" t="s">
        <v>305</v>
      </c>
      <c r="C521" s="599" t="s">
        <v>901</v>
      </c>
      <c r="D521" s="670" t="s">
        <v>693</v>
      </c>
      <c r="E521" s="670" t="s">
        <v>321</v>
      </c>
      <c r="F521" s="583" t="s">
        <v>3920</v>
      </c>
      <c r="G521" s="583" t="s">
        <v>3921</v>
      </c>
      <c r="H521" s="583" t="s">
        <v>3922</v>
      </c>
      <c r="I521" s="597" t="s">
        <v>3923</v>
      </c>
      <c r="J521" s="671">
        <v>2350</v>
      </c>
      <c r="K521" s="645"/>
      <c r="L521" s="570"/>
    </row>
    <row r="522" spans="1:12" ht="25.5" x14ac:dyDescent="0.25">
      <c r="A522" s="569">
        <v>520</v>
      </c>
      <c r="B522" s="669" t="s">
        <v>305</v>
      </c>
      <c r="C522" s="599" t="s">
        <v>901</v>
      </c>
      <c r="D522" s="670" t="s">
        <v>693</v>
      </c>
      <c r="E522" s="670" t="s">
        <v>321</v>
      </c>
      <c r="F522" s="583" t="s">
        <v>3924</v>
      </c>
      <c r="G522" s="583" t="s">
        <v>1890</v>
      </c>
      <c r="H522" s="583" t="s">
        <v>3925</v>
      </c>
      <c r="I522" s="597" t="s">
        <v>3923</v>
      </c>
      <c r="J522" s="671">
        <v>5000</v>
      </c>
      <c r="K522" s="645"/>
      <c r="L522" s="570"/>
    </row>
    <row r="523" spans="1:12" ht="25.5" x14ac:dyDescent="0.25">
      <c r="A523" s="569">
        <v>521</v>
      </c>
      <c r="B523" s="669" t="s">
        <v>305</v>
      </c>
      <c r="C523" s="599" t="s">
        <v>901</v>
      </c>
      <c r="D523" s="670" t="s">
        <v>693</v>
      </c>
      <c r="E523" s="670" t="s">
        <v>321</v>
      </c>
      <c r="F523" s="583" t="s">
        <v>3926</v>
      </c>
      <c r="G523" s="583" t="s">
        <v>1934</v>
      </c>
      <c r="H523" s="583" t="s">
        <v>3927</v>
      </c>
      <c r="I523" s="597" t="s">
        <v>3928</v>
      </c>
      <c r="J523" s="671">
        <v>3900</v>
      </c>
      <c r="K523" s="645"/>
      <c r="L523" s="570"/>
    </row>
    <row r="524" spans="1:12" ht="25.5" x14ac:dyDescent="0.25">
      <c r="A524" s="569">
        <v>522</v>
      </c>
      <c r="B524" s="669" t="s">
        <v>305</v>
      </c>
      <c r="C524" s="599" t="s">
        <v>901</v>
      </c>
      <c r="D524" s="670" t="s">
        <v>693</v>
      </c>
      <c r="E524" s="670" t="s">
        <v>321</v>
      </c>
      <c r="F524" s="583" t="s">
        <v>3929</v>
      </c>
      <c r="G524" s="583" t="s">
        <v>1666</v>
      </c>
      <c r="H524" s="583" t="s">
        <v>3930</v>
      </c>
      <c r="I524" s="597" t="s">
        <v>3928</v>
      </c>
      <c r="J524" s="671">
        <v>2000</v>
      </c>
      <c r="K524" s="645"/>
      <c r="L524" s="570"/>
    </row>
    <row r="525" spans="1:12" ht="25.5" x14ac:dyDescent="0.25">
      <c r="A525" s="569">
        <v>523</v>
      </c>
      <c r="B525" s="669" t="s">
        <v>305</v>
      </c>
      <c r="C525" s="599" t="s">
        <v>901</v>
      </c>
      <c r="D525" s="670" t="s">
        <v>693</v>
      </c>
      <c r="E525" s="670" t="s">
        <v>321</v>
      </c>
      <c r="F525" s="583" t="s">
        <v>3931</v>
      </c>
      <c r="G525" s="583" t="s">
        <v>1834</v>
      </c>
      <c r="H525" s="583" t="s">
        <v>3932</v>
      </c>
      <c r="I525" s="597" t="s">
        <v>3928</v>
      </c>
      <c r="J525" s="671">
        <v>2650</v>
      </c>
      <c r="K525" s="645"/>
      <c r="L525" s="570"/>
    </row>
    <row r="526" spans="1:12" ht="25.5" x14ac:dyDescent="0.25">
      <c r="A526" s="569">
        <v>524</v>
      </c>
      <c r="B526" s="669" t="s">
        <v>305</v>
      </c>
      <c r="C526" s="570" t="s">
        <v>3636</v>
      </c>
      <c r="D526" s="569" t="s">
        <v>693</v>
      </c>
      <c r="E526" s="569" t="s">
        <v>694</v>
      </c>
      <c r="F526" s="570"/>
      <c r="G526" s="570" t="s">
        <v>1934</v>
      </c>
      <c r="H526" s="583" t="s">
        <v>3933</v>
      </c>
      <c r="I526" s="569" t="s">
        <v>3928</v>
      </c>
      <c r="J526" s="671">
        <v>1836</v>
      </c>
      <c r="K526" s="645"/>
      <c r="L526" s="570"/>
    </row>
    <row r="527" spans="1:12" ht="25.5" x14ac:dyDescent="0.25">
      <c r="A527" s="569">
        <v>525</v>
      </c>
      <c r="B527" s="669" t="s">
        <v>305</v>
      </c>
      <c r="C527" s="599" t="s">
        <v>3934</v>
      </c>
      <c r="D527" s="670" t="s">
        <v>693</v>
      </c>
      <c r="E527" s="670" t="s">
        <v>694</v>
      </c>
      <c r="F527" s="599" t="s">
        <v>3935</v>
      </c>
      <c r="G527" s="599" t="s">
        <v>3936</v>
      </c>
      <c r="H527" s="599" t="s">
        <v>3937</v>
      </c>
      <c r="I527" s="597" t="s">
        <v>3938</v>
      </c>
      <c r="J527" s="671">
        <v>3000</v>
      </c>
      <c r="K527" s="645"/>
      <c r="L527" s="570"/>
    </row>
    <row r="528" spans="1:12" ht="38.25" x14ac:dyDescent="0.25">
      <c r="A528" s="569">
        <v>526</v>
      </c>
      <c r="B528" s="669" t="s">
        <v>305</v>
      </c>
      <c r="C528" s="599" t="s">
        <v>3939</v>
      </c>
      <c r="D528" s="670" t="s">
        <v>693</v>
      </c>
      <c r="E528" s="670" t="s">
        <v>321</v>
      </c>
      <c r="F528" s="599" t="s">
        <v>3940</v>
      </c>
      <c r="G528" s="599" t="s">
        <v>1698</v>
      </c>
      <c r="H528" s="599" t="s">
        <v>3941</v>
      </c>
      <c r="I528" s="672" t="s">
        <v>3942</v>
      </c>
      <c r="J528" s="671">
        <v>82660.600000000006</v>
      </c>
      <c r="K528" s="645"/>
      <c r="L528" s="570"/>
    </row>
    <row r="529" spans="1:12" ht="25.5" x14ac:dyDescent="0.25">
      <c r="A529" s="569">
        <v>527</v>
      </c>
      <c r="B529" s="669" t="s">
        <v>305</v>
      </c>
      <c r="C529" s="599" t="s">
        <v>3939</v>
      </c>
      <c r="D529" s="670" t="s">
        <v>693</v>
      </c>
      <c r="E529" s="670" t="s">
        <v>321</v>
      </c>
      <c r="F529" s="599" t="s">
        <v>3943</v>
      </c>
      <c r="G529" s="599" t="s">
        <v>1663</v>
      </c>
      <c r="H529" s="599" t="s">
        <v>3944</v>
      </c>
      <c r="I529" s="670" t="s">
        <v>3945</v>
      </c>
      <c r="J529" s="671">
        <v>5377.21</v>
      </c>
      <c r="K529" s="645"/>
      <c r="L529" s="570"/>
    </row>
    <row r="530" spans="1:12" ht="25.5" x14ac:dyDescent="0.25">
      <c r="A530" s="569">
        <v>528</v>
      </c>
      <c r="B530" s="669" t="s">
        <v>305</v>
      </c>
      <c r="C530" s="599" t="s">
        <v>3939</v>
      </c>
      <c r="D530" s="670" t="s">
        <v>693</v>
      </c>
      <c r="E530" s="670" t="s">
        <v>321</v>
      </c>
      <c r="F530" s="599" t="s">
        <v>3946</v>
      </c>
      <c r="G530" s="599" t="s">
        <v>1663</v>
      </c>
      <c r="H530" s="599" t="s">
        <v>3947</v>
      </c>
      <c r="I530" s="569" t="s">
        <v>3948</v>
      </c>
      <c r="J530" s="671">
        <v>5000</v>
      </c>
      <c r="K530" s="645"/>
      <c r="L530" s="570"/>
    </row>
    <row r="531" spans="1:12" ht="25.5" x14ac:dyDescent="0.25">
      <c r="A531" s="569">
        <v>529</v>
      </c>
      <c r="B531" s="669" t="s">
        <v>305</v>
      </c>
      <c r="C531" s="599" t="s">
        <v>3939</v>
      </c>
      <c r="D531" s="670" t="s">
        <v>693</v>
      </c>
      <c r="E531" s="670" t="s">
        <v>321</v>
      </c>
      <c r="F531" s="599" t="s">
        <v>3949</v>
      </c>
      <c r="G531" s="599" t="s">
        <v>3950</v>
      </c>
      <c r="H531" s="599" t="s">
        <v>3951</v>
      </c>
      <c r="I531" s="569" t="s">
        <v>3952</v>
      </c>
      <c r="J531" s="671">
        <v>33720</v>
      </c>
      <c r="K531" s="645"/>
      <c r="L531" s="570"/>
    </row>
    <row r="532" spans="1:12" ht="25.5" x14ac:dyDescent="0.25">
      <c r="A532" s="569">
        <v>530</v>
      </c>
      <c r="B532" s="584" t="s">
        <v>305</v>
      </c>
      <c r="C532" s="583" t="s">
        <v>3953</v>
      </c>
      <c r="D532" s="569" t="s">
        <v>989</v>
      </c>
      <c r="E532" s="584" t="s">
        <v>321</v>
      </c>
      <c r="F532" s="583" t="s">
        <v>3954</v>
      </c>
      <c r="G532" s="583" t="s">
        <v>3955</v>
      </c>
      <c r="H532" s="583" t="s">
        <v>3956</v>
      </c>
      <c r="I532" s="584" t="s">
        <v>2057</v>
      </c>
      <c r="J532" s="671">
        <v>2293.9</v>
      </c>
      <c r="K532" s="644"/>
      <c r="L532" s="570"/>
    </row>
    <row r="533" spans="1:12" ht="25.5" x14ac:dyDescent="0.25">
      <c r="A533" s="569">
        <v>531</v>
      </c>
      <c r="B533" s="584" t="s">
        <v>305</v>
      </c>
      <c r="C533" s="583" t="s">
        <v>3957</v>
      </c>
      <c r="D533" s="569" t="s">
        <v>989</v>
      </c>
      <c r="E533" s="584" t="s">
        <v>321</v>
      </c>
      <c r="F533" s="583" t="s">
        <v>3958</v>
      </c>
      <c r="G533" s="583" t="s">
        <v>3959</v>
      </c>
      <c r="H533" s="583" t="s">
        <v>3960</v>
      </c>
      <c r="I533" s="597" t="s">
        <v>3961</v>
      </c>
      <c r="J533" s="671">
        <v>1320</v>
      </c>
      <c r="K533" s="644"/>
      <c r="L533" s="570"/>
    </row>
    <row r="534" spans="1:12" ht="25.5" x14ac:dyDescent="0.25">
      <c r="A534" s="569">
        <v>532</v>
      </c>
      <c r="B534" s="584" t="s">
        <v>305</v>
      </c>
      <c r="C534" s="583" t="s">
        <v>3962</v>
      </c>
      <c r="D534" s="569" t="s">
        <v>989</v>
      </c>
      <c r="E534" s="584" t="s">
        <v>321</v>
      </c>
      <c r="F534" s="583" t="s">
        <v>3963</v>
      </c>
      <c r="G534" s="583" t="s">
        <v>3964</v>
      </c>
      <c r="H534" s="583" t="s">
        <v>3965</v>
      </c>
      <c r="I534" s="584" t="s">
        <v>3966</v>
      </c>
      <c r="J534" s="671">
        <v>2500</v>
      </c>
      <c r="K534" s="644"/>
      <c r="L534" s="570"/>
    </row>
    <row r="535" spans="1:12" ht="25.5" x14ac:dyDescent="0.25">
      <c r="A535" s="569">
        <v>533</v>
      </c>
      <c r="B535" s="584" t="s">
        <v>305</v>
      </c>
      <c r="C535" s="583" t="s">
        <v>3967</v>
      </c>
      <c r="D535" s="569" t="s">
        <v>989</v>
      </c>
      <c r="E535" s="584" t="s">
        <v>321</v>
      </c>
      <c r="F535" s="583" t="s">
        <v>3968</v>
      </c>
      <c r="G535" s="583" t="s">
        <v>3969</v>
      </c>
      <c r="H535" s="583" t="s">
        <v>3970</v>
      </c>
      <c r="I535" s="584" t="s">
        <v>3971</v>
      </c>
      <c r="J535" s="671">
        <v>250</v>
      </c>
      <c r="K535" s="644"/>
      <c r="L535" s="570"/>
    </row>
    <row r="536" spans="1:12" ht="25.5" x14ac:dyDescent="0.25">
      <c r="A536" s="569">
        <v>534</v>
      </c>
      <c r="B536" s="584" t="s">
        <v>305</v>
      </c>
      <c r="C536" s="583" t="s">
        <v>3962</v>
      </c>
      <c r="D536" s="569" t="s">
        <v>989</v>
      </c>
      <c r="E536" s="584" t="s">
        <v>321</v>
      </c>
      <c r="F536" s="583" t="s">
        <v>3972</v>
      </c>
      <c r="G536" s="583" t="s">
        <v>3964</v>
      </c>
      <c r="H536" s="583" t="s">
        <v>3965</v>
      </c>
      <c r="I536" s="584" t="s">
        <v>3973</v>
      </c>
      <c r="J536" s="671">
        <v>2500</v>
      </c>
      <c r="K536" s="644"/>
      <c r="L536" s="570"/>
    </row>
    <row r="537" spans="1:12" ht="25.5" x14ac:dyDescent="0.25">
      <c r="A537" s="569">
        <v>535</v>
      </c>
      <c r="B537" s="584" t="s">
        <v>305</v>
      </c>
      <c r="C537" s="583" t="s">
        <v>3974</v>
      </c>
      <c r="D537" s="569" t="s">
        <v>989</v>
      </c>
      <c r="E537" s="584" t="s">
        <v>321</v>
      </c>
      <c r="F537" s="583" t="s">
        <v>3975</v>
      </c>
      <c r="G537" s="583" t="s">
        <v>3969</v>
      </c>
      <c r="H537" s="583" t="s">
        <v>3976</v>
      </c>
      <c r="I537" s="584" t="s">
        <v>3977</v>
      </c>
      <c r="J537" s="671"/>
      <c r="K537" s="644"/>
      <c r="L537" s="570"/>
    </row>
    <row r="538" spans="1:12" ht="25.5" x14ac:dyDescent="0.25">
      <c r="A538" s="569">
        <v>536</v>
      </c>
      <c r="B538" s="584" t="s">
        <v>305</v>
      </c>
      <c r="C538" s="583" t="s">
        <v>3978</v>
      </c>
      <c r="D538" s="569" t="s">
        <v>989</v>
      </c>
      <c r="E538" s="584" t="s">
        <v>321</v>
      </c>
      <c r="F538" s="583" t="s">
        <v>3979</v>
      </c>
      <c r="G538" s="583" t="s">
        <v>3980</v>
      </c>
      <c r="H538" s="583" t="s">
        <v>3981</v>
      </c>
      <c r="I538" s="584" t="s">
        <v>3982</v>
      </c>
      <c r="J538" s="671"/>
      <c r="K538" s="644"/>
      <c r="L538" s="570"/>
    </row>
    <row r="539" spans="1:12" ht="25.5" x14ac:dyDescent="0.25">
      <c r="A539" s="569">
        <v>537</v>
      </c>
      <c r="B539" s="584" t="s">
        <v>305</v>
      </c>
      <c r="C539" s="583" t="s">
        <v>3983</v>
      </c>
      <c r="D539" s="569" t="s">
        <v>989</v>
      </c>
      <c r="E539" s="584" t="s">
        <v>321</v>
      </c>
      <c r="F539" s="583" t="s">
        <v>3984</v>
      </c>
      <c r="G539" s="583" t="s">
        <v>3985</v>
      </c>
      <c r="H539" s="583" t="s">
        <v>3986</v>
      </c>
      <c r="I539" s="584" t="s">
        <v>3987</v>
      </c>
      <c r="J539" s="671">
        <v>577</v>
      </c>
      <c r="K539" s="644"/>
      <c r="L539" s="570"/>
    </row>
    <row r="540" spans="1:12" ht="25.5" x14ac:dyDescent="0.25">
      <c r="A540" s="569">
        <v>538</v>
      </c>
      <c r="B540" s="584" t="s">
        <v>305</v>
      </c>
      <c r="C540" s="583" t="s">
        <v>3962</v>
      </c>
      <c r="D540" s="569" t="s">
        <v>989</v>
      </c>
      <c r="E540" s="584" t="s">
        <v>321</v>
      </c>
      <c r="F540" s="583" t="s">
        <v>3988</v>
      </c>
      <c r="G540" s="583" t="s">
        <v>3985</v>
      </c>
      <c r="H540" s="583" t="s">
        <v>3986</v>
      </c>
      <c r="I540" s="584" t="s">
        <v>3989</v>
      </c>
      <c r="J540" s="671">
        <v>5000</v>
      </c>
      <c r="K540" s="644"/>
      <c r="L540" s="570"/>
    </row>
    <row r="541" spans="1:12" ht="25.5" x14ac:dyDescent="0.25">
      <c r="A541" s="569">
        <v>539</v>
      </c>
      <c r="B541" s="584" t="s">
        <v>305</v>
      </c>
      <c r="C541" s="583" t="s">
        <v>3990</v>
      </c>
      <c r="D541" s="569" t="s">
        <v>989</v>
      </c>
      <c r="E541" s="584" t="s">
        <v>321</v>
      </c>
      <c r="F541" s="583" t="s">
        <v>3991</v>
      </c>
      <c r="G541" s="583" t="s">
        <v>3985</v>
      </c>
      <c r="H541" s="583" t="s">
        <v>3992</v>
      </c>
      <c r="I541" s="584" t="s">
        <v>3993</v>
      </c>
      <c r="J541" s="671">
        <v>200</v>
      </c>
      <c r="K541" s="644"/>
      <c r="L541" s="570"/>
    </row>
    <row r="542" spans="1:12" ht="25.5" x14ac:dyDescent="0.25">
      <c r="A542" s="569">
        <v>540</v>
      </c>
      <c r="B542" s="584" t="s">
        <v>305</v>
      </c>
      <c r="C542" s="583" t="s">
        <v>3962</v>
      </c>
      <c r="D542" s="569" t="s">
        <v>989</v>
      </c>
      <c r="E542" s="584" t="s">
        <v>321</v>
      </c>
      <c r="F542" s="583" t="s">
        <v>3994</v>
      </c>
      <c r="G542" s="583" t="s">
        <v>3964</v>
      </c>
      <c r="H542" s="583" t="s">
        <v>3965</v>
      </c>
      <c r="I542" s="584" t="s">
        <v>3995</v>
      </c>
      <c r="J542" s="671">
        <v>2500</v>
      </c>
      <c r="K542" s="644"/>
      <c r="L542" s="570"/>
    </row>
    <row r="543" spans="1:12" ht="25.5" x14ac:dyDescent="0.25">
      <c r="A543" s="569">
        <v>541</v>
      </c>
      <c r="B543" s="584" t="s">
        <v>305</v>
      </c>
      <c r="C543" s="583" t="s">
        <v>3962</v>
      </c>
      <c r="D543" s="569" t="s">
        <v>989</v>
      </c>
      <c r="E543" s="584" t="s">
        <v>321</v>
      </c>
      <c r="F543" s="583" t="s">
        <v>3996</v>
      </c>
      <c r="G543" s="583" t="s">
        <v>3964</v>
      </c>
      <c r="H543" s="583" t="s">
        <v>3965</v>
      </c>
      <c r="I543" s="584" t="s">
        <v>3997</v>
      </c>
      <c r="J543" s="671">
        <v>2500</v>
      </c>
      <c r="K543" s="644"/>
      <c r="L543" s="570"/>
    </row>
    <row r="544" spans="1:12" ht="25.5" x14ac:dyDescent="0.25">
      <c r="A544" s="569">
        <v>542</v>
      </c>
      <c r="B544" s="584" t="s">
        <v>305</v>
      </c>
      <c r="C544" s="583" t="s">
        <v>3998</v>
      </c>
      <c r="D544" s="569" t="s">
        <v>989</v>
      </c>
      <c r="E544" s="584" t="s">
        <v>321</v>
      </c>
      <c r="F544" s="583" t="s">
        <v>3999</v>
      </c>
      <c r="G544" s="583" t="s">
        <v>3959</v>
      </c>
      <c r="H544" s="583" t="s">
        <v>4000</v>
      </c>
      <c r="I544" s="584" t="s">
        <v>4001</v>
      </c>
      <c r="J544" s="671">
        <v>145</v>
      </c>
      <c r="K544" s="644"/>
      <c r="L544" s="570"/>
    </row>
    <row r="545" spans="1:12" ht="25.5" x14ac:dyDescent="0.25">
      <c r="A545" s="569">
        <v>543</v>
      </c>
      <c r="B545" s="584" t="s">
        <v>305</v>
      </c>
      <c r="C545" s="583" t="s">
        <v>4002</v>
      </c>
      <c r="D545" s="569" t="s">
        <v>989</v>
      </c>
      <c r="E545" s="584" t="s">
        <v>321</v>
      </c>
      <c r="F545" s="583" t="s">
        <v>4003</v>
      </c>
      <c r="G545" s="583" t="s">
        <v>4004</v>
      </c>
      <c r="H545" s="583" t="s">
        <v>4005</v>
      </c>
      <c r="I545" s="584" t="s">
        <v>4006</v>
      </c>
      <c r="J545" s="671">
        <v>1650</v>
      </c>
      <c r="K545" s="644"/>
      <c r="L545" s="570"/>
    </row>
    <row r="546" spans="1:12" ht="25.5" x14ac:dyDescent="0.25">
      <c r="A546" s="569">
        <v>544</v>
      </c>
      <c r="B546" s="584" t="s">
        <v>305</v>
      </c>
      <c r="C546" s="583" t="s">
        <v>4007</v>
      </c>
      <c r="D546" s="569" t="s">
        <v>989</v>
      </c>
      <c r="E546" s="584" t="s">
        <v>321</v>
      </c>
      <c r="F546" s="583" t="s">
        <v>4008</v>
      </c>
      <c r="G546" s="583" t="s">
        <v>4009</v>
      </c>
      <c r="H546" s="583" t="s">
        <v>3654</v>
      </c>
      <c r="I546" s="584" t="s">
        <v>4010</v>
      </c>
      <c r="J546" s="671">
        <v>1000</v>
      </c>
      <c r="K546" s="644"/>
      <c r="L546" s="570"/>
    </row>
    <row r="547" spans="1:12" ht="25.5" x14ac:dyDescent="0.25">
      <c r="A547" s="569">
        <v>545</v>
      </c>
      <c r="B547" s="584" t="s">
        <v>305</v>
      </c>
      <c r="C547" s="583" t="s">
        <v>1986</v>
      </c>
      <c r="D547" s="569" t="s">
        <v>989</v>
      </c>
      <c r="E547" s="584" t="s">
        <v>321</v>
      </c>
      <c r="F547" s="583" t="s">
        <v>4011</v>
      </c>
      <c r="G547" s="583" t="s">
        <v>3985</v>
      </c>
      <c r="H547" s="583" t="s">
        <v>4012</v>
      </c>
      <c r="I547" s="584" t="s">
        <v>4013</v>
      </c>
      <c r="J547" s="671">
        <v>228</v>
      </c>
      <c r="K547" s="644"/>
      <c r="L547" s="570"/>
    </row>
    <row r="548" spans="1:12" ht="25.5" x14ac:dyDescent="0.25">
      <c r="A548" s="569">
        <v>546</v>
      </c>
      <c r="B548" s="584" t="s">
        <v>305</v>
      </c>
      <c r="C548" s="583" t="s">
        <v>4014</v>
      </c>
      <c r="D548" s="569" t="s">
        <v>989</v>
      </c>
      <c r="E548" s="584" t="s">
        <v>321</v>
      </c>
      <c r="F548" s="583" t="s">
        <v>4015</v>
      </c>
      <c r="G548" s="583" t="s">
        <v>3985</v>
      </c>
      <c r="H548" s="583" t="s">
        <v>3986</v>
      </c>
      <c r="I548" s="584" t="s">
        <v>4016</v>
      </c>
      <c r="J548" s="671">
        <v>2031</v>
      </c>
      <c r="K548" s="644"/>
      <c r="L548" s="570"/>
    </row>
    <row r="549" spans="1:12" ht="25.5" x14ac:dyDescent="0.25">
      <c r="A549" s="569">
        <v>547</v>
      </c>
      <c r="B549" s="584" t="s">
        <v>305</v>
      </c>
      <c r="C549" s="583" t="s">
        <v>4017</v>
      </c>
      <c r="D549" s="569" t="s">
        <v>989</v>
      </c>
      <c r="E549" s="584" t="s">
        <v>321</v>
      </c>
      <c r="F549" s="583" t="s">
        <v>4018</v>
      </c>
      <c r="G549" s="583" t="s">
        <v>3985</v>
      </c>
      <c r="H549" s="583" t="s">
        <v>3986</v>
      </c>
      <c r="I549" s="584" t="s">
        <v>4019</v>
      </c>
      <c r="J549" s="671">
        <v>1841</v>
      </c>
      <c r="K549" s="644"/>
      <c r="L549" s="570"/>
    </row>
    <row r="550" spans="1:12" ht="25.5" x14ac:dyDescent="0.25">
      <c r="A550" s="569">
        <v>548</v>
      </c>
      <c r="B550" s="584" t="s">
        <v>305</v>
      </c>
      <c r="C550" s="583" t="s">
        <v>4020</v>
      </c>
      <c r="D550" s="569" t="s">
        <v>989</v>
      </c>
      <c r="E550" s="584" t="s">
        <v>321</v>
      </c>
      <c r="F550" s="583" t="s">
        <v>4021</v>
      </c>
      <c r="G550" s="583" t="s">
        <v>3985</v>
      </c>
      <c r="H550" s="583" t="s">
        <v>3986</v>
      </c>
      <c r="I550" s="584" t="s">
        <v>4022</v>
      </c>
      <c r="J550" s="671">
        <v>1110</v>
      </c>
      <c r="K550" s="644"/>
      <c r="L550" s="570"/>
    </row>
    <row r="551" spans="1:12" ht="25.5" x14ac:dyDescent="0.25">
      <c r="A551" s="569">
        <v>549</v>
      </c>
      <c r="B551" s="584" t="s">
        <v>305</v>
      </c>
      <c r="C551" s="583" t="s">
        <v>4023</v>
      </c>
      <c r="D551" s="569" t="s">
        <v>989</v>
      </c>
      <c r="E551" s="584" t="s">
        <v>321</v>
      </c>
      <c r="F551" s="583" t="s">
        <v>4024</v>
      </c>
      <c r="G551" s="583" t="s">
        <v>3985</v>
      </c>
      <c r="H551" s="583" t="s">
        <v>3986</v>
      </c>
      <c r="I551" s="584" t="s">
        <v>4025</v>
      </c>
      <c r="J551" s="671">
        <v>224</v>
      </c>
      <c r="K551" s="644"/>
      <c r="L551" s="570"/>
    </row>
    <row r="552" spans="1:12" ht="25.5" x14ac:dyDescent="0.25">
      <c r="A552" s="569">
        <v>550</v>
      </c>
      <c r="B552" s="584" t="s">
        <v>305</v>
      </c>
      <c r="C552" s="583" t="s">
        <v>4026</v>
      </c>
      <c r="D552" s="569" t="s">
        <v>989</v>
      </c>
      <c r="E552" s="584" t="s">
        <v>321</v>
      </c>
      <c r="F552" s="583" t="s">
        <v>4027</v>
      </c>
      <c r="G552" s="583" t="s">
        <v>3985</v>
      </c>
      <c r="H552" s="583" t="s">
        <v>3986</v>
      </c>
      <c r="I552" s="584" t="s">
        <v>4028</v>
      </c>
      <c r="J552" s="671">
        <v>150</v>
      </c>
      <c r="K552" s="644"/>
      <c r="L552" s="570"/>
    </row>
    <row r="553" spans="1:12" ht="25.5" x14ac:dyDescent="0.25">
      <c r="A553" s="569">
        <v>551</v>
      </c>
      <c r="B553" s="584" t="s">
        <v>305</v>
      </c>
      <c r="C553" s="583" t="s">
        <v>3983</v>
      </c>
      <c r="D553" s="569" t="s">
        <v>989</v>
      </c>
      <c r="E553" s="584" t="s">
        <v>321</v>
      </c>
      <c r="F553" s="583" t="s">
        <v>4029</v>
      </c>
      <c r="G553" s="583" t="s">
        <v>3985</v>
      </c>
      <c r="H553" s="583" t="s">
        <v>3986</v>
      </c>
      <c r="I553" s="584" t="s">
        <v>4030</v>
      </c>
      <c r="J553" s="671">
        <v>438</v>
      </c>
      <c r="K553" s="644"/>
      <c r="L553" s="570"/>
    </row>
    <row r="554" spans="1:12" ht="25.5" x14ac:dyDescent="0.25">
      <c r="A554" s="569">
        <v>552</v>
      </c>
      <c r="B554" s="584" t="s">
        <v>305</v>
      </c>
      <c r="C554" s="583" t="s">
        <v>4031</v>
      </c>
      <c r="D554" s="569" t="s">
        <v>989</v>
      </c>
      <c r="E554" s="584" t="s">
        <v>321</v>
      </c>
      <c r="F554" s="583" t="s">
        <v>4032</v>
      </c>
      <c r="G554" s="583" t="s">
        <v>1965</v>
      </c>
      <c r="H554" s="583" t="s">
        <v>4033</v>
      </c>
      <c r="I554" s="584" t="s">
        <v>4034</v>
      </c>
      <c r="J554" s="671">
        <v>840</v>
      </c>
      <c r="K554" s="644"/>
      <c r="L554" s="570"/>
    </row>
    <row r="555" spans="1:12" ht="25.5" x14ac:dyDescent="0.25">
      <c r="A555" s="569">
        <v>553</v>
      </c>
      <c r="B555" s="584" t="s">
        <v>305</v>
      </c>
      <c r="C555" s="583" t="s">
        <v>4035</v>
      </c>
      <c r="D555" s="569" t="s">
        <v>989</v>
      </c>
      <c r="E555" s="584" t="s">
        <v>694</v>
      </c>
      <c r="F555" s="583" t="s">
        <v>4036</v>
      </c>
      <c r="G555" s="583" t="s">
        <v>1965</v>
      </c>
      <c r="H555" s="583" t="s">
        <v>4037</v>
      </c>
      <c r="I555" s="596">
        <v>43301</v>
      </c>
      <c r="J555" s="671"/>
      <c r="K555" s="644"/>
      <c r="L555" s="570"/>
    </row>
    <row r="556" spans="1:12" ht="25.5" x14ac:dyDescent="0.25">
      <c r="A556" s="569">
        <v>554</v>
      </c>
      <c r="B556" s="584" t="s">
        <v>305</v>
      </c>
      <c r="C556" s="583" t="s">
        <v>4038</v>
      </c>
      <c r="D556" s="569" t="s">
        <v>989</v>
      </c>
      <c r="E556" s="584" t="s">
        <v>321</v>
      </c>
      <c r="F556" s="583" t="s">
        <v>4039</v>
      </c>
      <c r="G556" s="583" t="s">
        <v>3985</v>
      </c>
      <c r="H556" s="583" t="s">
        <v>3986</v>
      </c>
      <c r="I556" s="584" t="s">
        <v>4040</v>
      </c>
      <c r="J556" s="671">
        <v>1000</v>
      </c>
      <c r="K556" s="644"/>
      <c r="L556" s="570"/>
    </row>
    <row r="557" spans="1:12" ht="25.5" x14ac:dyDescent="0.25">
      <c r="A557" s="569">
        <v>555</v>
      </c>
      <c r="B557" s="584" t="s">
        <v>305</v>
      </c>
      <c r="C557" s="583" t="s">
        <v>4041</v>
      </c>
      <c r="D557" s="569" t="s">
        <v>989</v>
      </c>
      <c r="E557" s="584" t="s">
        <v>694</v>
      </c>
      <c r="F557" s="583" t="s">
        <v>4042</v>
      </c>
      <c r="G557" s="583" t="s">
        <v>2028</v>
      </c>
      <c r="H557" s="583" t="s">
        <v>4043</v>
      </c>
      <c r="I557" s="584" t="s">
        <v>4044</v>
      </c>
      <c r="J557" s="671">
        <v>300</v>
      </c>
      <c r="K557" s="644"/>
      <c r="L557" s="570"/>
    </row>
    <row r="558" spans="1:12" ht="25.5" x14ac:dyDescent="0.25">
      <c r="A558" s="569">
        <v>556</v>
      </c>
      <c r="B558" s="584" t="s">
        <v>305</v>
      </c>
      <c r="C558" s="583" t="s">
        <v>4045</v>
      </c>
      <c r="D558" s="569" t="s">
        <v>989</v>
      </c>
      <c r="E558" s="584" t="s">
        <v>321</v>
      </c>
      <c r="F558" s="583" t="s">
        <v>4046</v>
      </c>
      <c r="G558" s="583" t="s">
        <v>4047</v>
      </c>
      <c r="H558" s="583" t="s">
        <v>4048</v>
      </c>
      <c r="I558" s="584" t="s">
        <v>4049</v>
      </c>
      <c r="J558" s="671">
        <v>6400</v>
      </c>
      <c r="K558" s="644"/>
      <c r="L558" s="570"/>
    </row>
    <row r="559" spans="1:12" ht="25.5" x14ac:dyDescent="0.25">
      <c r="A559" s="569">
        <v>557</v>
      </c>
      <c r="B559" s="584" t="s">
        <v>305</v>
      </c>
      <c r="C559" s="583" t="s">
        <v>4050</v>
      </c>
      <c r="D559" s="569" t="s">
        <v>989</v>
      </c>
      <c r="E559" s="584" t="s">
        <v>321</v>
      </c>
      <c r="F559" s="583" t="s">
        <v>4051</v>
      </c>
      <c r="G559" s="583" t="s">
        <v>3969</v>
      </c>
      <c r="H559" s="583" t="s">
        <v>3518</v>
      </c>
      <c r="I559" s="584" t="s">
        <v>4052</v>
      </c>
      <c r="J559" s="671">
        <v>675</v>
      </c>
      <c r="K559" s="644"/>
      <c r="L559" s="570"/>
    </row>
    <row r="560" spans="1:12" ht="25.5" x14ac:dyDescent="0.25">
      <c r="A560" s="569">
        <v>558</v>
      </c>
      <c r="B560" s="584" t="s">
        <v>305</v>
      </c>
      <c r="C560" s="583" t="s">
        <v>4053</v>
      </c>
      <c r="D560" s="569" t="s">
        <v>989</v>
      </c>
      <c r="E560" s="584" t="s">
        <v>321</v>
      </c>
      <c r="F560" s="583" t="s">
        <v>4054</v>
      </c>
      <c r="G560" s="583" t="s">
        <v>4004</v>
      </c>
      <c r="H560" s="583" t="s">
        <v>4055</v>
      </c>
      <c r="I560" s="584" t="s">
        <v>4056</v>
      </c>
      <c r="J560" s="671">
        <v>4166.67</v>
      </c>
      <c r="K560" s="644"/>
      <c r="L560" s="570"/>
    </row>
    <row r="561" spans="1:12" ht="25.5" x14ac:dyDescent="0.25">
      <c r="A561" s="569">
        <v>559</v>
      </c>
      <c r="B561" s="584" t="s">
        <v>305</v>
      </c>
      <c r="C561" s="583" t="s">
        <v>4057</v>
      </c>
      <c r="D561" s="569" t="s">
        <v>989</v>
      </c>
      <c r="E561" s="584" t="s">
        <v>321</v>
      </c>
      <c r="F561" s="583" t="s">
        <v>4058</v>
      </c>
      <c r="G561" s="583" t="s">
        <v>3959</v>
      </c>
      <c r="H561" s="583" t="s">
        <v>4000</v>
      </c>
      <c r="I561" s="584" t="s">
        <v>4059</v>
      </c>
      <c r="J561" s="671">
        <v>480</v>
      </c>
      <c r="K561" s="644"/>
      <c r="L561" s="570"/>
    </row>
    <row r="562" spans="1:12" ht="25.5" x14ac:dyDescent="0.25">
      <c r="A562" s="569">
        <v>560</v>
      </c>
      <c r="B562" s="584" t="s">
        <v>305</v>
      </c>
      <c r="C562" s="583" t="s">
        <v>4060</v>
      </c>
      <c r="D562" s="569" t="s">
        <v>989</v>
      </c>
      <c r="E562" s="584" t="s">
        <v>321</v>
      </c>
      <c r="F562" s="583" t="s">
        <v>4061</v>
      </c>
      <c r="G562" s="583" t="s">
        <v>3980</v>
      </c>
      <c r="H562" s="583" t="s">
        <v>4062</v>
      </c>
      <c r="I562" s="584" t="s">
        <v>2025</v>
      </c>
      <c r="J562" s="671">
        <v>500</v>
      </c>
      <c r="K562" s="644"/>
      <c r="L562" s="570"/>
    </row>
    <row r="563" spans="1:12" ht="25.5" x14ac:dyDescent="0.25">
      <c r="A563" s="569">
        <v>561</v>
      </c>
      <c r="B563" s="584" t="s">
        <v>305</v>
      </c>
      <c r="C563" s="583" t="s">
        <v>4041</v>
      </c>
      <c r="D563" s="569" t="s">
        <v>989</v>
      </c>
      <c r="E563" s="584" t="s">
        <v>694</v>
      </c>
      <c r="F563" s="583" t="s">
        <v>4063</v>
      </c>
      <c r="G563" s="583" t="s">
        <v>2028</v>
      </c>
      <c r="H563" s="583" t="s">
        <v>4043</v>
      </c>
      <c r="I563" s="584" t="s">
        <v>4064</v>
      </c>
      <c r="J563" s="671">
        <v>1310</v>
      </c>
      <c r="K563" s="644"/>
      <c r="L563" s="570"/>
    </row>
    <row r="564" spans="1:12" ht="25.5" x14ac:dyDescent="0.25">
      <c r="A564" s="569">
        <v>562</v>
      </c>
      <c r="B564" s="584" t="s">
        <v>305</v>
      </c>
      <c r="C564" s="583" t="s">
        <v>2001</v>
      </c>
      <c r="D564" s="569" t="s">
        <v>989</v>
      </c>
      <c r="E564" s="584" t="s">
        <v>321</v>
      </c>
      <c r="F564" s="583" t="s">
        <v>4065</v>
      </c>
      <c r="G564" s="583" t="s">
        <v>4066</v>
      </c>
      <c r="H564" s="583" t="s">
        <v>4067</v>
      </c>
      <c r="I564" s="584" t="s">
        <v>4068</v>
      </c>
      <c r="J564" s="671"/>
      <c r="K564" s="644"/>
      <c r="L564" s="570"/>
    </row>
    <row r="565" spans="1:12" ht="25.5" x14ac:dyDescent="0.25">
      <c r="A565" s="569">
        <v>563</v>
      </c>
      <c r="B565" s="584" t="s">
        <v>305</v>
      </c>
      <c r="C565" s="583" t="s">
        <v>4069</v>
      </c>
      <c r="D565" s="569" t="s">
        <v>989</v>
      </c>
      <c r="E565" s="584" t="s">
        <v>321</v>
      </c>
      <c r="F565" s="583" t="s">
        <v>4070</v>
      </c>
      <c r="G565" s="583" t="s">
        <v>4071</v>
      </c>
      <c r="H565" s="583" t="s">
        <v>4072</v>
      </c>
      <c r="I565" s="584" t="s">
        <v>4073</v>
      </c>
      <c r="J565" s="671"/>
      <c r="K565" s="644"/>
      <c r="L565" s="570"/>
    </row>
    <row r="566" spans="1:12" ht="25.5" x14ac:dyDescent="0.25">
      <c r="A566" s="569">
        <v>564</v>
      </c>
      <c r="B566" s="584" t="s">
        <v>305</v>
      </c>
      <c r="C566" s="583" t="s">
        <v>4074</v>
      </c>
      <c r="D566" s="569" t="s">
        <v>989</v>
      </c>
      <c r="E566" s="584" t="s">
        <v>321</v>
      </c>
      <c r="F566" s="583" t="s">
        <v>4075</v>
      </c>
      <c r="G566" s="583" t="s">
        <v>4076</v>
      </c>
      <c r="H566" s="583" t="s">
        <v>4077</v>
      </c>
      <c r="I566" s="584" t="s">
        <v>4078</v>
      </c>
      <c r="J566" s="671">
        <v>980</v>
      </c>
      <c r="K566" s="644"/>
      <c r="L566" s="570"/>
    </row>
    <row r="567" spans="1:12" ht="25.5" x14ac:dyDescent="0.25">
      <c r="A567" s="569">
        <v>565</v>
      </c>
      <c r="B567" s="584" t="s">
        <v>305</v>
      </c>
      <c r="C567" s="583" t="s">
        <v>4079</v>
      </c>
      <c r="D567" s="569" t="s">
        <v>989</v>
      </c>
      <c r="E567" s="584" t="s">
        <v>321</v>
      </c>
      <c r="F567" s="583" t="s">
        <v>4080</v>
      </c>
      <c r="G567" s="583" t="s">
        <v>4081</v>
      </c>
      <c r="H567" s="583" t="s">
        <v>3986</v>
      </c>
      <c r="I567" s="584" t="s">
        <v>4082</v>
      </c>
      <c r="J567" s="671">
        <v>678</v>
      </c>
      <c r="K567" s="644"/>
      <c r="L567" s="570"/>
    </row>
    <row r="568" spans="1:12" ht="25.5" x14ac:dyDescent="0.25">
      <c r="A568" s="569">
        <v>566</v>
      </c>
      <c r="B568" s="584" t="s">
        <v>305</v>
      </c>
      <c r="C568" s="583" t="s">
        <v>4057</v>
      </c>
      <c r="D568" s="569" t="s">
        <v>989</v>
      </c>
      <c r="E568" s="584" t="s">
        <v>321</v>
      </c>
      <c r="F568" s="583" t="s">
        <v>4083</v>
      </c>
      <c r="G568" s="583" t="s">
        <v>4081</v>
      </c>
      <c r="H568" s="583" t="s">
        <v>4084</v>
      </c>
      <c r="I568" s="584" t="s">
        <v>4085</v>
      </c>
      <c r="J568" s="671">
        <v>114</v>
      </c>
      <c r="K568" s="644"/>
      <c r="L568" s="570"/>
    </row>
    <row r="569" spans="1:12" ht="25.5" x14ac:dyDescent="0.25">
      <c r="A569" s="569">
        <v>567</v>
      </c>
      <c r="B569" s="584" t="s">
        <v>305</v>
      </c>
      <c r="C569" s="583" t="s">
        <v>4086</v>
      </c>
      <c r="D569" s="569" t="s">
        <v>989</v>
      </c>
      <c r="E569" s="584" t="s">
        <v>321</v>
      </c>
      <c r="F569" s="583" t="s">
        <v>4087</v>
      </c>
      <c r="G569" s="583" t="s">
        <v>4081</v>
      </c>
      <c r="H569" s="583" t="s">
        <v>3986</v>
      </c>
      <c r="I569" s="584" t="s">
        <v>4088</v>
      </c>
      <c r="J569" s="671"/>
      <c r="K569" s="644"/>
      <c r="L569" s="570"/>
    </row>
    <row r="570" spans="1:12" ht="25.5" x14ac:dyDescent="0.25">
      <c r="A570" s="569">
        <v>568</v>
      </c>
      <c r="B570" s="584" t="s">
        <v>305</v>
      </c>
      <c r="C570" s="583" t="s">
        <v>4045</v>
      </c>
      <c r="D570" s="569" t="s">
        <v>989</v>
      </c>
      <c r="E570" s="584" t="s">
        <v>321</v>
      </c>
      <c r="F570" s="583" t="s">
        <v>4089</v>
      </c>
      <c r="G570" s="583" t="s">
        <v>4047</v>
      </c>
      <c r="H570" s="583" t="s">
        <v>4048</v>
      </c>
      <c r="I570" s="584" t="s">
        <v>4090</v>
      </c>
      <c r="J570" s="671">
        <v>600</v>
      </c>
      <c r="K570" s="644"/>
      <c r="L570" s="570"/>
    </row>
    <row r="571" spans="1:12" ht="25.5" x14ac:dyDescent="0.25">
      <c r="A571" s="569">
        <v>569</v>
      </c>
      <c r="B571" s="584" t="s">
        <v>305</v>
      </c>
      <c r="C571" s="583" t="s">
        <v>4091</v>
      </c>
      <c r="D571" s="569" t="s">
        <v>989</v>
      </c>
      <c r="E571" s="584" t="s">
        <v>321</v>
      </c>
      <c r="F571" s="583" t="s">
        <v>4092</v>
      </c>
      <c r="G571" s="583" t="s">
        <v>4081</v>
      </c>
      <c r="H571" s="583" t="s">
        <v>4093</v>
      </c>
      <c r="I571" s="584" t="s">
        <v>4094</v>
      </c>
      <c r="J571" s="671">
        <v>250</v>
      </c>
      <c r="K571" s="644"/>
      <c r="L571" s="570"/>
    </row>
    <row r="572" spans="1:12" ht="25.5" x14ac:dyDescent="0.25">
      <c r="A572" s="569">
        <v>570</v>
      </c>
      <c r="B572" s="584" t="s">
        <v>305</v>
      </c>
      <c r="C572" s="583" t="s">
        <v>4091</v>
      </c>
      <c r="D572" s="569" t="s">
        <v>989</v>
      </c>
      <c r="E572" s="584" t="s">
        <v>321</v>
      </c>
      <c r="F572" s="583" t="s">
        <v>4095</v>
      </c>
      <c r="G572" s="583" t="s">
        <v>4081</v>
      </c>
      <c r="H572" s="583" t="s">
        <v>4093</v>
      </c>
      <c r="I572" s="584" t="s">
        <v>4096</v>
      </c>
      <c r="J572" s="671">
        <v>500</v>
      </c>
      <c r="K572" s="644"/>
      <c r="L572" s="570"/>
    </row>
    <row r="573" spans="1:12" ht="25.5" x14ac:dyDescent="0.25">
      <c r="A573" s="569">
        <v>571</v>
      </c>
      <c r="B573" s="584" t="s">
        <v>305</v>
      </c>
      <c r="C573" s="583" t="s">
        <v>3974</v>
      </c>
      <c r="D573" s="569" t="s">
        <v>989</v>
      </c>
      <c r="E573" s="584" t="s">
        <v>321</v>
      </c>
      <c r="F573" s="583" t="s">
        <v>4097</v>
      </c>
      <c r="G573" s="583" t="s">
        <v>3969</v>
      </c>
      <c r="H573" s="583" t="s">
        <v>4098</v>
      </c>
      <c r="I573" s="584" t="s">
        <v>3977</v>
      </c>
      <c r="J573" s="671">
        <v>1000</v>
      </c>
      <c r="K573" s="644"/>
      <c r="L573" s="570"/>
    </row>
    <row r="574" spans="1:12" ht="25.5" x14ac:dyDescent="0.25">
      <c r="A574" s="569">
        <v>572</v>
      </c>
      <c r="B574" s="584" t="s">
        <v>305</v>
      </c>
      <c r="C574" s="583" t="s">
        <v>4099</v>
      </c>
      <c r="D574" s="569" t="s">
        <v>989</v>
      </c>
      <c r="E574" s="584" t="s">
        <v>321</v>
      </c>
      <c r="F574" s="583" t="s">
        <v>4100</v>
      </c>
      <c r="G574" s="583" t="s">
        <v>3980</v>
      </c>
      <c r="H574" s="583" t="s">
        <v>4101</v>
      </c>
      <c r="I574" s="584" t="s">
        <v>4102</v>
      </c>
      <c r="J574" s="671">
        <v>2400</v>
      </c>
      <c r="K574" s="644"/>
      <c r="L574" s="570"/>
    </row>
    <row r="575" spans="1:12" ht="25.5" x14ac:dyDescent="0.25">
      <c r="A575" s="569">
        <v>573</v>
      </c>
      <c r="B575" s="584" t="s">
        <v>305</v>
      </c>
      <c r="C575" s="583" t="s">
        <v>4103</v>
      </c>
      <c r="D575" s="569" t="s">
        <v>989</v>
      </c>
      <c r="E575" s="584" t="s">
        <v>321</v>
      </c>
      <c r="F575" s="583" t="s">
        <v>4104</v>
      </c>
      <c r="G575" s="583" t="s">
        <v>1988</v>
      </c>
      <c r="H575" s="583" t="s">
        <v>4105</v>
      </c>
      <c r="I575" s="584" t="s">
        <v>4106</v>
      </c>
      <c r="J575" s="671">
        <v>3000</v>
      </c>
      <c r="K575" s="644"/>
      <c r="L575" s="570"/>
    </row>
    <row r="576" spans="1:12" ht="25.5" x14ac:dyDescent="0.25">
      <c r="A576" s="569">
        <v>574</v>
      </c>
      <c r="B576" s="584" t="s">
        <v>305</v>
      </c>
      <c r="C576" s="583" t="s">
        <v>4107</v>
      </c>
      <c r="D576" s="569" t="s">
        <v>989</v>
      </c>
      <c r="E576" s="584" t="s">
        <v>321</v>
      </c>
      <c r="F576" s="583" t="s">
        <v>4108</v>
      </c>
      <c r="G576" s="583" t="s">
        <v>4109</v>
      </c>
      <c r="H576" s="583" t="s">
        <v>4110</v>
      </c>
      <c r="I576" s="584" t="s">
        <v>4111</v>
      </c>
      <c r="J576" s="671">
        <v>900</v>
      </c>
      <c r="K576" s="644"/>
      <c r="L576" s="570"/>
    </row>
    <row r="577" spans="1:12" ht="25.5" x14ac:dyDescent="0.25">
      <c r="A577" s="569">
        <v>575</v>
      </c>
      <c r="B577" s="584" t="s">
        <v>305</v>
      </c>
      <c r="C577" s="583" t="s">
        <v>4112</v>
      </c>
      <c r="D577" s="569" t="s">
        <v>989</v>
      </c>
      <c r="E577" s="584" t="s">
        <v>321</v>
      </c>
      <c r="F577" s="583" t="s">
        <v>4113</v>
      </c>
      <c r="G577" s="583" t="s">
        <v>4114</v>
      </c>
      <c r="H577" s="583" t="s">
        <v>4115</v>
      </c>
      <c r="I577" s="584" t="s">
        <v>4116</v>
      </c>
      <c r="J577" s="671">
        <v>2106.66</v>
      </c>
      <c r="K577" s="644"/>
      <c r="L577" s="570"/>
    </row>
    <row r="578" spans="1:12" ht="38.25" x14ac:dyDescent="0.25">
      <c r="A578" s="569">
        <v>576</v>
      </c>
      <c r="B578" s="569" t="s">
        <v>307</v>
      </c>
      <c r="C578" s="570" t="s">
        <v>4117</v>
      </c>
      <c r="D578" s="569" t="s">
        <v>693</v>
      </c>
      <c r="E578" s="569" t="s">
        <v>694</v>
      </c>
      <c r="F578" s="570" t="s">
        <v>4118</v>
      </c>
      <c r="G578" s="570" t="s">
        <v>2130</v>
      </c>
      <c r="H578" s="570" t="s">
        <v>4119</v>
      </c>
      <c r="I578" s="569" t="s">
        <v>889</v>
      </c>
      <c r="J578" s="645">
        <v>17130</v>
      </c>
      <c r="K578" s="645"/>
      <c r="L578" s="570"/>
    </row>
    <row r="579" spans="1:12" ht="25.5" x14ac:dyDescent="0.25">
      <c r="A579" s="569">
        <v>577</v>
      </c>
      <c r="B579" s="569" t="s">
        <v>307</v>
      </c>
      <c r="C579" s="570" t="s">
        <v>4120</v>
      </c>
      <c r="D579" s="569" t="s">
        <v>693</v>
      </c>
      <c r="E579" s="569" t="s">
        <v>321</v>
      </c>
      <c r="F579" s="570" t="s">
        <v>4121</v>
      </c>
      <c r="G579" s="570" t="s">
        <v>4122</v>
      </c>
      <c r="H579" s="570" t="s">
        <v>4123</v>
      </c>
      <c r="I579" s="569" t="s">
        <v>3032</v>
      </c>
      <c r="J579" s="645">
        <v>21853</v>
      </c>
      <c r="K579" s="645"/>
      <c r="L579" s="570"/>
    </row>
    <row r="580" spans="1:12" ht="25.5" x14ac:dyDescent="0.25">
      <c r="A580" s="569">
        <v>578</v>
      </c>
      <c r="B580" s="569" t="s">
        <v>307</v>
      </c>
      <c r="C580" s="570" t="s">
        <v>4124</v>
      </c>
      <c r="D580" s="569" t="s">
        <v>693</v>
      </c>
      <c r="E580" s="569" t="s">
        <v>377</v>
      </c>
      <c r="F580" s="570" t="s">
        <v>4125</v>
      </c>
      <c r="G580" s="570" t="s">
        <v>4126</v>
      </c>
      <c r="H580" s="570" t="s">
        <v>4127</v>
      </c>
      <c r="I580" s="569">
        <v>2018</v>
      </c>
      <c r="J580" s="645">
        <v>10000</v>
      </c>
      <c r="K580" s="645"/>
      <c r="L580" s="570"/>
    </row>
    <row r="581" spans="1:12" ht="25.5" x14ac:dyDescent="0.25">
      <c r="A581" s="569">
        <v>579</v>
      </c>
      <c r="B581" s="569" t="s">
        <v>307</v>
      </c>
      <c r="C581" s="570" t="s">
        <v>4124</v>
      </c>
      <c r="D581" s="569" t="s">
        <v>693</v>
      </c>
      <c r="E581" s="569" t="s">
        <v>321</v>
      </c>
      <c r="F581" s="570" t="s">
        <v>4128</v>
      </c>
      <c r="G581" s="570" t="s">
        <v>4129</v>
      </c>
      <c r="H581" s="570" t="s">
        <v>4130</v>
      </c>
      <c r="I581" s="569">
        <v>2018</v>
      </c>
      <c r="J581" s="645">
        <v>22000</v>
      </c>
      <c r="K581" s="645"/>
      <c r="L581" s="570"/>
    </row>
    <row r="582" spans="1:12" ht="25.5" x14ac:dyDescent="0.25">
      <c r="A582" s="569">
        <v>580</v>
      </c>
      <c r="B582" s="569" t="s">
        <v>307</v>
      </c>
      <c r="C582" s="570" t="s">
        <v>4131</v>
      </c>
      <c r="D582" s="569" t="s">
        <v>693</v>
      </c>
      <c r="E582" s="569" t="s">
        <v>321</v>
      </c>
      <c r="F582" s="570" t="s">
        <v>4132</v>
      </c>
      <c r="G582" s="570" t="s">
        <v>4129</v>
      </c>
      <c r="H582" s="570" t="s">
        <v>4133</v>
      </c>
      <c r="I582" s="569">
        <v>2018</v>
      </c>
      <c r="J582" s="645">
        <v>5000</v>
      </c>
      <c r="K582" s="645"/>
      <c r="L582" s="570"/>
    </row>
    <row r="583" spans="1:12" ht="25.5" x14ac:dyDescent="0.25">
      <c r="A583" s="569">
        <v>581</v>
      </c>
      <c r="B583" s="584" t="s">
        <v>307</v>
      </c>
      <c r="C583" s="583" t="s">
        <v>4134</v>
      </c>
      <c r="D583" s="584" t="s">
        <v>693</v>
      </c>
      <c r="E583" s="584" t="s">
        <v>321</v>
      </c>
      <c r="F583" s="570" t="s">
        <v>4135</v>
      </c>
      <c r="G583" s="583" t="s">
        <v>4136</v>
      </c>
      <c r="H583" s="570" t="s">
        <v>4137</v>
      </c>
      <c r="I583" s="569" t="s">
        <v>1275</v>
      </c>
      <c r="J583" s="645">
        <v>46773</v>
      </c>
      <c r="K583" s="645"/>
      <c r="L583" s="570"/>
    </row>
    <row r="584" spans="1:12" ht="25.5" x14ac:dyDescent="0.25">
      <c r="A584" s="569">
        <v>582</v>
      </c>
      <c r="B584" s="569" t="s">
        <v>307</v>
      </c>
      <c r="C584" s="570" t="s">
        <v>4138</v>
      </c>
      <c r="D584" s="569" t="s">
        <v>989</v>
      </c>
      <c r="E584" s="569" t="s">
        <v>321</v>
      </c>
      <c r="F584" s="570" t="s">
        <v>4139</v>
      </c>
      <c r="G584" s="570" t="s">
        <v>4140</v>
      </c>
      <c r="H584" s="570" t="s">
        <v>4141</v>
      </c>
      <c r="I584" s="569">
        <v>2018</v>
      </c>
      <c r="J584" s="645">
        <v>1000</v>
      </c>
      <c r="K584" s="645"/>
      <c r="L584" s="570"/>
    </row>
    <row r="585" spans="1:12" ht="25.5" x14ac:dyDescent="0.25">
      <c r="A585" s="569">
        <v>583</v>
      </c>
      <c r="B585" s="569" t="s">
        <v>307</v>
      </c>
      <c r="C585" s="570" t="s">
        <v>4142</v>
      </c>
      <c r="D585" s="569" t="s">
        <v>693</v>
      </c>
      <c r="E585" s="569" t="s">
        <v>321</v>
      </c>
      <c r="F585" s="570" t="s">
        <v>4143</v>
      </c>
      <c r="G585" s="570" t="s">
        <v>4140</v>
      </c>
      <c r="H585" s="570" t="s">
        <v>4141</v>
      </c>
      <c r="I585" s="569">
        <v>2018</v>
      </c>
      <c r="J585" s="645">
        <v>4000</v>
      </c>
      <c r="K585" s="645"/>
      <c r="L585" s="570"/>
    </row>
    <row r="586" spans="1:12" ht="25.5" x14ac:dyDescent="0.25">
      <c r="A586" s="569">
        <v>584</v>
      </c>
      <c r="B586" s="569" t="s">
        <v>307</v>
      </c>
      <c r="C586" s="570" t="s">
        <v>4144</v>
      </c>
      <c r="D586" s="569" t="s">
        <v>989</v>
      </c>
      <c r="E586" s="569" t="s">
        <v>321</v>
      </c>
      <c r="F586" s="570" t="s">
        <v>4145</v>
      </c>
      <c r="G586" s="570" t="s">
        <v>4146</v>
      </c>
      <c r="H586" s="570" t="s">
        <v>4147</v>
      </c>
      <c r="I586" s="569">
        <v>2018</v>
      </c>
      <c r="J586" s="645">
        <v>3600</v>
      </c>
      <c r="K586" s="645"/>
      <c r="L586" s="570"/>
    </row>
    <row r="587" spans="1:12" ht="25.5" x14ac:dyDescent="0.25">
      <c r="A587" s="569">
        <v>585</v>
      </c>
      <c r="B587" s="569" t="s">
        <v>307</v>
      </c>
      <c r="C587" s="570" t="s">
        <v>4148</v>
      </c>
      <c r="D587" s="569" t="s">
        <v>989</v>
      </c>
      <c r="E587" s="569" t="s">
        <v>321</v>
      </c>
      <c r="F587" s="570" t="s">
        <v>4149</v>
      </c>
      <c r="G587" s="570" t="s">
        <v>4146</v>
      </c>
      <c r="H587" s="570" t="s">
        <v>4147</v>
      </c>
      <c r="I587" s="569">
        <v>2018</v>
      </c>
      <c r="J587" s="645">
        <v>2400</v>
      </c>
      <c r="K587" s="645"/>
      <c r="L587" s="570"/>
    </row>
    <row r="588" spans="1:12" ht="25.5" x14ac:dyDescent="0.25">
      <c r="A588" s="569">
        <v>586</v>
      </c>
      <c r="B588" s="569" t="s">
        <v>307</v>
      </c>
      <c r="C588" s="570" t="s">
        <v>4150</v>
      </c>
      <c r="D588" s="569" t="s">
        <v>989</v>
      </c>
      <c r="E588" s="569" t="s">
        <v>321</v>
      </c>
      <c r="F588" s="570" t="s">
        <v>4151</v>
      </c>
      <c r="G588" s="570" t="s">
        <v>4146</v>
      </c>
      <c r="H588" s="570" t="s">
        <v>4147</v>
      </c>
      <c r="I588" s="569">
        <v>2018</v>
      </c>
      <c r="J588" s="645">
        <v>3600</v>
      </c>
      <c r="K588" s="645"/>
      <c r="L588" s="570"/>
    </row>
    <row r="589" spans="1:12" ht="25.5" x14ac:dyDescent="0.25">
      <c r="A589" s="569">
        <v>587</v>
      </c>
      <c r="B589" s="569" t="s">
        <v>307</v>
      </c>
      <c r="C589" s="570" t="s">
        <v>4152</v>
      </c>
      <c r="D589" s="569" t="s">
        <v>989</v>
      </c>
      <c r="E589" s="569" t="s">
        <v>321</v>
      </c>
      <c r="F589" s="570" t="s">
        <v>4153</v>
      </c>
      <c r="G589" s="570" t="s">
        <v>4146</v>
      </c>
      <c r="H589" s="570" t="s">
        <v>4147</v>
      </c>
      <c r="I589" s="569">
        <v>2018</v>
      </c>
      <c r="J589" s="645">
        <v>3600</v>
      </c>
      <c r="K589" s="645"/>
      <c r="L589" s="570"/>
    </row>
    <row r="590" spans="1:12" ht="25.5" x14ac:dyDescent="0.25">
      <c r="A590" s="569">
        <v>588</v>
      </c>
      <c r="B590" s="569" t="s">
        <v>307</v>
      </c>
      <c r="C590" s="570" t="s">
        <v>4154</v>
      </c>
      <c r="D590" s="569" t="s">
        <v>989</v>
      </c>
      <c r="E590" s="569" t="s">
        <v>321</v>
      </c>
      <c r="F590" s="583" t="s">
        <v>4155</v>
      </c>
      <c r="G590" s="570" t="s">
        <v>2087</v>
      </c>
      <c r="H590" s="570" t="s">
        <v>4156</v>
      </c>
      <c r="I590" s="569">
        <v>2018</v>
      </c>
      <c r="J590" s="645">
        <v>6600</v>
      </c>
      <c r="K590" s="644"/>
      <c r="L590" s="583"/>
    </row>
    <row r="591" spans="1:12" ht="25.5" x14ac:dyDescent="0.25">
      <c r="A591" s="569">
        <v>589</v>
      </c>
      <c r="B591" s="569" t="s">
        <v>307</v>
      </c>
      <c r="C591" s="570" t="s">
        <v>4157</v>
      </c>
      <c r="D591" s="569" t="s">
        <v>989</v>
      </c>
      <c r="E591" s="569" t="s">
        <v>321</v>
      </c>
      <c r="F591" s="583" t="s">
        <v>4158</v>
      </c>
      <c r="G591" s="570" t="s">
        <v>2087</v>
      </c>
      <c r="H591" s="570" t="s">
        <v>4159</v>
      </c>
      <c r="I591" s="569">
        <v>2018</v>
      </c>
      <c r="J591" s="644">
        <v>1200</v>
      </c>
      <c r="K591" s="644"/>
      <c r="L591" s="583"/>
    </row>
    <row r="592" spans="1:12" ht="25.5" x14ac:dyDescent="0.25">
      <c r="A592" s="569">
        <v>590</v>
      </c>
      <c r="B592" s="569" t="s">
        <v>307</v>
      </c>
      <c r="C592" s="570" t="s">
        <v>4160</v>
      </c>
      <c r="D592" s="569" t="s">
        <v>989</v>
      </c>
      <c r="E592" s="569" t="s">
        <v>321</v>
      </c>
      <c r="F592" s="583" t="s">
        <v>4161</v>
      </c>
      <c r="G592" s="583" t="s">
        <v>4162</v>
      </c>
      <c r="H592" s="583" t="s">
        <v>4163</v>
      </c>
      <c r="I592" s="569">
        <v>2018</v>
      </c>
      <c r="J592" s="644">
        <v>2400</v>
      </c>
      <c r="K592" s="644"/>
      <c r="L592" s="583"/>
    </row>
    <row r="593" spans="1:12" x14ac:dyDescent="0.25">
      <c r="A593" s="569">
        <v>591</v>
      </c>
      <c r="B593" s="569" t="s">
        <v>307</v>
      </c>
      <c r="C593" s="570" t="s">
        <v>4164</v>
      </c>
      <c r="D593" s="569" t="s">
        <v>989</v>
      </c>
      <c r="E593" s="569" t="s">
        <v>321</v>
      </c>
      <c r="F593" s="583" t="s">
        <v>4165</v>
      </c>
      <c r="G593" s="583" t="s">
        <v>4166</v>
      </c>
      <c r="H593" s="583" t="s">
        <v>4167</v>
      </c>
      <c r="I593" s="569">
        <v>2018</v>
      </c>
      <c r="J593" s="644">
        <v>1000</v>
      </c>
      <c r="K593" s="644"/>
      <c r="L593" s="583"/>
    </row>
    <row r="594" spans="1:12" ht="25.5" x14ac:dyDescent="0.25">
      <c r="A594" s="569">
        <v>592</v>
      </c>
      <c r="B594" s="569" t="s">
        <v>307</v>
      </c>
      <c r="C594" s="570" t="s">
        <v>4168</v>
      </c>
      <c r="D594" s="569" t="s">
        <v>989</v>
      </c>
      <c r="E594" s="569" t="s">
        <v>321</v>
      </c>
      <c r="F594" s="583" t="s">
        <v>4169</v>
      </c>
      <c r="G594" s="583" t="s">
        <v>4129</v>
      </c>
      <c r="H594" s="583" t="s">
        <v>4170</v>
      </c>
      <c r="I594" s="569">
        <v>2018</v>
      </c>
      <c r="J594" s="644">
        <v>4959</v>
      </c>
      <c r="K594" s="644"/>
      <c r="L594" s="583"/>
    </row>
    <row r="595" spans="1:12" ht="25.5" x14ac:dyDescent="0.25">
      <c r="A595" s="569">
        <v>593</v>
      </c>
      <c r="B595" s="569" t="s">
        <v>307</v>
      </c>
      <c r="C595" s="570" t="s">
        <v>4171</v>
      </c>
      <c r="D595" s="569" t="s">
        <v>989</v>
      </c>
      <c r="E595" s="569" t="s">
        <v>321</v>
      </c>
      <c r="F595" s="583" t="s">
        <v>4172</v>
      </c>
      <c r="G595" s="583" t="s">
        <v>2130</v>
      </c>
      <c r="H595" s="583" t="s">
        <v>4173</v>
      </c>
      <c r="I595" s="569">
        <v>2018</v>
      </c>
      <c r="J595" s="644">
        <v>2760</v>
      </c>
      <c r="K595" s="644"/>
      <c r="L595" s="583"/>
    </row>
    <row r="596" spans="1:12" x14ac:dyDescent="0.25">
      <c r="A596" s="569">
        <v>594</v>
      </c>
      <c r="B596" s="569" t="s">
        <v>307</v>
      </c>
      <c r="C596" s="583" t="s">
        <v>4174</v>
      </c>
      <c r="D596" s="569" t="s">
        <v>989</v>
      </c>
      <c r="E596" s="569" t="s">
        <v>321</v>
      </c>
      <c r="F596" s="583" t="s">
        <v>4175</v>
      </c>
      <c r="G596" s="583" t="s">
        <v>4176</v>
      </c>
      <c r="H596" s="583" t="s">
        <v>4177</v>
      </c>
      <c r="I596" s="569">
        <v>2018</v>
      </c>
      <c r="J596" s="644">
        <v>1000</v>
      </c>
      <c r="K596" s="644"/>
      <c r="L596" s="583"/>
    </row>
    <row r="597" spans="1:12" ht="25.5" x14ac:dyDescent="0.25">
      <c r="A597" s="569">
        <v>595</v>
      </c>
      <c r="B597" s="569" t="s">
        <v>307</v>
      </c>
      <c r="C597" s="583" t="s">
        <v>4178</v>
      </c>
      <c r="D597" s="569" t="s">
        <v>989</v>
      </c>
      <c r="E597" s="569" t="s">
        <v>321</v>
      </c>
      <c r="F597" s="583" t="s">
        <v>4179</v>
      </c>
      <c r="G597" s="583" t="s">
        <v>4180</v>
      </c>
      <c r="H597" s="583" t="s">
        <v>4181</v>
      </c>
      <c r="I597" s="569">
        <v>2018</v>
      </c>
      <c r="J597" s="644">
        <v>3400</v>
      </c>
      <c r="K597" s="644"/>
      <c r="L597" s="583"/>
    </row>
    <row r="598" spans="1:12" ht="25.5" x14ac:dyDescent="0.25">
      <c r="A598" s="569">
        <v>596</v>
      </c>
      <c r="B598" s="569" t="s">
        <v>307</v>
      </c>
      <c r="C598" s="583" t="s">
        <v>4182</v>
      </c>
      <c r="D598" s="569" t="s">
        <v>989</v>
      </c>
      <c r="E598" s="569" t="s">
        <v>321</v>
      </c>
      <c r="F598" s="583" t="s">
        <v>4183</v>
      </c>
      <c r="G598" s="583" t="s">
        <v>2130</v>
      </c>
      <c r="H598" s="583" t="s">
        <v>4184</v>
      </c>
      <c r="I598" s="569">
        <v>2018</v>
      </c>
      <c r="J598" s="644">
        <v>556</v>
      </c>
      <c r="K598" s="644"/>
      <c r="L598" s="583"/>
    </row>
    <row r="599" spans="1:12" ht="25.5" x14ac:dyDescent="0.25">
      <c r="A599" s="569">
        <v>597</v>
      </c>
      <c r="B599" s="569" t="s">
        <v>307</v>
      </c>
      <c r="C599" s="570" t="s">
        <v>4185</v>
      </c>
      <c r="D599" s="569" t="s">
        <v>989</v>
      </c>
      <c r="E599" s="569" t="s">
        <v>321</v>
      </c>
      <c r="F599" s="570" t="s">
        <v>4186</v>
      </c>
      <c r="G599" s="570" t="s">
        <v>2134</v>
      </c>
      <c r="H599" s="570" t="s">
        <v>4187</v>
      </c>
      <c r="I599" s="569">
        <v>2018</v>
      </c>
      <c r="J599" s="645">
        <v>4500</v>
      </c>
      <c r="K599" s="644"/>
      <c r="L599" s="583"/>
    </row>
    <row r="600" spans="1:12" ht="25.5" x14ac:dyDescent="0.25">
      <c r="A600" s="569">
        <v>598</v>
      </c>
      <c r="B600" s="584" t="s">
        <v>681</v>
      </c>
      <c r="C600" s="570" t="s">
        <v>4188</v>
      </c>
      <c r="D600" s="569" t="s">
        <v>989</v>
      </c>
      <c r="E600" s="584" t="s">
        <v>321</v>
      </c>
      <c r="F600" s="603" t="s">
        <v>3480</v>
      </c>
      <c r="G600" s="570" t="s">
        <v>4189</v>
      </c>
      <c r="H600" s="570" t="s">
        <v>4190</v>
      </c>
      <c r="I600" s="596" t="s">
        <v>4191</v>
      </c>
      <c r="J600" s="644">
        <v>1670</v>
      </c>
      <c r="K600" s="645"/>
      <c r="L600" s="570"/>
    </row>
    <row r="601" spans="1:12" ht="25.5" x14ac:dyDescent="0.25">
      <c r="A601" s="569">
        <v>599</v>
      </c>
      <c r="B601" s="584" t="s">
        <v>681</v>
      </c>
      <c r="C601" s="570" t="s">
        <v>2753</v>
      </c>
      <c r="D601" s="569" t="s">
        <v>989</v>
      </c>
      <c r="E601" s="584" t="s">
        <v>321</v>
      </c>
      <c r="F601" s="603" t="s">
        <v>3540</v>
      </c>
      <c r="G601" s="570" t="s">
        <v>4192</v>
      </c>
      <c r="H601" s="570" t="s">
        <v>4193</v>
      </c>
      <c r="I601" s="596" t="s">
        <v>4194</v>
      </c>
      <c r="J601" s="644">
        <v>3770.82</v>
      </c>
      <c r="K601" s="645"/>
      <c r="L601" s="570"/>
    </row>
    <row r="602" spans="1:12" ht="25.5" x14ac:dyDescent="0.25">
      <c r="A602" s="569">
        <v>600</v>
      </c>
      <c r="B602" s="584" t="s">
        <v>681</v>
      </c>
      <c r="C602" s="570" t="s">
        <v>2753</v>
      </c>
      <c r="D602" s="569" t="s">
        <v>989</v>
      </c>
      <c r="E602" s="584" t="s">
        <v>321</v>
      </c>
      <c r="F602" s="603" t="s">
        <v>3510</v>
      </c>
      <c r="G602" s="570" t="s">
        <v>2436</v>
      </c>
      <c r="H602" s="570" t="s">
        <v>4195</v>
      </c>
      <c r="I602" s="596" t="s">
        <v>4196</v>
      </c>
      <c r="J602" s="644">
        <v>2200</v>
      </c>
      <c r="K602" s="645"/>
      <c r="L602" s="570"/>
    </row>
    <row r="603" spans="1:12" ht="25.5" x14ac:dyDescent="0.25">
      <c r="A603" s="569">
        <v>601</v>
      </c>
      <c r="B603" s="584" t="s">
        <v>681</v>
      </c>
      <c r="C603" s="570" t="s">
        <v>2424</v>
      </c>
      <c r="D603" s="569" t="s">
        <v>989</v>
      </c>
      <c r="E603" s="584" t="s">
        <v>321</v>
      </c>
      <c r="F603" s="603" t="s">
        <v>1243</v>
      </c>
      <c r="G603" s="570" t="s">
        <v>2174</v>
      </c>
      <c r="H603" s="570" t="s">
        <v>4197</v>
      </c>
      <c r="I603" s="596" t="s">
        <v>4198</v>
      </c>
      <c r="J603" s="644">
        <v>700</v>
      </c>
      <c r="K603" s="645"/>
      <c r="L603" s="570"/>
    </row>
    <row r="604" spans="1:12" ht="25.5" x14ac:dyDescent="0.25">
      <c r="A604" s="569">
        <v>602</v>
      </c>
      <c r="B604" s="584" t="s">
        <v>681</v>
      </c>
      <c r="C604" s="570" t="s">
        <v>2753</v>
      </c>
      <c r="D604" s="569" t="s">
        <v>989</v>
      </c>
      <c r="E604" s="584" t="s">
        <v>321</v>
      </c>
      <c r="F604" s="603" t="s">
        <v>3572</v>
      </c>
      <c r="G604" s="570" t="s">
        <v>4199</v>
      </c>
      <c r="H604" s="570" t="s">
        <v>4200</v>
      </c>
      <c r="I604" s="596" t="s">
        <v>4201</v>
      </c>
      <c r="J604" s="644">
        <v>2550</v>
      </c>
      <c r="K604" s="645"/>
      <c r="L604" s="570"/>
    </row>
    <row r="605" spans="1:12" ht="25.5" x14ac:dyDescent="0.25">
      <c r="A605" s="569">
        <v>603</v>
      </c>
      <c r="B605" s="584" t="s">
        <v>681</v>
      </c>
      <c r="C605" s="570" t="s">
        <v>4202</v>
      </c>
      <c r="D605" s="569" t="s">
        <v>989</v>
      </c>
      <c r="E605" s="584" t="s">
        <v>321</v>
      </c>
      <c r="F605" s="603" t="s">
        <v>4203</v>
      </c>
      <c r="G605" s="570" t="s">
        <v>4204</v>
      </c>
      <c r="H605" s="570" t="s">
        <v>4205</v>
      </c>
      <c r="I605" s="596" t="s">
        <v>4206</v>
      </c>
      <c r="J605" s="644">
        <v>1800</v>
      </c>
      <c r="K605" s="645"/>
      <c r="L605" s="570"/>
    </row>
    <row r="606" spans="1:12" ht="25.5" x14ac:dyDescent="0.25">
      <c r="A606" s="569">
        <v>604</v>
      </c>
      <c r="B606" s="584" t="s">
        <v>681</v>
      </c>
      <c r="C606" s="570" t="s">
        <v>2292</v>
      </c>
      <c r="D606" s="569" t="s">
        <v>989</v>
      </c>
      <c r="E606" s="584" t="s">
        <v>321</v>
      </c>
      <c r="F606" s="603" t="s">
        <v>4207</v>
      </c>
      <c r="G606" s="570" t="s">
        <v>2294</v>
      </c>
      <c r="H606" s="570" t="s">
        <v>4208</v>
      </c>
      <c r="I606" s="596" t="s">
        <v>4209</v>
      </c>
      <c r="J606" s="644">
        <v>100</v>
      </c>
      <c r="K606" s="645"/>
      <c r="L606" s="570"/>
    </row>
    <row r="607" spans="1:12" ht="25.5" x14ac:dyDescent="0.25">
      <c r="A607" s="569">
        <v>605</v>
      </c>
      <c r="B607" s="584" t="s">
        <v>681</v>
      </c>
      <c r="C607" s="570" t="s">
        <v>4202</v>
      </c>
      <c r="D607" s="569" t="s">
        <v>989</v>
      </c>
      <c r="E607" s="584" t="s">
        <v>321</v>
      </c>
      <c r="F607" s="603" t="s">
        <v>4210</v>
      </c>
      <c r="G607" s="570" t="s">
        <v>4211</v>
      </c>
      <c r="H607" s="570" t="s">
        <v>4212</v>
      </c>
      <c r="I607" s="596" t="s">
        <v>4213</v>
      </c>
      <c r="J607" s="644">
        <v>550</v>
      </c>
      <c r="K607" s="645"/>
      <c r="L607" s="570"/>
    </row>
    <row r="608" spans="1:12" ht="25.5" x14ac:dyDescent="0.25">
      <c r="A608" s="569">
        <v>606</v>
      </c>
      <c r="B608" s="584" t="s">
        <v>681</v>
      </c>
      <c r="C608" s="570" t="s">
        <v>4202</v>
      </c>
      <c r="D608" s="569" t="s">
        <v>989</v>
      </c>
      <c r="E608" s="584" t="s">
        <v>321</v>
      </c>
      <c r="F608" s="603" t="s">
        <v>4214</v>
      </c>
      <c r="G608" s="570" t="s">
        <v>4204</v>
      </c>
      <c r="H608" s="570" t="s">
        <v>4215</v>
      </c>
      <c r="I608" s="596" t="s">
        <v>4216</v>
      </c>
      <c r="J608" s="644">
        <v>1800</v>
      </c>
      <c r="K608" s="645"/>
      <c r="L608" s="570"/>
    </row>
    <row r="609" spans="1:12" ht="25.5" x14ac:dyDescent="0.25">
      <c r="A609" s="569">
        <v>607</v>
      </c>
      <c r="B609" s="584" t="s">
        <v>681</v>
      </c>
      <c r="C609" s="570" t="s">
        <v>4217</v>
      </c>
      <c r="D609" s="569" t="s">
        <v>989</v>
      </c>
      <c r="E609" s="584" t="s">
        <v>321</v>
      </c>
      <c r="F609" s="603" t="s">
        <v>4218</v>
      </c>
      <c r="G609" s="570" t="s">
        <v>4211</v>
      </c>
      <c r="H609" s="570" t="s">
        <v>4212</v>
      </c>
      <c r="I609" s="596" t="s">
        <v>4219</v>
      </c>
      <c r="J609" s="644">
        <v>3870</v>
      </c>
      <c r="K609" s="645"/>
      <c r="L609" s="570"/>
    </row>
    <row r="610" spans="1:12" ht="25.5" x14ac:dyDescent="0.25">
      <c r="A610" s="569">
        <v>608</v>
      </c>
      <c r="B610" s="584" t="s">
        <v>681</v>
      </c>
      <c r="C610" s="570" t="s">
        <v>4220</v>
      </c>
      <c r="D610" s="569" t="s">
        <v>989</v>
      </c>
      <c r="E610" s="584" t="s">
        <v>321</v>
      </c>
      <c r="F610" s="603" t="s">
        <v>4221</v>
      </c>
      <c r="G610" s="570" t="s">
        <v>4211</v>
      </c>
      <c r="H610" s="570" t="s">
        <v>4212</v>
      </c>
      <c r="I610" s="596" t="s">
        <v>4222</v>
      </c>
      <c r="J610" s="644">
        <v>13005.42</v>
      </c>
      <c r="K610" s="645"/>
      <c r="L610" s="570"/>
    </row>
    <row r="611" spans="1:12" ht="25.5" x14ac:dyDescent="0.25">
      <c r="A611" s="569">
        <v>609</v>
      </c>
      <c r="B611" s="584" t="s">
        <v>681</v>
      </c>
      <c r="C611" s="570" t="s">
        <v>4223</v>
      </c>
      <c r="D611" s="569" t="s">
        <v>989</v>
      </c>
      <c r="E611" s="584" t="s">
        <v>321</v>
      </c>
      <c r="F611" s="603" t="s">
        <v>4224</v>
      </c>
      <c r="G611" s="570" t="s">
        <v>4211</v>
      </c>
      <c r="H611" s="570" t="s">
        <v>4212</v>
      </c>
      <c r="I611" s="596" t="s">
        <v>4225</v>
      </c>
      <c r="J611" s="644">
        <v>500</v>
      </c>
      <c r="K611" s="645"/>
      <c r="L611" s="570"/>
    </row>
    <row r="612" spans="1:12" ht="25.5" x14ac:dyDescent="0.25">
      <c r="A612" s="569">
        <v>610</v>
      </c>
      <c r="B612" s="584" t="s">
        <v>681</v>
      </c>
      <c r="C612" s="570" t="s">
        <v>4226</v>
      </c>
      <c r="D612" s="569" t="s">
        <v>989</v>
      </c>
      <c r="E612" s="584" t="s">
        <v>321</v>
      </c>
      <c r="F612" s="603" t="s">
        <v>4227</v>
      </c>
      <c r="G612" s="570" t="s">
        <v>4211</v>
      </c>
      <c r="H612" s="570" t="s">
        <v>4212</v>
      </c>
      <c r="I612" s="596" t="s">
        <v>4225</v>
      </c>
      <c r="J612" s="644">
        <v>500</v>
      </c>
      <c r="K612" s="645"/>
      <c r="L612" s="570"/>
    </row>
    <row r="613" spans="1:12" ht="25.5" x14ac:dyDescent="0.25">
      <c r="A613" s="569">
        <v>611</v>
      </c>
      <c r="B613" s="584" t="s">
        <v>681</v>
      </c>
      <c r="C613" s="570" t="s">
        <v>4228</v>
      </c>
      <c r="D613" s="569" t="s">
        <v>989</v>
      </c>
      <c r="E613" s="584" t="s">
        <v>321</v>
      </c>
      <c r="F613" s="603" t="s">
        <v>4229</v>
      </c>
      <c r="G613" s="570" t="s">
        <v>4211</v>
      </c>
      <c r="H613" s="570" t="s">
        <v>4212</v>
      </c>
      <c r="I613" s="596" t="s">
        <v>4219</v>
      </c>
      <c r="J613" s="644"/>
      <c r="K613" s="645"/>
      <c r="L613" s="570"/>
    </row>
    <row r="614" spans="1:12" ht="25.5" x14ac:dyDescent="0.25">
      <c r="A614" s="569">
        <v>612</v>
      </c>
      <c r="B614" s="584" t="s">
        <v>681</v>
      </c>
      <c r="C614" s="570" t="s">
        <v>4230</v>
      </c>
      <c r="D614" s="569" t="s">
        <v>989</v>
      </c>
      <c r="E614" s="584" t="s">
        <v>321</v>
      </c>
      <c r="F614" s="603" t="s">
        <v>4231</v>
      </c>
      <c r="G614" s="570" t="s">
        <v>4211</v>
      </c>
      <c r="H614" s="570" t="s">
        <v>4212</v>
      </c>
      <c r="I614" s="596" t="s">
        <v>4232</v>
      </c>
      <c r="J614" s="644">
        <v>675</v>
      </c>
      <c r="K614" s="645"/>
      <c r="L614" s="570"/>
    </row>
    <row r="615" spans="1:12" ht="25.5" x14ac:dyDescent="0.25">
      <c r="A615" s="569">
        <v>613</v>
      </c>
      <c r="B615" s="584" t="s">
        <v>681</v>
      </c>
      <c r="C615" s="570" t="s">
        <v>4188</v>
      </c>
      <c r="D615" s="569" t="s">
        <v>989</v>
      </c>
      <c r="E615" s="584" t="s">
        <v>321</v>
      </c>
      <c r="F615" s="603" t="s">
        <v>4233</v>
      </c>
      <c r="G615" s="570" t="s">
        <v>4189</v>
      </c>
      <c r="H615" s="570" t="s">
        <v>4234</v>
      </c>
      <c r="I615" s="596" t="s">
        <v>4235</v>
      </c>
      <c r="J615" s="644">
        <v>3340</v>
      </c>
      <c r="K615" s="645"/>
      <c r="L615" s="570"/>
    </row>
    <row r="616" spans="1:12" ht="25.5" x14ac:dyDescent="0.25">
      <c r="A616" s="569">
        <v>614</v>
      </c>
      <c r="B616" s="584" t="s">
        <v>681</v>
      </c>
      <c r="C616" s="570" t="s">
        <v>4236</v>
      </c>
      <c r="D616" s="569" t="s">
        <v>989</v>
      </c>
      <c r="E616" s="584" t="s">
        <v>321</v>
      </c>
      <c r="F616" s="603" t="s">
        <v>4237</v>
      </c>
      <c r="G616" s="570" t="s">
        <v>4238</v>
      </c>
      <c r="H616" s="570" t="s">
        <v>4239</v>
      </c>
      <c r="I616" s="596" t="s">
        <v>2625</v>
      </c>
      <c r="J616" s="644">
        <v>720</v>
      </c>
      <c r="K616" s="645"/>
      <c r="L616" s="570"/>
    </row>
    <row r="617" spans="1:12" ht="25.5" x14ac:dyDescent="0.25">
      <c r="A617" s="569">
        <v>615</v>
      </c>
      <c r="B617" s="584" t="s">
        <v>681</v>
      </c>
      <c r="C617" s="570" t="s">
        <v>4236</v>
      </c>
      <c r="D617" s="569" t="s">
        <v>989</v>
      </c>
      <c r="E617" s="584" t="s">
        <v>321</v>
      </c>
      <c r="F617" s="603" t="s">
        <v>4240</v>
      </c>
      <c r="G617" s="570" t="s">
        <v>4238</v>
      </c>
      <c r="H617" s="570" t="s">
        <v>4241</v>
      </c>
      <c r="I617" s="596" t="s">
        <v>4242</v>
      </c>
      <c r="J617" s="644">
        <v>420</v>
      </c>
      <c r="K617" s="645"/>
      <c r="L617" s="570"/>
    </row>
    <row r="618" spans="1:12" ht="25.5" x14ac:dyDescent="0.25">
      <c r="A618" s="569">
        <v>616</v>
      </c>
      <c r="B618" s="584" t="s">
        <v>681</v>
      </c>
      <c r="C618" s="583" t="s">
        <v>4188</v>
      </c>
      <c r="D618" s="569" t="s">
        <v>989</v>
      </c>
      <c r="E618" s="584" t="s">
        <v>321</v>
      </c>
      <c r="F618" s="603" t="s">
        <v>4243</v>
      </c>
      <c r="G618" s="570" t="s">
        <v>4189</v>
      </c>
      <c r="H618" s="570" t="s">
        <v>4190</v>
      </c>
      <c r="I618" s="584" t="s">
        <v>4244</v>
      </c>
      <c r="J618" s="644">
        <v>1670</v>
      </c>
      <c r="K618" s="645"/>
      <c r="L618" s="570"/>
    </row>
    <row r="619" spans="1:12" ht="25.5" x14ac:dyDescent="0.25">
      <c r="A619" s="569">
        <v>617</v>
      </c>
      <c r="B619" s="584" t="s">
        <v>681</v>
      </c>
      <c r="C619" s="570" t="s">
        <v>4226</v>
      </c>
      <c r="D619" s="569" t="s">
        <v>989</v>
      </c>
      <c r="E619" s="584" t="s">
        <v>321</v>
      </c>
      <c r="F619" s="603" t="s">
        <v>4245</v>
      </c>
      <c r="G619" s="570" t="s">
        <v>4211</v>
      </c>
      <c r="H619" s="583" t="s">
        <v>4212</v>
      </c>
      <c r="I619" s="584" t="s">
        <v>4246</v>
      </c>
      <c r="J619" s="644">
        <v>900</v>
      </c>
      <c r="K619" s="645"/>
      <c r="L619" s="570"/>
    </row>
    <row r="620" spans="1:12" ht="25.5" x14ac:dyDescent="0.25">
      <c r="A620" s="569">
        <v>618</v>
      </c>
      <c r="B620" s="584" t="s">
        <v>681</v>
      </c>
      <c r="C620" s="570" t="s">
        <v>4247</v>
      </c>
      <c r="D620" s="569" t="s">
        <v>989</v>
      </c>
      <c r="E620" s="584" t="s">
        <v>321</v>
      </c>
      <c r="F620" s="603" t="s">
        <v>4248</v>
      </c>
      <c r="G620" s="570" t="s">
        <v>4211</v>
      </c>
      <c r="H620" s="583" t="s">
        <v>4212</v>
      </c>
      <c r="I620" s="584" t="s">
        <v>4246</v>
      </c>
      <c r="J620" s="644">
        <v>1050</v>
      </c>
      <c r="K620" s="645"/>
      <c r="L620" s="570"/>
    </row>
    <row r="621" spans="1:12" ht="25.5" x14ac:dyDescent="0.25">
      <c r="A621" s="569">
        <v>619</v>
      </c>
      <c r="B621" s="584" t="s">
        <v>681</v>
      </c>
      <c r="C621" s="570" t="s">
        <v>4249</v>
      </c>
      <c r="D621" s="569" t="s">
        <v>989</v>
      </c>
      <c r="E621" s="584" t="s">
        <v>321</v>
      </c>
      <c r="F621" s="603" t="s">
        <v>4250</v>
      </c>
      <c r="G621" s="570" t="s">
        <v>4211</v>
      </c>
      <c r="H621" s="583" t="s">
        <v>4212</v>
      </c>
      <c r="I621" s="584" t="s">
        <v>4251</v>
      </c>
      <c r="J621" s="644">
        <v>1650</v>
      </c>
      <c r="K621" s="645"/>
      <c r="L621" s="570"/>
    </row>
    <row r="622" spans="1:12" ht="25.5" x14ac:dyDescent="0.25">
      <c r="A622" s="569">
        <v>620</v>
      </c>
      <c r="B622" s="584" t="s">
        <v>681</v>
      </c>
      <c r="C622" s="570" t="s">
        <v>4202</v>
      </c>
      <c r="D622" s="569" t="s">
        <v>989</v>
      </c>
      <c r="E622" s="584" t="s">
        <v>321</v>
      </c>
      <c r="F622" s="603" t="s">
        <v>4252</v>
      </c>
      <c r="G622" s="570" t="s">
        <v>4211</v>
      </c>
      <c r="H622" s="583" t="s">
        <v>4212</v>
      </c>
      <c r="I622" s="584" t="s">
        <v>4253</v>
      </c>
      <c r="J622" s="644">
        <v>850</v>
      </c>
      <c r="K622" s="645"/>
      <c r="L622" s="570"/>
    </row>
    <row r="623" spans="1:12" ht="25.5" x14ac:dyDescent="0.25">
      <c r="A623" s="569">
        <v>621</v>
      </c>
      <c r="B623" s="584" t="s">
        <v>681</v>
      </c>
      <c r="C623" s="583" t="s">
        <v>4228</v>
      </c>
      <c r="D623" s="569" t="s">
        <v>989</v>
      </c>
      <c r="E623" s="584" t="s">
        <v>321</v>
      </c>
      <c r="F623" s="603" t="s">
        <v>4254</v>
      </c>
      <c r="G623" s="570" t="s">
        <v>4211</v>
      </c>
      <c r="H623" s="583" t="s">
        <v>4212</v>
      </c>
      <c r="I623" s="584" t="s">
        <v>4251</v>
      </c>
      <c r="J623" s="644">
        <v>1150</v>
      </c>
      <c r="K623" s="645"/>
      <c r="L623" s="570"/>
    </row>
    <row r="624" spans="1:12" ht="25.5" x14ac:dyDescent="0.25">
      <c r="A624" s="569">
        <v>622</v>
      </c>
      <c r="B624" s="584" t="s">
        <v>681</v>
      </c>
      <c r="C624" s="570" t="s">
        <v>4220</v>
      </c>
      <c r="D624" s="569" t="s">
        <v>989</v>
      </c>
      <c r="E624" s="584" t="s">
        <v>321</v>
      </c>
      <c r="F624" s="603" t="s">
        <v>4255</v>
      </c>
      <c r="G624" s="570" t="s">
        <v>4211</v>
      </c>
      <c r="H624" s="583" t="s">
        <v>4212</v>
      </c>
      <c r="I624" s="584" t="s">
        <v>4251</v>
      </c>
      <c r="J624" s="644">
        <v>21567.91</v>
      </c>
      <c r="K624" s="645"/>
      <c r="L624" s="570"/>
    </row>
    <row r="625" spans="1:12" ht="25.5" x14ac:dyDescent="0.25">
      <c r="A625" s="569">
        <v>623</v>
      </c>
      <c r="B625" s="584" t="s">
        <v>681</v>
      </c>
      <c r="C625" s="570" t="s">
        <v>4217</v>
      </c>
      <c r="D625" s="569" t="s">
        <v>989</v>
      </c>
      <c r="E625" s="584" t="s">
        <v>321</v>
      </c>
      <c r="F625" s="603" t="s">
        <v>4256</v>
      </c>
      <c r="G625" s="570" t="s">
        <v>4211</v>
      </c>
      <c r="H625" s="583" t="s">
        <v>4212</v>
      </c>
      <c r="I625" s="584" t="s">
        <v>4251</v>
      </c>
      <c r="J625" s="644">
        <v>5858.75</v>
      </c>
      <c r="K625" s="645"/>
      <c r="L625" s="570"/>
    </row>
    <row r="626" spans="1:12" ht="25.5" x14ac:dyDescent="0.25">
      <c r="A626" s="569">
        <v>624</v>
      </c>
      <c r="B626" s="584" t="s">
        <v>681</v>
      </c>
      <c r="C626" s="570" t="s">
        <v>4257</v>
      </c>
      <c r="D626" s="569" t="s">
        <v>989</v>
      </c>
      <c r="E626" s="584" t="s">
        <v>321</v>
      </c>
      <c r="F626" s="603" t="s">
        <v>4258</v>
      </c>
      <c r="G626" s="570" t="s">
        <v>4211</v>
      </c>
      <c r="H626" s="583" t="s">
        <v>4259</v>
      </c>
      <c r="I626" s="584" t="s">
        <v>4260</v>
      </c>
      <c r="J626" s="644">
        <v>3024</v>
      </c>
      <c r="K626" s="645"/>
      <c r="L626" s="570"/>
    </row>
    <row r="627" spans="1:12" ht="25.5" x14ac:dyDescent="0.25">
      <c r="A627" s="569">
        <v>625</v>
      </c>
      <c r="B627" s="584" t="s">
        <v>681</v>
      </c>
      <c r="C627" s="570" t="s">
        <v>4261</v>
      </c>
      <c r="D627" s="569" t="s">
        <v>989</v>
      </c>
      <c r="E627" s="584" t="s">
        <v>321</v>
      </c>
      <c r="F627" s="603" t="s">
        <v>4262</v>
      </c>
      <c r="G627" s="583" t="s">
        <v>4263</v>
      </c>
      <c r="H627" s="583" t="s">
        <v>4264</v>
      </c>
      <c r="I627" s="584" t="s">
        <v>4260</v>
      </c>
      <c r="J627" s="644">
        <v>12744.48</v>
      </c>
      <c r="K627" s="645"/>
      <c r="L627" s="570"/>
    </row>
    <row r="628" spans="1:12" ht="25.5" x14ac:dyDescent="0.25">
      <c r="A628" s="569">
        <v>626</v>
      </c>
      <c r="B628" s="584" t="s">
        <v>681</v>
      </c>
      <c r="C628" s="583" t="s">
        <v>4265</v>
      </c>
      <c r="D628" s="569" t="s">
        <v>989</v>
      </c>
      <c r="E628" s="584" t="s">
        <v>321</v>
      </c>
      <c r="F628" s="603" t="s">
        <v>4266</v>
      </c>
      <c r="G628" s="583" t="s">
        <v>4267</v>
      </c>
      <c r="H628" s="583" t="s">
        <v>4265</v>
      </c>
      <c r="I628" s="584" t="s">
        <v>4260</v>
      </c>
      <c r="J628" s="644">
        <v>45065.22</v>
      </c>
      <c r="K628" s="645"/>
      <c r="L628" s="570"/>
    </row>
    <row r="629" spans="1:12" ht="25.5" x14ac:dyDescent="0.25">
      <c r="A629" s="569">
        <v>627</v>
      </c>
      <c r="B629" s="584" t="s">
        <v>681</v>
      </c>
      <c r="C629" s="595" t="s">
        <v>4268</v>
      </c>
      <c r="D629" s="673" t="s">
        <v>693</v>
      </c>
      <c r="E629" s="673" t="s">
        <v>321</v>
      </c>
      <c r="F629" s="627" t="s">
        <v>4269</v>
      </c>
      <c r="G629" s="621" t="s">
        <v>4270</v>
      </c>
      <c r="H629" s="612" t="s">
        <v>4271</v>
      </c>
      <c r="I629" s="614" t="s">
        <v>2113</v>
      </c>
      <c r="J629" s="674">
        <v>10630</v>
      </c>
      <c r="K629" s="645"/>
      <c r="L629" s="570"/>
    </row>
    <row r="630" spans="1:12" ht="25.5" x14ac:dyDescent="0.25">
      <c r="A630" s="569">
        <v>628</v>
      </c>
      <c r="B630" s="584" t="s">
        <v>681</v>
      </c>
      <c r="C630" s="595" t="s">
        <v>4272</v>
      </c>
      <c r="D630" s="673" t="s">
        <v>693</v>
      </c>
      <c r="E630" s="673" t="s">
        <v>321</v>
      </c>
      <c r="F630" s="627" t="s">
        <v>4273</v>
      </c>
      <c r="G630" s="621" t="s">
        <v>4274</v>
      </c>
      <c r="H630" s="612" t="s">
        <v>4275</v>
      </c>
      <c r="I630" s="614" t="s">
        <v>2901</v>
      </c>
      <c r="J630" s="674">
        <v>3500</v>
      </c>
      <c r="K630" s="645"/>
      <c r="L630" s="570"/>
    </row>
    <row r="631" spans="1:12" ht="25.5" x14ac:dyDescent="0.25">
      <c r="A631" s="569">
        <v>629</v>
      </c>
      <c r="B631" s="584" t="s">
        <v>681</v>
      </c>
      <c r="C631" s="595" t="s">
        <v>4131</v>
      </c>
      <c r="D631" s="673" t="s">
        <v>693</v>
      </c>
      <c r="E631" s="673" t="s">
        <v>321</v>
      </c>
      <c r="F631" s="627" t="s">
        <v>4276</v>
      </c>
      <c r="G631" s="621" t="s">
        <v>4277</v>
      </c>
      <c r="H631" s="612" t="s">
        <v>4278</v>
      </c>
      <c r="I631" s="614" t="s">
        <v>2901</v>
      </c>
      <c r="J631" s="674">
        <v>2000</v>
      </c>
      <c r="K631" s="645"/>
      <c r="L631" s="570"/>
    </row>
    <row r="632" spans="1:12" ht="38.25" x14ac:dyDescent="0.25">
      <c r="A632" s="569">
        <v>630</v>
      </c>
      <c r="B632" s="584" t="s">
        <v>681</v>
      </c>
      <c r="C632" s="595" t="s">
        <v>4279</v>
      </c>
      <c r="D632" s="673" t="s">
        <v>693</v>
      </c>
      <c r="E632" s="673" t="s">
        <v>694</v>
      </c>
      <c r="F632" s="627" t="s">
        <v>4280</v>
      </c>
      <c r="G632" s="595" t="s">
        <v>4281</v>
      </c>
      <c r="H632" s="595" t="s">
        <v>4282</v>
      </c>
      <c r="I632" s="614" t="s">
        <v>2141</v>
      </c>
      <c r="J632" s="675">
        <v>15040</v>
      </c>
      <c r="K632" s="645"/>
      <c r="L632" s="570"/>
    </row>
    <row r="633" spans="1:12" ht="38.25" x14ac:dyDescent="0.25">
      <c r="A633" s="569">
        <v>631</v>
      </c>
      <c r="B633" s="584" t="s">
        <v>681</v>
      </c>
      <c r="C633" s="595" t="s">
        <v>4134</v>
      </c>
      <c r="D633" s="673" t="s">
        <v>693</v>
      </c>
      <c r="E633" s="673" t="s">
        <v>694</v>
      </c>
      <c r="F633" s="676" t="s">
        <v>4283</v>
      </c>
      <c r="G633" s="612" t="s">
        <v>4284</v>
      </c>
      <c r="H633" s="612" t="s">
        <v>4285</v>
      </c>
      <c r="I633" s="614" t="s">
        <v>1524</v>
      </c>
      <c r="J633" s="677">
        <v>2750</v>
      </c>
      <c r="K633" s="645"/>
      <c r="L633" s="570"/>
    </row>
    <row r="634" spans="1:12" ht="38.25" x14ac:dyDescent="0.25">
      <c r="A634" s="569">
        <v>632</v>
      </c>
      <c r="B634" s="584" t="s">
        <v>681</v>
      </c>
      <c r="C634" s="595" t="s">
        <v>4134</v>
      </c>
      <c r="D634" s="673" t="s">
        <v>693</v>
      </c>
      <c r="E634" s="673" t="s">
        <v>694</v>
      </c>
      <c r="F634" s="612" t="s">
        <v>4286</v>
      </c>
      <c r="G634" s="612" t="s">
        <v>4270</v>
      </c>
      <c r="H634" s="612" t="s">
        <v>4287</v>
      </c>
      <c r="I634" s="614" t="s">
        <v>4288</v>
      </c>
      <c r="J634" s="677">
        <v>1324</v>
      </c>
      <c r="K634" s="645"/>
      <c r="L634" s="570"/>
    </row>
    <row r="635" spans="1:12" ht="25.5" x14ac:dyDescent="0.25">
      <c r="A635" s="569">
        <v>633</v>
      </c>
      <c r="B635" s="584" t="s">
        <v>681</v>
      </c>
      <c r="C635" s="595" t="s">
        <v>4134</v>
      </c>
      <c r="D635" s="673" t="s">
        <v>693</v>
      </c>
      <c r="E635" s="673" t="s">
        <v>694</v>
      </c>
      <c r="F635" s="612" t="s">
        <v>4289</v>
      </c>
      <c r="G635" s="612" t="s">
        <v>4290</v>
      </c>
      <c r="H635" s="612" t="s">
        <v>4291</v>
      </c>
      <c r="I635" s="614" t="s">
        <v>2901</v>
      </c>
      <c r="J635" s="677">
        <v>661</v>
      </c>
      <c r="K635" s="645"/>
      <c r="L635" s="570"/>
    </row>
    <row r="636" spans="1:12" ht="25.5" x14ac:dyDescent="0.25">
      <c r="A636" s="569">
        <v>634</v>
      </c>
      <c r="B636" s="584" t="s">
        <v>681</v>
      </c>
      <c r="C636" s="595" t="s">
        <v>4292</v>
      </c>
      <c r="D636" s="673" t="s">
        <v>693</v>
      </c>
      <c r="E636" s="673" t="s">
        <v>694</v>
      </c>
      <c r="F636" s="621" t="s">
        <v>4293</v>
      </c>
      <c r="G636" s="621" t="s">
        <v>2810</v>
      </c>
      <c r="H636" s="621" t="s">
        <v>4294</v>
      </c>
      <c r="I636" s="614" t="s">
        <v>2113</v>
      </c>
      <c r="J636" s="675">
        <v>12566</v>
      </c>
      <c r="K636" s="645"/>
      <c r="L636" s="570"/>
    </row>
    <row r="637" spans="1:12" ht="25.5" x14ac:dyDescent="0.25">
      <c r="A637" s="569">
        <v>635</v>
      </c>
      <c r="B637" s="584" t="s">
        <v>681</v>
      </c>
      <c r="C637" s="595" t="s">
        <v>4292</v>
      </c>
      <c r="D637" s="673" t="s">
        <v>693</v>
      </c>
      <c r="E637" s="673" t="s">
        <v>694</v>
      </c>
      <c r="F637" s="621" t="s">
        <v>4295</v>
      </c>
      <c r="G637" s="621" t="s">
        <v>2830</v>
      </c>
      <c r="H637" s="621" t="s">
        <v>4296</v>
      </c>
      <c r="I637" s="614" t="s">
        <v>2113</v>
      </c>
      <c r="J637" s="675">
        <v>320</v>
      </c>
      <c r="K637" s="645"/>
      <c r="L637" s="570"/>
    </row>
    <row r="638" spans="1:12" ht="25.5" x14ac:dyDescent="0.25">
      <c r="A638" s="569">
        <v>636</v>
      </c>
      <c r="B638" s="584" t="s">
        <v>681</v>
      </c>
      <c r="C638" s="595" t="s">
        <v>4292</v>
      </c>
      <c r="D638" s="673" t="s">
        <v>693</v>
      </c>
      <c r="E638" s="673" t="s">
        <v>694</v>
      </c>
      <c r="F638" s="621" t="s">
        <v>4297</v>
      </c>
      <c r="G638" s="621" t="s">
        <v>4298</v>
      </c>
      <c r="H638" s="621" t="s">
        <v>4299</v>
      </c>
      <c r="I638" s="614" t="s">
        <v>2113</v>
      </c>
      <c r="J638" s="675">
        <v>1240</v>
      </c>
      <c r="K638" s="645"/>
      <c r="L638" s="570"/>
    </row>
    <row r="639" spans="1:12" ht="25.5" x14ac:dyDescent="0.25">
      <c r="A639" s="569">
        <v>637</v>
      </c>
      <c r="B639" s="584" t="s">
        <v>681</v>
      </c>
      <c r="C639" s="595" t="s">
        <v>4292</v>
      </c>
      <c r="D639" s="673" t="s">
        <v>693</v>
      </c>
      <c r="E639" s="673" t="s">
        <v>694</v>
      </c>
      <c r="F639" s="621" t="s">
        <v>4300</v>
      </c>
      <c r="G639" s="621" t="s">
        <v>4298</v>
      </c>
      <c r="H639" s="621" t="s">
        <v>4301</v>
      </c>
      <c r="I639" s="614" t="s">
        <v>2113</v>
      </c>
      <c r="J639" s="675"/>
      <c r="K639" s="645"/>
      <c r="L639" s="570"/>
    </row>
    <row r="640" spans="1:12" ht="51" x14ac:dyDescent="0.25">
      <c r="A640" s="569">
        <v>638</v>
      </c>
      <c r="B640" s="584" t="s">
        <v>681</v>
      </c>
      <c r="C640" s="595" t="s">
        <v>4292</v>
      </c>
      <c r="D640" s="673" t="s">
        <v>693</v>
      </c>
      <c r="E640" s="673" t="s">
        <v>694</v>
      </c>
      <c r="F640" s="621" t="s">
        <v>4302</v>
      </c>
      <c r="G640" s="621" t="s">
        <v>4303</v>
      </c>
      <c r="H640" s="621" t="s">
        <v>4304</v>
      </c>
      <c r="I640" s="614" t="s">
        <v>2113</v>
      </c>
      <c r="J640" s="675">
        <v>6528</v>
      </c>
      <c r="K640" s="645"/>
      <c r="L640" s="570"/>
    </row>
    <row r="641" spans="1:12" ht="25.5" x14ac:dyDescent="0.25">
      <c r="A641" s="569">
        <v>639</v>
      </c>
      <c r="B641" s="584" t="s">
        <v>681</v>
      </c>
      <c r="C641" s="595" t="s">
        <v>4292</v>
      </c>
      <c r="D641" s="673" t="s">
        <v>693</v>
      </c>
      <c r="E641" s="673" t="s">
        <v>694</v>
      </c>
      <c r="F641" s="621" t="s">
        <v>4305</v>
      </c>
      <c r="G641" s="621" t="s">
        <v>4303</v>
      </c>
      <c r="H641" s="621" t="s">
        <v>4306</v>
      </c>
      <c r="I641" s="614" t="s">
        <v>2113</v>
      </c>
      <c r="J641" s="675">
        <v>1635</v>
      </c>
      <c r="K641" s="645"/>
      <c r="L641" s="570"/>
    </row>
    <row r="642" spans="1:12" ht="38.25" x14ac:dyDescent="0.25">
      <c r="A642" s="569">
        <v>640</v>
      </c>
      <c r="B642" s="584" t="s">
        <v>681</v>
      </c>
      <c r="C642" s="595" t="s">
        <v>4292</v>
      </c>
      <c r="D642" s="673" t="s">
        <v>693</v>
      </c>
      <c r="E642" s="673" t="s">
        <v>694</v>
      </c>
      <c r="F642" s="621" t="s">
        <v>4307</v>
      </c>
      <c r="G642" s="621" t="s">
        <v>4303</v>
      </c>
      <c r="H642" s="621" t="s">
        <v>4308</v>
      </c>
      <c r="I642" s="614" t="s">
        <v>2113</v>
      </c>
      <c r="J642" s="675">
        <v>2399</v>
      </c>
      <c r="K642" s="645"/>
      <c r="L642" s="570"/>
    </row>
    <row r="643" spans="1:12" ht="25.5" x14ac:dyDescent="0.25">
      <c r="A643" s="569">
        <v>641</v>
      </c>
      <c r="B643" s="584" t="s">
        <v>681</v>
      </c>
      <c r="C643" s="595" t="s">
        <v>4292</v>
      </c>
      <c r="D643" s="673" t="s">
        <v>693</v>
      </c>
      <c r="E643" s="673" t="s">
        <v>694</v>
      </c>
      <c r="F643" s="621" t="s">
        <v>4309</v>
      </c>
      <c r="G643" s="621" t="s">
        <v>4270</v>
      </c>
      <c r="H643" s="621" t="s">
        <v>4310</v>
      </c>
      <c r="I643" s="614" t="s">
        <v>2113</v>
      </c>
      <c r="J643" s="675">
        <v>3106</v>
      </c>
      <c r="K643" s="645"/>
      <c r="L643" s="570"/>
    </row>
    <row r="644" spans="1:12" ht="25.5" x14ac:dyDescent="0.25">
      <c r="A644" s="569">
        <v>642</v>
      </c>
      <c r="B644" s="584" t="s">
        <v>681</v>
      </c>
      <c r="C644" s="595" t="s">
        <v>4292</v>
      </c>
      <c r="D644" s="673" t="s">
        <v>693</v>
      </c>
      <c r="E644" s="673" t="s">
        <v>694</v>
      </c>
      <c r="F644" s="621" t="s">
        <v>4311</v>
      </c>
      <c r="G644" s="621" t="s">
        <v>4303</v>
      </c>
      <c r="H644" s="621" t="s">
        <v>4312</v>
      </c>
      <c r="I644" s="614" t="s">
        <v>2113</v>
      </c>
      <c r="J644" s="675">
        <v>2535</v>
      </c>
      <c r="K644" s="645"/>
      <c r="L644" s="570"/>
    </row>
    <row r="645" spans="1:12" ht="51" x14ac:dyDescent="0.25">
      <c r="A645" s="569">
        <v>643</v>
      </c>
      <c r="B645" s="584" t="s">
        <v>681</v>
      </c>
      <c r="C645" s="595" t="s">
        <v>4292</v>
      </c>
      <c r="D645" s="673" t="s">
        <v>693</v>
      </c>
      <c r="E645" s="673" t="s">
        <v>694</v>
      </c>
      <c r="F645" s="621" t="s">
        <v>4313</v>
      </c>
      <c r="G645" s="621" t="s">
        <v>4303</v>
      </c>
      <c r="H645" s="621" t="s">
        <v>4314</v>
      </c>
      <c r="I645" s="614" t="s">
        <v>2113</v>
      </c>
      <c r="J645" s="675">
        <v>7206</v>
      </c>
      <c r="K645" s="645"/>
      <c r="L645" s="570"/>
    </row>
    <row r="646" spans="1:12" ht="51" x14ac:dyDescent="0.25">
      <c r="A646" s="569">
        <v>644</v>
      </c>
      <c r="B646" s="584" t="s">
        <v>681</v>
      </c>
      <c r="C646" s="595" t="s">
        <v>4292</v>
      </c>
      <c r="D646" s="673" t="s">
        <v>693</v>
      </c>
      <c r="E646" s="673" t="s">
        <v>694</v>
      </c>
      <c r="F646" s="621" t="s">
        <v>4315</v>
      </c>
      <c r="G646" s="621" t="s">
        <v>4303</v>
      </c>
      <c r="H646" s="621" t="s">
        <v>4316</v>
      </c>
      <c r="I646" s="614" t="s">
        <v>2141</v>
      </c>
      <c r="J646" s="675">
        <v>1386</v>
      </c>
      <c r="K646" s="645"/>
      <c r="L646" s="570"/>
    </row>
    <row r="647" spans="1:12" x14ac:dyDescent="0.25">
      <c r="A647" s="569">
        <v>645</v>
      </c>
      <c r="B647" s="584" t="s">
        <v>681</v>
      </c>
      <c r="C647" s="595" t="s">
        <v>4292</v>
      </c>
      <c r="D647" s="673" t="s">
        <v>693</v>
      </c>
      <c r="E647" s="673" t="s">
        <v>694</v>
      </c>
      <c r="F647" s="621" t="s">
        <v>4317</v>
      </c>
      <c r="G647" s="595" t="s">
        <v>4318</v>
      </c>
      <c r="H647" s="595" t="s">
        <v>4319</v>
      </c>
      <c r="I647" s="614" t="s">
        <v>2113</v>
      </c>
      <c r="J647" s="675">
        <v>5470</v>
      </c>
      <c r="K647" s="645"/>
      <c r="L647" s="570"/>
    </row>
    <row r="648" spans="1:12" ht="25.5" x14ac:dyDescent="0.25">
      <c r="A648" s="569">
        <v>646</v>
      </c>
      <c r="B648" s="628" t="s">
        <v>311</v>
      </c>
      <c r="C648" s="629" t="s">
        <v>4320</v>
      </c>
      <c r="D648" s="569" t="s">
        <v>989</v>
      </c>
      <c r="E648" s="628" t="s">
        <v>377</v>
      </c>
      <c r="F648" s="629" t="s">
        <v>4321</v>
      </c>
      <c r="G648" s="629" t="s">
        <v>2907</v>
      </c>
      <c r="H648" s="629" t="s">
        <v>4322</v>
      </c>
      <c r="I648" s="569">
        <v>2018</v>
      </c>
      <c r="J648" s="645">
        <v>30000</v>
      </c>
      <c r="K648" s="645"/>
      <c r="L648" s="570"/>
    </row>
    <row r="649" spans="1:12" ht="25.5" x14ac:dyDescent="0.25">
      <c r="A649" s="569">
        <v>647</v>
      </c>
      <c r="B649" s="628" t="s">
        <v>311</v>
      </c>
      <c r="C649" s="629" t="s">
        <v>4323</v>
      </c>
      <c r="D649" s="569" t="s">
        <v>989</v>
      </c>
      <c r="E649" s="628" t="s">
        <v>377</v>
      </c>
      <c r="F649" s="629" t="s">
        <v>4324</v>
      </c>
      <c r="G649" s="629" t="s">
        <v>2907</v>
      </c>
      <c r="H649" s="629" t="s">
        <v>4325</v>
      </c>
      <c r="I649" s="569">
        <v>2018</v>
      </c>
      <c r="J649" s="645">
        <v>1500</v>
      </c>
      <c r="K649" s="645"/>
      <c r="L649" s="570"/>
    </row>
    <row r="650" spans="1:12" ht="25.5" x14ac:dyDescent="0.25">
      <c r="A650" s="569">
        <v>648</v>
      </c>
      <c r="B650" s="628" t="s">
        <v>311</v>
      </c>
      <c r="C650" s="629" t="s">
        <v>4326</v>
      </c>
      <c r="D650" s="569" t="s">
        <v>989</v>
      </c>
      <c r="E650" s="628" t="s">
        <v>377</v>
      </c>
      <c r="F650" s="629" t="s">
        <v>4327</v>
      </c>
      <c r="G650" s="629" t="s">
        <v>2907</v>
      </c>
      <c r="H650" s="629" t="s">
        <v>4325</v>
      </c>
      <c r="I650" s="569">
        <v>2018</v>
      </c>
      <c r="J650" s="645">
        <v>2000</v>
      </c>
      <c r="K650" s="645"/>
      <c r="L650" s="570"/>
    </row>
    <row r="651" spans="1:12" ht="25.5" x14ac:dyDescent="0.25">
      <c r="A651" s="569">
        <v>649</v>
      </c>
      <c r="B651" s="628" t="s">
        <v>311</v>
      </c>
      <c r="C651" s="629" t="s">
        <v>4323</v>
      </c>
      <c r="D651" s="569" t="s">
        <v>989</v>
      </c>
      <c r="E651" s="628" t="s">
        <v>377</v>
      </c>
      <c r="F651" s="629" t="s">
        <v>4328</v>
      </c>
      <c r="G651" s="629" t="s">
        <v>2907</v>
      </c>
      <c r="H651" s="570" t="s">
        <v>4329</v>
      </c>
      <c r="I651" s="569" t="s">
        <v>2141</v>
      </c>
      <c r="J651" s="645">
        <v>30000</v>
      </c>
      <c r="K651" s="645"/>
      <c r="L651" s="570"/>
    </row>
    <row r="652" spans="1:12" ht="25.5" x14ac:dyDescent="0.25">
      <c r="A652" s="569">
        <v>650</v>
      </c>
      <c r="B652" s="628" t="s">
        <v>311</v>
      </c>
      <c r="C652" s="629" t="s">
        <v>4330</v>
      </c>
      <c r="D652" s="569" t="s">
        <v>989</v>
      </c>
      <c r="E652" s="628" t="s">
        <v>321</v>
      </c>
      <c r="F652" s="629" t="s">
        <v>4331</v>
      </c>
      <c r="G652" s="629" t="s">
        <v>2907</v>
      </c>
      <c r="H652" s="629" t="s">
        <v>4332</v>
      </c>
      <c r="I652" s="569">
        <v>2018</v>
      </c>
      <c r="J652" s="645">
        <v>580</v>
      </c>
      <c r="K652" s="645"/>
      <c r="L652" s="570"/>
    </row>
    <row r="653" spans="1:12" ht="25.5" x14ac:dyDescent="0.25">
      <c r="A653" s="569">
        <v>651</v>
      </c>
      <c r="B653" s="628" t="s">
        <v>311</v>
      </c>
      <c r="C653" s="629" t="s">
        <v>4333</v>
      </c>
      <c r="D653" s="569" t="s">
        <v>989</v>
      </c>
      <c r="E653" s="628" t="s">
        <v>321</v>
      </c>
      <c r="F653" s="629" t="s">
        <v>4334</v>
      </c>
      <c r="G653" s="629" t="s">
        <v>2907</v>
      </c>
      <c r="H653" s="629" t="s">
        <v>4335</v>
      </c>
      <c r="I653" s="569">
        <v>2018</v>
      </c>
      <c r="J653" s="645">
        <v>2000</v>
      </c>
      <c r="K653" s="645"/>
      <c r="L653" s="570"/>
    </row>
    <row r="654" spans="1:12" ht="25.5" x14ac:dyDescent="0.25">
      <c r="A654" s="569">
        <v>652</v>
      </c>
      <c r="B654" s="628" t="s">
        <v>311</v>
      </c>
      <c r="C654" s="629" t="s">
        <v>4336</v>
      </c>
      <c r="D654" s="569" t="s">
        <v>989</v>
      </c>
      <c r="E654" s="628" t="s">
        <v>321</v>
      </c>
      <c r="F654" s="629" t="s">
        <v>4337</v>
      </c>
      <c r="G654" s="629" t="s">
        <v>2907</v>
      </c>
      <c r="H654" s="629" t="s">
        <v>4338</v>
      </c>
      <c r="I654" s="569">
        <v>2018</v>
      </c>
      <c r="J654" s="645">
        <v>1000</v>
      </c>
      <c r="K654" s="645"/>
      <c r="L654" s="570"/>
    </row>
    <row r="655" spans="1:12" ht="25.5" x14ac:dyDescent="0.25">
      <c r="A655" s="569">
        <v>653</v>
      </c>
      <c r="B655" s="628" t="s">
        <v>311</v>
      </c>
      <c r="C655" s="629" t="s">
        <v>4336</v>
      </c>
      <c r="D655" s="569" t="s">
        <v>989</v>
      </c>
      <c r="E655" s="628" t="s">
        <v>321</v>
      </c>
      <c r="F655" s="629" t="s">
        <v>4339</v>
      </c>
      <c r="G655" s="629" t="s">
        <v>2907</v>
      </c>
      <c r="H655" s="629" t="s">
        <v>4340</v>
      </c>
      <c r="I655" s="569">
        <v>2018</v>
      </c>
      <c r="J655" s="645">
        <v>1000</v>
      </c>
      <c r="K655" s="645"/>
      <c r="L655" s="570"/>
    </row>
    <row r="656" spans="1:12" ht="25.5" x14ac:dyDescent="0.25">
      <c r="A656" s="569">
        <v>654</v>
      </c>
      <c r="B656" s="628" t="s">
        <v>311</v>
      </c>
      <c r="C656" s="629" t="s">
        <v>4341</v>
      </c>
      <c r="D656" s="569" t="s">
        <v>989</v>
      </c>
      <c r="E656" s="628" t="s">
        <v>321</v>
      </c>
      <c r="F656" s="629" t="s">
        <v>4342</v>
      </c>
      <c r="G656" s="629" t="s">
        <v>2907</v>
      </c>
      <c r="H656" s="629" t="s">
        <v>4343</v>
      </c>
      <c r="I656" s="569">
        <v>2018</v>
      </c>
      <c r="J656" s="645">
        <v>7500</v>
      </c>
      <c r="K656" s="645"/>
      <c r="L656" s="570"/>
    </row>
    <row r="657" spans="1:12" ht="38.25" x14ac:dyDescent="0.25">
      <c r="A657" s="569">
        <v>655</v>
      </c>
      <c r="B657" s="584" t="s">
        <v>313</v>
      </c>
      <c r="C657" s="583" t="s">
        <v>4344</v>
      </c>
      <c r="D657" s="635" t="s">
        <v>693</v>
      </c>
      <c r="E657" s="584" t="s">
        <v>694</v>
      </c>
      <c r="F657" s="583">
        <v>607022</v>
      </c>
      <c r="G657" s="581" t="s">
        <v>4345</v>
      </c>
      <c r="H657" s="581" t="s">
        <v>4346</v>
      </c>
      <c r="I657" s="635" t="s">
        <v>3029</v>
      </c>
      <c r="J657" s="678">
        <v>38424.11</v>
      </c>
      <c r="K657" s="644"/>
      <c r="L657" s="570"/>
    </row>
    <row r="658" spans="1:12" ht="38.25" x14ac:dyDescent="0.25">
      <c r="A658" s="569">
        <v>656</v>
      </c>
      <c r="B658" s="584" t="s">
        <v>313</v>
      </c>
      <c r="C658" s="583" t="s">
        <v>4347</v>
      </c>
      <c r="D658" s="635" t="s">
        <v>693</v>
      </c>
      <c r="E658" s="584" t="s">
        <v>321</v>
      </c>
      <c r="F658" s="583" t="s">
        <v>4348</v>
      </c>
      <c r="G658" s="581" t="s">
        <v>4349</v>
      </c>
      <c r="H658" s="581" t="s">
        <v>4350</v>
      </c>
      <c r="I658" s="635">
        <v>2018</v>
      </c>
      <c r="J658" s="678">
        <v>20000</v>
      </c>
      <c r="K658" s="644"/>
      <c r="L658" s="570"/>
    </row>
    <row r="659" spans="1:12" ht="25.5" x14ac:dyDescent="0.25">
      <c r="A659" s="569">
        <v>657</v>
      </c>
      <c r="B659" s="584" t="s">
        <v>313</v>
      </c>
      <c r="C659" s="583" t="s">
        <v>3644</v>
      </c>
      <c r="D659" s="635" t="s">
        <v>693</v>
      </c>
      <c r="E659" s="584" t="s">
        <v>694</v>
      </c>
      <c r="F659" s="583" t="s">
        <v>4351</v>
      </c>
      <c r="G659" s="581" t="s">
        <v>3024</v>
      </c>
      <c r="H659" s="581" t="s">
        <v>4352</v>
      </c>
      <c r="I659" s="635">
        <v>2018</v>
      </c>
      <c r="J659" s="678">
        <v>940</v>
      </c>
      <c r="K659" s="644"/>
      <c r="L659" s="570"/>
    </row>
    <row r="660" spans="1:12" ht="25.5" x14ac:dyDescent="0.25">
      <c r="A660" s="569">
        <v>658</v>
      </c>
      <c r="B660" s="584" t="s">
        <v>313</v>
      </c>
      <c r="C660" s="583" t="s">
        <v>4353</v>
      </c>
      <c r="D660" s="569" t="s">
        <v>989</v>
      </c>
      <c r="E660" s="584" t="s">
        <v>321</v>
      </c>
      <c r="F660" s="583" t="s">
        <v>4354</v>
      </c>
      <c r="G660" s="581" t="s">
        <v>4355</v>
      </c>
      <c r="H660" s="581" t="s">
        <v>4356</v>
      </c>
      <c r="I660" s="635">
        <v>2018</v>
      </c>
      <c r="J660" s="678">
        <v>3500</v>
      </c>
      <c r="K660" s="644"/>
      <c r="L660" s="570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763" t="s">
        <v>4357</v>
      </c>
      <c r="B1" s="763"/>
      <c r="C1" s="763"/>
      <c r="D1" s="763"/>
      <c r="E1" s="763"/>
    </row>
    <row r="2" spans="1:5" s="1" customFormat="1" ht="16.5" thickBot="1" x14ac:dyDescent="0.3">
      <c r="A2" s="78" t="s">
        <v>112</v>
      </c>
      <c r="B2" s="82" t="s">
        <v>113</v>
      </c>
      <c r="C2" s="82" t="s">
        <v>114</v>
      </c>
      <c r="D2" s="82" t="s">
        <v>115</v>
      </c>
      <c r="E2" s="79" t="s">
        <v>116</v>
      </c>
    </row>
    <row r="3" spans="1:5" s="1" customFormat="1" ht="39" x14ac:dyDescent="0.25">
      <c r="A3" s="679" t="s">
        <v>4358</v>
      </c>
      <c r="B3" s="680" t="s">
        <v>4359</v>
      </c>
      <c r="C3" s="680" t="s">
        <v>4360</v>
      </c>
      <c r="D3" s="680" t="s">
        <v>4361</v>
      </c>
      <c r="E3" s="681" t="s">
        <v>1239</v>
      </c>
    </row>
    <row r="4" spans="1:5" s="1" customFormat="1" ht="39" x14ac:dyDescent="0.25">
      <c r="A4" s="679" t="s">
        <v>4358</v>
      </c>
      <c r="B4" s="680" t="s">
        <v>4362</v>
      </c>
      <c r="C4" s="680" t="s">
        <v>4360</v>
      </c>
      <c r="D4" s="680" t="s">
        <v>4361</v>
      </c>
      <c r="E4" s="681" t="s">
        <v>1239</v>
      </c>
    </row>
    <row r="5" spans="1:5" s="1" customFormat="1" ht="39" x14ac:dyDescent="0.25">
      <c r="A5" s="679" t="s">
        <v>4363</v>
      </c>
      <c r="B5" s="680" t="s">
        <v>4364</v>
      </c>
      <c r="C5" s="680" t="s">
        <v>4365</v>
      </c>
      <c r="D5" s="680" t="s">
        <v>4366</v>
      </c>
      <c r="E5" s="681" t="s">
        <v>1239</v>
      </c>
    </row>
    <row r="6" spans="1:5" s="1" customFormat="1" ht="64.5" x14ac:dyDescent="0.25">
      <c r="A6" s="679" t="s">
        <v>4367</v>
      </c>
      <c r="B6" s="680" t="s">
        <v>4364</v>
      </c>
      <c r="C6" s="680" t="s">
        <v>4368</v>
      </c>
      <c r="D6" s="680" t="s">
        <v>4369</v>
      </c>
      <c r="E6" s="681" t="s">
        <v>4370</v>
      </c>
    </row>
    <row r="7" spans="1:5" s="1" customFormat="1" ht="51.75" x14ac:dyDescent="0.25">
      <c r="A7" s="679" t="s">
        <v>4367</v>
      </c>
      <c r="B7" s="680" t="s">
        <v>4364</v>
      </c>
      <c r="C7" s="680" t="s">
        <v>4371</v>
      </c>
      <c r="D7" s="680" t="s">
        <v>4372</v>
      </c>
      <c r="E7" s="681" t="s">
        <v>4373</v>
      </c>
    </row>
    <row r="8" spans="1:5" s="1" customFormat="1" ht="51.75" x14ac:dyDescent="0.25">
      <c r="A8" s="679" t="s">
        <v>4374</v>
      </c>
      <c r="B8" s="680" t="s">
        <v>4375</v>
      </c>
      <c r="C8" s="680" t="s">
        <v>4376</v>
      </c>
      <c r="D8" s="680" t="s">
        <v>4377</v>
      </c>
      <c r="E8" s="681" t="s">
        <v>4378</v>
      </c>
    </row>
    <row r="9" spans="1:5" ht="51.75" x14ac:dyDescent="0.25">
      <c r="A9" s="679" t="s">
        <v>4374</v>
      </c>
      <c r="B9" s="680" t="s">
        <v>4379</v>
      </c>
      <c r="C9" s="680" t="s">
        <v>4376</v>
      </c>
      <c r="D9" s="680" t="s">
        <v>4380</v>
      </c>
      <c r="E9" s="681" t="s">
        <v>4378</v>
      </c>
    </row>
    <row r="10" spans="1:5" ht="51.75" x14ac:dyDescent="0.25">
      <c r="A10" s="679" t="s">
        <v>4374</v>
      </c>
      <c r="B10" s="680" t="s">
        <v>4381</v>
      </c>
      <c r="C10" s="680" t="s">
        <v>4376</v>
      </c>
      <c r="D10" s="680" t="s">
        <v>4380</v>
      </c>
      <c r="E10" s="681" t="s">
        <v>4378</v>
      </c>
    </row>
    <row r="11" spans="1:5" ht="51.75" x14ac:dyDescent="0.25">
      <c r="A11" s="679" t="s">
        <v>4374</v>
      </c>
      <c r="B11" s="680" t="s">
        <v>4382</v>
      </c>
      <c r="C11" s="680" t="s">
        <v>4376</v>
      </c>
      <c r="D11" s="680" t="s">
        <v>4380</v>
      </c>
      <c r="E11" s="681" t="s">
        <v>4378</v>
      </c>
    </row>
    <row r="12" spans="1:5" ht="39" x14ac:dyDescent="0.25">
      <c r="A12" s="679" t="s">
        <v>4383</v>
      </c>
      <c r="B12" s="680" t="s">
        <v>4379</v>
      </c>
      <c r="C12" s="680" t="s">
        <v>4384</v>
      </c>
      <c r="D12" s="680" t="s">
        <v>4385</v>
      </c>
      <c r="E12" s="682" t="s">
        <v>4386</v>
      </c>
    </row>
    <row r="13" spans="1:5" ht="39" x14ac:dyDescent="0.25">
      <c r="A13" s="679" t="s">
        <v>4383</v>
      </c>
      <c r="B13" s="680" t="s">
        <v>4381</v>
      </c>
      <c r="C13" s="680" t="s">
        <v>4384</v>
      </c>
      <c r="D13" s="680" t="s">
        <v>4385</v>
      </c>
      <c r="E13" s="682" t="s">
        <v>4386</v>
      </c>
    </row>
    <row r="14" spans="1:5" ht="39" x14ac:dyDescent="0.25">
      <c r="A14" s="679" t="s">
        <v>4383</v>
      </c>
      <c r="B14" s="680" t="s">
        <v>4382</v>
      </c>
      <c r="C14" s="680" t="s">
        <v>4384</v>
      </c>
      <c r="D14" s="680" t="s">
        <v>4385</v>
      </c>
      <c r="E14" s="682" t="s">
        <v>4386</v>
      </c>
    </row>
    <row r="15" spans="1:5" ht="26.25" x14ac:dyDescent="0.25">
      <c r="A15" s="679" t="s">
        <v>4387</v>
      </c>
      <c r="B15" s="680" t="s">
        <v>4388</v>
      </c>
      <c r="C15" s="680" t="s">
        <v>4389</v>
      </c>
      <c r="D15" s="680" t="s">
        <v>4390</v>
      </c>
      <c r="E15" s="681" t="s">
        <v>4391</v>
      </c>
    </row>
    <row r="16" spans="1:5" ht="39" x14ac:dyDescent="0.25">
      <c r="A16" s="679" t="s">
        <v>4392</v>
      </c>
      <c r="B16" s="680" t="s">
        <v>4393</v>
      </c>
      <c r="C16" s="680" t="s">
        <v>4394</v>
      </c>
      <c r="D16" s="680" t="s">
        <v>4395</v>
      </c>
      <c r="E16" s="681" t="s">
        <v>1239</v>
      </c>
    </row>
    <row r="17" spans="1:5" ht="39" x14ac:dyDescent="0.25">
      <c r="A17" s="679" t="s">
        <v>4392</v>
      </c>
      <c r="B17" s="680" t="s">
        <v>4396</v>
      </c>
      <c r="C17" s="680" t="s">
        <v>4394</v>
      </c>
      <c r="D17" s="680" t="s">
        <v>4395</v>
      </c>
      <c r="E17" s="681" t="s">
        <v>1239</v>
      </c>
    </row>
    <row r="18" spans="1:5" x14ac:dyDescent="0.25">
      <c r="A18" s="679" t="s">
        <v>4387</v>
      </c>
      <c r="B18" s="680" t="s">
        <v>4388</v>
      </c>
      <c r="C18" s="680" t="s">
        <v>4397</v>
      </c>
      <c r="D18" s="680" t="s">
        <v>4398</v>
      </c>
      <c r="E18" s="681" t="s">
        <v>4399</v>
      </c>
    </row>
    <row r="19" spans="1:5" ht="51.75" x14ac:dyDescent="0.25">
      <c r="A19" s="679" t="s">
        <v>4383</v>
      </c>
      <c r="B19" s="680" t="s">
        <v>4388</v>
      </c>
      <c r="C19" s="680" t="s">
        <v>4400</v>
      </c>
      <c r="D19" s="680" t="s">
        <v>4401</v>
      </c>
      <c r="E19" s="681" t="s">
        <v>4402</v>
      </c>
    </row>
    <row r="20" spans="1:5" ht="26.25" x14ac:dyDescent="0.25">
      <c r="A20" s="679" t="s">
        <v>4403</v>
      </c>
      <c r="B20" s="680" t="s">
        <v>4404</v>
      </c>
      <c r="C20" s="680" t="s">
        <v>4405</v>
      </c>
      <c r="D20" s="680" t="s">
        <v>4406</v>
      </c>
      <c r="E20" s="681" t="s">
        <v>4407</v>
      </c>
    </row>
    <row r="21" spans="1:5" ht="39" x14ac:dyDescent="0.25">
      <c r="A21" s="679" t="s">
        <v>4358</v>
      </c>
      <c r="B21" s="680" t="s">
        <v>4359</v>
      </c>
      <c r="C21" s="680" t="s">
        <v>4408</v>
      </c>
      <c r="D21" s="680" t="s">
        <v>4385</v>
      </c>
      <c r="E21" s="681" t="s">
        <v>4409</v>
      </c>
    </row>
    <row r="22" spans="1:5" ht="39" x14ac:dyDescent="0.25">
      <c r="A22" s="679" t="s">
        <v>4358</v>
      </c>
      <c r="B22" s="680" t="s">
        <v>4410</v>
      </c>
      <c r="C22" s="680" t="s">
        <v>4408</v>
      </c>
      <c r="D22" s="680" t="s">
        <v>4385</v>
      </c>
      <c r="E22" s="681" t="s">
        <v>4409</v>
      </c>
    </row>
    <row r="23" spans="1:5" x14ac:dyDescent="0.25">
      <c r="A23" s="679" t="s">
        <v>4363</v>
      </c>
      <c r="B23" s="680" t="s">
        <v>4410</v>
      </c>
      <c r="C23" s="680" t="s">
        <v>4411</v>
      </c>
      <c r="D23" s="680" t="s">
        <v>4412</v>
      </c>
      <c r="E23" s="682" t="s">
        <v>1239</v>
      </c>
    </row>
    <row r="24" spans="1:5" ht="26.25" x14ac:dyDescent="0.25">
      <c r="A24" s="679" t="s">
        <v>4363</v>
      </c>
      <c r="B24" s="680" t="s">
        <v>4413</v>
      </c>
      <c r="C24" s="680" t="s">
        <v>4414</v>
      </c>
      <c r="D24" s="680" t="s">
        <v>4415</v>
      </c>
      <c r="E24" s="682" t="s">
        <v>1239</v>
      </c>
    </row>
    <row r="25" spans="1:5" ht="26.25" x14ac:dyDescent="0.25">
      <c r="A25" s="679" t="s">
        <v>4416</v>
      </c>
      <c r="B25" s="680" t="s">
        <v>4413</v>
      </c>
      <c r="C25" s="680" t="s">
        <v>4417</v>
      </c>
      <c r="D25" s="680" t="s">
        <v>4418</v>
      </c>
      <c r="E25" s="682" t="s">
        <v>4419</v>
      </c>
    </row>
    <row r="26" spans="1:5" ht="26.25" x14ac:dyDescent="0.25">
      <c r="A26" s="679" t="s">
        <v>4392</v>
      </c>
      <c r="B26" s="680" t="s">
        <v>4413</v>
      </c>
      <c r="C26" s="680" t="s">
        <v>4420</v>
      </c>
      <c r="D26" s="680" t="s">
        <v>4421</v>
      </c>
      <c r="E26" s="681" t="s">
        <v>4422</v>
      </c>
    </row>
    <row r="27" spans="1:5" x14ac:dyDescent="0.25">
      <c r="A27" s="679" t="s">
        <v>4358</v>
      </c>
      <c r="B27" s="680" t="s">
        <v>4413</v>
      </c>
      <c r="C27" s="680" t="s">
        <v>4423</v>
      </c>
      <c r="D27" s="680" t="s">
        <v>4424</v>
      </c>
      <c r="E27" s="681" t="s">
        <v>4425</v>
      </c>
    </row>
    <row r="28" spans="1:5" ht="26.25" x14ac:dyDescent="0.25">
      <c r="A28" s="679" t="s">
        <v>4426</v>
      </c>
      <c r="B28" s="680" t="s">
        <v>4427</v>
      </c>
      <c r="C28" s="680" t="s">
        <v>4428</v>
      </c>
      <c r="D28" s="680" t="s">
        <v>4429</v>
      </c>
      <c r="E28" s="681" t="s">
        <v>1239</v>
      </c>
    </row>
    <row r="29" spans="1:5" ht="51.75" x14ac:dyDescent="0.25">
      <c r="A29" s="679" t="s">
        <v>4383</v>
      </c>
      <c r="B29" s="680" t="s">
        <v>4427</v>
      </c>
      <c r="C29" s="680" t="s">
        <v>4430</v>
      </c>
      <c r="D29" s="680" t="s">
        <v>4431</v>
      </c>
      <c r="E29" s="681" t="s">
        <v>1239</v>
      </c>
    </row>
    <row r="30" spans="1:5" ht="39" x14ac:dyDescent="0.25">
      <c r="A30" s="679" t="s">
        <v>4383</v>
      </c>
      <c r="B30" s="680" t="s">
        <v>4427</v>
      </c>
      <c r="C30" s="680" t="s">
        <v>4432</v>
      </c>
      <c r="D30" s="680" t="s">
        <v>4431</v>
      </c>
      <c r="E30" s="681" t="s">
        <v>1239</v>
      </c>
    </row>
    <row r="31" spans="1:5" ht="39" x14ac:dyDescent="0.25">
      <c r="A31" s="679" t="s">
        <v>4363</v>
      </c>
      <c r="B31" s="680" t="s">
        <v>4433</v>
      </c>
      <c r="C31" s="680" t="s">
        <v>4434</v>
      </c>
      <c r="D31" s="680" t="s">
        <v>4435</v>
      </c>
      <c r="E31" s="681" t="s">
        <v>1239</v>
      </c>
    </row>
    <row r="32" spans="1:5" ht="26.25" x14ac:dyDescent="0.25">
      <c r="A32" s="679" t="s">
        <v>4436</v>
      </c>
      <c r="B32" s="680" t="s">
        <v>4437</v>
      </c>
      <c r="C32" s="680" t="s">
        <v>4438</v>
      </c>
      <c r="D32" s="680" t="s">
        <v>4439</v>
      </c>
      <c r="E32" s="681" t="s">
        <v>1239</v>
      </c>
    </row>
    <row r="33" spans="1:5" ht="51.75" x14ac:dyDescent="0.25">
      <c r="A33" s="679" t="s">
        <v>4426</v>
      </c>
      <c r="B33" s="680" t="s">
        <v>4437</v>
      </c>
      <c r="C33" s="680" t="s">
        <v>4440</v>
      </c>
      <c r="D33" s="680" t="s">
        <v>4435</v>
      </c>
      <c r="E33" s="681" t="s">
        <v>1239</v>
      </c>
    </row>
    <row r="34" spans="1:5" ht="39" x14ac:dyDescent="0.25">
      <c r="A34" s="679" t="s">
        <v>4387</v>
      </c>
      <c r="B34" s="680" t="s">
        <v>4413</v>
      </c>
      <c r="C34" s="680" t="s">
        <v>4441</v>
      </c>
      <c r="D34" s="680" t="s">
        <v>4442</v>
      </c>
      <c r="E34" s="681" t="s">
        <v>4443</v>
      </c>
    </row>
    <row r="35" spans="1:5" ht="26.25" x14ac:dyDescent="0.25">
      <c r="A35" s="679" t="s">
        <v>4416</v>
      </c>
      <c r="B35" s="680" t="s">
        <v>4444</v>
      </c>
      <c r="C35" s="680" t="s">
        <v>4445</v>
      </c>
      <c r="D35" s="680" t="s">
        <v>4385</v>
      </c>
      <c r="E35" s="682" t="s">
        <v>4446</v>
      </c>
    </row>
    <row r="36" spans="1:5" ht="26.25" x14ac:dyDescent="0.25">
      <c r="A36" s="679" t="s">
        <v>4447</v>
      </c>
      <c r="B36" s="680" t="s">
        <v>4444</v>
      </c>
      <c r="C36" s="680" t="s">
        <v>4448</v>
      </c>
      <c r="D36" s="680" t="s">
        <v>4449</v>
      </c>
      <c r="E36" s="681" t="s">
        <v>4450</v>
      </c>
    </row>
    <row r="37" spans="1:5" x14ac:dyDescent="0.25">
      <c r="A37" s="679" t="s">
        <v>4358</v>
      </c>
      <c r="B37" s="680" t="s">
        <v>4444</v>
      </c>
      <c r="C37" s="680" t="s">
        <v>4451</v>
      </c>
      <c r="D37" s="680" t="s">
        <v>4452</v>
      </c>
      <c r="E37" s="681" t="s">
        <v>1239</v>
      </c>
    </row>
    <row r="38" spans="1:5" ht="39" x14ac:dyDescent="0.25">
      <c r="A38" s="679" t="s">
        <v>4383</v>
      </c>
      <c r="B38" s="680" t="s">
        <v>4388</v>
      </c>
      <c r="C38" s="680" t="s">
        <v>4453</v>
      </c>
      <c r="D38" s="680" t="s">
        <v>4454</v>
      </c>
      <c r="E38" s="681" t="s">
        <v>4455</v>
      </c>
    </row>
    <row r="39" spans="1:5" ht="51.75" x14ac:dyDescent="0.25">
      <c r="A39" s="679" t="s">
        <v>4358</v>
      </c>
      <c r="B39" s="680" t="s">
        <v>4456</v>
      </c>
      <c r="C39" s="680" t="s">
        <v>4457</v>
      </c>
      <c r="D39" s="680" t="s">
        <v>4424</v>
      </c>
      <c r="E39" s="681" t="s">
        <v>4458</v>
      </c>
    </row>
    <row r="40" spans="1:5" ht="51.75" x14ac:dyDescent="0.25">
      <c r="A40" s="679" t="s">
        <v>4358</v>
      </c>
      <c r="B40" s="680" t="s">
        <v>4459</v>
      </c>
      <c r="C40" s="680" t="s">
        <v>4457</v>
      </c>
      <c r="D40" s="680" t="s">
        <v>4424</v>
      </c>
      <c r="E40" s="681" t="s">
        <v>4458</v>
      </c>
    </row>
    <row r="41" spans="1:5" ht="51.75" x14ac:dyDescent="0.25">
      <c r="A41" s="679" t="s">
        <v>4358</v>
      </c>
      <c r="B41" s="680" t="s">
        <v>4460</v>
      </c>
      <c r="C41" s="680" t="s">
        <v>4457</v>
      </c>
      <c r="D41" s="680" t="s">
        <v>4424</v>
      </c>
      <c r="E41" s="681" t="s">
        <v>4458</v>
      </c>
    </row>
    <row r="42" spans="1:5" ht="51.75" x14ac:dyDescent="0.25">
      <c r="A42" s="679" t="s">
        <v>4358</v>
      </c>
      <c r="B42" s="680" t="s">
        <v>4461</v>
      </c>
      <c r="C42" s="680" t="s">
        <v>4457</v>
      </c>
      <c r="D42" s="680" t="s">
        <v>4424</v>
      </c>
      <c r="E42" s="681" t="s">
        <v>4458</v>
      </c>
    </row>
    <row r="43" spans="1:5" ht="51.75" x14ac:dyDescent="0.25">
      <c r="A43" s="679" t="s">
        <v>4358</v>
      </c>
      <c r="B43" s="680" t="s">
        <v>4462</v>
      </c>
      <c r="C43" s="680" t="s">
        <v>4457</v>
      </c>
      <c r="D43" s="680" t="s">
        <v>4424</v>
      </c>
      <c r="E43" s="681" t="s">
        <v>4458</v>
      </c>
    </row>
    <row r="44" spans="1:5" ht="51.75" x14ac:dyDescent="0.25">
      <c r="A44" s="679" t="s">
        <v>4358</v>
      </c>
      <c r="B44" s="680" t="s">
        <v>4463</v>
      </c>
      <c r="C44" s="680" t="s">
        <v>4457</v>
      </c>
      <c r="D44" s="680" t="s">
        <v>4424</v>
      </c>
      <c r="E44" s="681" t="s">
        <v>4458</v>
      </c>
    </row>
    <row r="45" spans="1:5" ht="51.75" x14ac:dyDescent="0.25">
      <c r="A45" s="679" t="s">
        <v>4358</v>
      </c>
      <c r="B45" s="680" t="s">
        <v>4464</v>
      </c>
      <c r="C45" s="680" t="s">
        <v>4457</v>
      </c>
      <c r="D45" s="680" t="s">
        <v>4424</v>
      </c>
      <c r="E45" s="681" t="s">
        <v>4458</v>
      </c>
    </row>
    <row r="46" spans="1:5" x14ac:dyDescent="0.25">
      <c r="A46" s="679" t="s">
        <v>4426</v>
      </c>
      <c r="B46" s="680" t="s">
        <v>4464</v>
      </c>
      <c r="C46" s="680" t="s">
        <v>4465</v>
      </c>
      <c r="D46" s="680" t="s">
        <v>4466</v>
      </c>
      <c r="E46" s="681" t="s">
        <v>4467</v>
      </c>
    </row>
    <row r="47" spans="1:5" x14ac:dyDescent="0.25">
      <c r="A47" s="679" t="s">
        <v>4358</v>
      </c>
      <c r="B47" s="680" t="s">
        <v>4464</v>
      </c>
      <c r="C47" s="680" t="s">
        <v>4423</v>
      </c>
      <c r="D47" s="680" t="s">
        <v>4424</v>
      </c>
      <c r="E47" s="681" t="s">
        <v>4425</v>
      </c>
    </row>
    <row r="48" spans="1:5" ht="26.25" x14ac:dyDescent="0.25">
      <c r="A48" s="679" t="s">
        <v>4468</v>
      </c>
      <c r="B48" s="680" t="s">
        <v>4464</v>
      </c>
      <c r="C48" s="680" t="s">
        <v>4469</v>
      </c>
      <c r="D48" s="680" t="s">
        <v>4470</v>
      </c>
      <c r="E48" s="681" t="s">
        <v>4471</v>
      </c>
    </row>
    <row r="49" spans="1:5" x14ac:dyDescent="0.25">
      <c r="A49" s="679" t="s">
        <v>4358</v>
      </c>
      <c r="B49" s="680" t="s">
        <v>4462</v>
      </c>
      <c r="C49" s="680" t="s">
        <v>4423</v>
      </c>
      <c r="D49" s="680" t="s">
        <v>4424</v>
      </c>
      <c r="E49" s="681" t="s">
        <v>4425</v>
      </c>
    </row>
    <row r="50" spans="1:5" ht="26.25" x14ac:dyDescent="0.25">
      <c r="A50" s="679" t="s">
        <v>4387</v>
      </c>
      <c r="B50" s="680" t="s">
        <v>4472</v>
      </c>
      <c r="C50" s="680" t="s">
        <v>4473</v>
      </c>
      <c r="D50" s="683" t="s">
        <v>4474</v>
      </c>
      <c r="E50" s="681" t="s">
        <v>1239</v>
      </c>
    </row>
    <row r="51" spans="1:5" ht="26.25" x14ac:dyDescent="0.25">
      <c r="A51" s="679" t="s">
        <v>4383</v>
      </c>
      <c r="B51" s="680" t="s">
        <v>4472</v>
      </c>
      <c r="C51" s="680" t="s">
        <v>4475</v>
      </c>
      <c r="D51" s="680" t="s">
        <v>4476</v>
      </c>
      <c r="E51" s="681" t="s">
        <v>1239</v>
      </c>
    </row>
    <row r="52" spans="1:5" ht="39" x14ac:dyDescent="0.25">
      <c r="A52" s="679" t="s">
        <v>4383</v>
      </c>
      <c r="B52" s="680" t="s">
        <v>4472</v>
      </c>
      <c r="C52" s="680" t="s">
        <v>4477</v>
      </c>
      <c r="D52" s="680" t="s">
        <v>4476</v>
      </c>
      <c r="E52" s="681" t="s">
        <v>4478</v>
      </c>
    </row>
    <row r="53" spans="1:5" x14ac:dyDescent="0.25">
      <c r="A53" s="679" t="s">
        <v>4387</v>
      </c>
      <c r="B53" s="680" t="s">
        <v>4472</v>
      </c>
      <c r="C53" s="680" t="s">
        <v>4479</v>
      </c>
      <c r="D53" s="680" t="s">
        <v>4480</v>
      </c>
      <c r="E53" s="681" t="s">
        <v>1239</v>
      </c>
    </row>
    <row r="54" spans="1:5" ht="26.25" x14ac:dyDescent="0.25">
      <c r="A54" s="679" t="s">
        <v>4383</v>
      </c>
      <c r="B54" s="680" t="s">
        <v>4472</v>
      </c>
      <c r="C54" s="680" t="s">
        <v>4481</v>
      </c>
      <c r="D54" s="680" t="s">
        <v>4482</v>
      </c>
      <c r="E54" s="681" t="s">
        <v>4483</v>
      </c>
    </row>
    <row r="55" spans="1:5" ht="64.5" x14ac:dyDescent="0.25">
      <c r="A55" s="679" t="s">
        <v>4383</v>
      </c>
      <c r="B55" s="680" t="s">
        <v>4472</v>
      </c>
      <c r="C55" s="680" t="s">
        <v>4484</v>
      </c>
      <c r="D55" s="680" t="s">
        <v>4485</v>
      </c>
      <c r="E55" s="681" t="s">
        <v>1239</v>
      </c>
    </row>
    <row r="56" spans="1:5" ht="64.5" x14ac:dyDescent="0.25">
      <c r="A56" s="679" t="s">
        <v>4486</v>
      </c>
      <c r="B56" s="680" t="s">
        <v>4472</v>
      </c>
      <c r="C56" s="680" t="s">
        <v>4487</v>
      </c>
      <c r="D56" s="680" t="s">
        <v>4488</v>
      </c>
      <c r="E56" s="681" t="s">
        <v>4489</v>
      </c>
    </row>
    <row r="57" spans="1:5" ht="39" x14ac:dyDescent="0.25">
      <c r="A57" s="679" t="s">
        <v>4416</v>
      </c>
      <c r="B57" s="680" t="s">
        <v>4490</v>
      </c>
      <c r="C57" s="680" t="s">
        <v>4491</v>
      </c>
      <c r="D57" s="680" t="s">
        <v>4435</v>
      </c>
      <c r="E57" s="681" t="s">
        <v>1239</v>
      </c>
    </row>
    <row r="58" spans="1:5" ht="26.25" x14ac:dyDescent="0.25">
      <c r="A58" s="679" t="s">
        <v>4492</v>
      </c>
      <c r="B58" s="680" t="s">
        <v>4388</v>
      </c>
      <c r="C58" s="680" t="s">
        <v>4493</v>
      </c>
      <c r="D58" s="680" t="s">
        <v>4494</v>
      </c>
      <c r="E58" s="681" t="s">
        <v>4495</v>
      </c>
    </row>
    <row r="59" spans="1:5" ht="39" x14ac:dyDescent="0.25">
      <c r="A59" s="679" t="s">
        <v>4496</v>
      </c>
      <c r="B59" s="680" t="s">
        <v>4497</v>
      </c>
      <c r="C59" s="680" t="s">
        <v>4498</v>
      </c>
      <c r="D59" s="680" t="s">
        <v>4499</v>
      </c>
      <c r="E59" s="681" t="s">
        <v>4500</v>
      </c>
    </row>
    <row r="60" spans="1:5" ht="26.25" x14ac:dyDescent="0.25">
      <c r="A60" s="679" t="s">
        <v>4358</v>
      </c>
      <c r="B60" s="680" t="s">
        <v>4388</v>
      </c>
      <c r="C60" s="680" t="s">
        <v>4501</v>
      </c>
      <c r="D60" s="680" t="s">
        <v>4502</v>
      </c>
      <c r="E60" s="681" t="s">
        <v>4503</v>
      </c>
    </row>
    <row r="61" spans="1:5" ht="26.25" x14ac:dyDescent="0.25">
      <c r="A61" s="679" t="s">
        <v>4358</v>
      </c>
      <c r="B61" s="680" t="s">
        <v>4388</v>
      </c>
      <c r="C61" s="680" t="s">
        <v>4504</v>
      </c>
      <c r="D61" s="680" t="s">
        <v>4505</v>
      </c>
      <c r="E61" s="681" t="s">
        <v>4455</v>
      </c>
    </row>
    <row r="62" spans="1:5" ht="26.25" x14ac:dyDescent="0.25">
      <c r="A62" s="679" t="s">
        <v>4387</v>
      </c>
      <c r="B62" s="680" t="s">
        <v>4388</v>
      </c>
      <c r="C62" s="680" t="s">
        <v>4506</v>
      </c>
      <c r="D62" s="680" t="s">
        <v>4507</v>
      </c>
      <c r="E62" s="682" t="s">
        <v>4508</v>
      </c>
    </row>
    <row r="63" spans="1:5" ht="26.25" x14ac:dyDescent="0.25">
      <c r="A63" s="679" t="s">
        <v>4387</v>
      </c>
      <c r="B63" s="680" t="s">
        <v>4388</v>
      </c>
      <c r="C63" s="680" t="s">
        <v>4509</v>
      </c>
      <c r="D63" s="680" t="s">
        <v>4510</v>
      </c>
      <c r="E63" s="682" t="s">
        <v>4508</v>
      </c>
    </row>
    <row r="64" spans="1:5" ht="26.25" x14ac:dyDescent="0.25">
      <c r="A64" s="679" t="s">
        <v>4358</v>
      </c>
      <c r="B64" s="680" t="s">
        <v>4511</v>
      </c>
      <c r="C64" s="680" t="s">
        <v>4512</v>
      </c>
      <c r="D64" s="680" t="s">
        <v>4513</v>
      </c>
      <c r="E64" s="682" t="s">
        <v>4483</v>
      </c>
    </row>
    <row r="65" spans="1:5" ht="26.25" x14ac:dyDescent="0.25">
      <c r="A65" s="679" t="s">
        <v>4426</v>
      </c>
      <c r="B65" s="680" t="s">
        <v>4511</v>
      </c>
      <c r="C65" s="680" t="s">
        <v>4514</v>
      </c>
      <c r="D65" s="680" t="s">
        <v>4515</v>
      </c>
      <c r="E65" s="682" t="s">
        <v>4508</v>
      </c>
    </row>
    <row r="66" spans="1:5" x14ac:dyDescent="0.25">
      <c r="A66" s="679" t="s">
        <v>4426</v>
      </c>
      <c r="B66" s="680" t="s">
        <v>4511</v>
      </c>
      <c r="C66" s="680" t="s">
        <v>4516</v>
      </c>
      <c r="D66" s="680" t="s">
        <v>4517</v>
      </c>
      <c r="E66" s="682" t="s">
        <v>4518</v>
      </c>
    </row>
    <row r="67" spans="1:5" ht="26.25" x14ac:dyDescent="0.25">
      <c r="A67" s="679" t="s">
        <v>4383</v>
      </c>
      <c r="B67" s="680" t="s">
        <v>4379</v>
      </c>
      <c r="C67" s="680" t="s">
        <v>4519</v>
      </c>
      <c r="D67" s="680" t="s">
        <v>4520</v>
      </c>
      <c r="E67" s="682" t="s">
        <v>4495</v>
      </c>
    </row>
    <row r="68" spans="1:5" ht="26.25" x14ac:dyDescent="0.25">
      <c r="A68" s="679" t="s">
        <v>4383</v>
      </c>
      <c r="B68" s="680" t="s">
        <v>4381</v>
      </c>
      <c r="C68" s="680" t="s">
        <v>4519</v>
      </c>
      <c r="D68" s="680" t="s">
        <v>4520</v>
      </c>
      <c r="E68" s="682" t="s">
        <v>4495</v>
      </c>
    </row>
    <row r="69" spans="1:5" ht="26.25" x14ac:dyDescent="0.25">
      <c r="A69" s="679" t="s">
        <v>4383</v>
      </c>
      <c r="B69" s="680" t="s">
        <v>4362</v>
      </c>
      <c r="C69" s="680" t="s">
        <v>4519</v>
      </c>
      <c r="D69" s="680" t="s">
        <v>4520</v>
      </c>
      <c r="E69" s="682" t="s">
        <v>4495</v>
      </c>
    </row>
    <row r="70" spans="1:5" ht="39" x14ac:dyDescent="0.25">
      <c r="A70" s="679" t="s">
        <v>4383</v>
      </c>
      <c r="B70" s="680" t="s">
        <v>4379</v>
      </c>
      <c r="C70" s="680" t="s">
        <v>4521</v>
      </c>
      <c r="D70" s="680" t="s">
        <v>4385</v>
      </c>
      <c r="E70" s="682" t="s">
        <v>4522</v>
      </c>
    </row>
    <row r="71" spans="1:5" ht="39" x14ac:dyDescent="0.25">
      <c r="A71" s="679" t="s">
        <v>4383</v>
      </c>
      <c r="B71" s="680" t="s">
        <v>4381</v>
      </c>
      <c r="C71" s="680" t="s">
        <v>4521</v>
      </c>
      <c r="D71" s="680" t="s">
        <v>4385</v>
      </c>
      <c r="E71" s="682" t="s">
        <v>4522</v>
      </c>
    </row>
    <row r="72" spans="1:5" ht="39" x14ac:dyDescent="0.25">
      <c r="A72" s="679" t="s">
        <v>4383</v>
      </c>
      <c r="B72" s="680" t="s">
        <v>4523</v>
      </c>
      <c r="C72" s="680" t="s">
        <v>4521</v>
      </c>
      <c r="D72" s="680" t="s">
        <v>4385</v>
      </c>
      <c r="E72" s="682" t="s">
        <v>4522</v>
      </c>
    </row>
    <row r="73" spans="1:5" ht="26.25" x14ac:dyDescent="0.25">
      <c r="A73" s="679" t="s">
        <v>4363</v>
      </c>
      <c r="B73" s="680" t="s">
        <v>4375</v>
      </c>
      <c r="C73" s="680" t="s">
        <v>4524</v>
      </c>
      <c r="D73" s="680" t="s">
        <v>4476</v>
      </c>
      <c r="E73" s="681" t="s">
        <v>1239</v>
      </c>
    </row>
    <row r="74" spans="1:5" ht="39" x14ac:dyDescent="0.25">
      <c r="A74" s="679" t="s">
        <v>4383</v>
      </c>
      <c r="B74" s="680" t="s">
        <v>4375</v>
      </c>
      <c r="C74" s="680" t="s">
        <v>4525</v>
      </c>
      <c r="D74" s="680" t="s">
        <v>4526</v>
      </c>
      <c r="E74" s="681" t="s">
        <v>4527</v>
      </c>
    </row>
    <row r="75" spans="1:5" ht="39" x14ac:dyDescent="0.25">
      <c r="A75" s="679" t="s">
        <v>4383</v>
      </c>
      <c r="B75" s="680" t="s">
        <v>4396</v>
      </c>
      <c r="C75" s="680" t="s">
        <v>4525</v>
      </c>
      <c r="D75" s="680" t="s">
        <v>4526</v>
      </c>
      <c r="E75" s="681" t="s">
        <v>4527</v>
      </c>
    </row>
    <row r="76" spans="1:5" ht="39" x14ac:dyDescent="0.25">
      <c r="A76" s="679" t="s">
        <v>4383</v>
      </c>
      <c r="B76" s="680" t="s">
        <v>4528</v>
      </c>
      <c r="C76" s="680" t="s">
        <v>4525</v>
      </c>
      <c r="D76" s="680" t="s">
        <v>4526</v>
      </c>
      <c r="E76" s="681" t="s">
        <v>4527</v>
      </c>
    </row>
    <row r="77" spans="1:5" ht="39" x14ac:dyDescent="0.25">
      <c r="A77" s="684" t="s">
        <v>4363</v>
      </c>
      <c r="B77" s="680" t="s">
        <v>4460</v>
      </c>
      <c r="C77" s="680" t="s">
        <v>4529</v>
      </c>
      <c r="D77" s="680" t="s">
        <v>4466</v>
      </c>
      <c r="E77" s="681" t="s">
        <v>4530</v>
      </c>
    </row>
    <row r="78" spans="1:5" x14ac:dyDescent="0.25">
      <c r="A78" s="679" t="s">
        <v>4383</v>
      </c>
      <c r="B78" s="680" t="s">
        <v>4460</v>
      </c>
      <c r="C78" s="680" t="s">
        <v>4531</v>
      </c>
      <c r="D78" s="680" t="s">
        <v>4466</v>
      </c>
      <c r="E78" s="681" t="s">
        <v>4530</v>
      </c>
    </row>
    <row r="79" spans="1:5" x14ac:dyDescent="0.25">
      <c r="A79" s="679" t="s">
        <v>4383</v>
      </c>
      <c r="B79" s="680" t="s">
        <v>4461</v>
      </c>
      <c r="C79" s="680" t="s">
        <v>4531</v>
      </c>
      <c r="D79" s="680" t="s">
        <v>4466</v>
      </c>
      <c r="E79" s="681" t="s">
        <v>4530</v>
      </c>
    </row>
    <row r="80" spans="1:5" ht="64.5" x14ac:dyDescent="0.25">
      <c r="A80" s="679" t="s">
        <v>4532</v>
      </c>
      <c r="B80" s="680" t="s">
        <v>4460</v>
      </c>
      <c r="C80" s="680" t="s">
        <v>4533</v>
      </c>
      <c r="D80" s="680" t="s">
        <v>4534</v>
      </c>
      <c r="E80" s="681" t="s">
        <v>4535</v>
      </c>
    </row>
    <row r="81" spans="1:5" ht="64.5" x14ac:dyDescent="0.25">
      <c r="A81" s="679" t="s">
        <v>4532</v>
      </c>
      <c r="B81" s="680" t="s">
        <v>4464</v>
      </c>
      <c r="C81" s="680" t="s">
        <v>4536</v>
      </c>
      <c r="D81" s="680" t="s">
        <v>4534</v>
      </c>
      <c r="E81" s="681" t="s">
        <v>4535</v>
      </c>
    </row>
    <row r="82" spans="1:5" ht="26.25" x14ac:dyDescent="0.25">
      <c r="A82" s="684" t="s">
        <v>4383</v>
      </c>
      <c r="B82" s="685" t="s">
        <v>4537</v>
      </c>
      <c r="C82" s="680" t="s">
        <v>4538</v>
      </c>
      <c r="D82" s="680" t="s">
        <v>4520</v>
      </c>
      <c r="E82" s="681" t="s">
        <v>4539</v>
      </c>
    </row>
    <row r="83" spans="1:5" ht="39" x14ac:dyDescent="0.25">
      <c r="A83" s="684" t="s">
        <v>4540</v>
      </c>
      <c r="B83" s="680" t="s">
        <v>4541</v>
      </c>
      <c r="C83" s="680" t="s">
        <v>4542</v>
      </c>
      <c r="D83" s="680" t="s">
        <v>4543</v>
      </c>
      <c r="E83" s="681" t="s">
        <v>4544</v>
      </c>
    </row>
    <row r="84" spans="1:5" ht="51.75" x14ac:dyDescent="0.25">
      <c r="A84" s="684" t="s">
        <v>4545</v>
      </c>
      <c r="B84" s="680" t="s">
        <v>4541</v>
      </c>
      <c r="C84" s="680" t="s">
        <v>4546</v>
      </c>
      <c r="D84" s="680" t="s">
        <v>4547</v>
      </c>
      <c r="E84" s="681" t="s">
        <v>4548</v>
      </c>
    </row>
    <row r="85" spans="1:5" ht="51.75" x14ac:dyDescent="0.25">
      <c r="A85" s="684" t="s">
        <v>4549</v>
      </c>
      <c r="B85" s="680" t="s">
        <v>4541</v>
      </c>
      <c r="C85" s="680" t="s">
        <v>4550</v>
      </c>
      <c r="D85" s="680" t="s">
        <v>4551</v>
      </c>
      <c r="E85" s="681" t="s">
        <v>4552</v>
      </c>
    </row>
    <row r="86" spans="1:5" ht="51.75" x14ac:dyDescent="0.25">
      <c r="A86" s="684" t="s">
        <v>4374</v>
      </c>
      <c r="B86" s="680" t="s">
        <v>4541</v>
      </c>
      <c r="C86" s="680" t="s">
        <v>4553</v>
      </c>
      <c r="D86" s="680" t="s">
        <v>4554</v>
      </c>
      <c r="E86" s="681" t="s">
        <v>4555</v>
      </c>
    </row>
    <row r="87" spans="1:5" ht="39" x14ac:dyDescent="0.25">
      <c r="A87" s="684" t="s">
        <v>4556</v>
      </c>
      <c r="B87" s="680" t="s">
        <v>4541</v>
      </c>
      <c r="C87" s="680" t="s">
        <v>4557</v>
      </c>
      <c r="D87" s="680" t="s">
        <v>4558</v>
      </c>
      <c r="E87" s="681" t="s">
        <v>4559</v>
      </c>
    </row>
    <row r="88" spans="1:5" ht="64.5" x14ac:dyDescent="0.25">
      <c r="A88" s="679" t="s">
        <v>4556</v>
      </c>
      <c r="B88" s="680" t="s">
        <v>4541</v>
      </c>
      <c r="C88" s="680" t="s">
        <v>4560</v>
      </c>
      <c r="D88" s="680" t="s">
        <v>4561</v>
      </c>
      <c r="E88" s="681" t="s">
        <v>4562</v>
      </c>
    </row>
    <row r="89" spans="1:5" ht="64.5" x14ac:dyDescent="0.25">
      <c r="A89" s="679" t="s">
        <v>4549</v>
      </c>
      <c r="B89" s="680" t="s">
        <v>4541</v>
      </c>
      <c r="C89" s="680" t="s">
        <v>4563</v>
      </c>
      <c r="D89" s="680" t="s">
        <v>4564</v>
      </c>
      <c r="E89" s="681" t="s">
        <v>1239</v>
      </c>
    </row>
    <row r="90" spans="1:5" ht="64.5" x14ac:dyDescent="0.25">
      <c r="A90" s="679" t="s">
        <v>4549</v>
      </c>
      <c r="B90" s="680" t="s">
        <v>4541</v>
      </c>
      <c r="C90" s="680" t="s">
        <v>4565</v>
      </c>
      <c r="D90" s="680" t="s">
        <v>4566</v>
      </c>
      <c r="E90" s="681" t="s">
        <v>1239</v>
      </c>
    </row>
    <row r="91" spans="1:5" ht="39" x14ac:dyDescent="0.25">
      <c r="A91" s="684" t="s">
        <v>4403</v>
      </c>
      <c r="B91" s="680" t="s">
        <v>4541</v>
      </c>
      <c r="C91" s="680" t="s">
        <v>4567</v>
      </c>
      <c r="D91" s="680" t="s">
        <v>4526</v>
      </c>
      <c r="E91" s="682" t="s">
        <v>4378</v>
      </c>
    </row>
    <row r="92" spans="1:5" ht="51.75" x14ac:dyDescent="0.25">
      <c r="A92" s="679" t="s">
        <v>4549</v>
      </c>
      <c r="B92" s="680" t="s">
        <v>4541</v>
      </c>
      <c r="C92" s="680" t="s">
        <v>4568</v>
      </c>
      <c r="D92" s="680" t="s">
        <v>4566</v>
      </c>
      <c r="E92" s="681" t="s">
        <v>4386</v>
      </c>
    </row>
    <row r="93" spans="1:5" ht="26.25" x14ac:dyDescent="0.25">
      <c r="A93" s="679" t="s">
        <v>4363</v>
      </c>
      <c r="B93" s="680" t="s">
        <v>4413</v>
      </c>
      <c r="C93" s="680" t="s">
        <v>4569</v>
      </c>
      <c r="D93" s="683" t="s">
        <v>4570</v>
      </c>
      <c r="E93" s="681" t="s">
        <v>4571</v>
      </c>
    </row>
    <row r="94" spans="1:5" ht="39" x14ac:dyDescent="0.25">
      <c r="A94" s="679" t="s">
        <v>4363</v>
      </c>
      <c r="B94" s="680" t="s">
        <v>4413</v>
      </c>
      <c r="C94" s="680" t="s">
        <v>4572</v>
      </c>
      <c r="D94" s="680" t="s">
        <v>4573</v>
      </c>
      <c r="E94" s="681" t="s">
        <v>4574</v>
      </c>
    </row>
    <row r="95" spans="1:5" ht="26.25" x14ac:dyDescent="0.25">
      <c r="A95" s="679" t="s">
        <v>4426</v>
      </c>
      <c r="B95" s="680" t="s">
        <v>4462</v>
      </c>
      <c r="C95" s="680" t="s">
        <v>4575</v>
      </c>
      <c r="D95" s="680" t="s">
        <v>4576</v>
      </c>
      <c r="E95" s="681" t="s">
        <v>4577</v>
      </c>
    </row>
    <row r="96" spans="1:5" ht="39" x14ac:dyDescent="0.25">
      <c r="A96" s="679" t="s">
        <v>4556</v>
      </c>
      <c r="B96" s="680" t="s">
        <v>4462</v>
      </c>
      <c r="C96" s="680" t="s">
        <v>4578</v>
      </c>
      <c r="D96" s="680" t="s">
        <v>4579</v>
      </c>
      <c r="E96" s="681" t="s">
        <v>4580</v>
      </c>
    </row>
    <row r="97" spans="1:5" ht="51.75" x14ac:dyDescent="0.25">
      <c r="A97" s="679" t="s">
        <v>4581</v>
      </c>
      <c r="B97" s="680" t="s">
        <v>4462</v>
      </c>
      <c r="C97" s="680" t="s">
        <v>4582</v>
      </c>
      <c r="D97" s="680" t="s">
        <v>4583</v>
      </c>
      <c r="E97" s="681" t="s">
        <v>4584</v>
      </c>
    </row>
    <row r="98" spans="1:5" ht="39" x14ac:dyDescent="0.25">
      <c r="A98" s="679" t="s">
        <v>4556</v>
      </c>
      <c r="B98" s="680" t="s">
        <v>4464</v>
      </c>
      <c r="C98" s="680" t="s">
        <v>4578</v>
      </c>
      <c r="D98" s="680" t="s">
        <v>4579</v>
      </c>
      <c r="E98" s="681" t="s">
        <v>4580</v>
      </c>
    </row>
    <row r="99" spans="1:5" ht="26.25" x14ac:dyDescent="0.25">
      <c r="A99" s="679" t="s">
        <v>4358</v>
      </c>
      <c r="B99" s="680" t="s">
        <v>4585</v>
      </c>
      <c r="C99" s="680" t="s">
        <v>4586</v>
      </c>
      <c r="D99" s="680" t="s">
        <v>4587</v>
      </c>
      <c r="E99" s="681" t="s">
        <v>4588</v>
      </c>
    </row>
    <row r="100" spans="1:5" ht="51.75" x14ac:dyDescent="0.25">
      <c r="A100" s="679" t="s">
        <v>4589</v>
      </c>
      <c r="B100" s="680" t="s">
        <v>4585</v>
      </c>
      <c r="C100" s="680" t="s">
        <v>4590</v>
      </c>
      <c r="D100" s="680" t="s">
        <v>4591</v>
      </c>
      <c r="E100" s="681" t="s">
        <v>1239</v>
      </c>
    </row>
    <row r="101" spans="1:5" ht="26.25" x14ac:dyDescent="0.25">
      <c r="A101" s="679" t="s">
        <v>4436</v>
      </c>
      <c r="B101" s="680" t="s">
        <v>4585</v>
      </c>
      <c r="C101" s="680" t="s">
        <v>4592</v>
      </c>
      <c r="D101" s="680" t="s">
        <v>4593</v>
      </c>
      <c r="E101" s="681" t="s">
        <v>1239</v>
      </c>
    </row>
    <row r="102" spans="1:5" ht="26.25" x14ac:dyDescent="0.25">
      <c r="A102" s="679" t="s">
        <v>4426</v>
      </c>
      <c r="B102" s="680" t="s">
        <v>4594</v>
      </c>
      <c r="C102" s="680" t="s">
        <v>4595</v>
      </c>
      <c r="D102" s="680" t="s">
        <v>4596</v>
      </c>
      <c r="E102" s="681" t="s">
        <v>4597</v>
      </c>
    </row>
    <row r="103" spans="1:5" ht="26.25" x14ac:dyDescent="0.25">
      <c r="A103" s="679" t="s">
        <v>4426</v>
      </c>
      <c r="B103" s="680" t="s">
        <v>4594</v>
      </c>
      <c r="C103" s="680" t="s">
        <v>4598</v>
      </c>
      <c r="D103" s="680" t="s">
        <v>4596</v>
      </c>
      <c r="E103" s="681" t="s">
        <v>4597</v>
      </c>
    </row>
    <row r="104" spans="1:5" ht="39" x14ac:dyDescent="0.25">
      <c r="A104" s="684" t="s">
        <v>4392</v>
      </c>
      <c r="B104" s="680" t="s">
        <v>4599</v>
      </c>
      <c r="C104" s="680" t="s">
        <v>4600</v>
      </c>
      <c r="D104" s="680" t="s">
        <v>4601</v>
      </c>
      <c r="E104" s="681" t="s">
        <v>4602</v>
      </c>
    </row>
    <row r="105" spans="1:5" ht="39" x14ac:dyDescent="0.25">
      <c r="A105" s="684" t="s">
        <v>4392</v>
      </c>
      <c r="B105" s="680" t="s">
        <v>4599</v>
      </c>
      <c r="C105" s="680" t="s">
        <v>4603</v>
      </c>
      <c r="D105" s="680" t="s">
        <v>4601</v>
      </c>
      <c r="E105" s="681" t="s">
        <v>4602</v>
      </c>
    </row>
    <row r="106" spans="1:5" ht="39" x14ac:dyDescent="0.25">
      <c r="A106" s="684" t="s">
        <v>4392</v>
      </c>
      <c r="B106" s="680" t="s">
        <v>4599</v>
      </c>
      <c r="C106" s="680" t="s">
        <v>4604</v>
      </c>
      <c r="D106" s="680" t="s">
        <v>4601</v>
      </c>
      <c r="E106" s="681" t="s">
        <v>4602</v>
      </c>
    </row>
    <row r="107" spans="1:5" ht="26.25" x14ac:dyDescent="0.25">
      <c r="A107" s="679" t="s">
        <v>4387</v>
      </c>
      <c r="B107" s="680" t="s">
        <v>4599</v>
      </c>
      <c r="C107" s="680" t="s">
        <v>4605</v>
      </c>
      <c r="D107" s="680" t="s">
        <v>4476</v>
      </c>
      <c r="E107" s="681" t="s">
        <v>4606</v>
      </c>
    </row>
    <row r="108" spans="1:5" ht="26.25" x14ac:dyDescent="0.25">
      <c r="A108" s="679" t="s">
        <v>4387</v>
      </c>
      <c r="B108" s="680" t="s">
        <v>4599</v>
      </c>
      <c r="C108" s="680" t="s">
        <v>4607</v>
      </c>
      <c r="D108" s="680" t="s">
        <v>4608</v>
      </c>
      <c r="E108" s="681" t="s">
        <v>4609</v>
      </c>
    </row>
    <row r="109" spans="1:5" ht="26.25" x14ac:dyDescent="0.25">
      <c r="A109" s="679" t="s">
        <v>4363</v>
      </c>
      <c r="B109" s="680" t="s">
        <v>4610</v>
      </c>
      <c r="C109" s="680" t="s">
        <v>4611</v>
      </c>
      <c r="D109" s="680" t="s">
        <v>4476</v>
      </c>
      <c r="E109" s="681" t="s">
        <v>4399</v>
      </c>
    </row>
    <row r="110" spans="1:5" ht="26.25" x14ac:dyDescent="0.25">
      <c r="A110" s="679" t="s">
        <v>4358</v>
      </c>
      <c r="B110" s="680" t="s">
        <v>4612</v>
      </c>
      <c r="C110" s="680" t="s">
        <v>4613</v>
      </c>
      <c r="D110" s="680" t="s">
        <v>4614</v>
      </c>
      <c r="E110" s="681" t="s">
        <v>4615</v>
      </c>
    </row>
    <row r="111" spans="1:5" ht="26.25" x14ac:dyDescent="0.25">
      <c r="A111" s="679" t="s">
        <v>4358</v>
      </c>
      <c r="B111" s="680" t="s">
        <v>4616</v>
      </c>
      <c r="C111" s="680" t="s">
        <v>4613</v>
      </c>
      <c r="D111" s="680" t="s">
        <v>4614</v>
      </c>
      <c r="E111" s="681" t="s">
        <v>4615</v>
      </c>
    </row>
    <row r="112" spans="1:5" ht="26.25" x14ac:dyDescent="0.25">
      <c r="A112" s="679" t="s">
        <v>4358</v>
      </c>
      <c r="B112" s="680" t="s">
        <v>4612</v>
      </c>
      <c r="C112" s="680" t="s">
        <v>4617</v>
      </c>
      <c r="D112" s="680" t="s">
        <v>4614</v>
      </c>
      <c r="E112" s="681" t="s">
        <v>4618</v>
      </c>
    </row>
    <row r="113" spans="1:5" ht="26.25" x14ac:dyDescent="0.25">
      <c r="A113" s="679" t="s">
        <v>4358</v>
      </c>
      <c r="B113" s="680" t="s">
        <v>4616</v>
      </c>
      <c r="C113" s="680" t="s">
        <v>4617</v>
      </c>
      <c r="D113" s="680" t="s">
        <v>4614</v>
      </c>
      <c r="E113" s="681" t="s">
        <v>4618</v>
      </c>
    </row>
    <row r="114" spans="1:5" ht="26.25" x14ac:dyDescent="0.25">
      <c r="A114" s="679" t="s">
        <v>4358</v>
      </c>
      <c r="B114" s="680" t="s">
        <v>4612</v>
      </c>
      <c r="C114" s="680" t="s">
        <v>4619</v>
      </c>
      <c r="D114" s="680" t="s">
        <v>4614</v>
      </c>
      <c r="E114" s="681" t="s">
        <v>4518</v>
      </c>
    </row>
    <row r="115" spans="1:5" ht="26.25" x14ac:dyDescent="0.25">
      <c r="A115" s="679" t="s">
        <v>4358</v>
      </c>
      <c r="B115" s="680" t="s">
        <v>4616</v>
      </c>
      <c r="C115" s="680" t="s">
        <v>4619</v>
      </c>
      <c r="D115" s="680" t="s">
        <v>4614</v>
      </c>
      <c r="E115" s="681" t="s">
        <v>4518</v>
      </c>
    </row>
    <row r="116" spans="1:5" ht="39" x14ac:dyDescent="0.25">
      <c r="A116" s="679" t="s">
        <v>4447</v>
      </c>
      <c r="B116" s="680" t="s">
        <v>4612</v>
      </c>
      <c r="C116" s="680" t="s">
        <v>4620</v>
      </c>
      <c r="D116" s="680" t="s">
        <v>4621</v>
      </c>
      <c r="E116" s="681" t="s">
        <v>4622</v>
      </c>
    </row>
    <row r="117" spans="1:5" ht="39" x14ac:dyDescent="0.25">
      <c r="A117" s="679" t="s">
        <v>4447</v>
      </c>
      <c r="B117" s="680" t="s">
        <v>4616</v>
      </c>
      <c r="C117" s="680" t="s">
        <v>4620</v>
      </c>
      <c r="D117" s="680" t="s">
        <v>4621</v>
      </c>
      <c r="E117" s="681" t="s">
        <v>4622</v>
      </c>
    </row>
    <row r="118" spans="1:5" ht="26.25" x14ac:dyDescent="0.25">
      <c r="A118" s="679" t="s">
        <v>4581</v>
      </c>
      <c r="B118" s="680" t="s">
        <v>4612</v>
      </c>
      <c r="C118" s="680" t="s">
        <v>4623</v>
      </c>
      <c r="D118" s="686" t="s">
        <v>4624</v>
      </c>
      <c r="E118" s="681" t="s">
        <v>4625</v>
      </c>
    </row>
    <row r="119" spans="1:5" ht="26.25" x14ac:dyDescent="0.25">
      <c r="A119" s="679" t="s">
        <v>4581</v>
      </c>
      <c r="B119" s="680" t="s">
        <v>4616</v>
      </c>
      <c r="C119" s="680" t="s">
        <v>4626</v>
      </c>
      <c r="D119" s="680" t="s">
        <v>4624</v>
      </c>
      <c r="E119" s="681" t="s">
        <v>4625</v>
      </c>
    </row>
    <row r="120" spans="1:5" ht="26.25" x14ac:dyDescent="0.25">
      <c r="A120" s="679" t="s">
        <v>4468</v>
      </c>
      <c r="B120" s="680" t="s">
        <v>4612</v>
      </c>
      <c r="C120" s="680" t="s">
        <v>4627</v>
      </c>
      <c r="D120" s="680" t="s">
        <v>4628</v>
      </c>
      <c r="E120" s="681" t="s">
        <v>4629</v>
      </c>
    </row>
    <row r="121" spans="1:5" ht="26.25" x14ac:dyDescent="0.25">
      <c r="A121" s="679" t="s">
        <v>4468</v>
      </c>
      <c r="B121" s="685" t="s">
        <v>4616</v>
      </c>
      <c r="C121" s="680" t="s">
        <v>4627</v>
      </c>
      <c r="D121" s="680" t="s">
        <v>4628</v>
      </c>
      <c r="E121" s="681" t="s">
        <v>4629</v>
      </c>
    </row>
    <row r="122" spans="1:5" ht="39" x14ac:dyDescent="0.25">
      <c r="A122" s="684" t="s">
        <v>4556</v>
      </c>
      <c r="B122" s="685" t="s">
        <v>4612</v>
      </c>
      <c r="C122" s="680" t="s">
        <v>4630</v>
      </c>
      <c r="D122" s="685" t="s">
        <v>4631</v>
      </c>
      <c r="E122" s="682" t="s">
        <v>4632</v>
      </c>
    </row>
    <row r="123" spans="1:5" ht="39" x14ac:dyDescent="0.25">
      <c r="A123" s="684" t="s">
        <v>4556</v>
      </c>
      <c r="B123" s="685" t="s">
        <v>4616</v>
      </c>
      <c r="C123" s="680" t="s">
        <v>4630</v>
      </c>
      <c r="D123" s="685" t="s">
        <v>4631</v>
      </c>
      <c r="E123" s="682" t="s">
        <v>4632</v>
      </c>
    </row>
    <row r="124" spans="1:5" ht="26.25" x14ac:dyDescent="0.25">
      <c r="A124" s="684" t="s">
        <v>4358</v>
      </c>
      <c r="B124" s="685" t="s">
        <v>4616</v>
      </c>
      <c r="C124" s="680" t="s">
        <v>4633</v>
      </c>
      <c r="D124" s="685" t="s">
        <v>4634</v>
      </c>
      <c r="E124" s="682" t="s">
        <v>4478</v>
      </c>
    </row>
    <row r="125" spans="1:5" ht="26.25" x14ac:dyDescent="0.25">
      <c r="A125" s="684" t="s">
        <v>4358</v>
      </c>
      <c r="B125" s="685" t="s">
        <v>4427</v>
      </c>
      <c r="C125" s="680" t="s">
        <v>4633</v>
      </c>
      <c r="D125" s="685" t="s">
        <v>4634</v>
      </c>
      <c r="E125" s="682" t="s">
        <v>4478</v>
      </c>
    </row>
    <row r="126" spans="1:5" x14ac:dyDescent="0.25">
      <c r="A126" s="684" t="s">
        <v>4358</v>
      </c>
      <c r="B126" s="685" t="s">
        <v>4616</v>
      </c>
      <c r="C126" s="680" t="s">
        <v>4635</v>
      </c>
      <c r="D126" s="685" t="s">
        <v>4634</v>
      </c>
      <c r="E126" s="682" t="s">
        <v>4478</v>
      </c>
    </row>
    <row r="127" spans="1:5" x14ac:dyDescent="0.25">
      <c r="A127" s="684" t="s">
        <v>4358</v>
      </c>
      <c r="B127" s="685" t="s">
        <v>4427</v>
      </c>
      <c r="C127" s="680" t="s">
        <v>4635</v>
      </c>
      <c r="D127" s="685" t="s">
        <v>4634</v>
      </c>
      <c r="E127" s="682" t="s">
        <v>4478</v>
      </c>
    </row>
    <row r="128" spans="1:5" ht="39" x14ac:dyDescent="0.25">
      <c r="A128" s="684" t="s">
        <v>4383</v>
      </c>
      <c r="B128" s="685" t="s">
        <v>4636</v>
      </c>
      <c r="C128" s="680" t="s">
        <v>4637</v>
      </c>
      <c r="D128" s="685" t="s">
        <v>4638</v>
      </c>
      <c r="E128" s="682" t="s">
        <v>4478</v>
      </c>
    </row>
    <row r="129" spans="1:5" ht="39" x14ac:dyDescent="0.25">
      <c r="A129" s="684" t="s">
        <v>4383</v>
      </c>
      <c r="B129" s="685" t="s">
        <v>4639</v>
      </c>
      <c r="C129" s="680" t="s">
        <v>4637</v>
      </c>
      <c r="D129" s="685" t="s">
        <v>4638</v>
      </c>
      <c r="E129" s="682" t="s">
        <v>4478</v>
      </c>
    </row>
    <row r="130" spans="1:5" ht="39" x14ac:dyDescent="0.25">
      <c r="A130" s="684" t="s">
        <v>4383</v>
      </c>
      <c r="B130" s="685" t="s">
        <v>4610</v>
      </c>
      <c r="C130" s="680" t="s">
        <v>4637</v>
      </c>
      <c r="D130" s="685" t="s">
        <v>4638</v>
      </c>
      <c r="E130" s="682" t="s">
        <v>4478</v>
      </c>
    </row>
    <row r="131" spans="1:5" ht="26.25" x14ac:dyDescent="0.25">
      <c r="A131" s="684" t="s">
        <v>4383</v>
      </c>
      <c r="B131" s="685" t="s">
        <v>4636</v>
      </c>
      <c r="C131" s="680" t="s">
        <v>4640</v>
      </c>
      <c r="D131" s="685" t="s">
        <v>4476</v>
      </c>
      <c r="E131" s="682" t="s">
        <v>4478</v>
      </c>
    </row>
    <row r="132" spans="1:5" ht="26.25" x14ac:dyDescent="0.25">
      <c r="A132" s="684" t="s">
        <v>4383</v>
      </c>
      <c r="B132" s="685" t="s">
        <v>4639</v>
      </c>
      <c r="C132" s="680" t="s">
        <v>4640</v>
      </c>
      <c r="D132" s="685" t="s">
        <v>4476</v>
      </c>
      <c r="E132" s="682" t="s">
        <v>4478</v>
      </c>
    </row>
    <row r="133" spans="1:5" ht="26.25" x14ac:dyDescent="0.25">
      <c r="A133" s="684" t="s">
        <v>4492</v>
      </c>
      <c r="B133" s="685" t="s">
        <v>4641</v>
      </c>
      <c r="C133" s="680" t="s">
        <v>4642</v>
      </c>
      <c r="D133" s="680" t="s">
        <v>4643</v>
      </c>
      <c r="E133" s="681" t="s">
        <v>4644</v>
      </c>
    </row>
    <row r="134" spans="1:5" ht="26.25" x14ac:dyDescent="0.25">
      <c r="A134" s="684" t="s">
        <v>4492</v>
      </c>
      <c r="B134" s="685" t="s">
        <v>4645</v>
      </c>
      <c r="C134" s="680" t="s">
        <v>4642</v>
      </c>
      <c r="D134" s="680" t="s">
        <v>4643</v>
      </c>
      <c r="E134" s="681" t="s">
        <v>4646</v>
      </c>
    </row>
    <row r="135" spans="1:5" ht="26.25" x14ac:dyDescent="0.25">
      <c r="A135" s="684" t="s">
        <v>4492</v>
      </c>
      <c r="B135" s="685" t="s">
        <v>4610</v>
      </c>
      <c r="C135" s="680" t="s">
        <v>4642</v>
      </c>
      <c r="D135" s="680" t="s">
        <v>4643</v>
      </c>
      <c r="E135" s="681" t="s">
        <v>4644</v>
      </c>
    </row>
    <row r="136" spans="1:5" ht="26.25" x14ac:dyDescent="0.25">
      <c r="A136" s="684" t="s">
        <v>4492</v>
      </c>
      <c r="B136" s="685" t="s">
        <v>4433</v>
      </c>
      <c r="C136" s="680" t="s">
        <v>4642</v>
      </c>
      <c r="D136" s="680" t="s">
        <v>4643</v>
      </c>
      <c r="E136" s="681" t="s">
        <v>4644</v>
      </c>
    </row>
    <row r="137" spans="1:5" ht="26.25" x14ac:dyDescent="0.25">
      <c r="A137" s="684" t="s">
        <v>4426</v>
      </c>
      <c r="B137" s="685" t="s">
        <v>4396</v>
      </c>
      <c r="C137" s="680" t="s">
        <v>4647</v>
      </c>
      <c r="D137" s="680" t="s">
        <v>4648</v>
      </c>
      <c r="E137" s="681" t="s">
        <v>4615</v>
      </c>
    </row>
    <row r="138" spans="1:5" ht="26.25" x14ac:dyDescent="0.25">
      <c r="A138" s="684" t="s">
        <v>4426</v>
      </c>
      <c r="B138" s="685" t="s">
        <v>4396</v>
      </c>
      <c r="C138" s="680" t="s">
        <v>4649</v>
      </c>
      <c r="D138" s="680" t="s">
        <v>4650</v>
      </c>
      <c r="E138" s="681" t="s">
        <v>4478</v>
      </c>
    </row>
    <row r="139" spans="1:5" ht="26.25" x14ac:dyDescent="0.25">
      <c r="A139" s="684" t="s">
        <v>4426</v>
      </c>
      <c r="B139" s="685" t="s">
        <v>4396</v>
      </c>
      <c r="C139" s="680" t="s">
        <v>4651</v>
      </c>
      <c r="D139" s="680" t="s">
        <v>4650</v>
      </c>
      <c r="E139" s="681" t="s">
        <v>1239</v>
      </c>
    </row>
    <row r="140" spans="1:5" ht="39" x14ac:dyDescent="0.25">
      <c r="A140" s="684" t="s">
        <v>4363</v>
      </c>
      <c r="B140" s="685" t="s">
        <v>4652</v>
      </c>
      <c r="C140" s="680" t="s">
        <v>4653</v>
      </c>
      <c r="D140" s="680" t="s">
        <v>4654</v>
      </c>
      <c r="E140" s="681" t="s">
        <v>4483</v>
      </c>
    </row>
    <row r="141" spans="1:5" ht="26.25" x14ac:dyDescent="0.25">
      <c r="A141" s="684" t="s">
        <v>4358</v>
      </c>
      <c r="B141" s="685" t="s">
        <v>4444</v>
      </c>
      <c r="C141" s="680" t="s">
        <v>4655</v>
      </c>
      <c r="D141" s="680" t="s">
        <v>4656</v>
      </c>
      <c r="E141" s="681" t="s">
        <v>1239</v>
      </c>
    </row>
    <row r="142" spans="1:5" ht="39" x14ac:dyDescent="0.25">
      <c r="A142" s="684" t="s">
        <v>4383</v>
      </c>
      <c r="B142" s="685" t="s">
        <v>4657</v>
      </c>
      <c r="C142" s="680" t="s">
        <v>4658</v>
      </c>
      <c r="D142" s="680" t="s">
        <v>4659</v>
      </c>
      <c r="E142" s="681" t="s">
        <v>4660</v>
      </c>
    </row>
    <row r="143" spans="1:5" ht="39" x14ac:dyDescent="0.25">
      <c r="A143" s="684" t="s">
        <v>4383</v>
      </c>
      <c r="B143" s="685" t="s">
        <v>4657</v>
      </c>
      <c r="C143" s="680" t="s">
        <v>4661</v>
      </c>
      <c r="D143" s="680" t="s">
        <v>4662</v>
      </c>
      <c r="E143" s="681" t="s">
        <v>1239</v>
      </c>
    </row>
    <row r="144" spans="1:5" ht="39" x14ac:dyDescent="0.25">
      <c r="A144" s="684" t="s">
        <v>4426</v>
      </c>
      <c r="B144" s="685" t="s">
        <v>4657</v>
      </c>
      <c r="C144" s="680" t="s">
        <v>4663</v>
      </c>
      <c r="D144" s="680" t="s">
        <v>4664</v>
      </c>
      <c r="E144" s="681" t="s">
        <v>1239</v>
      </c>
    </row>
    <row r="145" spans="1:5" ht="26.25" x14ac:dyDescent="0.25">
      <c r="A145" s="684" t="s">
        <v>4665</v>
      </c>
      <c r="B145" s="685" t="s">
        <v>4666</v>
      </c>
      <c r="C145" s="680" t="s">
        <v>4667</v>
      </c>
      <c r="D145" s="680" t="s">
        <v>4668</v>
      </c>
      <c r="E145" s="681" t="s">
        <v>4669</v>
      </c>
    </row>
    <row r="146" spans="1:5" ht="26.25" x14ac:dyDescent="0.25">
      <c r="A146" s="684" t="s">
        <v>4403</v>
      </c>
      <c r="B146" s="685" t="s">
        <v>4666</v>
      </c>
      <c r="C146" s="680" t="s">
        <v>4670</v>
      </c>
      <c r="D146" s="680" t="s">
        <v>4671</v>
      </c>
      <c r="E146" s="681" t="s">
        <v>4672</v>
      </c>
    </row>
    <row r="147" spans="1:5" ht="51.75" x14ac:dyDescent="0.25">
      <c r="A147" s="684" t="s">
        <v>4496</v>
      </c>
      <c r="B147" s="685" t="s">
        <v>4666</v>
      </c>
      <c r="C147" s="680" t="s">
        <v>4673</v>
      </c>
      <c r="D147" s="680" t="s">
        <v>4671</v>
      </c>
      <c r="E147" s="681" t="s">
        <v>1239</v>
      </c>
    </row>
    <row r="148" spans="1:5" ht="26.25" x14ac:dyDescent="0.25">
      <c r="A148" s="679" t="s">
        <v>4492</v>
      </c>
      <c r="B148" s="680" t="s">
        <v>4674</v>
      </c>
      <c r="C148" s="680" t="s">
        <v>4675</v>
      </c>
      <c r="D148" s="680" t="s">
        <v>4676</v>
      </c>
      <c r="E148" s="681" t="s">
        <v>4677</v>
      </c>
    </row>
    <row r="149" spans="1:5" ht="39" x14ac:dyDescent="0.25">
      <c r="A149" s="679" t="s">
        <v>4392</v>
      </c>
      <c r="B149" s="680" t="s">
        <v>4674</v>
      </c>
      <c r="C149" s="680" t="s">
        <v>4678</v>
      </c>
      <c r="D149" s="680" t="s">
        <v>4679</v>
      </c>
      <c r="E149" s="681" t="s">
        <v>4680</v>
      </c>
    </row>
    <row r="150" spans="1:5" ht="39" x14ac:dyDescent="0.25">
      <c r="A150" s="679" t="s">
        <v>4392</v>
      </c>
      <c r="B150" s="680" t="s">
        <v>4674</v>
      </c>
      <c r="C150" s="680" t="s">
        <v>4681</v>
      </c>
      <c r="D150" s="680" t="s">
        <v>4682</v>
      </c>
      <c r="E150" s="681" t="s">
        <v>4680</v>
      </c>
    </row>
    <row r="151" spans="1:5" ht="26.25" x14ac:dyDescent="0.25">
      <c r="A151" s="679" t="s">
        <v>4383</v>
      </c>
      <c r="B151" s="680" t="s">
        <v>4674</v>
      </c>
      <c r="C151" s="680" t="s">
        <v>4683</v>
      </c>
      <c r="D151" s="680" t="s">
        <v>4684</v>
      </c>
      <c r="E151" s="681" t="s">
        <v>4685</v>
      </c>
    </row>
    <row r="152" spans="1:5" ht="26.25" x14ac:dyDescent="0.25">
      <c r="A152" s="684" t="s">
        <v>4492</v>
      </c>
      <c r="B152" s="685" t="s">
        <v>4641</v>
      </c>
      <c r="C152" s="680" t="s">
        <v>4686</v>
      </c>
      <c r="D152" s="680" t="s">
        <v>4643</v>
      </c>
      <c r="E152" s="681" t="s">
        <v>4644</v>
      </c>
    </row>
    <row r="153" spans="1:5" ht="26.25" x14ac:dyDescent="0.25">
      <c r="A153" s="684" t="s">
        <v>4492</v>
      </c>
      <c r="B153" s="685" t="s">
        <v>4645</v>
      </c>
      <c r="C153" s="680" t="s">
        <v>4686</v>
      </c>
      <c r="D153" s="680" t="s">
        <v>4643</v>
      </c>
      <c r="E153" s="681" t="s">
        <v>1239</v>
      </c>
    </row>
    <row r="154" spans="1:5" ht="26.25" x14ac:dyDescent="0.25">
      <c r="A154" s="684" t="s">
        <v>4492</v>
      </c>
      <c r="B154" s="685" t="s">
        <v>4610</v>
      </c>
      <c r="C154" s="680" t="s">
        <v>4686</v>
      </c>
      <c r="D154" s="680" t="s">
        <v>4643</v>
      </c>
      <c r="E154" s="681" t="s">
        <v>4644</v>
      </c>
    </row>
    <row r="155" spans="1:5" ht="26.25" x14ac:dyDescent="0.25">
      <c r="A155" s="684" t="s">
        <v>4492</v>
      </c>
      <c r="B155" s="685" t="s">
        <v>4433</v>
      </c>
      <c r="C155" s="680" t="s">
        <v>4686</v>
      </c>
      <c r="D155" s="680" t="s">
        <v>4643</v>
      </c>
      <c r="E155" s="681" t="s">
        <v>4644</v>
      </c>
    </row>
    <row r="156" spans="1:5" ht="39" x14ac:dyDescent="0.25">
      <c r="A156" s="679" t="s">
        <v>4383</v>
      </c>
      <c r="B156" s="680" t="s">
        <v>4687</v>
      </c>
      <c r="C156" s="680" t="s">
        <v>4688</v>
      </c>
      <c r="D156" s="680" t="s">
        <v>4454</v>
      </c>
      <c r="E156" s="681" t="s">
        <v>4508</v>
      </c>
    </row>
    <row r="157" spans="1:5" ht="39" x14ac:dyDescent="0.25">
      <c r="A157" s="679" t="s">
        <v>4383</v>
      </c>
      <c r="B157" s="680" t="s">
        <v>4689</v>
      </c>
      <c r="C157" s="680" t="s">
        <v>4688</v>
      </c>
      <c r="D157" s="680" t="s">
        <v>4454</v>
      </c>
      <c r="E157" s="681" t="s">
        <v>4508</v>
      </c>
    </row>
    <row r="158" spans="1:5" ht="26.25" x14ac:dyDescent="0.25">
      <c r="A158" s="679" t="s">
        <v>4374</v>
      </c>
      <c r="B158" s="680" t="s">
        <v>4687</v>
      </c>
      <c r="C158" s="680" t="s">
        <v>4690</v>
      </c>
      <c r="D158" s="680" t="s">
        <v>4691</v>
      </c>
      <c r="E158" s="681" t="s">
        <v>4692</v>
      </c>
    </row>
    <row r="159" spans="1:5" ht="26.25" x14ac:dyDescent="0.25">
      <c r="A159" s="679" t="s">
        <v>4374</v>
      </c>
      <c r="B159" s="685" t="s">
        <v>4689</v>
      </c>
      <c r="C159" s="680" t="s">
        <v>4690</v>
      </c>
      <c r="D159" s="680" t="s">
        <v>4691</v>
      </c>
      <c r="E159" s="681" t="s">
        <v>4692</v>
      </c>
    </row>
    <row r="160" spans="1:5" ht="26.25" x14ac:dyDescent="0.25">
      <c r="A160" s="679" t="s">
        <v>4693</v>
      </c>
      <c r="B160" s="685" t="s">
        <v>4687</v>
      </c>
      <c r="C160" s="680" t="s">
        <v>4694</v>
      </c>
      <c r="D160" s="680" t="s">
        <v>4695</v>
      </c>
      <c r="E160" s="681" t="s">
        <v>4615</v>
      </c>
    </row>
    <row r="161" spans="1:5" ht="26.25" x14ac:dyDescent="0.25">
      <c r="A161" s="679" t="s">
        <v>4492</v>
      </c>
      <c r="B161" s="680" t="s">
        <v>4687</v>
      </c>
      <c r="C161" s="680" t="s">
        <v>4696</v>
      </c>
      <c r="D161" s="680" t="s">
        <v>4697</v>
      </c>
      <c r="E161" s="681" t="s">
        <v>4698</v>
      </c>
    </row>
    <row r="162" spans="1:5" ht="26.25" x14ac:dyDescent="0.25">
      <c r="A162" s="679" t="s">
        <v>4363</v>
      </c>
      <c r="B162" s="680" t="s">
        <v>4359</v>
      </c>
      <c r="C162" s="680" t="s">
        <v>4699</v>
      </c>
      <c r="D162" s="680" t="s">
        <v>4566</v>
      </c>
      <c r="E162" s="681" t="s">
        <v>4700</v>
      </c>
    </row>
    <row r="163" spans="1:5" ht="26.25" x14ac:dyDescent="0.25">
      <c r="A163" s="679" t="s">
        <v>4426</v>
      </c>
      <c r="B163" s="680" t="s">
        <v>4427</v>
      </c>
      <c r="C163" s="680" t="s">
        <v>4701</v>
      </c>
      <c r="D163" s="680" t="s">
        <v>4702</v>
      </c>
      <c r="E163" s="681" t="s">
        <v>4703</v>
      </c>
    </row>
    <row r="164" spans="1:5" ht="39" x14ac:dyDescent="0.25">
      <c r="A164" s="679" t="s">
        <v>4358</v>
      </c>
      <c r="B164" s="680" t="s">
        <v>4444</v>
      </c>
      <c r="C164" s="680" t="s">
        <v>4704</v>
      </c>
      <c r="D164" s="680" t="s">
        <v>4705</v>
      </c>
      <c r="E164" s="681" t="s">
        <v>4706</v>
      </c>
    </row>
    <row r="165" spans="1:5" ht="26.25" x14ac:dyDescent="0.25">
      <c r="A165" s="679" t="s">
        <v>4426</v>
      </c>
      <c r="B165" s="680" t="s">
        <v>4396</v>
      </c>
      <c r="C165" s="680" t="s">
        <v>4707</v>
      </c>
      <c r="D165" s="680" t="s">
        <v>4648</v>
      </c>
      <c r="E165" s="681" t="s">
        <v>1239</v>
      </c>
    </row>
    <row r="166" spans="1:5" ht="26.25" x14ac:dyDescent="0.25">
      <c r="A166" s="679" t="s">
        <v>4426</v>
      </c>
      <c r="B166" s="680" t="s">
        <v>4396</v>
      </c>
      <c r="C166" s="680" t="s">
        <v>4708</v>
      </c>
      <c r="D166" s="680" t="s">
        <v>4648</v>
      </c>
      <c r="E166" s="681" t="s">
        <v>1239</v>
      </c>
    </row>
    <row r="167" spans="1:5" ht="26.25" x14ac:dyDescent="0.25">
      <c r="A167" s="679" t="s">
        <v>4426</v>
      </c>
      <c r="B167" s="680" t="s">
        <v>4396</v>
      </c>
      <c r="C167" s="680" t="s">
        <v>4709</v>
      </c>
      <c r="D167" s="680" t="s">
        <v>4648</v>
      </c>
      <c r="E167" s="681" t="s">
        <v>1239</v>
      </c>
    </row>
    <row r="168" spans="1:5" ht="26.25" x14ac:dyDescent="0.25">
      <c r="A168" s="679" t="s">
        <v>4426</v>
      </c>
      <c r="B168" s="680" t="s">
        <v>4396</v>
      </c>
      <c r="C168" s="680" t="s">
        <v>4710</v>
      </c>
      <c r="D168" s="680" t="s">
        <v>4648</v>
      </c>
      <c r="E168" s="681" t="s">
        <v>1239</v>
      </c>
    </row>
    <row r="169" spans="1:5" ht="26.25" x14ac:dyDescent="0.25">
      <c r="A169" s="679" t="s">
        <v>4426</v>
      </c>
      <c r="B169" s="680" t="s">
        <v>4396</v>
      </c>
      <c r="C169" s="680" t="s">
        <v>4711</v>
      </c>
      <c r="D169" s="680" t="s">
        <v>4648</v>
      </c>
      <c r="E169" s="681" t="s">
        <v>1239</v>
      </c>
    </row>
    <row r="170" spans="1:5" ht="26.25" x14ac:dyDescent="0.25">
      <c r="A170" s="679" t="s">
        <v>4426</v>
      </c>
      <c r="B170" s="680" t="s">
        <v>4396</v>
      </c>
      <c r="C170" s="680" t="s">
        <v>4712</v>
      </c>
      <c r="D170" s="680" t="s">
        <v>4648</v>
      </c>
      <c r="E170" s="681" t="s">
        <v>1239</v>
      </c>
    </row>
    <row r="171" spans="1:5" ht="26.25" x14ac:dyDescent="0.25">
      <c r="A171" s="679" t="s">
        <v>4387</v>
      </c>
      <c r="B171" s="680" t="s">
        <v>4396</v>
      </c>
      <c r="C171" s="680" t="s">
        <v>4713</v>
      </c>
      <c r="D171" s="680" t="s">
        <v>4714</v>
      </c>
      <c r="E171" s="681" t="s">
        <v>1239</v>
      </c>
    </row>
    <row r="172" spans="1:5" ht="26.25" x14ac:dyDescent="0.25">
      <c r="A172" s="679" t="s">
        <v>4426</v>
      </c>
      <c r="B172" s="680" t="s">
        <v>4396</v>
      </c>
      <c r="C172" s="680" t="s">
        <v>4715</v>
      </c>
      <c r="D172" s="680" t="s">
        <v>4650</v>
      </c>
      <c r="E172" s="681" t="s">
        <v>4660</v>
      </c>
    </row>
    <row r="173" spans="1:5" ht="26.25" x14ac:dyDescent="0.25">
      <c r="A173" s="679" t="s">
        <v>4426</v>
      </c>
      <c r="B173" s="680" t="s">
        <v>4396</v>
      </c>
      <c r="C173" s="680" t="s">
        <v>4716</v>
      </c>
      <c r="D173" s="680" t="s">
        <v>4650</v>
      </c>
      <c r="E173" s="681" t="s">
        <v>4618</v>
      </c>
    </row>
    <row r="174" spans="1:5" ht="39" x14ac:dyDescent="0.25">
      <c r="A174" s="679" t="s">
        <v>4416</v>
      </c>
      <c r="B174" s="680" t="s">
        <v>4717</v>
      </c>
      <c r="C174" s="680" t="s">
        <v>4718</v>
      </c>
      <c r="D174" s="680" t="s">
        <v>4476</v>
      </c>
      <c r="E174" s="681" t="s">
        <v>4483</v>
      </c>
    </row>
    <row r="175" spans="1:5" ht="39" x14ac:dyDescent="0.25">
      <c r="A175" s="679" t="s">
        <v>4387</v>
      </c>
      <c r="B175" s="680" t="s">
        <v>4719</v>
      </c>
      <c r="C175" s="680" t="s">
        <v>4720</v>
      </c>
      <c r="D175" s="680" t="s">
        <v>4721</v>
      </c>
      <c r="E175" s="681" t="s">
        <v>4399</v>
      </c>
    </row>
    <row r="176" spans="1:5" ht="26.25" x14ac:dyDescent="0.25">
      <c r="A176" s="679" t="s">
        <v>4363</v>
      </c>
      <c r="B176" s="680" t="s">
        <v>4585</v>
      </c>
      <c r="C176" s="680" t="s">
        <v>4722</v>
      </c>
      <c r="D176" s="680" t="s">
        <v>4723</v>
      </c>
      <c r="E176" s="681" t="s">
        <v>1239</v>
      </c>
    </row>
    <row r="177" spans="1:5" ht="26.25" x14ac:dyDescent="0.25">
      <c r="A177" s="679" t="s">
        <v>4665</v>
      </c>
      <c r="B177" s="680" t="s">
        <v>4585</v>
      </c>
      <c r="C177" s="680" t="s">
        <v>4724</v>
      </c>
      <c r="D177" s="680" t="s">
        <v>4725</v>
      </c>
      <c r="E177" s="681" t="s">
        <v>1239</v>
      </c>
    </row>
    <row r="178" spans="1:5" ht="26.25" x14ac:dyDescent="0.25">
      <c r="A178" s="679" t="s">
        <v>4665</v>
      </c>
      <c r="B178" s="680" t="s">
        <v>4585</v>
      </c>
      <c r="C178" s="680" t="s">
        <v>4726</v>
      </c>
      <c r="D178" s="680" t="s">
        <v>4727</v>
      </c>
      <c r="E178" s="681" t="s">
        <v>1239</v>
      </c>
    </row>
    <row r="179" spans="1:5" ht="26.25" x14ac:dyDescent="0.25">
      <c r="A179" s="679" t="s">
        <v>4387</v>
      </c>
      <c r="B179" s="680" t="s">
        <v>4585</v>
      </c>
      <c r="C179" s="680" t="s">
        <v>4728</v>
      </c>
      <c r="D179" s="680" t="s">
        <v>4566</v>
      </c>
      <c r="E179" s="681" t="s">
        <v>4729</v>
      </c>
    </row>
    <row r="180" spans="1:5" ht="26.25" x14ac:dyDescent="0.25">
      <c r="A180" s="679" t="s">
        <v>4387</v>
      </c>
      <c r="B180" s="680" t="s">
        <v>4585</v>
      </c>
      <c r="C180" s="680" t="s">
        <v>4730</v>
      </c>
      <c r="D180" s="680" t="s">
        <v>4566</v>
      </c>
      <c r="E180" s="681" t="s">
        <v>4731</v>
      </c>
    </row>
    <row r="181" spans="1:5" ht="26.25" x14ac:dyDescent="0.25">
      <c r="A181" s="679" t="s">
        <v>4387</v>
      </c>
      <c r="B181" s="680" t="s">
        <v>4657</v>
      </c>
      <c r="C181" s="680" t="s">
        <v>4728</v>
      </c>
      <c r="D181" s="680" t="s">
        <v>4566</v>
      </c>
      <c r="E181" s="681" t="s">
        <v>4729</v>
      </c>
    </row>
    <row r="182" spans="1:5" ht="39" x14ac:dyDescent="0.25">
      <c r="A182" s="679" t="s">
        <v>4665</v>
      </c>
      <c r="B182" s="680" t="s">
        <v>4375</v>
      </c>
      <c r="C182" s="680" t="s">
        <v>4732</v>
      </c>
      <c r="D182" s="680" t="s">
        <v>4733</v>
      </c>
      <c r="E182" s="681" t="s">
        <v>1239</v>
      </c>
    </row>
    <row r="183" spans="1:5" ht="26.25" x14ac:dyDescent="0.25">
      <c r="A183" s="679" t="s">
        <v>4426</v>
      </c>
      <c r="B183" s="680" t="s">
        <v>4511</v>
      </c>
      <c r="C183" s="680" t="s">
        <v>4734</v>
      </c>
      <c r="D183" s="680" t="s">
        <v>4735</v>
      </c>
      <c r="E183" s="681" t="s">
        <v>4736</v>
      </c>
    </row>
    <row r="184" spans="1:5" ht="26.25" x14ac:dyDescent="0.25">
      <c r="A184" s="679" t="s">
        <v>4358</v>
      </c>
      <c r="B184" s="680" t="s">
        <v>4388</v>
      </c>
      <c r="C184" s="680" t="s">
        <v>4737</v>
      </c>
      <c r="D184" s="680" t="s">
        <v>4738</v>
      </c>
      <c r="E184" s="681" t="s">
        <v>4739</v>
      </c>
    </row>
    <row r="185" spans="1:5" ht="26.25" x14ac:dyDescent="0.25">
      <c r="A185" s="679" t="s">
        <v>4549</v>
      </c>
      <c r="B185" s="680" t="s">
        <v>4464</v>
      </c>
      <c r="C185" s="680" t="s">
        <v>4740</v>
      </c>
      <c r="D185" s="680" t="s">
        <v>4741</v>
      </c>
      <c r="E185" s="681" t="s">
        <v>4742</v>
      </c>
    </row>
    <row r="186" spans="1:5" ht="64.5" x14ac:dyDescent="0.25">
      <c r="A186" s="679" t="s">
        <v>4556</v>
      </c>
      <c r="B186" s="680" t="s">
        <v>4743</v>
      </c>
      <c r="C186" s="680" t="s">
        <v>4744</v>
      </c>
      <c r="D186" s="680" t="s">
        <v>4745</v>
      </c>
      <c r="E186" s="681" t="s">
        <v>4495</v>
      </c>
    </row>
    <row r="187" spans="1:5" ht="26.25" x14ac:dyDescent="0.25">
      <c r="A187" s="679" t="s">
        <v>4363</v>
      </c>
      <c r="B187" s="680" t="s">
        <v>4746</v>
      </c>
      <c r="C187" s="680" t="s">
        <v>4747</v>
      </c>
      <c r="D187" s="680" t="s">
        <v>4748</v>
      </c>
      <c r="E187" s="681" t="s">
        <v>4518</v>
      </c>
    </row>
    <row r="188" spans="1:5" x14ac:dyDescent="0.25">
      <c r="A188" s="679" t="s">
        <v>4749</v>
      </c>
      <c r="B188" s="680" t="s">
        <v>4746</v>
      </c>
      <c r="C188" s="680" t="s">
        <v>4750</v>
      </c>
      <c r="D188" s="680" t="s">
        <v>4751</v>
      </c>
      <c r="E188" s="681" t="s">
        <v>4752</v>
      </c>
    </row>
    <row r="189" spans="1:5" ht="39" x14ac:dyDescent="0.25">
      <c r="A189" s="679" t="s">
        <v>4749</v>
      </c>
      <c r="B189" s="680" t="s">
        <v>4746</v>
      </c>
      <c r="C189" s="680" t="s">
        <v>4753</v>
      </c>
      <c r="D189" s="680" t="s">
        <v>4754</v>
      </c>
      <c r="E189" s="681" t="s">
        <v>4755</v>
      </c>
    </row>
    <row r="190" spans="1:5" ht="39" x14ac:dyDescent="0.25">
      <c r="A190" s="679" t="s">
        <v>4756</v>
      </c>
      <c r="B190" s="680" t="s">
        <v>4757</v>
      </c>
      <c r="C190" s="680" t="s">
        <v>4758</v>
      </c>
      <c r="D190" s="680" t="s">
        <v>4759</v>
      </c>
      <c r="E190" s="681" t="s">
        <v>4760</v>
      </c>
    </row>
    <row r="191" spans="1:5" ht="39" x14ac:dyDescent="0.25">
      <c r="A191" s="679" t="s">
        <v>4756</v>
      </c>
      <c r="B191" s="680" t="s">
        <v>4761</v>
      </c>
      <c r="C191" s="680" t="s">
        <v>4758</v>
      </c>
      <c r="D191" s="680" t="s">
        <v>4759</v>
      </c>
      <c r="E191" s="681" t="s">
        <v>4760</v>
      </c>
    </row>
    <row r="192" spans="1:5" ht="39" x14ac:dyDescent="0.25">
      <c r="A192" s="679" t="s">
        <v>4358</v>
      </c>
      <c r="B192" s="680" t="s">
        <v>4757</v>
      </c>
      <c r="C192" s="680" t="s">
        <v>4762</v>
      </c>
      <c r="D192" s="680" t="s">
        <v>4763</v>
      </c>
      <c r="E192" s="681" t="s">
        <v>4764</v>
      </c>
    </row>
    <row r="193" spans="1:5" ht="39" x14ac:dyDescent="0.25">
      <c r="A193" s="679" t="s">
        <v>4358</v>
      </c>
      <c r="B193" s="680" t="s">
        <v>4761</v>
      </c>
      <c r="C193" s="680" t="s">
        <v>4762</v>
      </c>
      <c r="D193" s="680" t="s">
        <v>4763</v>
      </c>
      <c r="E193" s="681" t="s">
        <v>4764</v>
      </c>
    </row>
    <row r="194" spans="1:5" ht="39" x14ac:dyDescent="0.25">
      <c r="A194" s="679" t="s">
        <v>4358</v>
      </c>
      <c r="B194" s="680" t="s">
        <v>4757</v>
      </c>
      <c r="C194" s="680" t="s">
        <v>4765</v>
      </c>
      <c r="D194" s="680" t="s">
        <v>4766</v>
      </c>
      <c r="E194" s="681" t="s">
        <v>4767</v>
      </c>
    </row>
    <row r="195" spans="1:5" ht="39" x14ac:dyDescent="0.25">
      <c r="A195" s="679" t="s">
        <v>4358</v>
      </c>
      <c r="B195" s="680" t="s">
        <v>4761</v>
      </c>
      <c r="C195" s="680" t="s">
        <v>4765</v>
      </c>
      <c r="D195" s="680" t="s">
        <v>4766</v>
      </c>
      <c r="E195" s="681" t="s">
        <v>4767</v>
      </c>
    </row>
    <row r="196" spans="1:5" ht="26.25" x14ac:dyDescent="0.25">
      <c r="A196" s="679" t="s">
        <v>4392</v>
      </c>
      <c r="B196" s="680" t="s">
        <v>4768</v>
      </c>
      <c r="C196" s="680" t="s">
        <v>4769</v>
      </c>
      <c r="D196" s="680" t="s">
        <v>4770</v>
      </c>
      <c r="E196" s="681" t="s">
        <v>4618</v>
      </c>
    </row>
    <row r="197" spans="1:5" ht="26.25" x14ac:dyDescent="0.25">
      <c r="A197" s="679" t="s">
        <v>4392</v>
      </c>
      <c r="B197" s="680" t="s">
        <v>4768</v>
      </c>
      <c r="C197" s="680" t="s">
        <v>4771</v>
      </c>
      <c r="D197" s="680" t="s">
        <v>4772</v>
      </c>
      <c r="E197" s="681" t="s">
        <v>4644</v>
      </c>
    </row>
    <row r="198" spans="1:5" ht="26.25" x14ac:dyDescent="0.25">
      <c r="A198" s="679" t="s">
        <v>4392</v>
      </c>
      <c r="B198" s="680" t="s">
        <v>4768</v>
      </c>
      <c r="C198" s="680" t="s">
        <v>4773</v>
      </c>
      <c r="D198" s="680" t="s">
        <v>4774</v>
      </c>
      <c r="E198" s="681" t="s">
        <v>4736</v>
      </c>
    </row>
    <row r="199" spans="1:5" ht="26.25" x14ac:dyDescent="0.25">
      <c r="A199" s="679" t="s">
        <v>4387</v>
      </c>
      <c r="B199" s="680" t="s">
        <v>4472</v>
      </c>
      <c r="C199" s="680" t="s">
        <v>4775</v>
      </c>
      <c r="D199" s="680" t="s">
        <v>4776</v>
      </c>
      <c r="E199" s="681" t="s">
        <v>4508</v>
      </c>
    </row>
    <row r="200" spans="1:5" x14ac:dyDescent="0.25">
      <c r="A200" s="679" t="s">
        <v>4383</v>
      </c>
      <c r="B200" s="680" t="s">
        <v>4777</v>
      </c>
      <c r="C200" s="680" t="s">
        <v>4778</v>
      </c>
      <c r="D200" s="680" t="s">
        <v>4476</v>
      </c>
      <c r="E200" s="681" t="s">
        <v>1239</v>
      </c>
    </row>
    <row r="201" spans="1:5" ht="26.25" x14ac:dyDescent="0.25">
      <c r="A201" s="679" t="s">
        <v>4383</v>
      </c>
      <c r="B201" s="680" t="s">
        <v>4777</v>
      </c>
      <c r="C201" s="680" t="s">
        <v>4779</v>
      </c>
      <c r="D201" s="680" t="s">
        <v>4780</v>
      </c>
      <c r="E201" s="681" t="s">
        <v>1239</v>
      </c>
    </row>
    <row r="202" spans="1:5" ht="39" x14ac:dyDescent="0.25">
      <c r="A202" s="679" t="s">
        <v>4392</v>
      </c>
      <c r="B202" s="680" t="s">
        <v>4777</v>
      </c>
      <c r="C202" s="680" t="s">
        <v>4781</v>
      </c>
      <c r="D202" s="680" t="s">
        <v>4782</v>
      </c>
      <c r="E202" s="681" t="s">
        <v>4783</v>
      </c>
    </row>
    <row r="203" spans="1:5" ht="39" x14ac:dyDescent="0.25">
      <c r="A203" s="679" t="s">
        <v>4383</v>
      </c>
      <c r="B203" s="680" t="s">
        <v>4777</v>
      </c>
      <c r="C203" s="680" t="s">
        <v>4784</v>
      </c>
      <c r="D203" s="680" t="s">
        <v>4785</v>
      </c>
      <c r="E203" s="681" t="s">
        <v>1239</v>
      </c>
    </row>
    <row r="204" spans="1:5" ht="39" x14ac:dyDescent="0.25">
      <c r="A204" s="679" t="s">
        <v>4383</v>
      </c>
      <c r="B204" s="680" t="s">
        <v>4786</v>
      </c>
      <c r="C204" s="680" t="s">
        <v>4784</v>
      </c>
      <c r="D204" s="680" t="s">
        <v>4785</v>
      </c>
      <c r="E204" s="681" t="s">
        <v>1239</v>
      </c>
    </row>
    <row r="205" spans="1:5" ht="39" x14ac:dyDescent="0.25">
      <c r="A205" s="679" t="s">
        <v>4416</v>
      </c>
      <c r="B205" s="680" t="s">
        <v>4787</v>
      </c>
      <c r="C205" s="680" t="s">
        <v>4788</v>
      </c>
      <c r="D205" s="680" t="s">
        <v>4789</v>
      </c>
      <c r="E205" s="681" t="s">
        <v>4500</v>
      </c>
    </row>
    <row r="206" spans="1:5" ht="26.25" x14ac:dyDescent="0.25">
      <c r="A206" s="679" t="s">
        <v>4387</v>
      </c>
      <c r="B206" s="680" t="s">
        <v>4787</v>
      </c>
      <c r="C206" s="680" t="s">
        <v>4790</v>
      </c>
      <c r="D206" s="680" t="s">
        <v>4476</v>
      </c>
      <c r="E206" s="681" t="s">
        <v>4739</v>
      </c>
    </row>
    <row r="207" spans="1:5" ht="26.25" x14ac:dyDescent="0.25">
      <c r="A207" s="679" t="s">
        <v>4387</v>
      </c>
      <c r="B207" s="680" t="s">
        <v>4787</v>
      </c>
      <c r="C207" s="680" t="s">
        <v>4791</v>
      </c>
      <c r="D207" s="680" t="s">
        <v>4476</v>
      </c>
      <c r="E207" s="681" t="s">
        <v>4500</v>
      </c>
    </row>
    <row r="208" spans="1:5" ht="26.25" x14ac:dyDescent="0.25">
      <c r="A208" s="679" t="s">
        <v>4387</v>
      </c>
      <c r="B208" s="680" t="s">
        <v>4413</v>
      </c>
      <c r="C208" s="680" t="s">
        <v>4791</v>
      </c>
      <c r="D208" s="680" t="s">
        <v>4476</v>
      </c>
      <c r="E208" s="681" t="s">
        <v>4500</v>
      </c>
    </row>
    <row r="209" spans="1:5" ht="26.25" x14ac:dyDescent="0.25">
      <c r="A209" s="679" t="s">
        <v>4383</v>
      </c>
      <c r="B209" s="680" t="s">
        <v>4787</v>
      </c>
      <c r="C209" s="680" t="s">
        <v>4792</v>
      </c>
      <c r="D209" s="680" t="s">
        <v>4793</v>
      </c>
      <c r="E209" s="681" t="s">
        <v>4680</v>
      </c>
    </row>
    <row r="210" spans="1:5" ht="26.25" x14ac:dyDescent="0.25">
      <c r="A210" s="679" t="s">
        <v>4383</v>
      </c>
      <c r="B210" s="680" t="s">
        <v>4413</v>
      </c>
      <c r="C210" s="680" t="s">
        <v>4792</v>
      </c>
      <c r="D210" s="680" t="s">
        <v>4793</v>
      </c>
      <c r="E210" s="681" t="s">
        <v>4680</v>
      </c>
    </row>
    <row r="211" spans="1:5" ht="26.25" x14ac:dyDescent="0.25">
      <c r="A211" s="679" t="s">
        <v>4358</v>
      </c>
      <c r="B211" s="680" t="s">
        <v>4787</v>
      </c>
      <c r="C211" s="680" t="s">
        <v>4794</v>
      </c>
      <c r="D211" s="680" t="s">
        <v>4793</v>
      </c>
      <c r="E211" s="681" t="s">
        <v>4660</v>
      </c>
    </row>
    <row r="212" spans="1:5" ht="26.25" x14ac:dyDescent="0.25">
      <c r="A212" s="679" t="s">
        <v>4358</v>
      </c>
      <c r="B212" s="680" t="s">
        <v>4413</v>
      </c>
      <c r="C212" s="680" t="s">
        <v>4794</v>
      </c>
      <c r="D212" s="680" t="s">
        <v>4793</v>
      </c>
      <c r="E212" s="681" t="s">
        <v>4660</v>
      </c>
    </row>
    <row r="213" spans="1:5" ht="26.25" x14ac:dyDescent="0.25">
      <c r="A213" s="679" t="s">
        <v>4426</v>
      </c>
      <c r="B213" s="680" t="s">
        <v>4396</v>
      </c>
      <c r="C213" s="680" t="s">
        <v>4795</v>
      </c>
      <c r="D213" s="680" t="s">
        <v>4648</v>
      </c>
      <c r="E213" s="681" t="s">
        <v>1239</v>
      </c>
    </row>
    <row r="214" spans="1:5" ht="51.75" x14ac:dyDescent="0.25">
      <c r="A214" s="679" t="s">
        <v>4383</v>
      </c>
      <c r="B214" s="680" t="s">
        <v>4381</v>
      </c>
      <c r="C214" s="680" t="s">
        <v>4796</v>
      </c>
      <c r="D214" s="680" t="s">
        <v>4566</v>
      </c>
      <c r="E214" s="681" t="s">
        <v>4797</v>
      </c>
    </row>
    <row r="215" spans="1:5" ht="51.75" x14ac:dyDescent="0.25">
      <c r="A215" s="679" t="s">
        <v>4383</v>
      </c>
      <c r="B215" s="680" t="s">
        <v>4379</v>
      </c>
      <c r="C215" s="680" t="s">
        <v>4796</v>
      </c>
      <c r="D215" s="680" t="s">
        <v>4566</v>
      </c>
      <c r="E215" s="681" t="s">
        <v>4797</v>
      </c>
    </row>
    <row r="216" spans="1:5" ht="51.75" x14ac:dyDescent="0.25">
      <c r="A216" s="679" t="s">
        <v>4383</v>
      </c>
      <c r="B216" s="680" t="s">
        <v>4523</v>
      </c>
      <c r="C216" s="680" t="s">
        <v>4796</v>
      </c>
      <c r="D216" s="680" t="s">
        <v>4566</v>
      </c>
      <c r="E216" s="681" t="s">
        <v>4797</v>
      </c>
    </row>
    <row r="217" spans="1:5" ht="26.25" x14ac:dyDescent="0.25">
      <c r="A217" s="679" t="s">
        <v>4374</v>
      </c>
      <c r="B217" s="680" t="s">
        <v>4379</v>
      </c>
      <c r="C217" s="680" t="s">
        <v>4798</v>
      </c>
      <c r="D217" s="680" t="s">
        <v>4799</v>
      </c>
      <c r="E217" s="681" t="s">
        <v>4800</v>
      </c>
    </row>
    <row r="218" spans="1:5" ht="51.75" x14ac:dyDescent="0.25">
      <c r="A218" s="679" t="s">
        <v>4801</v>
      </c>
      <c r="B218" s="680" t="s">
        <v>4802</v>
      </c>
      <c r="C218" s="680" t="s">
        <v>4803</v>
      </c>
      <c r="D218" s="680" t="s">
        <v>4804</v>
      </c>
      <c r="E218" s="681" t="s">
        <v>4739</v>
      </c>
    </row>
    <row r="219" spans="1:5" ht="26.25" x14ac:dyDescent="0.25">
      <c r="A219" s="679" t="s">
        <v>4416</v>
      </c>
      <c r="B219" s="680" t="s">
        <v>4802</v>
      </c>
      <c r="C219" s="680" t="s">
        <v>4805</v>
      </c>
      <c r="D219" s="680" t="s">
        <v>4806</v>
      </c>
      <c r="E219" s="681" t="s">
        <v>4807</v>
      </c>
    </row>
    <row r="220" spans="1:5" ht="39" x14ac:dyDescent="0.25">
      <c r="A220" s="679" t="s">
        <v>4374</v>
      </c>
      <c r="B220" s="680" t="s">
        <v>4379</v>
      </c>
      <c r="C220" s="680" t="s">
        <v>4808</v>
      </c>
      <c r="D220" s="680" t="s">
        <v>4809</v>
      </c>
      <c r="E220" s="681" t="s">
        <v>4660</v>
      </c>
    </row>
    <row r="221" spans="1:5" ht="39" x14ac:dyDescent="0.25">
      <c r="A221" s="679" t="s">
        <v>4374</v>
      </c>
      <c r="B221" s="680" t="s">
        <v>4362</v>
      </c>
      <c r="C221" s="680" t="s">
        <v>4808</v>
      </c>
      <c r="D221" s="680" t="s">
        <v>4809</v>
      </c>
      <c r="E221" s="681" t="s">
        <v>4660</v>
      </c>
    </row>
    <row r="222" spans="1:5" ht="39" x14ac:dyDescent="0.25">
      <c r="A222" s="679" t="s">
        <v>4374</v>
      </c>
      <c r="B222" s="680" t="s">
        <v>4523</v>
      </c>
      <c r="C222" s="680" t="s">
        <v>4808</v>
      </c>
      <c r="D222" s="680" t="s">
        <v>4809</v>
      </c>
      <c r="E222" s="681" t="s">
        <v>4660</v>
      </c>
    </row>
    <row r="223" spans="1:5" ht="39" x14ac:dyDescent="0.25">
      <c r="A223" s="679" t="s">
        <v>4374</v>
      </c>
      <c r="B223" s="680" t="s">
        <v>4810</v>
      </c>
      <c r="C223" s="680" t="s">
        <v>4808</v>
      </c>
      <c r="D223" s="680" t="s">
        <v>4809</v>
      </c>
      <c r="E223" s="681" t="s">
        <v>4660</v>
      </c>
    </row>
    <row r="224" spans="1:5" ht="39" x14ac:dyDescent="0.25">
      <c r="A224" s="679" t="s">
        <v>4811</v>
      </c>
      <c r="B224" s="680" t="s">
        <v>4379</v>
      </c>
      <c r="C224" s="680" t="s">
        <v>4812</v>
      </c>
      <c r="D224" s="680" t="s">
        <v>4799</v>
      </c>
      <c r="E224" s="681" t="s">
        <v>4800</v>
      </c>
    </row>
    <row r="225" spans="1:5" ht="39" x14ac:dyDescent="0.25">
      <c r="A225" s="679" t="s">
        <v>4811</v>
      </c>
      <c r="B225" s="680" t="s">
        <v>4381</v>
      </c>
      <c r="C225" s="680" t="s">
        <v>4812</v>
      </c>
      <c r="D225" s="680" t="s">
        <v>4799</v>
      </c>
      <c r="E225" s="681" t="s">
        <v>4800</v>
      </c>
    </row>
    <row r="226" spans="1:5" ht="39" x14ac:dyDescent="0.25">
      <c r="A226" s="679" t="s">
        <v>4811</v>
      </c>
      <c r="B226" s="680" t="s">
        <v>4813</v>
      </c>
      <c r="C226" s="680" t="s">
        <v>4812</v>
      </c>
      <c r="D226" s="680" t="s">
        <v>4799</v>
      </c>
      <c r="E226" s="681" t="s">
        <v>4800</v>
      </c>
    </row>
    <row r="227" spans="1:5" ht="39" x14ac:dyDescent="0.25">
      <c r="A227" s="679" t="s">
        <v>4811</v>
      </c>
      <c r="B227" s="680" t="s">
        <v>4599</v>
      </c>
      <c r="C227" s="680" t="s">
        <v>4812</v>
      </c>
      <c r="D227" s="680" t="s">
        <v>4799</v>
      </c>
      <c r="E227" s="681" t="s">
        <v>4800</v>
      </c>
    </row>
    <row r="228" spans="1:5" ht="26.25" x14ac:dyDescent="0.25">
      <c r="A228" s="679" t="s">
        <v>4387</v>
      </c>
      <c r="B228" s="680" t="s">
        <v>4379</v>
      </c>
      <c r="C228" s="680" t="s">
        <v>4814</v>
      </c>
      <c r="D228" s="680" t="s">
        <v>4476</v>
      </c>
      <c r="E228" s="681" t="s">
        <v>4618</v>
      </c>
    </row>
    <row r="229" spans="1:5" ht="39" x14ac:dyDescent="0.25">
      <c r="A229" s="679" t="s">
        <v>4374</v>
      </c>
      <c r="B229" s="680" t="s">
        <v>4761</v>
      </c>
      <c r="C229" s="680" t="s">
        <v>4815</v>
      </c>
      <c r="D229" s="680" t="s">
        <v>4691</v>
      </c>
      <c r="E229" s="681" t="s">
        <v>4692</v>
      </c>
    </row>
    <row r="230" spans="1:5" ht="26.25" x14ac:dyDescent="0.25">
      <c r="A230" s="679" t="s">
        <v>4387</v>
      </c>
      <c r="B230" s="680" t="s">
        <v>4612</v>
      </c>
      <c r="C230" s="680" t="s">
        <v>4816</v>
      </c>
      <c r="D230" s="680" t="s">
        <v>4817</v>
      </c>
      <c r="E230" s="681" t="s">
        <v>4483</v>
      </c>
    </row>
    <row r="231" spans="1:5" ht="26.25" x14ac:dyDescent="0.25">
      <c r="A231" s="679" t="s">
        <v>4387</v>
      </c>
      <c r="B231" s="680" t="s">
        <v>4616</v>
      </c>
      <c r="C231" s="680" t="s">
        <v>4816</v>
      </c>
      <c r="D231" s="680" t="s">
        <v>4817</v>
      </c>
      <c r="E231" s="681" t="s">
        <v>4483</v>
      </c>
    </row>
    <row r="232" spans="1:5" ht="26.25" x14ac:dyDescent="0.25">
      <c r="A232" s="679" t="s">
        <v>4358</v>
      </c>
      <c r="B232" s="680" t="s">
        <v>4612</v>
      </c>
      <c r="C232" s="680" t="s">
        <v>4818</v>
      </c>
      <c r="D232" s="680" t="s">
        <v>4817</v>
      </c>
      <c r="E232" s="681" t="s">
        <v>4508</v>
      </c>
    </row>
    <row r="233" spans="1:5" ht="26.25" x14ac:dyDescent="0.25">
      <c r="A233" s="679" t="s">
        <v>4358</v>
      </c>
      <c r="B233" s="680" t="s">
        <v>4616</v>
      </c>
      <c r="C233" s="680" t="s">
        <v>4818</v>
      </c>
      <c r="D233" s="680" t="s">
        <v>4817</v>
      </c>
      <c r="E233" s="681" t="s">
        <v>4508</v>
      </c>
    </row>
    <row r="234" spans="1:5" ht="26.25" x14ac:dyDescent="0.25">
      <c r="A234" s="679" t="s">
        <v>4358</v>
      </c>
      <c r="B234" s="680" t="s">
        <v>4612</v>
      </c>
      <c r="C234" s="680" t="s">
        <v>4819</v>
      </c>
      <c r="D234" s="680" t="s">
        <v>4817</v>
      </c>
      <c r="E234" s="681" t="s">
        <v>4615</v>
      </c>
    </row>
    <row r="235" spans="1:5" ht="26.25" x14ac:dyDescent="0.25">
      <c r="A235" s="679" t="s">
        <v>4358</v>
      </c>
      <c r="B235" s="680" t="s">
        <v>4616</v>
      </c>
      <c r="C235" s="680" t="s">
        <v>4819</v>
      </c>
      <c r="D235" s="680" t="s">
        <v>4817</v>
      </c>
      <c r="E235" s="681" t="s">
        <v>4615</v>
      </c>
    </row>
    <row r="236" spans="1:5" ht="26.25" x14ac:dyDescent="0.25">
      <c r="A236" s="679" t="s">
        <v>4358</v>
      </c>
      <c r="B236" s="680" t="s">
        <v>4612</v>
      </c>
      <c r="C236" s="680" t="s">
        <v>4820</v>
      </c>
      <c r="D236" s="680" t="s">
        <v>4817</v>
      </c>
      <c r="E236" s="681" t="s">
        <v>4483</v>
      </c>
    </row>
    <row r="237" spans="1:5" ht="26.25" x14ac:dyDescent="0.25">
      <c r="A237" s="679" t="s">
        <v>4358</v>
      </c>
      <c r="B237" s="680" t="s">
        <v>4616</v>
      </c>
      <c r="C237" s="680" t="s">
        <v>4820</v>
      </c>
      <c r="D237" s="680" t="s">
        <v>4817</v>
      </c>
      <c r="E237" s="681" t="s">
        <v>4483</v>
      </c>
    </row>
    <row r="238" spans="1:5" ht="26.25" x14ac:dyDescent="0.25">
      <c r="A238" s="679" t="s">
        <v>4383</v>
      </c>
      <c r="B238" s="680" t="s">
        <v>4612</v>
      </c>
      <c r="C238" s="680" t="s">
        <v>4821</v>
      </c>
      <c r="D238" s="680" t="s">
        <v>4817</v>
      </c>
      <c r="E238" s="681" t="s">
        <v>4508</v>
      </c>
    </row>
    <row r="239" spans="1:5" ht="26.25" x14ac:dyDescent="0.25">
      <c r="A239" s="679" t="s">
        <v>4383</v>
      </c>
      <c r="B239" s="680" t="s">
        <v>4616</v>
      </c>
      <c r="C239" s="680" t="s">
        <v>4821</v>
      </c>
      <c r="D239" s="680" t="s">
        <v>4817</v>
      </c>
      <c r="E239" s="681" t="s">
        <v>4508</v>
      </c>
    </row>
    <row r="240" spans="1:5" ht="39" x14ac:dyDescent="0.25">
      <c r="A240" s="679" t="s">
        <v>4383</v>
      </c>
      <c r="B240" s="680" t="s">
        <v>4612</v>
      </c>
      <c r="C240" s="680" t="s">
        <v>4822</v>
      </c>
      <c r="D240" s="680" t="s">
        <v>4817</v>
      </c>
      <c r="E240" s="681" t="s">
        <v>4823</v>
      </c>
    </row>
    <row r="241" spans="1:5" ht="39" x14ac:dyDescent="0.25">
      <c r="A241" s="679" t="s">
        <v>4383</v>
      </c>
      <c r="B241" s="680" t="s">
        <v>4616</v>
      </c>
      <c r="C241" s="680" t="s">
        <v>4822</v>
      </c>
      <c r="D241" s="680" t="s">
        <v>4817</v>
      </c>
      <c r="E241" s="681" t="s">
        <v>4823</v>
      </c>
    </row>
    <row r="242" spans="1:5" ht="26.25" x14ac:dyDescent="0.25">
      <c r="A242" s="679" t="s">
        <v>4387</v>
      </c>
      <c r="B242" s="680" t="s">
        <v>4612</v>
      </c>
      <c r="C242" s="680" t="s">
        <v>4824</v>
      </c>
      <c r="D242" s="680" t="s">
        <v>4817</v>
      </c>
      <c r="E242" s="681" t="s">
        <v>4478</v>
      </c>
    </row>
    <row r="243" spans="1:5" ht="26.25" x14ac:dyDescent="0.25">
      <c r="A243" s="684" t="s">
        <v>4387</v>
      </c>
      <c r="B243" s="685" t="s">
        <v>4616</v>
      </c>
      <c r="C243" s="680" t="s">
        <v>4824</v>
      </c>
      <c r="D243" s="680" t="s">
        <v>4817</v>
      </c>
      <c r="E243" s="681" t="s">
        <v>4478</v>
      </c>
    </row>
    <row r="244" spans="1:5" ht="39" x14ac:dyDescent="0.25">
      <c r="A244" s="684" t="s">
        <v>4801</v>
      </c>
      <c r="B244" s="685" t="s">
        <v>4612</v>
      </c>
      <c r="C244" s="680" t="s">
        <v>4825</v>
      </c>
      <c r="D244" s="680" t="s">
        <v>4817</v>
      </c>
      <c r="E244" s="681" t="s">
        <v>4823</v>
      </c>
    </row>
    <row r="245" spans="1:5" ht="39" x14ac:dyDescent="0.25">
      <c r="A245" s="684" t="s">
        <v>4801</v>
      </c>
      <c r="B245" s="680" t="s">
        <v>4616</v>
      </c>
      <c r="C245" s="680" t="s">
        <v>4825</v>
      </c>
      <c r="D245" s="680" t="s">
        <v>4817</v>
      </c>
      <c r="E245" s="681" t="s">
        <v>4823</v>
      </c>
    </row>
    <row r="246" spans="1:5" ht="26.25" x14ac:dyDescent="0.25">
      <c r="A246" s="679" t="s">
        <v>4383</v>
      </c>
      <c r="B246" s="680" t="s">
        <v>4388</v>
      </c>
      <c r="C246" s="680" t="s">
        <v>4826</v>
      </c>
      <c r="D246" s="680" t="s">
        <v>4827</v>
      </c>
      <c r="E246" s="681" t="s">
        <v>4736</v>
      </c>
    </row>
    <row r="247" spans="1:5" x14ac:dyDescent="0.25">
      <c r="A247" s="679" t="s">
        <v>4358</v>
      </c>
      <c r="B247" s="680" t="s">
        <v>4388</v>
      </c>
      <c r="C247" s="680" t="s">
        <v>4828</v>
      </c>
      <c r="D247" s="680" t="s">
        <v>4827</v>
      </c>
      <c r="E247" s="681" t="s">
        <v>4660</v>
      </c>
    </row>
    <row r="248" spans="1:5" ht="39" x14ac:dyDescent="0.25">
      <c r="A248" s="679" t="s">
        <v>4383</v>
      </c>
      <c r="B248" s="680" t="s">
        <v>4388</v>
      </c>
      <c r="C248" s="680" t="s">
        <v>4829</v>
      </c>
      <c r="D248" s="680" t="s">
        <v>4830</v>
      </c>
      <c r="E248" s="681" t="s">
        <v>4736</v>
      </c>
    </row>
    <row r="249" spans="1:5" ht="39" x14ac:dyDescent="0.25">
      <c r="A249" s="679" t="s">
        <v>4383</v>
      </c>
      <c r="B249" s="680" t="s">
        <v>4639</v>
      </c>
      <c r="C249" s="680" t="s">
        <v>4829</v>
      </c>
      <c r="D249" s="680" t="s">
        <v>4830</v>
      </c>
      <c r="E249" s="681" t="s">
        <v>4736</v>
      </c>
    </row>
    <row r="250" spans="1:5" ht="39" x14ac:dyDescent="0.25">
      <c r="A250" s="679" t="s">
        <v>4383</v>
      </c>
      <c r="B250" s="680" t="s">
        <v>4636</v>
      </c>
      <c r="C250" s="680" t="s">
        <v>4829</v>
      </c>
      <c r="D250" s="680" t="s">
        <v>4830</v>
      </c>
      <c r="E250" s="681" t="s">
        <v>4736</v>
      </c>
    </row>
    <row r="251" spans="1:5" x14ac:dyDescent="0.25">
      <c r="A251" s="679" t="s">
        <v>4387</v>
      </c>
      <c r="B251" s="680" t="s">
        <v>4388</v>
      </c>
      <c r="C251" s="680" t="s">
        <v>4831</v>
      </c>
      <c r="D251" s="680" t="s">
        <v>4832</v>
      </c>
      <c r="E251" s="681" t="s">
        <v>4660</v>
      </c>
    </row>
    <row r="252" spans="1:5" ht="26.25" x14ac:dyDescent="0.25">
      <c r="A252" s="679" t="s">
        <v>4496</v>
      </c>
      <c r="B252" s="680" t="s">
        <v>4528</v>
      </c>
      <c r="C252" s="680" t="s">
        <v>4833</v>
      </c>
      <c r="D252" s="680" t="s">
        <v>4834</v>
      </c>
      <c r="E252" s="681" t="s">
        <v>4835</v>
      </c>
    </row>
    <row r="253" spans="1:5" ht="39" x14ac:dyDescent="0.25">
      <c r="A253" s="679" t="s">
        <v>4416</v>
      </c>
      <c r="B253" s="680" t="s">
        <v>4528</v>
      </c>
      <c r="C253" s="680" t="s">
        <v>4836</v>
      </c>
      <c r="D253" s="680" t="s">
        <v>4837</v>
      </c>
      <c r="E253" s="681" t="s">
        <v>4503</v>
      </c>
    </row>
    <row r="254" spans="1:5" ht="26.25" x14ac:dyDescent="0.25">
      <c r="A254" s="679" t="s">
        <v>4416</v>
      </c>
      <c r="B254" s="680" t="s">
        <v>4528</v>
      </c>
      <c r="C254" s="680" t="s">
        <v>4838</v>
      </c>
      <c r="D254" s="680" t="s">
        <v>4839</v>
      </c>
      <c r="E254" s="681" t="s">
        <v>4840</v>
      </c>
    </row>
    <row r="255" spans="1:5" ht="26.25" x14ac:dyDescent="0.25">
      <c r="A255" s="679" t="s">
        <v>4387</v>
      </c>
      <c r="B255" s="680" t="s">
        <v>4388</v>
      </c>
      <c r="C255" s="680" t="s">
        <v>4841</v>
      </c>
      <c r="D255" s="680" t="s">
        <v>4842</v>
      </c>
      <c r="E255" s="681" t="s">
        <v>4508</v>
      </c>
    </row>
    <row r="256" spans="1:5" ht="26.25" x14ac:dyDescent="0.25">
      <c r="A256" s="684" t="s">
        <v>4383</v>
      </c>
      <c r="B256" s="680" t="s">
        <v>4375</v>
      </c>
      <c r="C256" s="680" t="s">
        <v>4843</v>
      </c>
      <c r="D256" s="680" t="s">
        <v>4844</v>
      </c>
      <c r="E256" s="681" t="s">
        <v>4644</v>
      </c>
    </row>
    <row r="257" spans="1:5" ht="26.25" x14ac:dyDescent="0.25">
      <c r="A257" s="684" t="s">
        <v>4383</v>
      </c>
      <c r="B257" s="685" t="s">
        <v>4639</v>
      </c>
      <c r="C257" s="680" t="s">
        <v>4843</v>
      </c>
      <c r="D257" s="680" t="s">
        <v>4844</v>
      </c>
      <c r="E257" s="681" t="s">
        <v>4644</v>
      </c>
    </row>
    <row r="258" spans="1:5" ht="26.25" x14ac:dyDescent="0.25">
      <c r="A258" s="684" t="s">
        <v>4383</v>
      </c>
      <c r="B258" s="685" t="s">
        <v>4636</v>
      </c>
      <c r="C258" s="680" t="s">
        <v>4843</v>
      </c>
      <c r="D258" s="680" t="s">
        <v>4844</v>
      </c>
      <c r="E258" s="681" t="s">
        <v>1239</v>
      </c>
    </row>
    <row r="259" spans="1:5" ht="26.25" x14ac:dyDescent="0.25">
      <c r="A259" s="684" t="s">
        <v>4358</v>
      </c>
      <c r="B259" s="680" t="s">
        <v>4845</v>
      </c>
      <c r="C259" s="680" t="s">
        <v>4846</v>
      </c>
      <c r="D259" s="680" t="s">
        <v>4847</v>
      </c>
      <c r="E259" s="681" t="s">
        <v>1239</v>
      </c>
    </row>
    <row r="260" spans="1:5" ht="39" x14ac:dyDescent="0.25">
      <c r="A260" s="684" t="s">
        <v>4374</v>
      </c>
      <c r="B260" s="680" t="s">
        <v>4845</v>
      </c>
      <c r="C260" s="680" t="s">
        <v>4848</v>
      </c>
      <c r="D260" s="680" t="s">
        <v>4809</v>
      </c>
      <c r="E260" s="681" t="s">
        <v>4660</v>
      </c>
    </row>
    <row r="261" spans="1:5" ht="39" x14ac:dyDescent="0.25">
      <c r="A261" s="679" t="s">
        <v>4374</v>
      </c>
      <c r="B261" s="680" t="s">
        <v>4849</v>
      </c>
      <c r="C261" s="680" t="s">
        <v>4850</v>
      </c>
      <c r="D261" s="680" t="s">
        <v>4809</v>
      </c>
      <c r="E261" s="681" t="s">
        <v>4660</v>
      </c>
    </row>
    <row r="262" spans="1:5" ht="39" x14ac:dyDescent="0.25">
      <c r="A262" s="687" t="s">
        <v>4383</v>
      </c>
      <c r="B262" s="688" t="s">
        <v>4849</v>
      </c>
      <c r="C262" s="680" t="s">
        <v>4851</v>
      </c>
      <c r="D262" s="680" t="s">
        <v>4852</v>
      </c>
      <c r="E262" s="681" t="s">
        <v>4508</v>
      </c>
    </row>
    <row r="263" spans="1:5" ht="39" x14ac:dyDescent="0.25">
      <c r="A263" s="679" t="s">
        <v>4853</v>
      </c>
      <c r="B263" s="680" t="s">
        <v>4854</v>
      </c>
      <c r="C263" s="680" t="s">
        <v>4855</v>
      </c>
      <c r="D263" s="680" t="s">
        <v>4834</v>
      </c>
      <c r="E263" s="682" t="s">
        <v>4835</v>
      </c>
    </row>
    <row r="264" spans="1:5" ht="51.75" x14ac:dyDescent="0.25">
      <c r="A264" s="684" t="s">
        <v>4416</v>
      </c>
      <c r="B264" s="685" t="s">
        <v>4854</v>
      </c>
      <c r="C264" s="680" t="s">
        <v>4856</v>
      </c>
      <c r="D264" s="680" t="s">
        <v>4837</v>
      </c>
      <c r="E264" s="682" t="s">
        <v>4503</v>
      </c>
    </row>
    <row r="265" spans="1:5" ht="39" x14ac:dyDescent="0.25">
      <c r="A265" s="684" t="s">
        <v>4363</v>
      </c>
      <c r="B265" s="685" t="s">
        <v>4854</v>
      </c>
      <c r="C265" s="680" t="s">
        <v>4857</v>
      </c>
      <c r="D265" s="680" t="s">
        <v>4858</v>
      </c>
      <c r="E265" s="682" t="s">
        <v>4736</v>
      </c>
    </row>
    <row r="266" spans="1:5" ht="26.25" x14ac:dyDescent="0.25">
      <c r="A266" s="684" t="s">
        <v>4492</v>
      </c>
      <c r="B266" s="685" t="s">
        <v>4859</v>
      </c>
      <c r="C266" s="680" t="s">
        <v>4860</v>
      </c>
      <c r="D266" s="685" t="s">
        <v>4754</v>
      </c>
      <c r="E266" s="682" t="s">
        <v>4861</v>
      </c>
    </row>
    <row r="267" spans="1:5" ht="26.25" x14ac:dyDescent="0.25">
      <c r="A267" s="684" t="s">
        <v>4383</v>
      </c>
      <c r="B267" s="685" t="s">
        <v>4862</v>
      </c>
      <c r="C267" s="680" t="s">
        <v>4863</v>
      </c>
      <c r="D267" s="685" t="s">
        <v>4864</v>
      </c>
      <c r="E267" s="682" t="s">
        <v>4736</v>
      </c>
    </row>
    <row r="268" spans="1:5" ht="26.25" x14ac:dyDescent="0.25">
      <c r="A268" s="684" t="s">
        <v>4387</v>
      </c>
      <c r="B268" s="685" t="s">
        <v>4862</v>
      </c>
      <c r="C268" s="680" t="s">
        <v>4865</v>
      </c>
      <c r="D268" s="685" t="s">
        <v>4866</v>
      </c>
      <c r="E268" s="682" t="s">
        <v>4739</v>
      </c>
    </row>
    <row r="269" spans="1:5" ht="51.75" x14ac:dyDescent="0.25">
      <c r="A269" s="684" t="s">
        <v>4374</v>
      </c>
      <c r="B269" s="680" t="s">
        <v>4463</v>
      </c>
      <c r="C269" s="680" t="s">
        <v>4867</v>
      </c>
      <c r="D269" s="680" t="s">
        <v>4868</v>
      </c>
      <c r="E269" s="682" t="s">
        <v>4869</v>
      </c>
    </row>
    <row r="270" spans="1:5" ht="77.25" x14ac:dyDescent="0.25">
      <c r="A270" s="679" t="s">
        <v>4436</v>
      </c>
      <c r="B270" s="680" t="s">
        <v>4463</v>
      </c>
      <c r="C270" s="680" t="s">
        <v>4870</v>
      </c>
      <c r="D270" s="680" t="s">
        <v>4871</v>
      </c>
      <c r="E270" s="681" t="s">
        <v>4872</v>
      </c>
    </row>
    <row r="271" spans="1:5" ht="51.75" x14ac:dyDescent="0.25">
      <c r="A271" s="684" t="s">
        <v>4403</v>
      </c>
      <c r="B271" s="680" t="s">
        <v>4463</v>
      </c>
      <c r="C271" s="680" t="s">
        <v>4873</v>
      </c>
      <c r="D271" s="680" t="s">
        <v>4874</v>
      </c>
      <c r="E271" s="682" t="s">
        <v>4875</v>
      </c>
    </row>
    <row r="272" spans="1:5" ht="26.25" x14ac:dyDescent="0.25">
      <c r="A272" s="679" t="s">
        <v>4853</v>
      </c>
      <c r="B272" s="680" t="s">
        <v>4876</v>
      </c>
      <c r="C272" s="680" t="s">
        <v>4877</v>
      </c>
      <c r="D272" s="680" t="s">
        <v>4878</v>
      </c>
      <c r="E272" s="681" t="s">
        <v>4508</v>
      </c>
    </row>
    <row r="273" spans="1:5" ht="26.25" x14ac:dyDescent="0.25">
      <c r="A273" s="679" t="s">
        <v>4468</v>
      </c>
      <c r="B273" s="680" t="s">
        <v>4876</v>
      </c>
      <c r="C273" s="680" t="s">
        <v>4879</v>
      </c>
      <c r="D273" s="680" t="s">
        <v>4878</v>
      </c>
      <c r="E273" s="681" t="s">
        <v>4880</v>
      </c>
    </row>
    <row r="274" spans="1:5" ht="26.25" x14ac:dyDescent="0.25">
      <c r="A274" s="684" t="s">
        <v>4416</v>
      </c>
      <c r="B274" s="680" t="s">
        <v>4375</v>
      </c>
      <c r="C274" s="680" t="s">
        <v>4881</v>
      </c>
      <c r="D274" s="680" t="s">
        <v>4882</v>
      </c>
      <c r="E274" s="681" t="s">
        <v>1239</v>
      </c>
    </row>
    <row r="275" spans="1:5" x14ac:dyDescent="0.25">
      <c r="A275" s="679" t="s">
        <v>4416</v>
      </c>
      <c r="B275" s="680" t="s">
        <v>4883</v>
      </c>
      <c r="C275" s="680" t="s">
        <v>4884</v>
      </c>
      <c r="D275" s="680" t="s">
        <v>4885</v>
      </c>
      <c r="E275" s="681" t="s">
        <v>1239</v>
      </c>
    </row>
    <row r="276" spans="1:5" ht="39" x14ac:dyDescent="0.25">
      <c r="A276" s="679" t="s">
        <v>4358</v>
      </c>
      <c r="B276" s="680" t="s">
        <v>4886</v>
      </c>
      <c r="C276" s="680" t="s">
        <v>4887</v>
      </c>
      <c r="D276" s="680" t="s">
        <v>4435</v>
      </c>
      <c r="E276" s="681" t="s">
        <v>1239</v>
      </c>
    </row>
    <row r="277" spans="1:5" ht="39" x14ac:dyDescent="0.25">
      <c r="A277" s="679" t="s">
        <v>4358</v>
      </c>
      <c r="B277" s="680" t="s">
        <v>4888</v>
      </c>
      <c r="C277" s="680" t="s">
        <v>4887</v>
      </c>
      <c r="D277" s="680" t="s">
        <v>4435</v>
      </c>
      <c r="E277" s="681" t="s">
        <v>1239</v>
      </c>
    </row>
    <row r="278" spans="1:5" ht="39" x14ac:dyDescent="0.25">
      <c r="A278" s="679" t="s">
        <v>4358</v>
      </c>
      <c r="B278" s="680" t="s">
        <v>4889</v>
      </c>
      <c r="C278" s="680" t="s">
        <v>4887</v>
      </c>
      <c r="D278" s="680" t="s">
        <v>4435</v>
      </c>
      <c r="E278" s="681" t="s">
        <v>1239</v>
      </c>
    </row>
    <row r="279" spans="1:5" ht="26.25" x14ac:dyDescent="0.25">
      <c r="A279" s="679" t="s">
        <v>4416</v>
      </c>
      <c r="B279" s="680" t="s">
        <v>4413</v>
      </c>
      <c r="C279" s="680" t="s">
        <v>4890</v>
      </c>
      <c r="D279" s="680" t="s">
        <v>4891</v>
      </c>
      <c r="E279" s="681" t="s">
        <v>4478</v>
      </c>
    </row>
    <row r="280" spans="1:5" ht="26.25" x14ac:dyDescent="0.25">
      <c r="A280" s="689" t="s">
        <v>4426</v>
      </c>
      <c r="B280" s="690" t="s">
        <v>4892</v>
      </c>
      <c r="C280" s="690" t="s">
        <v>4893</v>
      </c>
      <c r="D280" s="690" t="s">
        <v>4894</v>
      </c>
      <c r="E280" s="691" t="s">
        <v>4615</v>
      </c>
    </row>
    <row r="281" spans="1:5" ht="39" x14ac:dyDescent="0.25">
      <c r="A281" s="689" t="s">
        <v>4468</v>
      </c>
      <c r="B281" s="690" t="s">
        <v>4892</v>
      </c>
      <c r="C281" s="692" t="s">
        <v>4895</v>
      </c>
      <c r="D281" s="692" t="s">
        <v>4896</v>
      </c>
      <c r="E281" s="691" t="s">
        <v>4897</v>
      </c>
    </row>
    <row r="282" spans="1:5" ht="26.25" x14ac:dyDescent="0.25">
      <c r="A282" s="689" t="s">
        <v>4383</v>
      </c>
      <c r="B282" s="690" t="s">
        <v>4892</v>
      </c>
      <c r="C282" s="692" t="s">
        <v>4898</v>
      </c>
      <c r="D282" s="690" t="s">
        <v>4899</v>
      </c>
      <c r="E282" s="691" t="s">
        <v>4900</v>
      </c>
    </row>
    <row r="283" spans="1:5" ht="39" x14ac:dyDescent="0.25">
      <c r="A283" s="689" t="s">
        <v>4416</v>
      </c>
      <c r="B283" s="690" t="s">
        <v>4375</v>
      </c>
      <c r="C283" s="690" t="s">
        <v>4901</v>
      </c>
      <c r="D283" s="690" t="s">
        <v>4902</v>
      </c>
      <c r="E283" s="691" t="s">
        <v>1239</v>
      </c>
    </row>
    <row r="284" spans="1:5" ht="26.25" x14ac:dyDescent="0.25">
      <c r="A284" s="689" t="s">
        <v>4540</v>
      </c>
      <c r="B284" s="690" t="s">
        <v>4903</v>
      </c>
      <c r="C284" s="690" t="s">
        <v>4904</v>
      </c>
      <c r="D284" s="690" t="s">
        <v>4905</v>
      </c>
      <c r="E284" s="691" t="s">
        <v>4906</v>
      </c>
    </row>
    <row r="285" spans="1:5" ht="26.25" x14ac:dyDescent="0.25">
      <c r="A285" s="689" t="s">
        <v>4540</v>
      </c>
      <c r="B285" s="690" t="s">
        <v>4903</v>
      </c>
      <c r="C285" s="692" t="s">
        <v>4907</v>
      </c>
      <c r="D285" s="692" t="s">
        <v>4908</v>
      </c>
      <c r="E285" s="693" t="s">
        <v>4909</v>
      </c>
    </row>
    <row r="286" spans="1:5" ht="26.25" x14ac:dyDescent="0.25">
      <c r="A286" s="689" t="s">
        <v>4540</v>
      </c>
      <c r="B286" s="690" t="s">
        <v>4903</v>
      </c>
      <c r="C286" s="692" t="s">
        <v>4910</v>
      </c>
      <c r="D286" s="692" t="s">
        <v>4911</v>
      </c>
      <c r="E286" s="693" t="s">
        <v>4912</v>
      </c>
    </row>
    <row r="287" spans="1:5" ht="39" x14ac:dyDescent="0.25">
      <c r="A287" s="689" t="s">
        <v>4556</v>
      </c>
      <c r="B287" s="690" t="s">
        <v>4459</v>
      </c>
      <c r="C287" s="692" t="s">
        <v>4913</v>
      </c>
      <c r="D287" s="692" t="s">
        <v>4558</v>
      </c>
      <c r="E287" s="693" t="s">
        <v>4914</v>
      </c>
    </row>
    <row r="288" spans="1:5" ht="64.5" x14ac:dyDescent="0.25">
      <c r="A288" s="689" t="s">
        <v>4811</v>
      </c>
      <c r="B288" s="690" t="s">
        <v>4459</v>
      </c>
      <c r="C288" s="692" t="s">
        <v>4915</v>
      </c>
      <c r="D288" s="692" t="s">
        <v>4916</v>
      </c>
      <c r="E288" s="693" t="s">
        <v>4917</v>
      </c>
    </row>
    <row r="289" spans="1:5" ht="39" x14ac:dyDescent="0.25">
      <c r="A289" s="689" t="s">
        <v>4918</v>
      </c>
      <c r="B289" s="690" t="s">
        <v>4459</v>
      </c>
      <c r="C289" s="690" t="s">
        <v>4919</v>
      </c>
      <c r="D289" s="692" t="s">
        <v>4920</v>
      </c>
      <c r="E289" s="693" t="s">
        <v>4921</v>
      </c>
    </row>
    <row r="290" spans="1:5" ht="26.25" x14ac:dyDescent="0.25">
      <c r="A290" s="693" t="s">
        <v>4426</v>
      </c>
      <c r="B290" s="690" t="s">
        <v>4464</v>
      </c>
      <c r="C290" s="692" t="s">
        <v>4922</v>
      </c>
      <c r="D290" s="692" t="s">
        <v>4923</v>
      </c>
      <c r="E290" s="693" t="s">
        <v>4924</v>
      </c>
    </row>
    <row r="291" spans="1:5" ht="26.25" x14ac:dyDescent="0.25">
      <c r="A291" s="693" t="s">
        <v>4383</v>
      </c>
      <c r="B291" s="690" t="s">
        <v>4464</v>
      </c>
      <c r="C291" s="692" t="s">
        <v>4925</v>
      </c>
      <c r="D291" s="692" t="s">
        <v>4926</v>
      </c>
      <c r="E291" s="693" t="s">
        <v>4927</v>
      </c>
    </row>
    <row r="292" spans="1:5" ht="51.75" x14ac:dyDescent="0.25">
      <c r="A292" s="693" t="s">
        <v>4468</v>
      </c>
      <c r="B292" s="690" t="s">
        <v>4464</v>
      </c>
      <c r="C292" s="692" t="s">
        <v>4928</v>
      </c>
      <c r="D292" s="692" t="s">
        <v>4929</v>
      </c>
      <c r="E292" s="693" t="s">
        <v>4930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workbookViewId="0">
      <selection activeCell="E53" sqref="E53"/>
    </sheetView>
  </sheetViews>
  <sheetFormatPr defaultRowHeight="15.75" x14ac:dyDescent="0.25"/>
  <cols>
    <col min="1" max="1" width="15.125" style="172" customWidth="1"/>
    <col min="2" max="2" width="8.25" style="172" customWidth="1"/>
    <col min="3" max="3" width="10.625" style="172" customWidth="1"/>
    <col min="4" max="4" width="9" style="172" customWidth="1"/>
    <col min="5" max="5" width="8.125" style="172" customWidth="1"/>
    <col min="6" max="6" width="9.25" style="172" customWidth="1"/>
    <col min="7" max="7" width="9.625" style="172" customWidth="1"/>
    <col min="8" max="8" width="8.75" style="172" customWidth="1"/>
    <col min="9" max="16384" width="9" style="172"/>
  </cols>
  <sheetData>
    <row r="1" spans="1:12" ht="21" thickBot="1" x14ac:dyDescent="0.35">
      <c r="A1" s="738" t="s">
        <v>251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15.75" customHeight="1" x14ac:dyDescent="0.25">
      <c r="A2" s="739" t="s">
        <v>216</v>
      </c>
      <c r="B2" s="741" t="s">
        <v>53</v>
      </c>
      <c r="C2" s="743" t="s">
        <v>54</v>
      </c>
      <c r="D2" s="743"/>
      <c r="E2" s="743"/>
      <c r="F2" s="743"/>
      <c r="G2" s="743" t="s">
        <v>55</v>
      </c>
      <c r="H2" s="743"/>
      <c r="I2" s="743"/>
      <c r="J2" s="743"/>
      <c r="K2" s="744" t="s">
        <v>56</v>
      </c>
      <c r="L2" s="745"/>
    </row>
    <row r="3" spans="1:12" ht="16.5" thickBot="1" x14ac:dyDescent="0.3">
      <c r="A3" s="740"/>
      <c r="B3" s="742"/>
      <c r="C3" s="198" t="s">
        <v>0</v>
      </c>
      <c r="D3" s="198" t="s">
        <v>218</v>
      </c>
      <c r="E3" s="198" t="s">
        <v>1</v>
      </c>
      <c r="F3" s="198" t="s">
        <v>218</v>
      </c>
      <c r="G3" s="198" t="s">
        <v>0</v>
      </c>
      <c r="H3" s="198" t="s">
        <v>218</v>
      </c>
      <c r="I3" s="198" t="s">
        <v>1</v>
      </c>
      <c r="J3" s="198" t="s">
        <v>218</v>
      </c>
      <c r="K3" s="198" t="s">
        <v>215</v>
      </c>
      <c r="L3" s="197" t="s">
        <v>218</v>
      </c>
    </row>
    <row r="4" spans="1:12" ht="15.75" customHeight="1" x14ac:dyDescent="0.25">
      <c r="A4" s="746" t="s">
        <v>298</v>
      </c>
      <c r="B4" s="196">
        <v>1</v>
      </c>
      <c r="C4" s="195">
        <v>1326</v>
      </c>
      <c r="D4" s="195">
        <v>501</v>
      </c>
      <c r="E4" s="195">
        <v>59</v>
      </c>
      <c r="F4" s="195">
        <v>19</v>
      </c>
      <c r="G4" s="195">
        <v>0</v>
      </c>
      <c r="H4" s="195">
        <v>0</v>
      </c>
      <c r="I4" s="195">
        <v>0</v>
      </c>
      <c r="J4" s="195">
        <v>0</v>
      </c>
      <c r="K4" s="194">
        <f t="shared" ref="K4:L48" si="0">+C4+E4+G4+I4</f>
        <v>1385</v>
      </c>
      <c r="L4" s="193">
        <f t="shared" si="0"/>
        <v>520</v>
      </c>
    </row>
    <row r="5" spans="1:12" ht="15.75" customHeight="1" x14ac:dyDescent="0.25">
      <c r="A5" s="747"/>
      <c r="B5" s="191">
        <v>2</v>
      </c>
      <c r="C5" s="190">
        <v>672</v>
      </c>
      <c r="D5" s="190">
        <v>265</v>
      </c>
      <c r="E5" s="190">
        <v>15</v>
      </c>
      <c r="F5" s="190">
        <v>6</v>
      </c>
      <c r="G5" s="190">
        <v>0</v>
      </c>
      <c r="H5" s="190">
        <v>0</v>
      </c>
      <c r="I5" s="190">
        <v>0</v>
      </c>
      <c r="J5" s="190">
        <v>0</v>
      </c>
      <c r="K5" s="182">
        <f t="shared" si="0"/>
        <v>687</v>
      </c>
      <c r="L5" s="181">
        <f t="shared" si="0"/>
        <v>271</v>
      </c>
    </row>
    <row r="6" spans="1:12" ht="15.75" customHeight="1" x14ac:dyDescent="0.25">
      <c r="A6" s="747"/>
      <c r="B6" s="191" t="s">
        <v>3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82">
        <f t="shared" si="0"/>
        <v>0</v>
      </c>
      <c r="L6" s="181">
        <f t="shared" si="0"/>
        <v>0</v>
      </c>
    </row>
    <row r="7" spans="1:12" ht="15.75" customHeight="1" x14ac:dyDescent="0.25">
      <c r="A7" s="748"/>
      <c r="B7" s="191">
        <v>3</v>
      </c>
      <c r="C7" s="190">
        <v>127</v>
      </c>
      <c r="D7" s="190">
        <v>50</v>
      </c>
      <c r="E7" s="190">
        <v>10</v>
      </c>
      <c r="F7" s="190">
        <v>4</v>
      </c>
      <c r="G7" s="190">
        <v>20</v>
      </c>
      <c r="H7" s="190">
        <v>4</v>
      </c>
      <c r="I7" s="190">
        <v>1</v>
      </c>
      <c r="J7" s="190">
        <v>0</v>
      </c>
      <c r="K7" s="182">
        <f t="shared" si="0"/>
        <v>158</v>
      </c>
      <c r="L7" s="181">
        <f t="shared" si="0"/>
        <v>58</v>
      </c>
    </row>
    <row r="8" spans="1:12" ht="15.75" customHeight="1" x14ac:dyDescent="0.25">
      <c r="A8" s="725" t="s">
        <v>297</v>
      </c>
      <c r="B8" s="726"/>
      <c r="C8" s="192">
        <f t="shared" ref="C8:J8" si="1">+SUBTOTAL(9,C4:C7)</f>
        <v>2125</v>
      </c>
      <c r="D8" s="192">
        <f t="shared" si="1"/>
        <v>816</v>
      </c>
      <c r="E8" s="192">
        <f t="shared" si="1"/>
        <v>84</v>
      </c>
      <c r="F8" s="192">
        <f t="shared" si="1"/>
        <v>29</v>
      </c>
      <c r="G8" s="192">
        <f t="shared" si="1"/>
        <v>20</v>
      </c>
      <c r="H8" s="192">
        <f t="shared" si="1"/>
        <v>4</v>
      </c>
      <c r="I8" s="192">
        <f t="shared" si="1"/>
        <v>1</v>
      </c>
      <c r="J8" s="192">
        <f t="shared" si="1"/>
        <v>0</v>
      </c>
      <c r="K8" s="182">
        <f t="shared" si="0"/>
        <v>2230</v>
      </c>
      <c r="L8" s="181">
        <f t="shared" si="0"/>
        <v>849</v>
      </c>
    </row>
    <row r="9" spans="1:12" ht="15.75" customHeight="1" x14ac:dyDescent="0.25">
      <c r="A9" s="730" t="s">
        <v>296</v>
      </c>
      <c r="B9" s="191">
        <v>1</v>
      </c>
      <c r="C9" s="190">
        <v>472</v>
      </c>
      <c r="D9" s="190">
        <v>40</v>
      </c>
      <c r="E9" s="190">
        <v>29</v>
      </c>
      <c r="F9" s="190">
        <v>1</v>
      </c>
      <c r="G9" s="190">
        <v>0</v>
      </c>
      <c r="H9" s="190">
        <v>0</v>
      </c>
      <c r="I9" s="190">
        <v>0</v>
      </c>
      <c r="J9" s="190">
        <v>0</v>
      </c>
      <c r="K9" s="182">
        <f t="shared" si="0"/>
        <v>501</v>
      </c>
      <c r="L9" s="181">
        <f t="shared" si="0"/>
        <v>41</v>
      </c>
    </row>
    <row r="10" spans="1:12" ht="15.75" customHeight="1" x14ac:dyDescent="0.25">
      <c r="A10" s="731"/>
      <c r="B10" s="191">
        <v>2</v>
      </c>
      <c r="C10" s="190">
        <v>292</v>
      </c>
      <c r="D10" s="190">
        <v>36</v>
      </c>
      <c r="E10" s="190">
        <v>29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82">
        <f t="shared" si="0"/>
        <v>321</v>
      </c>
      <c r="L10" s="181">
        <f t="shared" si="0"/>
        <v>36</v>
      </c>
    </row>
    <row r="11" spans="1:12" ht="15.75" customHeight="1" x14ac:dyDescent="0.25">
      <c r="A11" s="731"/>
      <c r="B11" s="191" t="s">
        <v>3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82">
        <f t="shared" si="0"/>
        <v>0</v>
      </c>
      <c r="L11" s="181">
        <f t="shared" si="0"/>
        <v>0</v>
      </c>
    </row>
    <row r="12" spans="1:12" ht="15.75" customHeight="1" x14ac:dyDescent="0.25">
      <c r="A12" s="732"/>
      <c r="B12" s="191">
        <v>3</v>
      </c>
      <c r="C12" s="190">
        <v>35</v>
      </c>
      <c r="D12" s="190">
        <v>4</v>
      </c>
      <c r="E12" s="190">
        <v>3</v>
      </c>
      <c r="F12" s="190">
        <v>0</v>
      </c>
      <c r="G12" s="190">
        <v>21</v>
      </c>
      <c r="H12" s="190">
        <v>2</v>
      </c>
      <c r="I12" s="190">
        <v>10</v>
      </c>
      <c r="J12" s="190">
        <v>5</v>
      </c>
      <c r="K12" s="182">
        <f t="shared" si="0"/>
        <v>69</v>
      </c>
      <c r="L12" s="181">
        <f t="shared" si="0"/>
        <v>11</v>
      </c>
    </row>
    <row r="13" spans="1:12" ht="15.75" customHeight="1" x14ac:dyDescent="0.25">
      <c r="A13" s="725" t="s">
        <v>295</v>
      </c>
      <c r="B13" s="726"/>
      <c r="C13" s="192">
        <f t="shared" ref="C13:J13" si="2">+SUBTOTAL(9,C9:C12)</f>
        <v>799</v>
      </c>
      <c r="D13" s="192">
        <f t="shared" si="2"/>
        <v>80</v>
      </c>
      <c r="E13" s="192">
        <f t="shared" si="2"/>
        <v>61</v>
      </c>
      <c r="F13" s="192">
        <f t="shared" si="2"/>
        <v>1</v>
      </c>
      <c r="G13" s="192">
        <f t="shared" si="2"/>
        <v>21</v>
      </c>
      <c r="H13" s="192">
        <f t="shared" si="2"/>
        <v>2</v>
      </c>
      <c r="I13" s="192">
        <f t="shared" si="2"/>
        <v>10</v>
      </c>
      <c r="J13" s="192">
        <f t="shared" si="2"/>
        <v>5</v>
      </c>
      <c r="K13" s="182">
        <f t="shared" si="0"/>
        <v>891</v>
      </c>
      <c r="L13" s="181">
        <f t="shared" si="0"/>
        <v>88</v>
      </c>
    </row>
    <row r="14" spans="1:12" ht="15.75" customHeight="1" x14ac:dyDescent="0.25">
      <c r="A14" s="722" t="s">
        <v>294</v>
      </c>
      <c r="B14" s="191">
        <v>1</v>
      </c>
      <c r="C14" s="190">
        <v>1466</v>
      </c>
      <c r="D14" s="190">
        <v>121</v>
      </c>
      <c r="E14" s="190">
        <v>101</v>
      </c>
      <c r="F14" s="190">
        <v>16</v>
      </c>
      <c r="G14" s="190">
        <v>0</v>
      </c>
      <c r="H14" s="190">
        <v>0</v>
      </c>
      <c r="I14" s="190">
        <v>0</v>
      </c>
      <c r="J14" s="190">
        <v>0</v>
      </c>
      <c r="K14" s="182">
        <f t="shared" si="0"/>
        <v>1567</v>
      </c>
      <c r="L14" s="181">
        <f t="shared" si="0"/>
        <v>137</v>
      </c>
    </row>
    <row r="15" spans="1:12" ht="15.75" customHeight="1" x14ac:dyDescent="0.25">
      <c r="A15" s="723"/>
      <c r="B15" s="191">
        <v>2</v>
      </c>
      <c r="C15" s="190">
        <v>540</v>
      </c>
      <c r="D15" s="190">
        <v>42</v>
      </c>
      <c r="E15" s="190">
        <v>26</v>
      </c>
      <c r="F15" s="190">
        <v>3</v>
      </c>
      <c r="G15" s="190">
        <v>0</v>
      </c>
      <c r="H15" s="190">
        <v>0</v>
      </c>
      <c r="I15" s="190">
        <v>0</v>
      </c>
      <c r="J15" s="190">
        <v>0</v>
      </c>
      <c r="K15" s="182">
        <f t="shared" si="0"/>
        <v>566</v>
      </c>
      <c r="L15" s="181">
        <f t="shared" si="0"/>
        <v>45</v>
      </c>
    </row>
    <row r="16" spans="1:12" ht="15.75" customHeight="1" x14ac:dyDescent="0.25">
      <c r="A16" s="723"/>
      <c r="B16" s="191" t="s">
        <v>3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82">
        <f t="shared" si="0"/>
        <v>0</v>
      </c>
      <c r="L16" s="181">
        <f t="shared" si="0"/>
        <v>0</v>
      </c>
    </row>
    <row r="17" spans="1:12" ht="15.75" customHeight="1" x14ac:dyDescent="0.25">
      <c r="A17" s="724"/>
      <c r="B17" s="191">
        <v>3</v>
      </c>
      <c r="C17" s="190">
        <v>85</v>
      </c>
      <c r="D17" s="190">
        <v>12</v>
      </c>
      <c r="E17" s="190">
        <v>4</v>
      </c>
      <c r="F17" s="190">
        <v>1</v>
      </c>
      <c r="G17" s="190">
        <v>50</v>
      </c>
      <c r="H17" s="190">
        <v>2</v>
      </c>
      <c r="I17" s="190">
        <v>1</v>
      </c>
      <c r="J17" s="190">
        <v>0</v>
      </c>
      <c r="K17" s="182">
        <f t="shared" si="0"/>
        <v>140</v>
      </c>
      <c r="L17" s="181">
        <f t="shared" si="0"/>
        <v>15</v>
      </c>
    </row>
    <row r="18" spans="1:12" ht="15.75" customHeight="1" x14ac:dyDescent="0.25">
      <c r="A18" s="725" t="s">
        <v>293</v>
      </c>
      <c r="B18" s="726"/>
      <c r="C18" s="192">
        <f t="shared" ref="C18:J18" si="3">+SUBTOTAL(9,C14:C17)</f>
        <v>2091</v>
      </c>
      <c r="D18" s="192">
        <f t="shared" si="3"/>
        <v>175</v>
      </c>
      <c r="E18" s="192">
        <f t="shared" si="3"/>
        <v>131</v>
      </c>
      <c r="F18" s="192">
        <f t="shared" si="3"/>
        <v>20</v>
      </c>
      <c r="G18" s="192">
        <f t="shared" si="3"/>
        <v>50</v>
      </c>
      <c r="H18" s="192">
        <f t="shared" si="3"/>
        <v>2</v>
      </c>
      <c r="I18" s="192">
        <f t="shared" si="3"/>
        <v>1</v>
      </c>
      <c r="J18" s="192">
        <f t="shared" si="3"/>
        <v>0</v>
      </c>
      <c r="K18" s="182">
        <f t="shared" si="0"/>
        <v>2273</v>
      </c>
      <c r="L18" s="181">
        <f t="shared" si="0"/>
        <v>197</v>
      </c>
    </row>
    <row r="19" spans="1:12" ht="15.75" customHeight="1" x14ac:dyDescent="0.25">
      <c r="A19" s="722" t="s">
        <v>292</v>
      </c>
      <c r="B19" s="191">
        <v>1</v>
      </c>
      <c r="C19" s="190">
        <v>814</v>
      </c>
      <c r="D19" s="190">
        <v>583</v>
      </c>
      <c r="E19" s="190">
        <v>39</v>
      </c>
      <c r="F19" s="190">
        <v>23</v>
      </c>
      <c r="G19" s="190">
        <v>0</v>
      </c>
      <c r="H19" s="190">
        <v>0</v>
      </c>
      <c r="I19" s="190">
        <v>0</v>
      </c>
      <c r="J19" s="190">
        <v>0</v>
      </c>
      <c r="K19" s="182">
        <f t="shared" si="0"/>
        <v>853</v>
      </c>
      <c r="L19" s="181">
        <f t="shared" si="0"/>
        <v>606</v>
      </c>
    </row>
    <row r="20" spans="1:12" ht="15.75" customHeight="1" x14ac:dyDescent="0.25">
      <c r="A20" s="723"/>
      <c r="B20" s="191">
        <v>2</v>
      </c>
      <c r="C20" s="190">
        <v>433</v>
      </c>
      <c r="D20" s="190">
        <v>312</v>
      </c>
      <c r="E20" s="190">
        <v>10</v>
      </c>
      <c r="F20" s="190">
        <v>7</v>
      </c>
      <c r="G20" s="190">
        <v>0</v>
      </c>
      <c r="H20" s="190">
        <v>0</v>
      </c>
      <c r="I20" s="190">
        <v>0</v>
      </c>
      <c r="J20" s="190">
        <v>0</v>
      </c>
      <c r="K20" s="182">
        <f t="shared" si="0"/>
        <v>443</v>
      </c>
      <c r="L20" s="181">
        <f t="shared" si="0"/>
        <v>319</v>
      </c>
    </row>
    <row r="21" spans="1:12" ht="15.75" customHeight="1" x14ac:dyDescent="0.25">
      <c r="A21" s="723"/>
      <c r="B21" s="191" t="s">
        <v>3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82">
        <f t="shared" si="0"/>
        <v>0</v>
      </c>
      <c r="L21" s="181">
        <f t="shared" si="0"/>
        <v>0</v>
      </c>
    </row>
    <row r="22" spans="1:12" ht="15.75" customHeight="1" x14ac:dyDescent="0.25">
      <c r="A22" s="724"/>
      <c r="B22" s="191">
        <v>3</v>
      </c>
      <c r="C22" s="190">
        <v>128</v>
      </c>
      <c r="D22" s="190">
        <v>82</v>
      </c>
      <c r="E22" s="190">
        <v>12</v>
      </c>
      <c r="F22" s="190">
        <v>6</v>
      </c>
      <c r="G22" s="190">
        <v>27</v>
      </c>
      <c r="H22" s="190">
        <v>16</v>
      </c>
      <c r="I22" s="190">
        <v>1</v>
      </c>
      <c r="J22" s="190">
        <v>0</v>
      </c>
      <c r="K22" s="182">
        <f t="shared" si="0"/>
        <v>168</v>
      </c>
      <c r="L22" s="181">
        <f t="shared" si="0"/>
        <v>104</v>
      </c>
    </row>
    <row r="23" spans="1:12" ht="15.75" customHeight="1" x14ac:dyDescent="0.25">
      <c r="A23" s="725" t="s">
        <v>291</v>
      </c>
      <c r="B23" s="726"/>
      <c r="C23" s="192">
        <f t="shared" ref="C23:J23" si="4">+SUBTOTAL(9,C19:C22)</f>
        <v>1375</v>
      </c>
      <c r="D23" s="192">
        <f t="shared" si="4"/>
        <v>977</v>
      </c>
      <c r="E23" s="192">
        <f t="shared" si="4"/>
        <v>61</v>
      </c>
      <c r="F23" s="192">
        <f t="shared" si="4"/>
        <v>36</v>
      </c>
      <c r="G23" s="192">
        <f t="shared" si="4"/>
        <v>27</v>
      </c>
      <c r="H23" s="192">
        <f t="shared" si="4"/>
        <v>16</v>
      </c>
      <c r="I23" s="192">
        <f t="shared" si="4"/>
        <v>1</v>
      </c>
      <c r="J23" s="192">
        <f t="shared" si="4"/>
        <v>0</v>
      </c>
      <c r="K23" s="182">
        <f t="shared" si="0"/>
        <v>1464</v>
      </c>
      <c r="L23" s="181">
        <f t="shared" si="0"/>
        <v>1029</v>
      </c>
    </row>
    <row r="24" spans="1:12" ht="15.75" customHeight="1" x14ac:dyDescent="0.25">
      <c r="A24" s="722" t="s">
        <v>290</v>
      </c>
      <c r="B24" s="191">
        <v>1</v>
      </c>
      <c r="C24" s="190">
        <v>549</v>
      </c>
      <c r="D24" s="190">
        <v>355</v>
      </c>
      <c r="E24" s="190">
        <v>16</v>
      </c>
      <c r="F24" s="190">
        <v>10</v>
      </c>
      <c r="G24" s="190">
        <v>0</v>
      </c>
      <c r="H24" s="190">
        <v>0</v>
      </c>
      <c r="I24" s="190">
        <v>0</v>
      </c>
      <c r="J24" s="190">
        <v>0</v>
      </c>
      <c r="K24" s="182">
        <f t="shared" si="0"/>
        <v>565</v>
      </c>
      <c r="L24" s="181">
        <f t="shared" si="0"/>
        <v>365</v>
      </c>
    </row>
    <row r="25" spans="1:12" ht="15.75" customHeight="1" x14ac:dyDescent="0.25">
      <c r="A25" s="723"/>
      <c r="B25" s="191">
        <v>2</v>
      </c>
      <c r="C25" s="190">
        <v>270</v>
      </c>
      <c r="D25" s="190">
        <v>172</v>
      </c>
      <c r="E25" s="190">
        <v>5</v>
      </c>
      <c r="F25" s="190">
        <v>4</v>
      </c>
      <c r="G25" s="190">
        <v>0</v>
      </c>
      <c r="H25" s="190">
        <v>0</v>
      </c>
      <c r="I25" s="190">
        <v>0</v>
      </c>
      <c r="J25" s="190">
        <v>0</v>
      </c>
      <c r="K25" s="182">
        <f t="shared" si="0"/>
        <v>275</v>
      </c>
      <c r="L25" s="181">
        <f t="shared" si="0"/>
        <v>176</v>
      </c>
    </row>
    <row r="26" spans="1:12" ht="15.75" customHeight="1" x14ac:dyDescent="0.25">
      <c r="A26" s="723"/>
      <c r="B26" s="191" t="s">
        <v>3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82">
        <f t="shared" si="0"/>
        <v>0</v>
      </c>
      <c r="L26" s="181">
        <f t="shared" si="0"/>
        <v>0</v>
      </c>
    </row>
    <row r="27" spans="1:12" ht="15.75" customHeight="1" x14ac:dyDescent="0.25">
      <c r="A27" s="724"/>
      <c r="B27" s="191">
        <v>3</v>
      </c>
      <c r="C27" s="190">
        <v>62</v>
      </c>
      <c r="D27" s="190">
        <v>30</v>
      </c>
      <c r="E27" s="190">
        <v>4</v>
      </c>
      <c r="F27" s="190">
        <v>2</v>
      </c>
      <c r="G27" s="190">
        <v>21</v>
      </c>
      <c r="H27" s="190">
        <v>12</v>
      </c>
      <c r="I27" s="190">
        <v>0</v>
      </c>
      <c r="J27" s="190">
        <v>0</v>
      </c>
      <c r="K27" s="182">
        <f t="shared" si="0"/>
        <v>87</v>
      </c>
      <c r="L27" s="181">
        <f t="shared" si="0"/>
        <v>44</v>
      </c>
    </row>
    <row r="28" spans="1:12" ht="15.75" customHeight="1" x14ac:dyDescent="0.25">
      <c r="A28" s="725" t="s">
        <v>289</v>
      </c>
      <c r="B28" s="726"/>
      <c r="C28" s="192">
        <f t="shared" ref="C28:J28" si="5">+SUBTOTAL(9,C24:C27)</f>
        <v>881</v>
      </c>
      <c r="D28" s="192">
        <f t="shared" si="5"/>
        <v>557</v>
      </c>
      <c r="E28" s="192">
        <f t="shared" si="5"/>
        <v>25</v>
      </c>
      <c r="F28" s="192">
        <f t="shared" si="5"/>
        <v>16</v>
      </c>
      <c r="G28" s="192">
        <f t="shared" si="5"/>
        <v>21</v>
      </c>
      <c r="H28" s="192">
        <f t="shared" si="5"/>
        <v>12</v>
      </c>
      <c r="I28" s="192">
        <f t="shared" si="5"/>
        <v>0</v>
      </c>
      <c r="J28" s="192">
        <f t="shared" si="5"/>
        <v>0</v>
      </c>
      <c r="K28" s="182">
        <f t="shared" si="0"/>
        <v>927</v>
      </c>
      <c r="L28" s="181">
        <f t="shared" si="0"/>
        <v>585</v>
      </c>
    </row>
    <row r="29" spans="1:12" ht="15.75" customHeight="1" x14ac:dyDescent="0.25">
      <c r="A29" s="722" t="s">
        <v>288</v>
      </c>
      <c r="B29" s="191">
        <v>1</v>
      </c>
      <c r="C29" s="190">
        <v>1130</v>
      </c>
      <c r="D29" s="190">
        <v>241</v>
      </c>
      <c r="E29" s="190">
        <v>6</v>
      </c>
      <c r="F29" s="190">
        <v>1</v>
      </c>
      <c r="G29" s="190">
        <v>0</v>
      </c>
      <c r="H29" s="190">
        <v>0</v>
      </c>
      <c r="I29" s="190">
        <v>0</v>
      </c>
      <c r="J29" s="190">
        <v>0</v>
      </c>
      <c r="K29" s="182">
        <f t="shared" si="0"/>
        <v>1136</v>
      </c>
      <c r="L29" s="181">
        <f t="shared" si="0"/>
        <v>242</v>
      </c>
    </row>
    <row r="30" spans="1:12" ht="15.75" customHeight="1" x14ac:dyDescent="0.25">
      <c r="A30" s="723"/>
      <c r="B30" s="191">
        <v>2</v>
      </c>
      <c r="C30" s="190">
        <v>705</v>
      </c>
      <c r="D30" s="190">
        <v>245</v>
      </c>
      <c r="E30" s="190">
        <v>7</v>
      </c>
      <c r="F30" s="190">
        <v>2</v>
      </c>
      <c r="G30" s="190">
        <v>0</v>
      </c>
      <c r="H30" s="190">
        <v>0</v>
      </c>
      <c r="I30" s="190">
        <v>0</v>
      </c>
      <c r="J30" s="190">
        <v>0</v>
      </c>
      <c r="K30" s="182">
        <f t="shared" si="0"/>
        <v>712</v>
      </c>
      <c r="L30" s="181">
        <f t="shared" si="0"/>
        <v>247</v>
      </c>
    </row>
    <row r="31" spans="1:12" ht="15.75" customHeight="1" x14ac:dyDescent="0.25">
      <c r="A31" s="723"/>
      <c r="B31" s="191" t="s">
        <v>3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82">
        <f t="shared" si="0"/>
        <v>0</v>
      </c>
      <c r="L31" s="181">
        <f t="shared" si="0"/>
        <v>0</v>
      </c>
    </row>
    <row r="32" spans="1:12" ht="15.75" customHeight="1" x14ac:dyDescent="0.25">
      <c r="A32" s="724"/>
      <c r="B32" s="191">
        <v>3</v>
      </c>
      <c r="C32" s="190">
        <v>53</v>
      </c>
      <c r="D32" s="190">
        <v>18</v>
      </c>
      <c r="E32" s="190">
        <v>4</v>
      </c>
      <c r="F32" s="190">
        <v>1</v>
      </c>
      <c r="G32" s="190">
        <v>23</v>
      </c>
      <c r="H32" s="190">
        <v>9</v>
      </c>
      <c r="I32" s="190">
        <v>4</v>
      </c>
      <c r="J32" s="190">
        <v>0</v>
      </c>
      <c r="K32" s="182">
        <f t="shared" si="0"/>
        <v>84</v>
      </c>
      <c r="L32" s="181">
        <f t="shared" si="0"/>
        <v>28</v>
      </c>
    </row>
    <row r="33" spans="1:12" ht="15.75" customHeight="1" x14ac:dyDescent="0.25">
      <c r="A33" s="725" t="s">
        <v>287</v>
      </c>
      <c r="B33" s="726"/>
      <c r="C33" s="192">
        <f t="shared" ref="C33:J33" si="6">+SUBTOTAL(9,C29:C32)</f>
        <v>1888</v>
      </c>
      <c r="D33" s="192">
        <f t="shared" si="6"/>
        <v>504</v>
      </c>
      <c r="E33" s="192">
        <f t="shared" si="6"/>
        <v>17</v>
      </c>
      <c r="F33" s="192">
        <f t="shared" si="6"/>
        <v>4</v>
      </c>
      <c r="G33" s="192">
        <f t="shared" si="6"/>
        <v>23</v>
      </c>
      <c r="H33" s="192">
        <f t="shared" si="6"/>
        <v>9</v>
      </c>
      <c r="I33" s="192">
        <f t="shared" si="6"/>
        <v>4</v>
      </c>
      <c r="J33" s="192">
        <f t="shared" si="6"/>
        <v>0</v>
      </c>
      <c r="K33" s="182">
        <f t="shared" si="0"/>
        <v>1932</v>
      </c>
      <c r="L33" s="181">
        <f t="shared" si="0"/>
        <v>517</v>
      </c>
    </row>
    <row r="34" spans="1:12" ht="15.75" customHeight="1" x14ac:dyDescent="0.25">
      <c r="A34" s="727" t="s">
        <v>286</v>
      </c>
      <c r="B34" s="191">
        <v>1</v>
      </c>
      <c r="C34" s="190">
        <v>793</v>
      </c>
      <c r="D34" s="190">
        <v>110</v>
      </c>
      <c r="E34" s="190">
        <v>33</v>
      </c>
      <c r="F34" s="190">
        <v>7</v>
      </c>
      <c r="G34" s="190">
        <v>0</v>
      </c>
      <c r="H34" s="190">
        <v>0</v>
      </c>
      <c r="I34" s="190">
        <v>0</v>
      </c>
      <c r="J34" s="190">
        <v>0</v>
      </c>
      <c r="K34" s="182">
        <f t="shared" si="0"/>
        <v>826</v>
      </c>
      <c r="L34" s="181">
        <f t="shared" si="0"/>
        <v>117</v>
      </c>
    </row>
    <row r="35" spans="1:12" ht="15.75" customHeight="1" x14ac:dyDescent="0.25">
      <c r="A35" s="728"/>
      <c r="B35" s="191">
        <v>2</v>
      </c>
      <c r="C35" s="190">
        <v>373</v>
      </c>
      <c r="D35" s="190">
        <v>42</v>
      </c>
      <c r="E35" s="190">
        <v>9</v>
      </c>
      <c r="F35" s="190">
        <v>1</v>
      </c>
      <c r="G35" s="190">
        <v>0</v>
      </c>
      <c r="H35" s="190">
        <v>0</v>
      </c>
      <c r="I35" s="190">
        <v>0</v>
      </c>
      <c r="J35" s="190">
        <v>0</v>
      </c>
      <c r="K35" s="182">
        <f t="shared" si="0"/>
        <v>382</v>
      </c>
      <c r="L35" s="181">
        <f t="shared" si="0"/>
        <v>43</v>
      </c>
    </row>
    <row r="36" spans="1:12" ht="15.75" customHeight="1" x14ac:dyDescent="0.25">
      <c r="A36" s="728"/>
      <c r="B36" s="191" t="s">
        <v>3</v>
      </c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82">
        <f t="shared" si="0"/>
        <v>0</v>
      </c>
      <c r="L36" s="181">
        <f t="shared" si="0"/>
        <v>0</v>
      </c>
    </row>
    <row r="37" spans="1:12" ht="15.75" customHeight="1" x14ac:dyDescent="0.25">
      <c r="A37" s="729"/>
      <c r="B37" s="191">
        <v>3</v>
      </c>
      <c r="C37" s="190">
        <v>37</v>
      </c>
      <c r="D37" s="190">
        <v>3</v>
      </c>
      <c r="E37" s="190">
        <v>2</v>
      </c>
      <c r="F37" s="190">
        <v>0</v>
      </c>
      <c r="G37" s="190">
        <v>5</v>
      </c>
      <c r="H37" s="190">
        <v>0</v>
      </c>
      <c r="I37" s="190">
        <v>2</v>
      </c>
      <c r="J37" s="190">
        <v>0</v>
      </c>
      <c r="K37" s="182">
        <f t="shared" si="0"/>
        <v>46</v>
      </c>
      <c r="L37" s="181">
        <f t="shared" si="0"/>
        <v>3</v>
      </c>
    </row>
    <row r="38" spans="1:12" ht="15.75" customHeight="1" x14ac:dyDescent="0.25">
      <c r="A38" s="725" t="s">
        <v>285</v>
      </c>
      <c r="B38" s="726"/>
      <c r="C38" s="192">
        <f t="shared" ref="C38:J38" si="7">+SUBTOTAL(9,C34:C37)</f>
        <v>1203</v>
      </c>
      <c r="D38" s="192">
        <f t="shared" si="7"/>
        <v>155</v>
      </c>
      <c r="E38" s="192">
        <f t="shared" si="7"/>
        <v>44</v>
      </c>
      <c r="F38" s="192">
        <f t="shared" si="7"/>
        <v>8</v>
      </c>
      <c r="G38" s="192">
        <f t="shared" si="7"/>
        <v>5</v>
      </c>
      <c r="H38" s="192">
        <f t="shared" si="7"/>
        <v>0</v>
      </c>
      <c r="I38" s="192">
        <f t="shared" si="7"/>
        <v>2</v>
      </c>
      <c r="J38" s="192">
        <f t="shared" si="7"/>
        <v>0</v>
      </c>
      <c r="K38" s="182">
        <f t="shared" si="0"/>
        <v>1254</v>
      </c>
      <c r="L38" s="181">
        <f t="shared" si="0"/>
        <v>163</v>
      </c>
    </row>
    <row r="39" spans="1:12" ht="15.75" customHeight="1" x14ac:dyDescent="0.25">
      <c r="A39" s="730" t="s">
        <v>284</v>
      </c>
      <c r="B39" s="191">
        <v>1</v>
      </c>
      <c r="C39" s="190">
        <v>84</v>
      </c>
      <c r="D39" s="190">
        <v>45</v>
      </c>
      <c r="E39" s="190">
        <v>1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82">
        <f t="shared" si="0"/>
        <v>85</v>
      </c>
      <c r="L39" s="181">
        <f t="shared" si="0"/>
        <v>45</v>
      </c>
    </row>
    <row r="40" spans="1:12" ht="15.75" customHeight="1" x14ac:dyDescent="0.25">
      <c r="A40" s="731"/>
      <c r="B40" s="191">
        <v>2</v>
      </c>
      <c r="C40" s="190">
        <v>43</v>
      </c>
      <c r="D40" s="190">
        <v>31</v>
      </c>
      <c r="E40" s="190">
        <v>1</v>
      </c>
      <c r="F40" s="190">
        <v>1</v>
      </c>
      <c r="G40" s="190">
        <v>0</v>
      </c>
      <c r="H40" s="190">
        <v>0</v>
      </c>
      <c r="I40" s="190">
        <v>0</v>
      </c>
      <c r="J40" s="190">
        <v>0</v>
      </c>
      <c r="K40" s="182">
        <f t="shared" si="0"/>
        <v>44</v>
      </c>
      <c r="L40" s="181">
        <f t="shared" si="0"/>
        <v>32</v>
      </c>
    </row>
    <row r="41" spans="1:12" ht="15.75" customHeight="1" x14ac:dyDescent="0.25">
      <c r="A41" s="731"/>
      <c r="B41" s="191" t="s">
        <v>3</v>
      </c>
      <c r="C41" s="190">
        <v>0</v>
      </c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82">
        <f t="shared" si="0"/>
        <v>0</v>
      </c>
      <c r="L41" s="181">
        <f t="shared" si="0"/>
        <v>0</v>
      </c>
    </row>
    <row r="42" spans="1:12" ht="15.75" customHeight="1" x14ac:dyDescent="0.25">
      <c r="A42" s="732"/>
      <c r="B42" s="191">
        <v>3</v>
      </c>
      <c r="C42" s="190">
        <v>11</v>
      </c>
      <c r="D42" s="190">
        <v>6</v>
      </c>
      <c r="E42" s="190">
        <v>1</v>
      </c>
      <c r="F42" s="190">
        <v>0</v>
      </c>
      <c r="G42" s="190">
        <v>16</v>
      </c>
      <c r="H42" s="190">
        <v>8</v>
      </c>
      <c r="I42" s="190">
        <v>2</v>
      </c>
      <c r="J42" s="190">
        <v>0</v>
      </c>
      <c r="K42" s="182">
        <f t="shared" si="0"/>
        <v>30</v>
      </c>
      <c r="L42" s="181">
        <f t="shared" si="0"/>
        <v>14</v>
      </c>
    </row>
    <row r="43" spans="1:12" ht="15.75" customHeight="1" thickBot="1" x14ac:dyDescent="0.3">
      <c r="A43" s="733" t="s">
        <v>283</v>
      </c>
      <c r="B43" s="734"/>
      <c r="C43" s="189">
        <f t="shared" ref="C43:J43" si="8">+SUBTOTAL(9,C39:C42)</f>
        <v>138</v>
      </c>
      <c r="D43" s="189">
        <f t="shared" si="8"/>
        <v>82</v>
      </c>
      <c r="E43" s="189">
        <f t="shared" si="8"/>
        <v>3</v>
      </c>
      <c r="F43" s="189">
        <f t="shared" si="8"/>
        <v>1</v>
      </c>
      <c r="G43" s="189">
        <f t="shared" si="8"/>
        <v>16</v>
      </c>
      <c r="H43" s="189">
        <f t="shared" si="8"/>
        <v>8</v>
      </c>
      <c r="I43" s="189">
        <f t="shared" si="8"/>
        <v>2</v>
      </c>
      <c r="J43" s="189">
        <f t="shared" si="8"/>
        <v>0</v>
      </c>
      <c r="K43" s="188">
        <f t="shared" si="0"/>
        <v>159</v>
      </c>
      <c r="L43" s="187">
        <f t="shared" si="0"/>
        <v>91</v>
      </c>
    </row>
    <row r="44" spans="1:12" ht="15.75" customHeight="1" x14ac:dyDescent="0.25">
      <c r="A44" s="735" t="s">
        <v>149</v>
      </c>
      <c r="B44" s="186">
        <v>1</v>
      </c>
      <c r="C44" s="185">
        <f t="shared" ref="C44:J47" si="9">+C4+C9+C14+C19+C24+C29+C34+C39</f>
        <v>6634</v>
      </c>
      <c r="D44" s="185">
        <f t="shared" si="9"/>
        <v>1996</v>
      </c>
      <c r="E44" s="185">
        <f t="shared" si="9"/>
        <v>284</v>
      </c>
      <c r="F44" s="185">
        <f t="shared" si="9"/>
        <v>77</v>
      </c>
      <c r="G44" s="185">
        <f t="shared" si="9"/>
        <v>0</v>
      </c>
      <c r="H44" s="185">
        <f>+H4+H9+H14+H19+H24+H39</f>
        <v>0</v>
      </c>
      <c r="I44" s="185">
        <f>+I4+I9+I14+I19+I24+I39</f>
        <v>0</v>
      </c>
      <c r="J44" s="185">
        <f>+J4+J9+J14+J19+J24+J39</f>
        <v>0</v>
      </c>
      <c r="K44" s="185">
        <f t="shared" si="0"/>
        <v>6918</v>
      </c>
      <c r="L44" s="184">
        <f t="shared" si="0"/>
        <v>2073</v>
      </c>
    </row>
    <row r="45" spans="1:12" ht="15.75" customHeight="1" x14ac:dyDescent="0.25">
      <c r="A45" s="736"/>
      <c r="B45" s="183">
        <v>2</v>
      </c>
      <c r="C45" s="182">
        <f t="shared" si="9"/>
        <v>3328</v>
      </c>
      <c r="D45" s="182">
        <f t="shared" si="9"/>
        <v>1145</v>
      </c>
      <c r="E45" s="182">
        <f t="shared" si="9"/>
        <v>102</v>
      </c>
      <c r="F45" s="182">
        <f t="shared" si="9"/>
        <v>24</v>
      </c>
      <c r="G45" s="182">
        <f t="shared" si="9"/>
        <v>0</v>
      </c>
      <c r="H45" s="182">
        <f t="shared" si="9"/>
        <v>0</v>
      </c>
      <c r="I45" s="182">
        <f t="shared" si="9"/>
        <v>0</v>
      </c>
      <c r="J45" s="182">
        <f t="shared" si="9"/>
        <v>0</v>
      </c>
      <c r="K45" s="182">
        <f t="shared" si="0"/>
        <v>3430</v>
      </c>
      <c r="L45" s="181">
        <f t="shared" si="0"/>
        <v>1169</v>
      </c>
    </row>
    <row r="46" spans="1:12" ht="15.75" customHeight="1" x14ac:dyDescent="0.25">
      <c r="A46" s="736"/>
      <c r="B46" s="183" t="s">
        <v>3</v>
      </c>
      <c r="C46" s="182">
        <f t="shared" si="9"/>
        <v>0</v>
      </c>
      <c r="D46" s="182">
        <f t="shared" si="9"/>
        <v>0</v>
      </c>
      <c r="E46" s="182">
        <f t="shared" si="9"/>
        <v>0</v>
      </c>
      <c r="F46" s="182">
        <f t="shared" si="9"/>
        <v>0</v>
      </c>
      <c r="G46" s="182">
        <f t="shared" si="9"/>
        <v>0</v>
      </c>
      <c r="H46" s="182">
        <f t="shared" si="9"/>
        <v>0</v>
      </c>
      <c r="I46" s="182">
        <f t="shared" si="9"/>
        <v>0</v>
      </c>
      <c r="J46" s="182">
        <f t="shared" si="9"/>
        <v>0</v>
      </c>
      <c r="K46" s="182">
        <f t="shared" si="0"/>
        <v>0</v>
      </c>
      <c r="L46" s="181">
        <f t="shared" si="0"/>
        <v>0</v>
      </c>
    </row>
    <row r="47" spans="1:12" ht="15.75" customHeight="1" thickBot="1" x14ac:dyDescent="0.3">
      <c r="A47" s="737"/>
      <c r="B47" s="180">
        <v>3</v>
      </c>
      <c r="C47" s="179">
        <f t="shared" si="9"/>
        <v>538</v>
      </c>
      <c r="D47" s="179">
        <f t="shared" si="9"/>
        <v>205</v>
      </c>
      <c r="E47" s="179">
        <f t="shared" si="9"/>
        <v>40</v>
      </c>
      <c r="F47" s="179">
        <f t="shared" si="9"/>
        <v>14</v>
      </c>
      <c r="G47" s="179">
        <f t="shared" si="9"/>
        <v>183</v>
      </c>
      <c r="H47" s="179">
        <f t="shared" si="9"/>
        <v>53</v>
      </c>
      <c r="I47" s="179">
        <f t="shared" si="9"/>
        <v>21</v>
      </c>
      <c r="J47" s="179">
        <f t="shared" si="9"/>
        <v>5</v>
      </c>
      <c r="K47" s="179">
        <f t="shared" si="0"/>
        <v>782</v>
      </c>
      <c r="L47" s="178">
        <f t="shared" si="0"/>
        <v>277</v>
      </c>
    </row>
    <row r="48" spans="1:12" ht="15.75" customHeight="1" thickBot="1" x14ac:dyDescent="0.3">
      <c r="A48" s="720" t="s">
        <v>150</v>
      </c>
      <c r="B48" s="721"/>
      <c r="C48" s="177">
        <f t="shared" ref="C48:H48" si="10">SUM(C44:C47)</f>
        <v>10500</v>
      </c>
      <c r="D48" s="177">
        <f t="shared" si="10"/>
        <v>3346</v>
      </c>
      <c r="E48" s="177">
        <f t="shared" si="10"/>
        <v>426</v>
      </c>
      <c r="F48" s="177">
        <f t="shared" si="10"/>
        <v>115</v>
      </c>
      <c r="G48" s="177">
        <f t="shared" si="10"/>
        <v>183</v>
      </c>
      <c r="H48" s="177">
        <f t="shared" si="10"/>
        <v>53</v>
      </c>
      <c r="I48" s="177">
        <f>+I44+I45+I46+I47</f>
        <v>21</v>
      </c>
      <c r="J48" s="177">
        <f>SUM(J44:J47)</f>
        <v>5</v>
      </c>
      <c r="K48" s="177">
        <f t="shared" si="0"/>
        <v>11130</v>
      </c>
      <c r="L48" s="176">
        <f t="shared" si="0"/>
        <v>3519</v>
      </c>
    </row>
    <row r="49" spans="1:3" s="173" customFormat="1" ht="15.75" customHeight="1" x14ac:dyDescent="0.25">
      <c r="A49" s="175"/>
      <c r="C49" s="174"/>
    </row>
    <row r="50" spans="1:3" ht="15.75" customHeight="1" x14ac:dyDescent="0.25">
      <c r="A50" s="172" t="s">
        <v>57</v>
      </c>
    </row>
  </sheetData>
  <mergeCells count="24">
    <mergeCell ref="A18:B18"/>
    <mergeCell ref="A1:L1"/>
    <mergeCell ref="A2:A3"/>
    <mergeCell ref="B2:B3"/>
    <mergeCell ref="C2:F2"/>
    <mergeCell ref="G2:J2"/>
    <mergeCell ref="K2:L2"/>
    <mergeCell ref="A4:A7"/>
    <mergeCell ref="A8:B8"/>
    <mergeCell ref="A9:A12"/>
    <mergeCell ref="A13:B13"/>
    <mergeCell ref="A14:A17"/>
    <mergeCell ref="A48:B48"/>
    <mergeCell ref="A19:A22"/>
    <mergeCell ref="A23:B23"/>
    <mergeCell ref="A24:A27"/>
    <mergeCell ref="A28:B28"/>
    <mergeCell ref="A29:A32"/>
    <mergeCell ref="A33:B33"/>
    <mergeCell ref="A34:A37"/>
    <mergeCell ref="A38:B38"/>
    <mergeCell ref="A39:A42"/>
    <mergeCell ref="A43:B43"/>
    <mergeCell ref="A44:A47"/>
  </mergeCells>
  <pageMargins left="0.74803149606299213" right="0.15748031496062992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activeCell="D29" sqref="D29"/>
    </sheetView>
  </sheetViews>
  <sheetFormatPr defaultRowHeight="15.75" x14ac:dyDescent="0.25"/>
  <cols>
    <col min="1" max="7" width="10.625" style="172" customWidth="1"/>
    <col min="8" max="16384" width="9" style="172"/>
  </cols>
  <sheetData>
    <row r="1" spans="1:7" ht="20.25" x14ac:dyDescent="0.3">
      <c r="A1" s="749" t="s">
        <v>4</v>
      </c>
      <c r="B1" s="749"/>
      <c r="C1" s="750"/>
      <c r="D1" s="750"/>
      <c r="E1" s="750"/>
      <c r="F1" s="750"/>
      <c r="G1" s="750"/>
    </row>
    <row r="2" spans="1:7" ht="16.5" thickBot="1" x14ac:dyDescent="0.3">
      <c r="A2" s="751" t="s">
        <v>54</v>
      </c>
      <c r="B2" s="751"/>
      <c r="C2" s="751"/>
      <c r="D2" s="751"/>
      <c r="E2" s="751"/>
      <c r="F2" s="751"/>
      <c r="G2" s="751"/>
    </row>
    <row r="3" spans="1:7" ht="16.5" thickBot="1" x14ac:dyDescent="0.3">
      <c r="A3" s="202" t="s">
        <v>48</v>
      </c>
      <c r="B3" s="201">
        <v>2018</v>
      </c>
      <c r="C3" s="200">
        <v>2017</v>
      </c>
      <c r="D3" s="200">
        <v>2016</v>
      </c>
      <c r="E3" s="200">
        <v>2015</v>
      </c>
      <c r="F3" s="200">
        <v>2014</v>
      </c>
      <c r="G3" s="369">
        <v>2013</v>
      </c>
    </row>
    <row r="4" spans="1:7" x14ac:dyDescent="0.25">
      <c r="A4" s="208">
        <v>1</v>
      </c>
      <c r="B4" s="196">
        <v>6918</v>
      </c>
      <c r="C4" s="195">
        <v>7136</v>
      </c>
      <c r="D4" s="195">
        <v>8020</v>
      </c>
      <c r="E4" s="195">
        <v>8977</v>
      </c>
      <c r="F4" s="195">
        <v>9929</v>
      </c>
      <c r="G4" s="370">
        <v>10582</v>
      </c>
    </row>
    <row r="5" spans="1:7" x14ac:dyDescent="0.25">
      <c r="A5" s="216">
        <v>2</v>
      </c>
      <c r="B5" s="191">
        <v>3430</v>
      </c>
      <c r="C5" s="286">
        <v>3815</v>
      </c>
      <c r="D5" s="286">
        <v>4205</v>
      </c>
      <c r="E5" s="286">
        <v>4289</v>
      </c>
      <c r="F5" s="286">
        <v>4239</v>
      </c>
      <c r="G5" s="371">
        <v>4419</v>
      </c>
    </row>
    <row r="6" spans="1:7" x14ac:dyDescent="0.25">
      <c r="A6" s="216" t="s">
        <v>3</v>
      </c>
      <c r="B6" s="191">
        <v>0</v>
      </c>
      <c r="C6" s="286">
        <v>0</v>
      </c>
      <c r="D6" s="286">
        <v>0</v>
      </c>
      <c r="E6" s="286">
        <v>0</v>
      </c>
      <c r="F6" s="286">
        <v>0</v>
      </c>
      <c r="G6" s="371">
        <v>0</v>
      </c>
    </row>
    <row r="7" spans="1:7" x14ac:dyDescent="0.25">
      <c r="A7" s="216">
        <v>3</v>
      </c>
      <c r="B7" s="191">
        <v>578</v>
      </c>
      <c r="C7" s="286">
        <v>576</v>
      </c>
      <c r="D7" s="286">
        <v>635</v>
      </c>
      <c r="E7" s="286">
        <v>717</v>
      </c>
      <c r="F7" s="286">
        <v>851</v>
      </c>
      <c r="G7" s="371">
        <v>957</v>
      </c>
    </row>
    <row r="8" spans="1:7" ht="16.5" thickBot="1" x14ac:dyDescent="0.3">
      <c r="A8" s="372" t="s">
        <v>56</v>
      </c>
      <c r="B8" s="180">
        <f t="shared" ref="B8:G8" si="0">SUM(B4:B7)</f>
        <v>10926</v>
      </c>
      <c r="C8" s="179">
        <f t="shared" si="0"/>
        <v>11527</v>
      </c>
      <c r="D8" s="179">
        <f t="shared" si="0"/>
        <v>12860</v>
      </c>
      <c r="E8" s="179">
        <f t="shared" si="0"/>
        <v>13983</v>
      </c>
      <c r="F8" s="179">
        <f t="shared" si="0"/>
        <v>15019</v>
      </c>
      <c r="G8" s="178">
        <f t="shared" si="0"/>
        <v>15958</v>
      </c>
    </row>
    <row r="9" spans="1:7" ht="16.5" thickBot="1" x14ac:dyDescent="0.3">
      <c r="A9" s="751" t="s">
        <v>55</v>
      </c>
      <c r="B9" s="751"/>
      <c r="C9" s="751"/>
      <c r="D9" s="751"/>
      <c r="E9" s="751"/>
      <c r="F9" s="751"/>
      <c r="G9" s="751"/>
    </row>
    <row r="10" spans="1:7" ht="16.5" thickBot="1" x14ac:dyDescent="0.3">
      <c r="A10" s="202" t="s">
        <v>48</v>
      </c>
      <c r="B10" s="201">
        <v>2018</v>
      </c>
      <c r="C10" s="200">
        <v>2017</v>
      </c>
      <c r="D10" s="200">
        <v>2016</v>
      </c>
      <c r="E10" s="200">
        <v>2015</v>
      </c>
      <c r="F10" s="200">
        <v>2014</v>
      </c>
      <c r="G10" s="369">
        <v>2013</v>
      </c>
    </row>
    <row r="11" spans="1:7" x14ac:dyDescent="0.25">
      <c r="A11" s="208">
        <v>1</v>
      </c>
      <c r="B11" s="196">
        <v>0</v>
      </c>
      <c r="C11" s="195">
        <v>0</v>
      </c>
      <c r="D11" s="195">
        <v>0</v>
      </c>
      <c r="E11" s="195">
        <v>0</v>
      </c>
      <c r="F11" s="195">
        <v>7</v>
      </c>
      <c r="G11" s="370">
        <v>37</v>
      </c>
    </row>
    <row r="12" spans="1:7" x14ac:dyDescent="0.25">
      <c r="A12" s="216">
        <v>2</v>
      </c>
      <c r="B12" s="191">
        <v>0</v>
      </c>
      <c r="C12" s="286">
        <v>0</v>
      </c>
      <c r="D12" s="286">
        <v>0</v>
      </c>
      <c r="E12" s="286">
        <v>0</v>
      </c>
      <c r="F12" s="286">
        <v>0</v>
      </c>
      <c r="G12" s="371">
        <v>0</v>
      </c>
    </row>
    <row r="13" spans="1:7" x14ac:dyDescent="0.25">
      <c r="A13" s="216" t="s">
        <v>3</v>
      </c>
      <c r="B13" s="191">
        <v>0</v>
      </c>
      <c r="C13" s="286">
        <v>0</v>
      </c>
      <c r="D13" s="286">
        <v>0</v>
      </c>
      <c r="E13" s="286">
        <v>0</v>
      </c>
      <c r="F13" s="286">
        <v>0</v>
      </c>
      <c r="G13" s="371">
        <v>0</v>
      </c>
    </row>
    <row r="14" spans="1:7" x14ac:dyDescent="0.25">
      <c r="A14" s="216">
        <v>3</v>
      </c>
      <c r="B14" s="191">
        <v>204</v>
      </c>
      <c r="C14" s="286">
        <v>221</v>
      </c>
      <c r="D14" s="286">
        <v>248</v>
      </c>
      <c r="E14" s="286">
        <v>303</v>
      </c>
      <c r="F14" s="286">
        <v>377</v>
      </c>
      <c r="G14" s="371">
        <v>407</v>
      </c>
    </row>
    <row r="15" spans="1:7" ht="16.5" thickBot="1" x14ac:dyDescent="0.3">
      <c r="A15" s="372" t="s">
        <v>56</v>
      </c>
      <c r="B15" s="180">
        <f t="shared" ref="B15:G15" si="1">SUM(B11:B14)</f>
        <v>204</v>
      </c>
      <c r="C15" s="179">
        <f t="shared" si="1"/>
        <v>221</v>
      </c>
      <c r="D15" s="179">
        <f t="shared" si="1"/>
        <v>248</v>
      </c>
      <c r="E15" s="179">
        <f t="shared" si="1"/>
        <v>303</v>
      </c>
      <c r="F15" s="179">
        <f t="shared" si="1"/>
        <v>384</v>
      </c>
      <c r="G15" s="178">
        <f t="shared" si="1"/>
        <v>444</v>
      </c>
    </row>
    <row r="16" spans="1:7" ht="16.5" thickBot="1" x14ac:dyDescent="0.3">
      <c r="A16" s="751" t="s">
        <v>158</v>
      </c>
      <c r="B16" s="751"/>
      <c r="C16" s="751"/>
      <c r="D16" s="751"/>
      <c r="E16" s="751"/>
      <c r="F16" s="751"/>
      <c r="G16" s="751"/>
    </row>
    <row r="17" spans="1:7" ht="16.5" thickBot="1" x14ac:dyDescent="0.3">
      <c r="A17" s="202" t="s">
        <v>58</v>
      </c>
      <c r="B17" s="201"/>
      <c r="C17" s="200">
        <v>2017</v>
      </c>
      <c r="D17" s="200">
        <v>2016</v>
      </c>
      <c r="E17" s="200">
        <v>2015</v>
      </c>
      <c r="F17" s="200">
        <v>2014</v>
      </c>
      <c r="G17" s="369">
        <v>2013</v>
      </c>
    </row>
    <row r="18" spans="1:7" x14ac:dyDescent="0.25">
      <c r="A18" s="373">
        <v>1</v>
      </c>
      <c r="B18" s="199">
        <v>6918</v>
      </c>
      <c r="C18" s="194">
        <f t="shared" ref="C18:G21" si="2">+C11+C4</f>
        <v>7136</v>
      </c>
      <c r="D18" s="194">
        <f t="shared" si="2"/>
        <v>8020</v>
      </c>
      <c r="E18" s="194">
        <f t="shared" si="2"/>
        <v>8977</v>
      </c>
      <c r="F18" s="194">
        <f t="shared" si="2"/>
        <v>9936</v>
      </c>
      <c r="G18" s="193">
        <f t="shared" si="2"/>
        <v>10619</v>
      </c>
    </row>
    <row r="19" spans="1:7" x14ac:dyDescent="0.25">
      <c r="A19" s="373">
        <v>2</v>
      </c>
      <c r="B19" s="199">
        <v>3430</v>
      </c>
      <c r="C19" s="194">
        <f t="shared" si="2"/>
        <v>3815</v>
      </c>
      <c r="D19" s="194">
        <f t="shared" si="2"/>
        <v>4205</v>
      </c>
      <c r="E19" s="194">
        <f t="shared" si="2"/>
        <v>4289</v>
      </c>
      <c r="F19" s="194">
        <f t="shared" si="2"/>
        <v>4239</v>
      </c>
      <c r="G19" s="193">
        <f t="shared" si="2"/>
        <v>4419</v>
      </c>
    </row>
    <row r="20" spans="1:7" x14ac:dyDescent="0.25">
      <c r="A20" s="374" t="s">
        <v>3</v>
      </c>
      <c r="B20" s="199">
        <v>0</v>
      </c>
      <c r="C20" s="194">
        <f t="shared" si="2"/>
        <v>0</v>
      </c>
      <c r="D20" s="194">
        <f t="shared" si="2"/>
        <v>0</v>
      </c>
      <c r="E20" s="194">
        <f t="shared" si="2"/>
        <v>0</v>
      </c>
      <c r="F20" s="194">
        <f t="shared" si="2"/>
        <v>0</v>
      </c>
      <c r="G20" s="193">
        <f t="shared" si="2"/>
        <v>0</v>
      </c>
    </row>
    <row r="21" spans="1:7" x14ac:dyDescent="0.25">
      <c r="A21" s="374">
        <v>3</v>
      </c>
      <c r="B21" s="199">
        <v>782</v>
      </c>
      <c r="C21" s="194">
        <f t="shared" si="2"/>
        <v>797</v>
      </c>
      <c r="D21" s="194">
        <f t="shared" si="2"/>
        <v>883</v>
      </c>
      <c r="E21" s="194">
        <f t="shared" si="2"/>
        <v>1020</v>
      </c>
      <c r="F21" s="194">
        <f t="shared" si="2"/>
        <v>1228</v>
      </c>
      <c r="G21" s="193">
        <f t="shared" si="2"/>
        <v>1364</v>
      </c>
    </row>
    <row r="22" spans="1:7" ht="16.5" thickBot="1" x14ac:dyDescent="0.3">
      <c r="A22" s="372" t="s">
        <v>56</v>
      </c>
      <c r="B22" s="180">
        <v>11130</v>
      </c>
      <c r="C22" s="179">
        <f>SUM(C18:C21)</f>
        <v>11748</v>
      </c>
      <c r="D22" s="179">
        <f>SUM(D18:D21)</f>
        <v>13108</v>
      </c>
      <c r="E22" s="179">
        <f>SUM(E18:E21)</f>
        <v>14286</v>
      </c>
      <c r="F22" s="179">
        <f>SUM(F18:F21)</f>
        <v>15403</v>
      </c>
      <c r="G22" s="178">
        <f>SUM(G18:G21)</f>
        <v>16402</v>
      </c>
    </row>
    <row r="23" spans="1:7" s="173" customFormat="1" x14ac:dyDescent="0.25">
      <c r="A23" s="174"/>
      <c r="B23" s="174"/>
      <c r="C23" s="174"/>
      <c r="D23" s="174"/>
      <c r="E23" s="174"/>
      <c r="F23" s="174"/>
      <c r="G23" s="174"/>
    </row>
    <row r="24" spans="1:7" x14ac:dyDescent="0.25">
      <c r="A24" s="172" t="s">
        <v>57</v>
      </c>
    </row>
  </sheetData>
  <mergeCells count="4">
    <mergeCell ref="A1:G1"/>
    <mergeCell ref="A2:G2"/>
    <mergeCell ref="A9:G9"/>
    <mergeCell ref="A16:G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zoomScaleNormal="100" workbookViewId="0">
      <pane ySplit="3" topLeftCell="A21" activePane="bottomLeft" state="frozen"/>
      <selection pane="bottomLeft" activeCell="Y38" sqref="Y38"/>
    </sheetView>
  </sheetViews>
  <sheetFormatPr defaultRowHeight="15.75" x14ac:dyDescent="0.25"/>
  <cols>
    <col min="1" max="1" width="17.75" style="172" customWidth="1"/>
    <col min="2" max="2" width="10.5" style="172" customWidth="1"/>
    <col min="3" max="3" width="5.5" style="172" customWidth="1"/>
    <col min="4" max="4" width="5" style="172" customWidth="1"/>
    <col min="5" max="5" width="4.75" style="172" customWidth="1"/>
    <col min="6" max="6" width="5" style="172" customWidth="1"/>
    <col min="7" max="7" width="4.75" style="172" customWidth="1"/>
    <col min="8" max="8" width="5" style="172" customWidth="1"/>
    <col min="9" max="9" width="4.75" style="172" customWidth="1"/>
    <col min="10" max="10" width="5" style="172" customWidth="1"/>
    <col min="11" max="11" width="5.875" style="172" customWidth="1"/>
    <col min="12" max="12" width="5" style="172" customWidth="1"/>
    <col min="13" max="13" width="4.75" style="172" customWidth="1"/>
    <col min="14" max="14" width="5" style="172" customWidth="1"/>
    <col min="15" max="15" width="4.75" style="172" customWidth="1"/>
    <col min="16" max="16" width="5" style="172" customWidth="1"/>
    <col min="17" max="16384" width="9" style="172"/>
  </cols>
  <sheetData>
    <row r="1" spans="1:13" ht="36" customHeight="1" thickBot="1" x14ac:dyDescent="0.3">
      <c r="A1" s="752" t="s">
        <v>252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3" x14ac:dyDescent="0.25">
      <c r="A2" s="753" t="s">
        <v>216</v>
      </c>
      <c r="B2" s="755" t="s">
        <v>220</v>
      </c>
      <c r="C2" s="755" t="s">
        <v>54</v>
      </c>
      <c r="D2" s="755"/>
      <c r="E2" s="755"/>
      <c r="F2" s="755"/>
      <c r="G2" s="755" t="s">
        <v>55</v>
      </c>
      <c r="H2" s="755"/>
      <c r="I2" s="755"/>
      <c r="J2" s="755"/>
      <c r="K2" s="757" t="s">
        <v>56</v>
      </c>
      <c r="L2" s="758"/>
      <c r="M2" s="203"/>
    </row>
    <row r="3" spans="1:13" ht="48" thickBot="1" x14ac:dyDescent="0.3">
      <c r="A3" s="754"/>
      <c r="B3" s="756"/>
      <c r="C3" s="204" t="s">
        <v>0</v>
      </c>
      <c r="D3" s="205" t="s">
        <v>218</v>
      </c>
      <c r="E3" s="204" t="s">
        <v>1</v>
      </c>
      <c r="F3" s="205" t="s">
        <v>218</v>
      </c>
      <c r="G3" s="204" t="s">
        <v>0</v>
      </c>
      <c r="H3" s="205" t="s">
        <v>218</v>
      </c>
      <c r="I3" s="204" t="s">
        <v>1</v>
      </c>
      <c r="J3" s="205" t="s">
        <v>218</v>
      </c>
      <c r="K3" s="206" t="s">
        <v>215</v>
      </c>
      <c r="L3" s="207" t="s">
        <v>218</v>
      </c>
      <c r="M3" s="203"/>
    </row>
    <row r="4" spans="1:13" x14ac:dyDescent="0.25">
      <c r="A4" s="208" t="s">
        <v>299</v>
      </c>
      <c r="B4" s="196">
        <v>1</v>
      </c>
      <c r="C4" s="209">
        <v>267</v>
      </c>
      <c r="D4" s="210">
        <v>107</v>
      </c>
      <c r="E4" s="209">
        <v>2</v>
      </c>
      <c r="F4" s="210">
        <v>2</v>
      </c>
      <c r="G4" s="209">
        <v>0</v>
      </c>
      <c r="H4" s="210"/>
      <c r="I4" s="209">
        <v>0</v>
      </c>
      <c r="J4" s="210"/>
      <c r="K4" s="211">
        <f>+C4+E4+G4+I4</f>
        <v>269</v>
      </c>
      <c r="L4" s="193">
        <f t="shared" ref="L4:L43" si="0">+D4+F4+H4+J4</f>
        <v>109</v>
      </c>
    </row>
    <row r="5" spans="1:13" x14ac:dyDescent="0.25">
      <c r="A5" s="212"/>
      <c r="B5" s="191">
        <v>2</v>
      </c>
      <c r="C5" s="209">
        <v>370</v>
      </c>
      <c r="D5" s="213">
        <v>153</v>
      </c>
      <c r="E5" s="209">
        <v>9</v>
      </c>
      <c r="F5" s="213">
        <v>5</v>
      </c>
      <c r="G5" s="209">
        <v>0</v>
      </c>
      <c r="H5" s="213"/>
      <c r="I5" s="209">
        <v>0</v>
      </c>
      <c r="J5" s="213"/>
      <c r="K5" s="192">
        <f t="shared" ref="K5:L44" si="1">+C5+E5+G5+I5</f>
        <v>379</v>
      </c>
      <c r="L5" s="181">
        <f t="shared" si="0"/>
        <v>158</v>
      </c>
    </row>
    <row r="6" spans="1:13" x14ac:dyDescent="0.25">
      <c r="A6" s="212"/>
      <c r="B6" s="191" t="s">
        <v>3</v>
      </c>
      <c r="C6" s="209">
        <v>0</v>
      </c>
      <c r="D6" s="213"/>
      <c r="E6" s="209">
        <v>0</v>
      </c>
      <c r="F6" s="213"/>
      <c r="G6" s="209">
        <v>0</v>
      </c>
      <c r="H6" s="213"/>
      <c r="I6" s="209">
        <v>0</v>
      </c>
      <c r="J6" s="213"/>
      <c r="K6" s="192">
        <f t="shared" si="1"/>
        <v>0</v>
      </c>
      <c r="L6" s="181">
        <f t="shared" si="0"/>
        <v>0</v>
      </c>
    </row>
    <row r="7" spans="1:13" x14ac:dyDescent="0.25">
      <c r="A7" s="212"/>
      <c r="B7" s="191">
        <v>3</v>
      </c>
      <c r="C7" s="209">
        <v>33</v>
      </c>
      <c r="D7" s="213">
        <v>14</v>
      </c>
      <c r="E7" s="209">
        <v>0</v>
      </c>
      <c r="F7" s="213"/>
      <c r="G7" s="209">
        <v>1</v>
      </c>
      <c r="H7" s="213"/>
      <c r="I7" s="209">
        <v>0</v>
      </c>
      <c r="J7" s="213"/>
      <c r="K7" s="192">
        <f t="shared" si="1"/>
        <v>34</v>
      </c>
      <c r="L7" s="181">
        <f t="shared" si="0"/>
        <v>14</v>
      </c>
    </row>
    <row r="8" spans="1:13" x14ac:dyDescent="0.25">
      <c r="A8" s="725" t="s">
        <v>300</v>
      </c>
      <c r="B8" s="726"/>
      <c r="C8" s="214">
        <f>SUM(C4:C7)</f>
        <v>670</v>
      </c>
      <c r="D8" s="214">
        <f t="shared" ref="D8:J8" si="2">SUM(D4:D7)</f>
        <v>274</v>
      </c>
      <c r="E8" s="214">
        <f t="shared" si="2"/>
        <v>11</v>
      </c>
      <c r="F8" s="214">
        <f t="shared" si="2"/>
        <v>7</v>
      </c>
      <c r="G8" s="214">
        <f t="shared" si="2"/>
        <v>1</v>
      </c>
      <c r="H8" s="214">
        <f t="shared" si="2"/>
        <v>0</v>
      </c>
      <c r="I8" s="214">
        <f t="shared" si="2"/>
        <v>0</v>
      </c>
      <c r="J8" s="214">
        <f t="shared" si="2"/>
        <v>0</v>
      </c>
      <c r="K8" s="192">
        <f t="shared" si="1"/>
        <v>682</v>
      </c>
      <c r="L8" s="181">
        <f t="shared" si="0"/>
        <v>281</v>
      </c>
    </row>
    <row r="9" spans="1:13" x14ac:dyDescent="0.25">
      <c r="A9" s="215" t="s">
        <v>301</v>
      </c>
      <c r="B9" s="191">
        <v>1</v>
      </c>
      <c r="C9" s="209">
        <v>118</v>
      </c>
      <c r="D9" s="213">
        <v>10</v>
      </c>
      <c r="E9" s="209">
        <v>2</v>
      </c>
      <c r="F9" s="213"/>
      <c r="G9" s="209">
        <v>0</v>
      </c>
      <c r="H9" s="213"/>
      <c r="I9" s="209">
        <v>0</v>
      </c>
      <c r="J9" s="213"/>
      <c r="K9" s="192">
        <f t="shared" si="1"/>
        <v>120</v>
      </c>
      <c r="L9" s="181">
        <f t="shared" si="0"/>
        <v>10</v>
      </c>
    </row>
    <row r="10" spans="1:13" x14ac:dyDescent="0.25">
      <c r="A10" s="212"/>
      <c r="B10" s="191">
        <v>2</v>
      </c>
      <c r="C10" s="209">
        <v>147</v>
      </c>
      <c r="D10" s="213">
        <v>11</v>
      </c>
      <c r="E10" s="209">
        <v>16</v>
      </c>
      <c r="F10" s="213">
        <v>2</v>
      </c>
      <c r="G10" s="209">
        <v>0</v>
      </c>
      <c r="H10" s="213"/>
      <c r="I10" s="209">
        <v>0</v>
      </c>
      <c r="J10" s="213"/>
      <c r="K10" s="192">
        <f t="shared" si="1"/>
        <v>163</v>
      </c>
      <c r="L10" s="181">
        <f t="shared" si="0"/>
        <v>13</v>
      </c>
    </row>
    <row r="11" spans="1:13" x14ac:dyDescent="0.25">
      <c r="A11" s="212"/>
      <c r="B11" s="191" t="s">
        <v>3</v>
      </c>
      <c r="C11" s="209">
        <v>0</v>
      </c>
      <c r="D11" s="213"/>
      <c r="E11" s="209">
        <v>0</v>
      </c>
      <c r="F11" s="213"/>
      <c r="G11" s="209">
        <v>0</v>
      </c>
      <c r="H11" s="213"/>
      <c r="I11" s="209">
        <v>0</v>
      </c>
      <c r="J11" s="213"/>
      <c r="K11" s="192">
        <f t="shared" si="1"/>
        <v>0</v>
      </c>
      <c r="L11" s="181">
        <f t="shared" si="0"/>
        <v>0</v>
      </c>
    </row>
    <row r="12" spans="1:13" x14ac:dyDescent="0.25">
      <c r="A12" s="212"/>
      <c r="B12" s="191">
        <v>3</v>
      </c>
      <c r="C12" s="209">
        <v>9</v>
      </c>
      <c r="D12" s="213"/>
      <c r="E12" s="209">
        <v>0</v>
      </c>
      <c r="F12" s="213"/>
      <c r="G12" s="209">
        <v>2</v>
      </c>
      <c r="H12" s="213"/>
      <c r="I12" s="209">
        <v>2</v>
      </c>
      <c r="J12" s="213"/>
      <c r="K12" s="192">
        <f t="shared" si="1"/>
        <v>13</v>
      </c>
      <c r="L12" s="181">
        <f t="shared" si="0"/>
        <v>0</v>
      </c>
    </row>
    <row r="13" spans="1:13" x14ac:dyDescent="0.25">
      <c r="A13" s="725" t="s">
        <v>302</v>
      </c>
      <c r="B13" s="726"/>
      <c r="C13" s="214">
        <f>SUM(C9:C12)</f>
        <v>274</v>
      </c>
      <c r="D13" s="214">
        <f t="shared" ref="D13:J13" si="3">SUM(D9:D12)</f>
        <v>21</v>
      </c>
      <c r="E13" s="214">
        <f t="shared" si="3"/>
        <v>18</v>
      </c>
      <c r="F13" s="214">
        <f t="shared" si="3"/>
        <v>2</v>
      </c>
      <c r="G13" s="214">
        <f t="shared" si="3"/>
        <v>2</v>
      </c>
      <c r="H13" s="214">
        <f t="shared" si="3"/>
        <v>0</v>
      </c>
      <c r="I13" s="214">
        <f t="shared" si="3"/>
        <v>2</v>
      </c>
      <c r="J13" s="214">
        <f t="shared" si="3"/>
        <v>0</v>
      </c>
      <c r="K13" s="192">
        <f t="shared" si="1"/>
        <v>296</v>
      </c>
      <c r="L13" s="181">
        <f t="shared" si="0"/>
        <v>23</v>
      </c>
    </row>
    <row r="14" spans="1:13" x14ac:dyDescent="0.25">
      <c r="A14" s="215" t="s">
        <v>303</v>
      </c>
      <c r="B14" s="191">
        <v>1</v>
      </c>
      <c r="C14" s="209">
        <v>259</v>
      </c>
      <c r="D14" s="213">
        <v>17</v>
      </c>
      <c r="E14" s="209">
        <v>12</v>
      </c>
      <c r="F14" s="213">
        <v>2</v>
      </c>
      <c r="G14" s="209">
        <v>0</v>
      </c>
      <c r="H14" s="213"/>
      <c r="I14" s="209">
        <v>0</v>
      </c>
      <c r="J14" s="213"/>
      <c r="K14" s="192">
        <f t="shared" si="1"/>
        <v>271</v>
      </c>
      <c r="L14" s="181">
        <f t="shared" si="0"/>
        <v>19</v>
      </c>
    </row>
    <row r="15" spans="1:13" x14ac:dyDescent="0.25">
      <c r="A15" s="212"/>
      <c r="B15" s="191">
        <v>2</v>
      </c>
      <c r="C15" s="209">
        <v>323</v>
      </c>
      <c r="D15" s="213">
        <v>25</v>
      </c>
      <c r="E15" s="209">
        <v>2</v>
      </c>
      <c r="F15" s="213"/>
      <c r="G15" s="209">
        <v>0</v>
      </c>
      <c r="H15" s="213"/>
      <c r="I15" s="209">
        <v>0</v>
      </c>
      <c r="J15" s="213"/>
      <c r="K15" s="192">
        <f t="shared" si="1"/>
        <v>325</v>
      </c>
      <c r="L15" s="181">
        <f t="shared" si="0"/>
        <v>25</v>
      </c>
    </row>
    <row r="16" spans="1:13" x14ac:dyDescent="0.25">
      <c r="A16" s="212"/>
      <c r="B16" s="191" t="s">
        <v>3</v>
      </c>
      <c r="C16" s="209">
        <v>0</v>
      </c>
      <c r="D16" s="213"/>
      <c r="E16" s="209">
        <v>0</v>
      </c>
      <c r="F16" s="213"/>
      <c r="G16" s="209">
        <v>0</v>
      </c>
      <c r="H16" s="213"/>
      <c r="I16" s="209">
        <v>0</v>
      </c>
      <c r="J16" s="213"/>
      <c r="K16" s="192">
        <f t="shared" si="1"/>
        <v>0</v>
      </c>
      <c r="L16" s="181">
        <f t="shared" si="0"/>
        <v>0</v>
      </c>
    </row>
    <row r="17" spans="1:12" x14ac:dyDescent="0.25">
      <c r="A17" s="212"/>
      <c r="B17" s="191">
        <v>3</v>
      </c>
      <c r="C17" s="209">
        <v>10</v>
      </c>
      <c r="D17" s="213">
        <v>1</v>
      </c>
      <c r="E17" s="209">
        <v>0</v>
      </c>
      <c r="F17" s="213"/>
      <c r="G17" s="209">
        <v>3</v>
      </c>
      <c r="H17" s="213"/>
      <c r="I17" s="209">
        <v>0</v>
      </c>
      <c r="J17" s="213"/>
      <c r="K17" s="192">
        <f t="shared" si="1"/>
        <v>13</v>
      </c>
      <c r="L17" s="181">
        <f t="shared" si="0"/>
        <v>1</v>
      </c>
    </row>
    <row r="18" spans="1:12" x14ac:dyDescent="0.25">
      <c r="A18" s="725" t="s">
        <v>304</v>
      </c>
      <c r="B18" s="726"/>
      <c r="C18" s="214">
        <f>SUM(C14:C17)</f>
        <v>592</v>
      </c>
      <c r="D18" s="214">
        <f t="shared" ref="D18:J18" si="4">SUM(D14:D17)</f>
        <v>43</v>
      </c>
      <c r="E18" s="214">
        <f t="shared" si="4"/>
        <v>14</v>
      </c>
      <c r="F18" s="214">
        <f t="shared" si="4"/>
        <v>2</v>
      </c>
      <c r="G18" s="214">
        <f t="shared" si="4"/>
        <v>3</v>
      </c>
      <c r="H18" s="214">
        <f t="shared" si="4"/>
        <v>0</v>
      </c>
      <c r="I18" s="214">
        <f t="shared" si="4"/>
        <v>0</v>
      </c>
      <c r="J18" s="214">
        <f t="shared" si="4"/>
        <v>0</v>
      </c>
      <c r="K18" s="192">
        <f t="shared" si="1"/>
        <v>609</v>
      </c>
      <c r="L18" s="181">
        <f t="shared" si="0"/>
        <v>45</v>
      </c>
    </row>
    <row r="19" spans="1:12" x14ac:dyDescent="0.25">
      <c r="A19" s="215" t="s">
        <v>305</v>
      </c>
      <c r="B19" s="191">
        <v>1</v>
      </c>
      <c r="C19" s="209">
        <v>227</v>
      </c>
      <c r="D19" s="213">
        <v>167</v>
      </c>
      <c r="E19" s="209">
        <v>7</v>
      </c>
      <c r="F19" s="213">
        <v>5</v>
      </c>
      <c r="G19" s="209">
        <v>0</v>
      </c>
      <c r="H19" s="213"/>
      <c r="I19" s="209">
        <v>0</v>
      </c>
      <c r="J19" s="213"/>
      <c r="K19" s="192">
        <f t="shared" si="1"/>
        <v>234</v>
      </c>
      <c r="L19" s="181">
        <f t="shared" si="0"/>
        <v>172</v>
      </c>
    </row>
    <row r="20" spans="1:12" x14ac:dyDescent="0.25">
      <c r="A20" s="212"/>
      <c r="B20" s="191">
        <v>2</v>
      </c>
      <c r="C20" s="209">
        <v>271</v>
      </c>
      <c r="D20" s="213">
        <v>198</v>
      </c>
      <c r="E20" s="209">
        <v>3</v>
      </c>
      <c r="F20" s="213">
        <v>2</v>
      </c>
      <c r="G20" s="209">
        <v>0</v>
      </c>
      <c r="H20" s="213"/>
      <c r="I20" s="209">
        <v>0</v>
      </c>
      <c r="J20" s="213"/>
      <c r="K20" s="192">
        <f t="shared" si="1"/>
        <v>274</v>
      </c>
      <c r="L20" s="181">
        <f t="shared" si="0"/>
        <v>200</v>
      </c>
    </row>
    <row r="21" spans="1:12" x14ac:dyDescent="0.25">
      <c r="A21" s="212"/>
      <c r="B21" s="191" t="s">
        <v>3</v>
      </c>
      <c r="C21" s="209">
        <v>0</v>
      </c>
      <c r="D21" s="213"/>
      <c r="E21" s="209">
        <v>0</v>
      </c>
      <c r="F21" s="213"/>
      <c r="G21" s="209">
        <v>0</v>
      </c>
      <c r="H21" s="213"/>
      <c r="I21" s="209">
        <v>0</v>
      </c>
      <c r="J21" s="213"/>
      <c r="K21" s="192">
        <f t="shared" si="1"/>
        <v>0</v>
      </c>
      <c r="L21" s="181">
        <f t="shared" si="0"/>
        <v>0</v>
      </c>
    </row>
    <row r="22" spans="1:12" x14ac:dyDescent="0.25">
      <c r="A22" s="212"/>
      <c r="B22" s="191">
        <v>3</v>
      </c>
      <c r="C22" s="209">
        <v>33</v>
      </c>
      <c r="D22" s="213">
        <v>19</v>
      </c>
      <c r="E22" s="209">
        <v>0</v>
      </c>
      <c r="F22" s="213"/>
      <c r="G22" s="209">
        <v>7</v>
      </c>
      <c r="H22" s="213">
        <v>2</v>
      </c>
      <c r="I22" s="209">
        <v>1</v>
      </c>
      <c r="J22" s="213"/>
      <c r="K22" s="192">
        <f t="shared" si="1"/>
        <v>41</v>
      </c>
      <c r="L22" s="181">
        <f t="shared" si="0"/>
        <v>21</v>
      </c>
    </row>
    <row r="23" spans="1:12" x14ac:dyDescent="0.25">
      <c r="A23" s="725" t="s">
        <v>306</v>
      </c>
      <c r="B23" s="726"/>
      <c r="C23" s="214">
        <f>SUM(C19:C22)</f>
        <v>531</v>
      </c>
      <c r="D23" s="214">
        <f t="shared" ref="D23:J23" si="5">SUM(D19:D22)</f>
        <v>384</v>
      </c>
      <c r="E23" s="214">
        <f t="shared" si="5"/>
        <v>10</v>
      </c>
      <c r="F23" s="214">
        <f t="shared" si="5"/>
        <v>7</v>
      </c>
      <c r="G23" s="214">
        <f t="shared" si="5"/>
        <v>7</v>
      </c>
      <c r="H23" s="214">
        <f t="shared" si="5"/>
        <v>2</v>
      </c>
      <c r="I23" s="214">
        <f t="shared" si="5"/>
        <v>1</v>
      </c>
      <c r="J23" s="214">
        <f t="shared" si="5"/>
        <v>0</v>
      </c>
      <c r="K23" s="192">
        <f t="shared" si="1"/>
        <v>549</v>
      </c>
      <c r="L23" s="181">
        <f t="shared" si="0"/>
        <v>393</v>
      </c>
    </row>
    <row r="24" spans="1:12" x14ac:dyDescent="0.25">
      <c r="A24" s="215" t="s">
        <v>307</v>
      </c>
      <c r="B24" s="191">
        <v>1</v>
      </c>
      <c r="C24" s="209">
        <v>137</v>
      </c>
      <c r="D24" s="213">
        <v>79</v>
      </c>
      <c r="E24" s="209">
        <v>1</v>
      </c>
      <c r="F24" s="213"/>
      <c r="G24" s="209">
        <v>0</v>
      </c>
      <c r="H24" s="213"/>
      <c r="I24" s="209">
        <v>0</v>
      </c>
      <c r="J24" s="213"/>
      <c r="K24" s="192">
        <f t="shared" si="1"/>
        <v>138</v>
      </c>
      <c r="L24" s="181">
        <f t="shared" si="0"/>
        <v>79</v>
      </c>
    </row>
    <row r="25" spans="1:12" x14ac:dyDescent="0.25">
      <c r="A25" s="212"/>
      <c r="B25" s="191">
        <v>2</v>
      </c>
      <c r="C25" s="209">
        <v>119</v>
      </c>
      <c r="D25" s="213">
        <v>69</v>
      </c>
      <c r="E25" s="209">
        <v>0</v>
      </c>
      <c r="F25" s="213"/>
      <c r="G25" s="209">
        <v>0</v>
      </c>
      <c r="H25" s="213"/>
      <c r="I25" s="209">
        <v>0</v>
      </c>
      <c r="J25" s="213"/>
      <c r="K25" s="192">
        <f t="shared" si="1"/>
        <v>119</v>
      </c>
      <c r="L25" s="181">
        <f t="shared" si="0"/>
        <v>69</v>
      </c>
    </row>
    <row r="26" spans="1:12" x14ac:dyDescent="0.25">
      <c r="A26" s="212"/>
      <c r="B26" s="191" t="s">
        <v>3</v>
      </c>
      <c r="C26" s="209">
        <v>0</v>
      </c>
      <c r="D26" s="213"/>
      <c r="E26" s="209">
        <v>0</v>
      </c>
      <c r="F26" s="213"/>
      <c r="G26" s="209">
        <v>0</v>
      </c>
      <c r="H26" s="213"/>
      <c r="I26" s="209">
        <v>0</v>
      </c>
      <c r="J26" s="213"/>
      <c r="K26" s="192">
        <f t="shared" si="1"/>
        <v>0</v>
      </c>
      <c r="L26" s="181">
        <f t="shared" si="0"/>
        <v>0</v>
      </c>
    </row>
    <row r="27" spans="1:12" x14ac:dyDescent="0.25">
      <c r="A27" s="212"/>
      <c r="B27" s="191">
        <v>3</v>
      </c>
      <c r="C27" s="209">
        <v>8</v>
      </c>
      <c r="D27" s="213">
        <v>5</v>
      </c>
      <c r="E27" s="209">
        <v>1</v>
      </c>
      <c r="F27" s="213">
        <v>1</v>
      </c>
      <c r="G27" s="209">
        <v>2</v>
      </c>
      <c r="H27" s="213">
        <v>1</v>
      </c>
      <c r="I27" s="209">
        <v>0</v>
      </c>
      <c r="J27" s="213"/>
      <c r="K27" s="192">
        <f t="shared" si="1"/>
        <v>11</v>
      </c>
      <c r="L27" s="181">
        <f t="shared" si="0"/>
        <v>7</v>
      </c>
    </row>
    <row r="28" spans="1:12" x14ac:dyDescent="0.25">
      <c r="A28" s="725" t="s">
        <v>308</v>
      </c>
      <c r="B28" s="726"/>
      <c r="C28" s="214">
        <f>SUM(C24:C27)</f>
        <v>264</v>
      </c>
      <c r="D28" s="214">
        <f t="shared" ref="D28:J28" si="6">SUM(D24:D27)</f>
        <v>153</v>
      </c>
      <c r="E28" s="214">
        <f t="shared" si="6"/>
        <v>2</v>
      </c>
      <c r="F28" s="214">
        <f t="shared" si="6"/>
        <v>1</v>
      </c>
      <c r="G28" s="214">
        <f t="shared" si="6"/>
        <v>2</v>
      </c>
      <c r="H28" s="214">
        <f t="shared" si="6"/>
        <v>1</v>
      </c>
      <c r="I28" s="214">
        <f t="shared" si="6"/>
        <v>0</v>
      </c>
      <c r="J28" s="214">
        <f t="shared" si="6"/>
        <v>0</v>
      </c>
      <c r="K28" s="192">
        <f t="shared" si="1"/>
        <v>268</v>
      </c>
      <c r="L28" s="181">
        <f t="shared" si="0"/>
        <v>155</v>
      </c>
    </row>
    <row r="29" spans="1:12" x14ac:dyDescent="0.25">
      <c r="A29" s="215" t="s">
        <v>309</v>
      </c>
      <c r="B29" s="191">
        <v>1</v>
      </c>
      <c r="C29" s="209">
        <v>310</v>
      </c>
      <c r="D29" s="213">
        <v>89</v>
      </c>
      <c r="E29" s="209">
        <v>4</v>
      </c>
      <c r="F29" s="213">
        <v>1</v>
      </c>
      <c r="G29" s="209">
        <v>0</v>
      </c>
      <c r="H29" s="213"/>
      <c r="I29" s="209">
        <v>0</v>
      </c>
      <c r="J29" s="213"/>
      <c r="K29" s="192">
        <f t="shared" si="1"/>
        <v>314</v>
      </c>
      <c r="L29" s="181">
        <f t="shared" si="0"/>
        <v>90</v>
      </c>
    </row>
    <row r="30" spans="1:12" x14ac:dyDescent="0.25">
      <c r="A30" s="216"/>
      <c r="B30" s="191">
        <v>2</v>
      </c>
      <c r="C30" s="209">
        <v>388</v>
      </c>
      <c r="D30" s="213">
        <v>129</v>
      </c>
      <c r="E30" s="209">
        <v>0</v>
      </c>
      <c r="F30" s="213"/>
      <c r="G30" s="209">
        <v>0</v>
      </c>
      <c r="H30" s="213"/>
      <c r="I30" s="209">
        <v>0</v>
      </c>
      <c r="J30" s="213"/>
      <c r="K30" s="192">
        <f t="shared" si="1"/>
        <v>388</v>
      </c>
      <c r="L30" s="181">
        <f t="shared" si="0"/>
        <v>129</v>
      </c>
    </row>
    <row r="31" spans="1:12" x14ac:dyDescent="0.25">
      <c r="A31" s="216"/>
      <c r="B31" s="191" t="s">
        <v>3</v>
      </c>
      <c r="C31" s="209">
        <v>0</v>
      </c>
      <c r="D31" s="213"/>
      <c r="E31" s="209">
        <v>0</v>
      </c>
      <c r="F31" s="213"/>
      <c r="G31" s="209">
        <v>0</v>
      </c>
      <c r="H31" s="213"/>
      <c r="I31" s="209">
        <v>0</v>
      </c>
      <c r="J31" s="213"/>
      <c r="K31" s="192">
        <f t="shared" si="1"/>
        <v>0</v>
      </c>
      <c r="L31" s="181">
        <f t="shared" si="0"/>
        <v>0</v>
      </c>
    </row>
    <row r="32" spans="1:12" x14ac:dyDescent="0.25">
      <c r="A32" s="216"/>
      <c r="B32" s="191">
        <v>3</v>
      </c>
      <c r="C32" s="209">
        <v>13</v>
      </c>
      <c r="D32" s="213">
        <v>4</v>
      </c>
      <c r="E32" s="209">
        <v>0</v>
      </c>
      <c r="F32" s="213"/>
      <c r="G32" s="209">
        <v>4</v>
      </c>
      <c r="H32" s="213">
        <v>1</v>
      </c>
      <c r="I32" s="209">
        <v>1</v>
      </c>
      <c r="J32" s="213"/>
      <c r="K32" s="192">
        <f t="shared" si="1"/>
        <v>18</v>
      </c>
      <c r="L32" s="181">
        <f t="shared" si="0"/>
        <v>5</v>
      </c>
    </row>
    <row r="33" spans="1:12" x14ac:dyDescent="0.25">
      <c r="A33" s="733" t="s">
        <v>310</v>
      </c>
      <c r="B33" s="734"/>
      <c r="C33" s="214">
        <f>SUM(C29:C32)</f>
        <v>711</v>
      </c>
      <c r="D33" s="214">
        <f t="shared" ref="D33:J33" si="7">SUM(D29:D32)</f>
        <v>222</v>
      </c>
      <c r="E33" s="214">
        <f t="shared" si="7"/>
        <v>4</v>
      </c>
      <c r="F33" s="214">
        <f t="shared" si="7"/>
        <v>1</v>
      </c>
      <c r="G33" s="214">
        <f t="shared" si="7"/>
        <v>4</v>
      </c>
      <c r="H33" s="214">
        <f t="shared" si="7"/>
        <v>1</v>
      </c>
      <c r="I33" s="214">
        <f t="shared" si="7"/>
        <v>1</v>
      </c>
      <c r="J33" s="214">
        <f t="shared" si="7"/>
        <v>0</v>
      </c>
      <c r="K33" s="189">
        <f t="shared" si="1"/>
        <v>720</v>
      </c>
      <c r="L33" s="187">
        <f t="shared" si="0"/>
        <v>224</v>
      </c>
    </row>
    <row r="34" spans="1:12" x14ac:dyDescent="0.25">
      <c r="A34" s="215" t="s">
        <v>311</v>
      </c>
      <c r="B34" s="191">
        <v>1</v>
      </c>
      <c r="C34" s="209">
        <v>162</v>
      </c>
      <c r="D34" s="213">
        <v>28</v>
      </c>
      <c r="E34" s="209">
        <v>3</v>
      </c>
      <c r="F34" s="213"/>
      <c r="G34" s="209">
        <v>0</v>
      </c>
      <c r="H34" s="213"/>
      <c r="I34" s="209">
        <v>0</v>
      </c>
      <c r="J34" s="213"/>
      <c r="K34" s="192">
        <f t="shared" si="1"/>
        <v>165</v>
      </c>
      <c r="L34" s="181">
        <f t="shared" si="0"/>
        <v>28</v>
      </c>
    </row>
    <row r="35" spans="1:12" x14ac:dyDescent="0.25">
      <c r="A35" s="212"/>
      <c r="B35" s="191">
        <v>2</v>
      </c>
      <c r="C35" s="209">
        <v>109</v>
      </c>
      <c r="D35" s="213">
        <v>10</v>
      </c>
      <c r="E35" s="209">
        <v>3</v>
      </c>
      <c r="F35" s="213">
        <v>2</v>
      </c>
      <c r="G35" s="209">
        <v>0</v>
      </c>
      <c r="H35" s="213"/>
      <c r="I35" s="209">
        <v>0</v>
      </c>
      <c r="J35" s="213"/>
      <c r="K35" s="192">
        <f t="shared" si="1"/>
        <v>112</v>
      </c>
      <c r="L35" s="181">
        <f t="shared" si="0"/>
        <v>12</v>
      </c>
    </row>
    <row r="36" spans="1:12" x14ac:dyDescent="0.25">
      <c r="A36" s="212"/>
      <c r="B36" s="191" t="s">
        <v>3</v>
      </c>
      <c r="C36" s="209">
        <v>0</v>
      </c>
      <c r="D36" s="213"/>
      <c r="E36" s="209">
        <v>0</v>
      </c>
      <c r="F36" s="213"/>
      <c r="G36" s="209">
        <v>0</v>
      </c>
      <c r="H36" s="213"/>
      <c r="I36" s="209">
        <v>0</v>
      </c>
      <c r="J36" s="213"/>
      <c r="K36" s="192">
        <f t="shared" si="1"/>
        <v>0</v>
      </c>
      <c r="L36" s="181">
        <f t="shared" si="0"/>
        <v>0</v>
      </c>
    </row>
    <row r="37" spans="1:12" x14ac:dyDescent="0.25">
      <c r="A37" s="212"/>
      <c r="B37" s="191">
        <v>3</v>
      </c>
      <c r="C37" s="209">
        <v>8</v>
      </c>
      <c r="D37" s="213"/>
      <c r="E37" s="209">
        <v>0</v>
      </c>
      <c r="F37" s="213"/>
      <c r="G37" s="209">
        <v>1</v>
      </c>
      <c r="H37" s="213"/>
      <c r="I37" s="209">
        <v>0</v>
      </c>
      <c r="J37" s="213"/>
      <c r="K37" s="192">
        <f t="shared" si="1"/>
        <v>9</v>
      </c>
      <c r="L37" s="181">
        <f t="shared" si="0"/>
        <v>0</v>
      </c>
    </row>
    <row r="38" spans="1:12" x14ac:dyDescent="0.25">
      <c r="A38" s="725" t="s">
        <v>312</v>
      </c>
      <c r="B38" s="726"/>
      <c r="C38" s="214">
        <f>SUM(C34:C37)</f>
        <v>279</v>
      </c>
      <c r="D38" s="214">
        <f t="shared" ref="D38:J38" si="8">SUM(D34:D37)</f>
        <v>38</v>
      </c>
      <c r="E38" s="214">
        <f t="shared" si="8"/>
        <v>6</v>
      </c>
      <c r="F38" s="214">
        <f t="shared" si="8"/>
        <v>2</v>
      </c>
      <c r="G38" s="214">
        <f t="shared" si="8"/>
        <v>1</v>
      </c>
      <c r="H38" s="214">
        <f t="shared" si="8"/>
        <v>0</v>
      </c>
      <c r="I38" s="214">
        <f t="shared" si="8"/>
        <v>0</v>
      </c>
      <c r="J38" s="214">
        <f t="shared" si="8"/>
        <v>0</v>
      </c>
      <c r="K38" s="192">
        <f t="shared" si="1"/>
        <v>286</v>
      </c>
      <c r="L38" s="181">
        <f t="shared" si="0"/>
        <v>40</v>
      </c>
    </row>
    <row r="39" spans="1:12" x14ac:dyDescent="0.25">
      <c r="A39" s="215" t="s">
        <v>313</v>
      </c>
      <c r="B39" s="191">
        <v>1</v>
      </c>
      <c r="C39" s="209">
        <v>22</v>
      </c>
      <c r="D39" s="213">
        <v>18</v>
      </c>
      <c r="E39" s="209">
        <v>0</v>
      </c>
      <c r="F39" s="213"/>
      <c r="G39" s="209">
        <v>0</v>
      </c>
      <c r="H39" s="213"/>
      <c r="I39" s="209">
        <v>0</v>
      </c>
      <c r="J39" s="213"/>
      <c r="K39" s="192">
        <f t="shared" si="1"/>
        <v>22</v>
      </c>
      <c r="L39" s="181">
        <f t="shared" si="0"/>
        <v>18</v>
      </c>
    </row>
    <row r="40" spans="1:12" x14ac:dyDescent="0.25">
      <c r="A40" s="216"/>
      <c r="B40" s="191">
        <v>2</v>
      </c>
      <c r="C40" s="209">
        <v>20</v>
      </c>
      <c r="D40" s="213">
        <v>13</v>
      </c>
      <c r="E40" s="209">
        <v>0</v>
      </c>
      <c r="F40" s="213"/>
      <c r="G40" s="209">
        <v>0</v>
      </c>
      <c r="H40" s="213"/>
      <c r="I40" s="209">
        <v>0</v>
      </c>
      <c r="J40" s="213"/>
      <c r="K40" s="192">
        <f t="shared" si="1"/>
        <v>20</v>
      </c>
      <c r="L40" s="181">
        <f t="shared" si="0"/>
        <v>13</v>
      </c>
    </row>
    <row r="41" spans="1:12" x14ac:dyDescent="0.25">
      <c r="A41" s="216"/>
      <c r="B41" s="191" t="s">
        <v>3</v>
      </c>
      <c r="C41" s="209">
        <v>0</v>
      </c>
      <c r="D41" s="213"/>
      <c r="E41" s="209">
        <v>0</v>
      </c>
      <c r="F41" s="213"/>
      <c r="G41" s="209">
        <v>0</v>
      </c>
      <c r="H41" s="213"/>
      <c r="I41" s="209">
        <v>0</v>
      </c>
      <c r="J41" s="213"/>
      <c r="K41" s="192">
        <f t="shared" si="1"/>
        <v>0</v>
      </c>
      <c r="L41" s="181">
        <f t="shared" si="0"/>
        <v>0</v>
      </c>
    </row>
    <row r="42" spans="1:12" x14ac:dyDescent="0.25">
      <c r="A42" s="216"/>
      <c r="B42" s="191">
        <v>3</v>
      </c>
      <c r="C42" s="209">
        <v>2</v>
      </c>
      <c r="D42" s="213">
        <v>1</v>
      </c>
      <c r="E42" s="209">
        <v>0</v>
      </c>
      <c r="F42" s="213"/>
      <c r="G42" s="209">
        <v>1</v>
      </c>
      <c r="H42" s="213">
        <v>1</v>
      </c>
      <c r="I42" s="209">
        <v>1</v>
      </c>
      <c r="J42" s="213"/>
      <c r="K42" s="192">
        <f t="shared" si="1"/>
        <v>4</v>
      </c>
      <c r="L42" s="181">
        <f t="shared" si="0"/>
        <v>2</v>
      </c>
    </row>
    <row r="43" spans="1:12" ht="16.5" thickBot="1" x14ac:dyDescent="0.3">
      <c r="A43" s="733" t="s">
        <v>314</v>
      </c>
      <c r="B43" s="734"/>
      <c r="C43" s="214">
        <f>SUM(C39:C42)</f>
        <v>44</v>
      </c>
      <c r="D43" s="214">
        <f t="shared" ref="D43:J43" si="9">SUM(D39:D42)</f>
        <v>32</v>
      </c>
      <c r="E43" s="214">
        <f t="shared" si="9"/>
        <v>0</v>
      </c>
      <c r="F43" s="214">
        <f t="shared" si="9"/>
        <v>0</v>
      </c>
      <c r="G43" s="214">
        <f t="shared" si="9"/>
        <v>1</v>
      </c>
      <c r="H43" s="214">
        <f t="shared" si="9"/>
        <v>1</v>
      </c>
      <c r="I43" s="214">
        <f t="shared" si="9"/>
        <v>1</v>
      </c>
      <c r="J43" s="214">
        <f t="shared" si="9"/>
        <v>0</v>
      </c>
      <c r="K43" s="189">
        <f t="shared" si="1"/>
        <v>46</v>
      </c>
      <c r="L43" s="187">
        <f t="shared" si="0"/>
        <v>33</v>
      </c>
    </row>
    <row r="44" spans="1:12" x14ac:dyDescent="0.25">
      <c r="A44" s="344" t="s">
        <v>160</v>
      </c>
      <c r="B44" s="186">
        <v>1</v>
      </c>
      <c r="C44" s="185">
        <f>+C4+C9+C14+C19+C24+C29+C34+C39</f>
        <v>1502</v>
      </c>
      <c r="D44" s="185">
        <f t="shared" ref="D44:J48" si="10">+D4+D9+D14+D19+D24+D29+D34+D39</f>
        <v>515</v>
      </c>
      <c r="E44" s="185">
        <f t="shared" si="10"/>
        <v>31</v>
      </c>
      <c r="F44" s="185">
        <f t="shared" si="10"/>
        <v>10</v>
      </c>
      <c r="G44" s="185">
        <f t="shared" si="10"/>
        <v>0</v>
      </c>
      <c r="H44" s="185">
        <f t="shared" si="10"/>
        <v>0</v>
      </c>
      <c r="I44" s="185">
        <f t="shared" si="10"/>
        <v>0</v>
      </c>
      <c r="J44" s="185">
        <f t="shared" si="10"/>
        <v>0</v>
      </c>
      <c r="K44" s="217">
        <f t="shared" si="1"/>
        <v>1533</v>
      </c>
      <c r="L44" s="184">
        <f t="shared" si="1"/>
        <v>525</v>
      </c>
    </row>
    <row r="45" spans="1:12" x14ac:dyDescent="0.25">
      <c r="A45" s="345"/>
      <c r="B45" s="183">
        <v>2</v>
      </c>
      <c r="C45" s="182">
        <f>+C5+C10+C15+C20+C25+C30+C35+C40</f>
        <v>1747</v>
      </c>
      <c r="D45" s="182">
        <f t="shared" si="10"/>
        <v>608</v>
      </c>
      <c r="E45" s="182">
        <f t="shared" si="10"/>
        <v>33</v>
      </c>
      <c r="F45" s="182">
        <f t="shared" si="10"/>
        <v>11</v>
      </c>
      <c r="G45" s="182">
        <f t="shared" si="10"/>
        <v>0</v>
      </c>
      <c r="H45" s="182">
        <f t="shared" si="10"/>
        <v>0</v>
      </c>
      <c r="I45" s="182">
        <f t="shared" si="10"/>
        <v>0</v>
      </c>
      <c r="J45" s="182">
        <f t="shared" si="10"/>
        <v>0</v>
      </c>
      <c r="K45" s="192">
        <f t="shared" ref="K45:L48" si="11">+C45+E45+G45+I45</f>
        <v>1780</v>
      </c>
      <c r="L45" s="181">
        <f t="shared" si="11"/>
        <v>619</v>
      </c>
    </row>
    <row r="46" spans="1:12" x14ac:dyDescent="0.25">
      <c r="A46" s="345"/>
      <c r="B46" s="183" t="s">
        <v>3</v>
      </c>
      <c r="C46" s="182">
        <f>+C6+C11+C16+C21+C26+C31+C36+C41</f>
        <v>0</v>
      </c>
      <c r="D46" s="182">
        <f t="shared" si="10"/>
        <v>0</v>
      </c>
      <c r="E46" s="182">
        <f t="shared" si="10"/>
        <v>0</v>
      </c>
      <c r="F46" s="182">
        <f t="shared" si="10"/>
        <v>0</v>
      </c>
      <c r="G46" s="182">
        <f t="shared" si="10"/>
        <v>0</v>
      </c>
      <c r="H46" s="182">
        <f t="shared" si="10"/>
        <v>0</v>
      </c>
      <c r="I46" s="182">
        <f t="shared" si="10"/>
        <v>0</v>
      </c>
      <c r="J46" s="182">
        <f t="shared" si="10"/>
        <v>0</v>
      </c>
      <c r="K46" s="192">
        <f t="shared" si="11"/>
        <v>0</v>
      </c>
      <c r="L46" s="181">
        <f t="shared" si="11"/>
        <v>0</v>
      </c>
    </row>
    <row r="47" spans="1:12" ht="16.5" thickBot="1" x14ac:dyDescent="0.3">
      <c r="A47" s="218"/>
      <c r="B47" s="219">
        <v>3</v>
      </c>
      <c r="C47" s="188">
        <f>+C7+C12+C17+C22+C27+C32+C37+C42</f>
        <v>116</v>
      </c>
      <c r="D47" s="188">
        <f t="shared" si="10"/>
        <v>44</v>
      </c>
      <c r="E47" s="188">
        <f t="shared" si="10"/>
        <v>1</v>
      </c>
      <c r="F47" s="188">
        <f t="shared" si="10"/>
        <v>1</v>
      </c>
      <c r="G47" s="188">
        <f t="shared" si="10"/>
        <v>21</v>
      </c>
      <c r="H47" s="188">
        <f t="shared" si="10"/>
        <v>5</v>
      </c>
      <c r="I47" s="188">
        <f t="shared" si="10"/>
        <v>5</v>
      </c>
      <c r="J47" s="188">
        <f t="shared" si="10"/>
        <v>0</v>
      </c>
      <c r="K47" s="189">
        <f t="shared" si="11"/>
        <v>143</v>
      </c>
      <c r="L47" s="187">
        <f t="shared" si="11"/>
        <v>50</v>
      </c>
    </row>
    <row r="48" spans="1:12" ht="16.5" thickBot="1" x14ac:dyDescent="0.3">
      <c r="A48" s="720" t="s">
        <v>159</v>
      </c>
      <c r="B48" s="721"/>
      <c r="C48" s="177">
        <f>+C8+C13+C18+C23+C28+C33+C38+C43</f>
        <v>3365</v>
      </c>
      <c r="D48" s="177">
        <f t="shared" si="10"/>
        <v>1167</v>
      </c>
      <c r="E48" s="177">
        <f t="shared" si="10"/>
        <v>65</v>
      </c>
      <c r="F48" s="177">
        <f t="shared" si="10"/>
        <v>22</v>
      </c>
      <c r="G48" s="177">
        <f t="shared" si="10"/>
        <v>21</v>
      </c>
      <c r="H48" s="177">
        <f t="shared" si="10"/>
        <v>5</v>
      </c>
      <c r="I48" s="177">
        <f t="shared" si="10"/>
        <v>5</v>
      </c>
      <c r="J48" s="177">
        <f t="shared" si="10"/>
        <v>0</v>
      </c>
      <c r="K48" s="220">
        <f t="shared" si="11"/>
        <v>3456</v>
      </c>
      <c r="L48" s="176">
        <f t="shared" si="11"/>
        <v>1194</v>
      </c>
    </row>
    <row r="49" spans="1:1" x14ac:dyDescent="0.25">
      <c r="A49" s="221"/>
    </row>
    <row r="50" spans="1:1" x14ac:dyDescent="0.25">
      <c r="A50" s="172" t="s">
        <v>57</v>
      </c>
    </row>
  </sheetData>
  <mergeCells count="15">
    <mergeCell ref="A38:B38"/>
    <mergeCell ref="A43:B43"/>
    <mergeCell ref="A48:B4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5" right="0.75" top="1" bottom="1" header="0.4921259845" footer="0.4921259845"/>
  <pageSetup paperSize="9" scale="8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4"/>
  <sheetViews>
    <sheetView view="pageBreakPreview" zoomScaleNormal="100" zoomScaleSheetLayoutView="100" workbookViewId="0">
      <selection activeCell="A65" sqref="A65:I93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759" t="s">
        <v>253</v>
      </c>
      <c r="B1" s="759"/>
      <c r="C1" s="759"/>
      <c r="D1" s="759"/>
      <c r="E1" s="759"/>
      <c r="F1" s="759"/>
      <c r="G1" s="759"/>
      <c r="H1" s="759"/>
      <c r="I1" s="759"/>
      <c r="J1" s="759"/>
    </row>
    <row r="2" spans="1:11" ht="16.5" thickBot="1" x14ac:dyDescent="0.3">
      <c r="A2" s="760" t="s">
        <v>54</v>
      </c>
      <c r="B2" s="760"/>
      <c r="C2" s="760"/>
      <c r="D2" s="760"/>
      <c r="E2" s="760"/>
      <c r="F2" s="760"/>
      <c r="G2" s="760"/>
      <c r="H2" s="760"/>
      <c r="I2" s="760"/>
      <c r="J2" s="760"/>
      <c r="K2" s="13"/>
    </row>
    <row r="3" spans="1:11" ht="30.75" thickBot="1" x14ac:dyDescent="0.3">
      <c r="A3" s="47" t="s">
        <v>68</v>
      </c>
      <c r="B3" s="53" t="s">
        <v>59</v>
      </c>
      <c r="C3" s="53" t="s">
        <v>60</v>
      </c>
      <c r="D3" s="54" t="s">
        <v>61</v>
      </c>
      <c r="E3" s="54" t="s">
        <v>62</v>
      </c>
      <c r="F3" s="54" t="s">
        <v>63</v>
      </c>
      <c r="G3" s="55" t="s">
        <v>64</v>
      </c>
      <c r="H3" s="55" t="s">
        <v>65</v>
      </c>
      <c r="I3" s="55" t="s">
        <v>66</v>
      </c>
      <c r="J3" s="56" t="s">
        <v>67</v>
      </c>
    </row>
    <row r="4" spans="1:11" ht="30" x14ac:dyDescent="0.25">
      <c r="A4" s="375" t="s">
        <v>20</v>
      </c>
      <c r="B4" s="52"/>
      <c r="C4" s="52"/>
      <c r="D4" s="52"/>
      <c r="E4" s="52"/>
      <c r="F4" s="52"/>
      <c r="G4" s="83">
        <f>IFERROR(C4/B4,0)</f>
        <v>0</v>
      </c>
      <c r="H4" s="83">
        <f>IFERROR(E4/D4,0)</f>
        <v>0</v>
      </c>
      <c r="I4" s="83">
        <f>IFERROR(F4/E4,0)</f>
        <v>0</v>
      </c>
      <c r="J4" s="376">
        <f>IFERROR(F4/B4,0)</f>
        <v>0</v>
      </c>
    </row>
    <row r="5" spans="1:11" x14ac:dyDescent="0.25">
      <c r="A5" s="377" t="s">
        <v>21</v>
      </c>
      <c r="B5" s="24"/>
      <c r="C5" s="24"/>
      <c r="D5" s="24"/>
      <c r="E5" s="24"/>
      <c r="F5" s="24"/>
      <c r="G5" s="84">
        <f>IFERROR(C5/B5,0)</f>
        <v>0</v>
      </c>
      <c r="H5" s="84">
        <f t="shared" ref="H5:I27" si="0">IFERROR(E5/D5,0)</f>
        <v>0</v>
      </c>
      <c r="I5" s="84">
        <f t="shared" si="0"/>
        <v>0</v>
      </c>
      <c r="J5" s="378">
        <f t="shared" ref="J5:J27" si="1">IFERROR(F5/B5,0)</f>
        <v>0</v>
      </c>
    </row>
    <row r="6" spans="1:11" x14ac:dyDescent="0.25">
      <c r="A6" s="377" t="s">
        <v>22</v>
      </c>
      <c r="B6" s="24">
        <v>30</v>
      </c>
      <c r="C6" s="24">
        <v>115</v>
      </c>
      <c r="D6" s="24">
        <v>108</v>
      </c>
      <c r="E6" s="24">
        <v>46</v>
      </c>
      <c r="F6" s="24">
        <v>32</v>
      </c>
      <c r="G6" s="84">
        <f t="shared" ref="G6:G31" si="2">IFERROR(C6/B6,0)</f>
        <v>3.8333333333333335</v>
      </c>
      <c r="H6" s="84">
        <f t="shared" si="0"/>
        <v>0.42592592592592593</v>
      </c>
      <c r="I6" s="84">
        <f t="shared" si="0"/>
        <v>0.69565217391304346</v>
      </c>
      <c r="J6" s="378">
        <f t="shared" si="1"/>
        <v>1.0666666666666667</v>
      </c>
    </row>
    <row r="7" spans="1:11" x14ac:dyDescent="0.25">
      <c r="A7" s="377" t="s">
        <v>23</v>
      </c>
      <c r="B7" s="24"/>
      <c r="C7" s="24"/>
      <c r="D7" s="24"/>
      <c r="E7" s="24"/>
      <c r="F7" s="24"/>
      <c r="G7" s="84">
        <f t="shared" si="2"/>
        <v>0</v>
      </c>
      <c r="H7" s="84">
        <f t="shared" si="0"/>
        <v>0</v>
      </c>
      <c r="I7" s="84">
        <f t="shared" si="0"/>
        <v>0</v>
      </c>
      <c r="J7" s="378">
        <f t="shared" si="1"/>
        <v>0</v>
      </c>
    </row>
    <row r="8" spans="1:11" x14ac:dyDescent="0.25">
      <c r="A8" s="377" t="s">
        <v>24</v>
      </c>
      <c r="B8" s="24"/>
      <c r="C8" s="24"/>
      <c r="D8" s="24"/>
      <c r="E8" s="24"/>
      <c r="F8" s="24"/>
      <c r="G8" s="84">
        <f t="shared" si="2"/>
        <v>0</v>
      </c>
      <c r="H8" s="84">
        <f t="shared" si="0"/>
        <v>0</v>
      </c>
      <c r="I8" s="84">
        <f t="shared" si="0"/>
        <v>0</v>
      </c>
      <c r="J8" s="378">
        <f t="shared" si="1"/>
        <v>0</v>
      </c>
    </row>
    <row r="9" spans="1:11" x14ac:dyDescent="0.25">
      <c r="A9" s="377" t="s">
        <v>25</v>
      </c>
      <c r="B9" s="24">
        <v>55</v>
      </c>
      <c r="C9" s="24">
        <v>33</v>
      </c>
      <c r="D9" s="24">
        <v>11</v>
      </c>
      <c r="E9" s="24">
        <v>17</v>
      </c>
      <c r="F9" s="24">
        <v>11</v>
      </c>
      <c r="G9" s="84">
        <f t="shared" si="2"/>
        <v>0.6</v>
      </c>
      <c r="H9" s="84">
        <f t="shared" si="0"/>
        <v>1.5454545454545454</v>
      </c>
      <c r="I9" s="84">
        <f t="shared" si="0"/>
        <v>0.6470588235294118</v>
      </c>
      <c r="J9" s="378">
        <f t="shared" si="1"/>
        <v>0.2</v>
      </c>
    </row>
    <row r="10" spans="1:11" x14ac:dyDescent="0.25">
      <c r="A10" s="377" t="s">
        <v>26</v>
      </c>
      <c r="B10" s="24"/>
      <c r="C10" s="24"/>
      <c r="D10" s="24"/>
      <c r="E10" s="24"/>
      <c r="F10" s="24"/>
      <c r="G10" s="84">
        <f t="shared" si="2"/>
        <v>0</v>
      </c>
      <c r="H10" s="84">
        <f t="shared" si="0"/>
        <v>0</v>
      </c>
      <c r="I10" s="84">
        <f t="shared" si="0"/>
        <v>0</v>
      </c>
      <c r="J10" s="378">
        <f t="shared" si="1"/>
        <v>0</v>
      </c>
    </row>
    <row r="11" spans="1:11" x14ac:dyDescent="0.25">
      <c r="A11" s="377" t="s">
        <v>27</v>
      </c>
      <c r="B11" s="24">
        <v>160</v>
      </c>
      <c r="C11" s="24">
        <v>165</v>
      </c>
      <c r="D11" s="24">
        <v>6</v>
      </c>
      <c r="E11" s="24">
        <v>159</v>
      </c>
      <c r="F11" s="24">
        <v>74.5</v>
      </c>
      <c r="G11" s="84">
        <f t="shared" si="2"/>
        <v>1.03125</v>
      </c>
      <c r="H11" s="84">
        <f t="shared" si="0"/>
        <v>26.5</v>
      </c>
      <c r="I11" s="84">
        <f t="shared" si="0"/>
        <v>0.46855345911949686</v>
      </c>
      <c r="J11" s="378">
        <f t="shared" si="1"/>
        <v>0.46562500000000001</v>
      </c>
    </row>
    <row r="12" spans="1:11" x14ac:dyDescent="0.25">
      <c r="A12" s="377" t="s">
        <v>28</v>
      </c>
      <c r="B12" s="25"/>
      <c r="C12" s="25"/>
      <c r="D12" s="25"/>
      <c r="E12" s="25"/>
      <c r="F12" s="25"/>
      <c r="G12" s="84">
        <f t="shared" si="2"/>
        <v>0</v>
      </c>
      <c r="H12" s="84">
        <f t="shared" si="0"/>
        <v>0</v>
      </c>
      <c r="I12" s="84">
        <f t="shared" si="0"/>
        <v>0</v>
      </c>
      <c r="J12" s="378">
        <f t="shared" si="1"/>
        <v>0</v>
      </c>
    </row>
    <row r="13" spans="1:11" x14ac:dyDescent="0.25">
      <c r="A13" s="377" t="s">
        <v>29</v>
      </c>
      <c r="B13" s="26"/>
      <c r="C13" s="26"/>
      <c r="D13" s="25"/>
      <c r="E13" s="25"/>
      <c r="F13" s="25"/>
      <c r="G13" s="84">
        <f t="shared" si="2"/>
        <v>0</v>
      </c>
      <c r="H13" s="84">
        <f t="shared" si="0"/>
        <v>0</v>
      </c>
      <c r="I13" s="84">
        <f t="shared" si="0"/>
        <v>0</v>
      </c>
      <c r="J13" s="378">
        <f t="shared" si="1"/>
        <v>0</v>
      </c>
    </row>
    <row r="14" spans="1:11" x14ac:dyDescent="0.25">
      <c r="A14" s="377" t="s">
        <v>30</v>
      </c>
      <c r="B14" s="24">
        <v>922.5</v>
      </c>
      <c r="C14" s="24">
        <v>1020.5</v>
      </c>
      <c r="D14" s="24">
        <v>348</v>
      </c>
      <c r="E14" s="24">
        <v>878.5</v>
      </c>
      <c r="F14" s="24">
        <v>628.5</v>
      </c>
      <c r="G14" s="84">
        <f t="shared" si="2"/>
        <v>1.1062330623306234</v>
      </c>
      <c r="H14" s="84">
        <f t="shared" si="0"/>
        <v>2.5244252873563218</v>
      </c>
      <c r="I14" s="84">
        <f t="shared" si="0"/>
        <v>0.71542401821286283</v>
      </c>
      <c r="J14" s="378">
        <f t="shared" si="1"/>
        <v>0.68130081300813006</v>
      </c>
    </row>
    <row r="15" spans="1:11" ht="30" x14ac:dyDescent="0.25">
      <c r="A15" s="377" t="s">
        <v>31</v>
      </c>
      <c r="B15" s="24">
        <v>2247.5</v>
      </c>
      <c r="C15" s="24">
        <v>2739.5</v>
      </c>
      <c r="D15" s="24">
        <v>295</v>
      </c>
      <c r="E15" s="24">
        <v>2433</v>
      </c>
      <c r="F15" s="24">
        <v>1597</v>
      </c>
      <c r="G15" s="84">
        <f t="shared" si="2"/>
        <v>1.2189098998887653</v>
      </c>
      <c r="H15" s="84">
        <f t="shared" si="0"/>
        <v>8.2474576271186439</v>
      </c>
      <c r="I15" s="84">
        <f t="shared" si="0"/>
        <v>0.6563912864775997</v>
      </c>
      <c r="J15" s="378">
        <f t="shared" si="1"/>
        <v>0.71056729699666299</v>
      </c>
    </row>
    <row r="16" spans="1:11" x14ac:dyDescent="0.25">
      <c r="A16" s="377" t="s">
        <v>32</v>
      </c>
      <c r="B16" s="24">
        <v>40</v>
      </c>
      <c r="C16" s="24">
        <v>34</v>
      </c>
      <c r="D16" s="24">
        <v>2</v>
      </c>
      <c r="E16" s="24">
        <v>29</v>
      </c>
      <c r="F16" s="24">
        <v>15</v>
      </c>
      <c r="G16" s="84">
        <f t="shared" si="2"/>
        <v>0.85</v>
      </c>
      <c r="H16" s="84">
        <f t="shared" si="0"/>
        <v>14.5</v>
      </c>
      <c r="I16" s="84">
        <f t="shared" si="0"/>
        <v>0.51724137931034486</v>
      </c>
      <c r="J16" s="378">
        <f t="shared" si="1"/>
        <v>0.375</v>
      </c>
    </row>
    <row r="17" spans="1:10" x14ac:dyDescent="0.25">
      <c r="A17" s="377" t="s">
        <v>33</v>
      </c>
      <c r="B17" s="24"/>
      <c r="C17" s="24"/>
      <c r="D17" s="24"/>
      <c r="E17" s="24"/>
      <c r="F17" s="24"/>
      <c r="G17" s="84">
        <f t="shared" si="2"/>
        <v>0</v>
      </c>
      <c r="H17" s="84">
        <f t="shared" si="0"/>
        <v>0</v>
      </c>
      <c r="I17" s="84">
        <f t="shared" si="0"/>
        <v>0</v>
      </c>
      <c r="J17" s="378">
        <f t="shared" si="1"/>
        <v>0</v>
      </c>
    </row>
    <row r="18" spans="1:10" x14ac:dyDescent="0.25">
      <c r="A18" s="377" t="s">
        <v>34</v>
      </c>
      <c r="B18" s="24"/>
      <c r="C18" s="24"/>
      <c r="D18" s="24"/>
      <c r="E18" s="24"/>
      <c r="F18" s="24"/>
      <c r="G18" s="84">
        <f t="shared" si="2"/>
        <v>0</v>
      </c>
      <c r="H18" s="84">
        <f t="shared" si="0"/>
        <v>0</v>
      </c>
      <c r="I18" s="84">
        <f t="shared" si="0"/>
        <v>0</v>
      </c>
      <c r="J18" s="378">
        <f t="shared" si="1"/>
        <v>0</v>
      </c>
    </row>
    <row r="19" spans="1:10" x14ac:dyDescent="0.25">
      <c r="A19" s="377" t="s">
        <v>35</v>
      </c>
      <c r="B19" s="24">
        <v>30</v>
      </c>
      <c r="C19" s="24">
        <v>19</v>
      </c>
      <c r="D19" s="24">
        <v>1.5</v>
      </c>
      <c r="E19" s="24">
        <v>17</v>
      </c>
      <c r="F19" s="24">
        <v>13.5</v>
      </c>
      <c r="G19" s="84">
        <f t="shared" si="2"/>
        <v>0.6333333333333333</v>
      </c>
      <c r="H19" s="84">
        <f t="shared" si="0"/>
        <v>11.333333333333334</v>
      </c>
      <c r="I19" s="84">
        <f t="shared" si="0"/>
        <v>0.79411764705882348</v>
      </c>
      <c r="J19" s="378">
        <f t="shared" si="1"/>
        <v>0.45</v>
      </c>
    </row>
    <row r="20" spans="1:10" x14ac:dyDescent="0.25">
      <c r="A20" s="377" t="s">
        <v>36</v>
      </c>
      <c r="B20" s="24"/>
      <c r="C20" s="24"/>
      <c r="D20" s="24"/>
      <c r="E20" s="24"/>
      <c r="F20" s="24"/>
      <c r="G20" s="84">
        <f t="shared" si="2"/>
        <v>0</v>
      </c>
      <c r="H20" s="84">
        <f t="shared" si="0"/>
        <v>0</v>
      </c>
      <c r="I20" s="84">
        <f t="shared" si="0"/>
        <v>0</v>
      </c>
      <c r="J20" s="378">
        <f t="shared" si="1"/>
        <v>0</v>
      </c>
    </row>
    <row r="21" spans="1:10" x14ac:dyDescent="0.25">
      <c r="A21" s="377" t="s">
        <v>37</v>
      </c>
      <c r="B21" s="24"/>
      <c r="C21" s="24"/>
      <c r="D21" s="24"/>
      <c r="E21" s="24"/>
      <c r="F21" s="24"/>
      <c r="G21" s="84">
        <f t="shared" si="2"/>
        <v>0</v>
      </c>
      <c r="H21" s="84">
        <f t="shared" si="0"/>
        <v>0</v>
      </c>
      <c r="I21" s="84">
        <f t="shared" si="0"/>
        <v>0</v>
      </c>
      <c r="J21" s="378">
        <f t="shared" si="1"/>
        <v>0</v>
      </c>
    </row>
    <row r="22" spans="1:10" x14ac:dyDescent="0.25">
      <c r="A22" s="377" t="s">
        <v>38</v>
      </c>
      <c r="B22" s="24"/>
      <c r="C22" s="24"/>
      <c r="D22" s="24"/>
      <c r="E22" s="24"/>
      <c r="F22" s="24"/>
      <c r="G22" s="84">
        <f t="shared" si="2"/>
        <v>0</v>
      </c>
      <c r="H22" s="84">
        <f t="shared" si="0"/>
        <v>0</v>
      </c>
      <c r="I22" s="84">
        <f t="shared" si="0"/>
        <v>0</v>
      </c>
      <c r="J22" s="378">
        <f t="shared" si="1"/>
        <v>0</v>
      </c>
    </row>
    <row r="23" spans="1:10" x14ac:dyDescent="0.25">
      <c r="A23" s="377" t="s">
        <v>39</v>
      </c>
      <c r="B23" s="24"/>
      <c r="C23" s="24"/>
      <c r="D23" s="24"/>
      <c r="E23" s="24"/>
      <c r="F23" s="24"/>
      <c r="G23" s="84">
        <f t="shared" si="2"/>
        <v>0</v>
      </c>
      <c r="H23" s="84">
        <f t="shared" si="0"/>
        <v>0</v>
      </c>
      <c r="I23" s="84">
        <f t="shared" si="0"/>
        <v>0</v>
      </c>
      <c r="J23" s="378">
        <f t="shared" si="1"/>
        <v>0</v>
      </c>
    </row>
    <row r="24" spans="1:10" x14ac:dyDescent="0.25">
      <c r="A24" s="377" t="s">
        <v>40</v>
      </c>
      <c r="B24" s="24"/>
      <c r="C24" s="24"/>
      <c r="D24" s="24"/>
      <c r="E24" s="24"/>
      <c r="F24" s="24"/>
      <c r="G24" s="84">
        <f t="shared" si="2"/>
        <v>0</v>
      </c>
      <c r="H24" s="84">
        <f t="shared" si="0"/>
        <v>0</v>
      </c>
      <c r="I24" s="84">
        <f t="shared" si="0"/>
        <v>0</v>
      </c>
      <c r="J24" s="378">
        <f t="shared" si="1"/>
        <v>0</v>
      </c>
    </row>
    <row r="25" spans="1:10" x14ac:dyDescent="0.25">
      <c r="A25" s="377" t="s">
        <v>41</v>
      </c>
      <c r="B25" s="24"/>
      <c r="C25" s="24"/>
      <c r="D25" s="24"/>
      <c r="E25" s="24"/>
      <c r="F25" s="24"/>
      <c r="G25" s="84">
        <f t="shared" si="2"/>
        <v>0</v>
      </c>
      <c r="H25" s="84">
        <f t="shared" si="0"/>
        <v>0</v>
      </c>
      <c r="I25" s="84">
        <f t="shared" si="0"/>
        <v>0</v>
      </c>
      <c r="J25" s="378">
        <f t="shared" si="1"/>
        <v>0</v>
      </c>
    </row>
    <row r="26" spans="1:10" x14ac:dyDescent="0.25">
      <c r="A26" s="377" t="s">
        <v>42</v>
      </c>
      <c r="B26" s="24">
        <v>60</v>
      </c>
      <c r="C26" s="24">
        <v>56</v>
      </c>
      <c r="D26" s="24">
        <v>5</v>
      </c>
      <c r="E26" s="24">
        <v>50</v>
      </c>
      <c r="F26" s="24">
        <v>41</v>
      </c>
      <c r="G26" s="84">
        <f t="shared" si="2"/>
        <v>0.93333333333333335</v>
      </c>
      <c r="H26" s="84">
        <f t="shared" si="0"/>
        <v>10</v>
      </c>
      <c r="I26" s="84">
        <f t="shared" si="0"/>
        <v>0.82</v>
      </c>
      <c r="J26" s="378">
        <f t="shared" si="1"/>
        <v>0.68333333333333335</v>
      </c>
    </row>
    <row r="27" spans="1:10" x14ac:dyDescent="0.25">
      <c r="A27" s="377" t="s">
        <v>43</v>
      </c>
      <c r="B27" s="24"/>
      <c r="C27" s="24"/>
      <c r="D27" s="24"/>
      <c r="E27" s="24"/>
      <c r="F27" s="24"/>
      <c r="G27" s="84">
        <f t="shared" si="2"/>
        <v>0</v>
      </c>
      <c r="H27" s="84">
        <f t="shared" si="0"/>
        <v>0</v>
      </c>
      <c r="I27" s="84">
        <f t="shared" si="0"/>
        <v>0</v>
      </c>
      <c r="J27" s="378">
        <f t="shared" si="1"/>
        <v>0</v>
      </c>
    </row>
    <row r="28" spans="1:10" x14ac:dyDescent="0.25">
      <c r="A28" s="377" t="s">
        <v>44</v>
      </c>
      <c r="B28" s="24"/>
      <c r="C28" s="24"/>
      <c r="D28" s="24"/>
      <c r="E28" s="24"/>
      <c r="F28" s="24"/>
      <c r="G28" s="84">
        <f t="shared" si="2"/>
        <v>0</v>
      </c>
      <c r="H28" s="84">
        <f t="shared" ref="H28:I31" si="3">IFERROR(E28/D28,0)</f>
        <v>0</v>
      </c>
      <c r="I28" s="84">
        <f t="shared" si="3"/>
        <v>0</v>
      </c>
      <c r="J28" s="378">
        <f>IFERROR(F28/B28,0)</f>
        <v>0</v>
      </c>
    </row>
    <row r="29" spans="1:10" x14ac:dyDescent="0.25">
      <c r="A29" s="377" t="s">
        <v>45</v>
      </c>
      <c r="B29" s="24">
        <v>40</v>
      </c>
      <c r="C29" s="24">
        <v>45</v>
      </c>
      <c r="D29" s="24">
        <v>9</v>
      </c>
      <c r="E29" s="24">
        <v>35</v>
      </c>
      <c r="F29" s="24">
        <v>20</v>
      </c>
      <c r="G29" s="84">
        <f t="shared" si="2"/>
        <v>1.125</v>
      </c>
      <c r="H29" s="84">
        <f t="shared" si="3"/>
        <v>3.8888888888888888</v>
      </c>
      <c r="I29" s="84">
        <f t="shared" si="3"/>
        <v>0.5714285714285714</v>
      </c>
      <c r="J29" s="378">
        <f>IFERROR(F29/B29,0)</f>
        <v>0.5</v>
      </c>
    </row>
    <row r="30" spans="1:10" ht="30" x14ac:dyDescent="0.25">
      <c r="A30" s="379" t="s">
        <v>46</v>
      </c>
      <c r="B30" s="283">
        <v>1130</v>
      </c>
      <c r="C30" s="283">
        <v>1873</v>
      </c>
      <c r="D30" s="283">
        <v>580.5</v>
      </c>
      <c r="E30" s="283">
        <v>1291.5</v>
      </c>
      <c r="F30" s="283">
        <v>912.5</v>
      </c>
      <c r="G30" s="84">
        <f t="shared" si="2"/>
        <v>1.6575221238938054</v>
      </c>
      <c r="H30" s="84">
        <f t="shared" si="3"/>
        <v>2.2248062015503876</v>
      </c>
      <c r="I30" s="84">
        <f t="shared" si="3"/>
        <v>0.70654277971351143</v>
      </c>
      <c r="J30" s="378">
        <f>IFERROR(F30/B30,0)</f>
        <v>0.80752212389380529</v>
      </c>
    </row>
    <row r="31" spans="1:10" ht="16.5" thickBot="1" x14ac:dyDescent="0.3">
      <c r="A31" s="380" t="s">
        <v>56</v>
      </c>
      <c r="B31" s="381">
        <f>+SUM(B4:B30)</f>
        <v>4715</v>
      </c>
      <c r="C31" s="381">
        <f>+SUM(C4:C30)</f>
        <v>6100</v>
      </c>
      <c r="D31" s="381">
        <f>+SUM(D4:D30)</f>
        <v>1366</v>
      </c>
      <c r="E31" s="381">
        <f>+SUM(E4:E30)</f>
        <v>4956</v>
      </c>
      <c r="F31" s="381">
        <f>+SUM(F4:F30)</f>
        <v>3345</v>
      </c>
      <c r="G31" s="382">
        <f t="shared" si="2"/>
        <v>1.293743372216331</v>
      </c>
      <c r="H31" s="382">
        <f t="shared" si="3"/>
        <v>3.6281112737920935</v>
      </c>
      <c r="I31" s="382">
        <f t="shared" si="3"/>
        <v>0.67493946731234866</v>
      </c>
      <c r="J31" s="383">
        <f>IFERROR(F31/B31,0)</f>
        <v>0.70943796394485681</v>
      </c>
    </row>
    <row r="32" spans="1:10" x14ac:dyDescent="0.25">
      <c r="A32" s="27"/>
      <c r="B32" s="28"/>
      <c r="C32" s="28"/>
      <c r="D32" s="28"/>
      <c r="E32" s="28"/>
      <c r="F32" s="28"/>
      <c r="G32" s="28"/>
      <c r="H32" s="28"/>
      <c r="J32" s="28"/>
    </row>
    <row r="33" spans="1:10" ht="16.5" thickBot="1" x14ac:dyDescent="0.3">
      <c r="A33" s="761" t="s">
        <v>55</v>
      </c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32.25" thickBot="1" x14ac:dyDescent="0.3">
      <c r="A34" s="47" t="s">
        <v>68</v>
      </c>
      <c r="B34" s="48" t="s">
        <v>59</v>
      </c>
      <c r="C34" s="48" t="s">
        <v>60</v>
      </c>
      <c r="D34" s="49" t="s">
        <v>61</v>
      </c>
      <c r="E34" s="49" t="s">
        <v>62</v>
      </c>
      <c r="F34" s="49" t="s">
        <v>63</v>
      </c>
      <c r="G34" s="50" t="s">
        <v>64</v>
      </c>
      <c r="H34" s="50" t="s">
        <v>65</v>
      </c>
      <c r="I34" s="50" t="s">
        <v>66</v>
      </c>
      <c r="J34" s="51" t="s">
        <v>67</v>
      </c>
    </row>
    <row r="35" spans="1:10" ht="31.5" x14ac:dyDescent="0.25">
      <c r="A35" s="384" t="s">
        <v>20</v>
      </c>
      <c r="B35" s="46"/>
      <c r="C35" s="46"/>
      <c r="D35" s="46"/>
      <c r="E35" s="46"/>
      <c r="F35" s="46"/>
      <c r="G35" s="83">
        <f>IFERROR(C35/B35,0)</f>
        <v>0</v>
      </c>
      <c r="H35" s="83">
        <f>IFERROR(E35/D35,0)</f>
        <v>0</v>
      </c>
      <c r="I35" s="83">
        <f>IFERROR(F35/E35,0)</f>
        <v>0</v>
      </c>
      <c r="J35" s="376">
        <f>IFERROR(F35/B35,0)</f>
        <v>0</v>
      </c>
    </row>
    <row r="36" spans="1:10" x14ac:dyDescent="0.25">
      <c r="A36" s="385" t="s">
        <v>21</v>
      </c>
      <c r="B36" s="2"/>
      <c r="C36" s="2"/>
      <c r="D36" s="2"/>
      <c r="E36" s="2"/>
      <c r="F36" s="2"/>
      <c r="G36" s="84">
        <f t="shared" ref="G36:G50" si="4">IFERROR(C36/B36,0)</f>
        <v>0</v>
      </c>
      <c r="H36" s="84">
        <f t="shared" ref="H36:I50" si="5">IFERROR(E36/D36,0)</f>
        <v>0</v>
      </c>
      <c r="I36" s="84">
        <f t="shared" si="5"/>
        <v>0</v>
      </c>
      <c r="J36" s="378">
        <f t="shared" ref="J36:J50" si="6">IFERROR(F36/B36,0)</f>
        <v>0</v>
      </c>
    </row>
    <row r="37" spans="1:10" x14ac:dyDescent="0.25">
      <c r="A37" s="385" t="s">
        <v>22</v>
      </c>
      <c r="B37" s="2"/>
      <c r="C37" s="2"/>
      <c r="D37" s="2"/>
      <c r="E37" s="2"/>
      <c r="F37" s="2"/>
      <c r="G37" s="84">
        <f t="shared" si="4"/>
        <v>0</v>
      </c>
      <c r="H37" s="84">
        <f t="shared" si="5"/>
        <v>0</v>
      </c>
      <c r="I37" s="84">
        <f t="shared" si="5"/>
        <v>0</v>
      </c>
      <c r="J37" s="378">
        <f t="shared" si="6"/>
        <v>0</v>
      </c>
    </row>
    <row r="38" spans="1:10" x14ac:dyDescent="0.25">
      <c r="A38" s="385" t="s">
        <v>23</v>
      </c>
      <c r="B38" s="2"/>
      <c r="C38" s="2"/>
      <c r="D38" s="2"/>
      <c r="E38" s="2"/>
      <c r="F38" s="2"/>
      <c r="G38" s="84">
        <f t="shared" si="4"/>
        <v>0</v>
      </c>
      <c r="H38" s="84">
        <f t="shared" si="5"/>
        <v>0</v>
      </c>
      <c r="I38" s="84">
        <f t="shared" si="5"/>
        <v>0</v>
      </c>
      <c r="J38" s="378">
        <f t="shared" si="6"/>
        <v>0</v>
      </c>
    </row>
    <row r="39" spans="1:10" x14ac:dyDescent="0.25">
      <c r="A39" s="385" t="s">
        <v>24</v>
      </c>
      <c r="B39" s="2"/>
      <c r="C39" s="2"/>
      <c r="D39" s="2"/>
      <c r="E39" s="2"/>
      <c r="F39" s="2"/>
      <c r="G39" s="84">
        <f t="shared" si="4"/>
        <v>0</v>
      </c>
      <c r="H39" s="84">
        <f t="shared" si="5"/>
        <v>0</v>
      </c>
      <c r="I39" s="84">
        <f t="shared" si="5"/>
        <v>0</v>
      </c>
      <c r="J39" s="378">
        <f t="shared" si="6"/>
        <v>0</v>
      </c>
    </row>
    <row r="40" spans="1:10" ht="19.5" customHeight="1" x14ac:dyDescent="0.25">
      <c r="A40" s="385" t="s">
        <v>25</v>
      </c>
      <c r="B40" s="2"/>
      <c r="C40" s="2"/>
      <c r="D40" s="2"/>
      <c r="E40" s="2"/>
      <c r="F40" s="2"/>
      <c r="G40" s="84">
        <f t="shared" si="4"/>
        <v>0</v>
      </c>
      <c r="H40" s="84">
        <f t="shared" si="5"/>
        <v>0</v>
      </c>
      <c r="I40" s="84">
        <f t="shared" si="5"/>
        <v>0</v>
      </c>
      <c r="J40" s="378">
        <f t="shared" si="6"/>
        <v>0</v>
      </c>
    </row>
    <row r="41" spans="1:10" ht="18" customHeight="1" x14ac:dyDescent="0.25">
      <c r="A41" s="385" t="s">
        <v>26</v>
      </c>
      <c r="B41" s="2"/>
      <c r="C41" s="2"/>
      <c r="D41" s="2"/>
      <c r="E41" s="2"/>
      <c r="F41" s="2"/>
      <c r="G41" s="84">
        <f t="shared" si="4"/>
        <v>0</v>
      </c>
      <c r="H41" s="84">
        <f t="shared" si="5"/>
        <v>0</v>
      </c>
      <c r="I41" s="84">
        <f t="shared" si="5"/>
        <v>0</v>
      </c>
      <c r="J41" s="378">
        <f t="shared" si="6"/>
        <v>0</v>
      </c>
    </row>
    <row r="42" spans="1:10" ht="17.25" customHeight="1" x14ac:dyDescent="0.25">
      <c r="A42" s="385" t="s">
        <v>27</v>
      </c>
      <c r="B42" s="2"/>
      <c r="C42" s="2"/>
      <c r="D42" s="2"/>
      <c r="E42" s="2"/>
      <c r="F42" s="2"/>
      <c r="G42" s="84">
        <f t="shared" si="4"/>
        <v>0</v>
      </c>
      <c r="H42" s="84">
        <f t="shared" si="5"/>
        <v>0</v>
      </c>
      <c r="I42" s="84">
        <f t="shared" si="5"/>
        <v>0</v>
      </c>
      <c r="J42" s="378">
        <f t="shared" si="6"/>
        <v>0</v>
      </c>
    </row>
    <row r="43" spans="1:10" ht="17.25" customHeight="1" x14ac:dyDescent="0.25">
      <c r="A43" s="385" t="s">
        <v>28</v>
      </c>
      <c r="B43" s="23"/>
      <c r="C43" s="23"/>
      <c r="D43" s="23"/>
      <c r="E43" s="23"/>
      <c r="F43" s="23"/>
      <c r="G43" s="84">
        <f t="shared" si="4"/>
        <v>0</v>
      </c>
      <c r="H43" s="84">
        <f t="shared" si="5"/>
        <v>0</v>
      </c>
      <c r="I43" s="84">
        <f t="shared" si="5"/>
        <v>0</v>
      </c>
      <c r="J43" s="378">
        <f t="shared" si="6"/>
        <v>0</v>
      </c>
    </row>
    <row r="44" spans="1:10" ht="31.5" x14ac:dyDescent="0.25">
      <c r="A44" s="385" t="s">
        <v>29</v>
      </c>
      <c r="B44" s="31"/>
      <c r="C44" s="31"/>
      <c r="D44" s="23"/>
      <c r="E44" s="23"/>
      <c r="F44" s="23"/>
      <c r="G44" s="84">
        <f t="shared" si="4"/>
        <v>0</v>
      </c>
      <c r="H44" s="84">
        <f t="shared" si="5"/>
        <v>0</v>
      </c>
      <c r="I44" s="84">
        <f t="shared" si="5"/>
        <v>0</v>
      </c>
      <c r="J44" s="378">
        <f t="shared" si="6"/>
        <v>0</v>
      </c>
    </row>
    <row r="45" spans="1:10" x14ac:dyDescent="0.25">
      <c r="A45" s="385" t="s">
        <v>30</v>
      </c>
      <c r="B45" s="2"/>
      <c r="C45" s="2"/>
      <c r="D45" s="2"/>
      <c r="E45" s="2"/>
      <c r="F45" s="2"/>
      <c r="G45" s="84">
        <f t="shared" si="4"/>
        <v>0</v>
      </c>
      <c r="H45" s="84">
        <f t="shared" si="5"/>
        <v>0</v>
      </c>
      <c r="I45" s="84">
        <f t="shared" si="5"/>
        <v>0</v>
      </c>
      <c r="J45" s="378">
        <f t="shared" si="6"/>
        <v>0</v>
      </c>
    </row>
    <row r="46" spans="1:10" ht="31.5" x14ac:dyDescent="0.25">
      <c r="A46" s="385" t="s">
        <v>31</v>
      </c>
      <c r="B46" s="2"/>
      <c r="C46" s="2"/>
      <c r="D46" s="2"/>
      <c r="E46" s="2"/>
      <c r="F46" s="2"/>
      <c r="G46" s="84">
        <f t="shared" si="4"/>
        <v>0</v>
      </c>
      <c r="H46" s="84">
        <f t="shared" si="5"/>
        <v>0</v>
      </c>
      <c r="I46" s="84">
        <f t="shared" si="5"/>
        <v>0</v>
      </c>
      <c r="J46" s="378">
        <f t="shared" si="6"/>
        <v>0</v>
      </c>
    </row>
    <row r="47" spans="1:10" x14ac:dyDescent="0.25">
      <c r="A47" s="385" t="s">
        <v>32</v>
      </c>
      <c r="B47" s="2"/>
      <c r="C47" s="2"/>
      <c r="D47" s="2"/>
      <c r="E47" s="2"/>
      <c r="F47" s="2"/>
      <c r="G47" s="84">
        <f t="shared" si="4"/>
        <v>0</v>
      </c>
      <c r="H47" s="84">
        <f t="shared" si="5"/>
        <v>0</v>
      </c>
      <c r="I47" s="84">
        <f t="shared" si="5"/>
        <v>0</v>
      </c>
      <c r="J47" s="378">
        <f t="shared" si="6"/>
        <v>0</v>
      </c>
    </row>
    <row r="48" spans="1:10" x14ac:dyDescent="0.25">
      <c r="A48" s="385" t="s">
        <v>33</v>
      </c>
      <c r="B48" s="2"/>
      <c r="C48" s="2"/>
      <c r="D48" s="2"/>
      <c r="E48" s="2"/>
      <c r="F48" s="2"/>
      <c r="G48" s="84">
        <f t="shared" si="4"/>
        <v>0</v>
      </c>
      <c r="H48" s="84">
        <f t="shared" si="5"/>
        <v>0</v>
      </c>
      <c r="I48" s="84">
        <f t="shared" si="5"/>
        <v>0</v>
      </c>
      <c r="J48" s="378">
        <f t="shared" si="6"/>
        <v>0</v>
      </c>
    </row>
    <row r="49" spans="1:10" ht="18.75" customHeight="1" x14ac:dyDescent="0.25">
      <c r="A49" s="385" t="s">
        <v>34</v>
      </c>
      <c r="B49" s="2"/>
      <c r="C49" s="2"/>
      <c r="D49" s="2"/>
      <c r="E49" s="2"/>
      <c r="F49" s="2"/>
      <c r="G49" s="84">
        <f t="shared" si="4"/>
        <v>0</v>
      </c>
      <c r="H49" s="84">
        <f t="shared" si="5"/>
        <v>0</v>
      </c>
      <c r="I49" s="84">
        <f t="shared" si="5"/>
        <v>0</v>
      </c>
      <c r="J49" s="378">
        <f t="shared" si="6"/>
        <v>0</v>
      </c>
    </row>
    <row r="50" spans="1:10" ht="17.25" customHeight="1" x14ac:dyDescent="0.25">
      <c r="A50" s="385" t="s">
        <v>35</v>
      </c>
      <c r="B50" s="2"/>
      <c r="C50" s="2"/>
      <c r="D50" s="2"/>
      <c r="E50" s="2"/>
      <c r="F50" s="2"/>
      <c r="G50" s="84">
        <f t="shared" si="4"/>
        <v>0</v>
      </c>
      <c r="H50" s="84">
        <f t="shared" si="5"/>
        <v>0</v>
      </c>
      <c r="I50" s="84">
        <f t="shared" si="5"/>
        <v>0</v>
      </c>
      <c r="J50" s="378">
        <f t="shared" si="6"/>
        <v>0</v>
      </c>
    </row>
    <row r="51" spans="1:10" ht="18" customHeight="1" x14ac:dyDescent="0.25">
      <c r="A51" s="385" t="s">
        <v>36</v>
      </c>
      <c r="B51" s="2"/>
      <c r="C51" s="2"/>
      <c r="D51" s="2"/>
      <c r="E51" s="2"/>
      <c r="F51" s="2"/>
      <c r="G51" s="84">
        <f>IFERROR(C51/B51,0)</f>
        <v>0</v>
      </c>
      <c r="H51" s="84">
        <f>IFERROR(E51/D51,0)</f>
        <v>0</v>
      </c>
      <c r="I51" s="84">
        <f>IFERROR(F51/E51,0)</f>
        <v>0</v>
      </c>
      <c r="J51" s="378">
        <f>IFERROR(F51/B51,0)</f>
        <v>0</v>
      </c>
    </row>
    <row r="52" spans="1:10" ht="16.5" customHeight="1" x14ac:dyDescent="0.25">
      <c r="A52" s="385" t="s">
        <v>37</v>
      </c>
      <c r="B52" s="2"/>
      <c r="C52" s="2"/>
      <c r="D52" s="2"/>
      <c r="E52" s="2"/>
      <c r="F52" s="2"/>
      <c r="G52" s="84">
        <f t="shared" ref="G52:G62" si="7">IFERROR(C52/B52,0)</f>
        <v>0</v>
      </c>
      <c r="H52" s="84">
        <f t="shared" ref="H52:I62" si="8">IFERROR(E52/D52,0)</f>
        <v>0</v>
      </c>
      <c r="I52" s="84">
        <f t="shared" si="8"/>
        <v>0</v>
      </c>
      <c r="J52" s="378">
        <f t="shared" ref="J52:J62" si="9">IFERROR(F52/B52,0)</f>
        <v>0</v>
      </c>
    </row>
    <row r="53" spans="1:10" x14ac:dyDescent="0.25">
      <c r="A53" s="385" t="s">
        <v>38</v>
      </c>
      <c r="B53" s="2"/>
      <c r="C53" s="2"/>
      <c r="D53" s="2"/>
      <c r="E53" s="2"/>
      <c r="F53" s="2"/>
      <c r="G53" s="84">
        <f t="shared" si="7"/>
        <v>0</v>
      </c>
      <c r="H53" s="84">
        <f t="shared" si="8"/>
        <v>0</v>
      </c>
      <c r="I53" s="84">
        <f t="shared" si="8"/>
        <v>0</v>
      </c>
      <c r="J53" s="378">
        <f t="shared" si="9"/>
        <v>0</v>
      </c>
    </row>
    <row r="54" spans="1:10" ht="19.5" customHeight="1" x14ac:dyDescent="0.25">
      <c r="A54" s="385" t="s">
        <v>39</v>
      </c>
      <c r="B54" s="2"/>
      <c r="C54" s="2"/>
      <c r="D54" s="2"/>
      <c r="E54" s="2"/>
      <c r="F54" s="2"/>
      <c r="G54" s="84">
        <f t="shared" si="7"/>
        <v>0</v>
      </c>
      <c r="H54" s="84">
        <f t="shared" si="8"/>
        <v>0</v>
      </c>
      <c r="I54" s="84">
        <f t="shared" si="8"/>
        <v>0</v>
      </c>
      <c r="J54" s="378">
        <f t="shared" si="9"/>
        <v>0</v>
      </c>
    </row>
    <row r="55" spans="1:10" ht="18.75" customHeight="1" x14ac:dyDescent="0.25">
      <c r="A55" s="385" t="s">
        <v>40</v>
      </c>
      <c r="B55" s="2"/>
      <c r="C55" s="2"/>
      <c r="D55" s="2"/>
      <c r="E55" s="2"/>
      <c r="F55" s="2"/>
      <c r="G55" s="84">
        <f t="shared" si="7"/>
        <v>0</v>
      </c>
      <c r="H55" s="84">
        <f t="shared" si="8"/>
        <v>0</v>
      </c>
      <c r="I55" s="84">
        <f t="shared" si="8"/>
        <v>0</v>
      </c>
      <c r="J55" s="378">
        <f t="shared" si="9"/>
        <v>0</v>
      </c>
    </row>
    <row r="56" spans="1:10" ht="17.25" customHeight="1" x14ac:dyDescent="0.25">
      <c r="A56" s="385" t="s">
        <v>41</v>
      </c>
      <c r="B56" s="2"/>
      <c r="C56" s="2"/>
      <c r="D56" s="2"/>
      <c r="E56" s="2"/>
      <c r="F56" s="2"/>
      <c r="G56" s="84">
        <f t="shared" si="7"/>
        <v>0</v>
      </c>
      <c r="H56" s="84">
        <f t="shared" si="8"/>
        <v>0</v>
      </c>
      <c r="I56" s="84">
        <f t="shared" si="8"/>
        <v>0</v>
      </c>
      <c r="J56" s="378">
        <f t="shared" si="9"/>
        <v>0</v>
      </c>
    </row>
    <row r="57" spans="1:10" ht="16.5" customHeight="1" x14ac:dyDescent="0.25">
      <c r="A57" s="385" t="s">
        <v>42</v>
      </c>
      <c r="B57" s="2"/>
      <c r="C57" s="2"/>
      <c r="D57" s="2"/>
      <c r="E57" s="2"/>
      <c r="F57" s="2"/>
      <c r="G57" s="84">
        <f t="shared" si="7"/>
        <v>0</v>
      </c>
      <c r="H57" s="84">
        <f t="shared" si="8"/>
        <v>0</v>
      </c>
      <c r="I57" s="84">
        <f t="shared" si="8"/>
        <v>0</v>
      </c>
      <c r="J57" s="378">
        <f t="shared" si="9"/>
        <v>0</v>
      </c>
    </row>
    <row r="58" spans="1:10" ht="17.25" customHeight="1" x14ac:dyDescent="0.25">
      <c r="A58" s="385" t="s">
        <v>43</v>
      </c>
      <c r="B58" s="2"/>
      <c r="C58" s="2"/>
      <c r="D58" s="2"/>
      <c r="E58" s="2"/>
      <c r="F58" s="2"/>
      <c r="G58" s="84">
        <f t="shared" si="7"/>
        <v>0</v>
      </c>
      <c r="H58" s="84">
        <f t="shared" si="8"/>
        <v>0</v>
      </c>
      <c r="I58" s="84">
        <f t="shared" si="8"/>
        <v>0</v>
      </c>
      <c r="J58" s="378">
        <f t="shared" si="9"/>
        <v>0</v>
      </c>
    </row>
    <row r="59" spans="1:10" x14ac:dyDescent="0.25">
      <c r="A59" s="385" t="s">
        <v>44</v>
      </c>
      <c r="B59" s="2"/>
      <c r="C59" s="2"/>
      <c r="D59" s="2"/>
      <c r="E59" s="2"/>
      <c r="F59" s="2"/>
      <c r="G59" s="84">
        <f t="shared" si="7"/>
        <v>0</v>
      </c>
      <c r="H59" s="84">
        <f t="shared" si="8"/>
        <v>0</v>
      </c>
      <c r="I59" s="84">
        <f t="shared" si="8"/>
        <v>0</v>
      </c>
      <c r="J59" s="378">
        <f t="shared" si="9"/>
        <v>0</v>
      </c>
    </row>
    <row r="60" spans="1:10" x14ac:dyDescent="0.25">
      <c r="A60" s="385" t="s">
        <v>45</v>
      </c>
      <c r="B60" s="2"/>
      <c r="C60" s="2"/>
      <c r="D60" s="2"/>
      <c r="E60" s="2"/>
      <c r="F60" s="2"/>
      <c r="G60" s="84">
        <f t="shared" si="7"/>
        <v>0</v>
      </c>
      <c r="H60" s="84">
        <f t="shared" si="8"/>
        <v>0</v>
      </c>
      <c r="I60" s="84">
        <f t="shared" si="8"/>
        <v>0</v>
      </c>
      <c r="J60" s="378">
        <f t="shared" si="9"/>
        <v>0</v>
      </c>
    </row>
    <row r="61" spans="1:10" ht="31.5" x14ac:dyDescent="0.25">
      <c r="A61" s="386" t="s">
        <v>46</v>
      </c>
      <c r="B61" s="23"/>
      <c r="C61" s="23"/>
      <c r="D61" s="23"/>
      <c r="E61" s="23"/>
      <c r="F61" s="23"/>
      <c r="G61" s="84">
        <f t="shared" si="7"/>
        <v>0</v>
      </c>
      <c r="H61" s="84">
        <f t="shared" si="8"/>
        <v>0</v>
      </c>
      <c r="I61" s="84">
        <f t="shared" si="8"/>
        <v>0</v>
      </c>
      <c r="J61" s="378">
        <f t="shared" si="9"/>
        <v>0</v>
      </c>
    </row>
    <row r="62" spans="1:10" ht="17.25" customHeight="1" thickBot="1" x14ac:dyDescent="0.3">
      <c r="A62" s="380" t="s">
        <v>56</v>
      </c>
      <c r="B62" s="381">
        <f>+SUM(B35:B61)</f>
        <v>0</v>
      </c>
      <c r="C62" s="381">
        <f>+SUM(C35:C61)</f>
        <v>0</v>
      </c>
      <c r="D62" s="381">
        <f>+SUM(D35:D61)</f>
        <v>0</v>
      </c>
      <c r="E62" s="381">
        <f>+SUM(E35:E61)</f>
        <v>0</v>
      </c>
      <c r="F62" s="381">
        <f>+SUM(F35:F61)</f>
        <v>0</v>
      </c>
      <c r="G62" s="382">
        <f t="shared" si="7"/>
        <v>0</v>
      </c>
      <c r="H62" s="382">
        <f t="shared" si="8"/>
        <v>0</v>
      </c>
      <c r="I62" s="382">
        <f t="shared" si="8"/>
        <v>0</v>
      </c>
      <c r="J62" s="383">
        <f t="shared" si="9"/>
        <v>0</v>
      </c>
    </row>
    <row r="64" spans="1:10" ht="16.5" thickBot="1" x14ac:dyDescent="0.3">
      <c r="A64" s="72" t="s">
        <v>127</v>
      </c>
      <c r="B64" s="5"/>
      <c r="C64" s="5"/>
      <c r="D64" s="5"/>
      <c r="E64" s="5"/>
    </row>
    <row r="65" spans="1:9" ht="63.75" thickBot="1" x14ac:dyDescent="0.3">
      <c r="A65" s="57" t="s">
        <v>68</v>
      </c>
      <c r="B65" s="58" t="s">
        <v>60</v>
      </c>
      <c r="C65" s="59" t="s">
        <v>61</v>
      </c>
      <c r="D65" s="59" t="s">
        <v>62</v>
      </c>
      <c r="E65" s="59" t="s">
        <v>63</v>
      </c>
      <c r="F65" s="60" t="s">
        <v>141</v>
      </c>
      <c r="G65" s="60" t="s">
        <v>142</v>
      </c>
      <c r="H65" s="60" t="s">
        <v>143</v>
      </c>
      <c r="I65" s="61" t="s">
        <v>144</v>
      </c>
    </row>
    <row r="66" spans="1:9" ht="31.5" x14ac:dyDescent="0.25">
      <c r="A66" s="384" t="s">
        <v>20</v>
      </c>
      <c r="B66" s="46"/>
      <c r="C66" s="46"/>
      <c r="D66" s="46"/>
      <c r="E66" s="46"/>
      <c r="F66" s="85">
        <f>+IFERROR(B66/(C4+C35),0)*100</f>
        <v>0</v>
      </c>
      <c r="G66" s="85">
        <f>+IFERROR(C66/(D4+D35),0)*100</f>
        <v>0</v>
      </c>
      <c r="H66" s="85">
        <f>+IFERROR(D66/(E4+E35),0)*100</f>
        <v>0</v>
      </c>
      <c r="I66" s="387">
        <f>+IFERROR(E66/(F4+F35),0)*100</f>
        <v>0</v>
      </c>
    </row>
    <row r="67" spans="1:9" x14ac:dyDescent="0.25">
      <c r="A67" s="385" t="s">
        <v>21</v>
      </c>
      <c r="B67" s="2"/>
      <c r="C67" s="2"/>
      <c r="D67" s="2"/>
      <c r="E67" s="2"/>
      <c r="F67" s="86">
        <f t="shared" ref="F67:I82" si="10">+IFERROR(B67/(C5+C36),0)*100</f>
        <v>0</v>
      </c>
      <c r="G67" s="86">
        <f t="shared" si="10"/>
        <v>0</v>
      </c>
      <c r="H67" s="86">
        <f t="shared" si="10"/>
        <v>0</v>
      </c>
      <c r="I67" s="388">
        <f t="shared" si="10"/>
        <v>0</v>
      </c>
    </row>
    <row r="68" spans="1:9" x14ac:dyDescent="0.25">
      <c r="A68" s="385" t="s">
        <v>22</v>
      </c>
      <c r="B68" s="2">
        <v>1</v>
      </c>
      <c r="C68" s="2">
        <v>1</v>
      </c>
      <c r="D68" s="2">
        <v>0</v>
      </c>
      <c r="E68" s="2">
        <v>0</v>
      </c>
      <c r="F68" s="86">
        <v>0</v>
      </c>
      <c r="G68" s="86">
        <f t="shared" si="10"/>
        <v>0.92592592592592582</v>
      </c>
      <c r="H68" s="86">
        <f t="shared" si="10"/>
        <v>0</v>
      </c>
      <c r="I68" s="388">
        <f t="shared" si="10"/>
        <v>0</v>
      </c>
    </row>
    <row r="69" spans="1:9" x14ac:dyDescent="0.25">
      <c r="A69" s="385" t="s">
        <v>23</v>
      </c>
      <c r="B69" s="2"/>
      <c r="C69" s="2"/>
      <c r="D69" s="2"/>
      <c r="E69" s="2"/>
      <c r="F69" s="86">
        <f t="shared" si="10"/>
        <v>0</v>
      </c>
      <c r="G69" s="86">
        <f t="shared" si="10"/>
        <v>0</v>
      </c>
      <c r="H69" s="86">
        <f t="shared" si="10"/>
        <v>0</v>
      </c>
      <c r="I69" s="388">
        <f t="shared" si="10"/>
        <v>0</v>
      </c>
    </row>
    <row r="70" spans="1:9" x14ac:dyDescent="0.25">
      <c r="A70" s="385" t="s">
        <v>24</v>
      </c>
      <c r="B70" s="2"/>
      <c r="C70" s="2"/>
      <c r="D70" s="2"/>
      <c r="E70" s="2"/>
      <c r="F70" s="86">
        <f t="shared" si="10"/>
        <v>0</v>
      </c>
      <c r="G70" s="86">
        <f t="shared" si="10"/>
        <v>0</v>
      </c>
      <c r="H70" s="86">
        <f t="shared" si="10"/>
        <v>0</v>
      </c>
      <c r="I70" s="388">
        <f t="shared" si="10"/>
        <v>0</v>
      </c>
    </row>
    <row r="71" spans="1:9" x14ac:dyDescent="0.25">
      <c r="A71" s="385" t="s">
        <v>25</v>
      </c>
      <c r="B71" s="2">
        <v>8</v>
      </c>
      <c r="C71" s="2">
        <v>0</v>
      </c>
      <c r="D71" s="2">
        <v>0</v>
      </c>
      <c r="E71" s="2">
        <v>0</v>
      </c>
      <c r="F71" s="86">
        <f t="shared" si="10"/>
        <v>24.242424242424242</v>
      </c>
      <c r="G71" s="86">
        <f t="shared" si="10"/>
        <v>0</v>
      </c>
      <c r="H71" s="86">
        <f t="shared" si="10"/>
        <v>0</v>
      </c>
      <c r="I71" s="388">
        <f t="shared" si="10"/>
        <v>0</v>
      </c>
    </row>
    <row r="72" spans="1:9" x14ac:dyDescent="0.25">
      <c r="A72" s="385" t="s">
        <v>26</v>
      </c>
      <c r="B72" s="2"/>
      <c r="C72" s="2"/>
      <c r="D72" s="2"/>
      <c r="E72" s="2"/>
      <c r="F72" s="86">
        <f t="shared" si="10"/>
        <v>0</v>
      </c>
      <c r="G72" s="86">
        <f t="shared" si="10"/>
        <v>0</v>
      </c>
      <c r="H72" s="86">
        <f t="shared" si="10"/>
        <v>0</v>
      </c>
      <c r="I72" s="388">
        <f t="shared" si="10"/>
        <v>0</v>
      </c>
    </row>
    <row r="73" spans="1:9" x14ac:dyDescent="0.25">
      <c r="A73" s="385" t="s">
        <v>27</v>
      </c>
      <c r="B73" s="2">
        <v>5.5</v>
      </c>
      <c r="C73" s="2">
        <v>1</v>
      </c>
      <c r="D73" s="2">
        <v>4.5</v>
      </c>
      <c r="E73" s="2">
        <v>3</v>
      </c>
      <c r="F73" s="86">
        <f t="shared" si="10"/>
        <v>3.3333333333333335</v>
      </c>
      <c r="G73" s="86">
        <f t="shared" si="10"/>
        <v>16.666666666666664</v>
      </c>
      <c r="H73" s="86">
        <f t="shared" si="10"/>
        <v>2.8301886792452833</v>
      </c>
      <c r="I73" s="388">
        <f t="shared" si="10"/>
        <v>4.0268456375838921</v>
      </c>
    </row>
    <row r="74" spans="1:9" x14ac:dyDescent="0.25">
      <c r="A74" s="385" t="s">
        <v>28</v>
      </c>
      <c r="B74" s="2"/>
      <c r="C74" s="2"/>
      <c r="D74" s="2"/>
      <c r="E74" s="2"/>
      <c r="F74" s="86">
        <f t="shared" si="10"/>
        <v>0</v>
      </c>
      <c r="G74" s="86">
        <f t="shared" si="10"/>
        <v>0</v>
      </c>
      <c r="H74" s="86">
        <f t="shared" si="10"/>
        <v>0</v>
      </c>
      <c r="I74" s="388">
        <f t="shared" si="10"/>
        <v>0</v>
      </c>
    </row>
    <row r="75" spans="1:9" ht="31.5" x14ac:dyDescent="0.25">
      <c r="A75" s="385" t="s">
        <v>29</v>
      </c>
      <c r="B75" s="2"/>
      <c r="C75" s="2"/>
      <c r="D75" s="2"/>
      <c r="E75" s="2"/>
      <c r="F75" s="86">
        <f t="shared" si="10"/>
        <v>0</v>
      </c>
      <c r="G75" s="86">
        <f t="shared" si="10"/>
        <v>0</v>
      </c>
      <c r="H75" s="86">
        <f t="shared" si="10"/>
        <v>0</v>
      </c>
      <c r="I75" s="388">
        <f t="shared" si="10"/>
        <v>0</v>
      </c>
    </row>
    <row r="76" spans="1:9" x14ac:dyDescent="0.25">
      <c r="A76" s="385" t="s">
        <v>30</v>
      </c>
      <c r="B76" s="2">
        <v>34</v>
      </c>
      <c r="C76" s="2">
        <v>12.5</v>
      </c>
      <c r="D76" s="2">
        <v>27.5</v>
      </c>
      <c r="E76" s="2">
        <v>17.5</v>
      </c>
      <c r="F76" s="86">
        <f t="shared" si="10"/>
        <v>3.3317001469867713</v>
      </c>
      <c r="G76" s="86">
        <f t="shared" si="10"/>
        <v>3.5919540229885056</v>
      </c>
      <c r="H76" s="86">
        <f t="shared" si="10"/>
        <v>3.1303357996585088</v>
      </c>
      <c r="I76" s="388">
        <f t="shared" si="10"/>
        <v>2.7844073190135243</v>
      </c>
    </row>
    <row r="77" spans="1:9" ht="31.5" x14ac:dyDescent="0.25">
      <c r="A77" s="385" t="s">
        <v>31</v>
      </c>
      <c r="B77" s="2">
        <v>129.5</v>
      </c>
      <c r="C77" s="2">
        <v>24</v>
      </c>
      <c r="D77" s="2">
        <v>101.5</v>
      </c>
      <c r="E77" s="2">
        <v>69</v>
      </c>
      <c r="F77" s="86">
        <f t="shared" si="10"/>
        <v>4.7271399890490962</v>
      </c>
      <c r="G77" s="86">
        <f t="shared" si="10"/>
        <v>8.1355932203389827</v>
      </c>
      <c r="H77" s="86">
        <f t="shared" si="10"/>
        <v>4.1718043567612</v>
      </c>
      <c r="I77" s="388">
        <f t="shared" si="10"/>
        <v>4.3206011271133375</v>
      </c>
    </row>
    <row r="78" spans="1:9" x14ac:dyDescent="0.25">
      <c r="A78" s="385" t="s">
        <v>32</v>
      </c>
      <c r="B78" s="2">
        <v>4</v>
      </c>
      <c r="C78" s="2">
        <v>0</v>
      </c>
      <c r="D78" s="2">
        <v>3</v>
      </c>
      <c r="E78" s="2">
        <v>2</v>
      </c>
      <c r="F78" s="86">
        <f t="shared" si="10"/>
        <v>11.76470588235294</v>
      </c>
      <c r="G78" s="86">
        <f t="shared" si="10"/>
        <v>0</v>
      </c>
      <c r="H78" s="86">
        <f t="shared" si="10"/>
        <v>10.344827586206897</v>
      </c>
      <c r="I78" s="388">
        <f t="shared" si="10"/>
        <v>13.333333333333334</v>
      </c>
    </row>
    <row r="79" spans="1:9" x14ac:dyDescent="0.25">
      <c r="A79" s="385" t="s">
        <v>33</v>
      </c>
      <c r="B79" s="2"/>
      <c r="C79" s="2"/>
      <c r="D79" s="2"/>
      <c r="E79" s="2"/>
      <c r="F79" s="86">
        <f t="shared" si="10"/>
        <v>0</v>
      </c>
      <c r="G79" s="86">
        <f t="shared" si="10"/>
        <v>0</v>
      </c>
      <c r="H79" s="86">
        <f t="shared" si="10"/>
        <v>0</v>
      </c>
      <c r="I79" s="388">
        <f t="shared" si="10"/>
        <v>0</v>
      </c>
    </row>
    <row r="80" spans="1:9" x14ac:dyDescent="0.25">
      <c r="A80" s="385" t="s">
        <v>34</v>
      </c>
      <c r="B80" s="2"/>
      <c r="C80" s="2"/>
      <c r="D80" s="2"/>
      <c r="E80" s="2"/>
      <c r="F80" s="86">
        <f t="shared" si="10"/>
        <v>0</v>
      </c>
      <c r="G80" s="86">
        <f t="shared" si="10"/>
        <v>0</v>
      </c>
      <c r="H80" s="86">
        <f t="shared" si="10"/>
        <v>0</v>
      </c>
      <c r="I80" s="388">
        <f t="shared" si="10"/>
        <v>0</v>
      </c>
    </row>
    <row r="81" spans="1:9" x14ac:dyDescent="0.25">
      <c r="A81" s="385" t="s">
        <v>35</v>
      </c>
      <c r="B81" s="2"/>
      <c r="C81" s="2"/>
      <c r="D81" s="2"/>
      <c r="E81" s="2"/>
      <c r="F81" s="86">
        <f t="shared" si="10"/>
        <v>0</v>
      </c>
      <c r="G81" s="86">
        <f t="shared" si="10"/>
        <v>0</v>
      </c>
      <c r="H81" s="86">
        <f t="shared" si="10"/>
        <v>0</v>
      </c>
      <c r="I81" s="388">
        <f t="shared" si="10"/>
        <v>0</v>
      </c>
    </row>
    <row r="82" spans="1:9" x14ac:dyDescent="0.25">
      <c r="A82" s="385" t="s">
        <v>36</v>
      </c>
      <c r="B82" s="2"/>
      <c r="C82" s="2"/>
      <c r="D82" s="2"/>
      <c r="E82" s="2"/>
      <c r="F82" s="86">
        <f t="shared" si="10"/>
        <v>0</v>
      </c>
      <c r="G82" s="86">
        <f t="shared" si="10"/>
        <v>0</v>
      </c>
      <c r="H82" s="86">
        <f t="shared" si="10"/>
        <v>0</v>
      </c>
      <c r="I82" s="388">
        <f t="shared" si="10"/>
        <v>0</v>
      </c>
    </row>
    <row r="83" spans="1:9" x14ac:dyDescent="0.25">
      <c r="A83" s="385" t="s">
        <v>37</v>
      </c>
      <c r="B83" s="2"/>
      <c r="C83" s="2"/>
      <c r="D83" s="2"/>
      <c r="E83" s="2"/>
      <c r="F83" s="86">
        <f t="shared" ref="F83:I93" si="11">+IFERROR(B83/(C21+C52),0)*100</f>
        <v>0</v>
      </c>
      <c r="G83" s="86">
        <f t="shared" si="11"/>
        <v>0</v>
      </c>
      <c r="H83" s="86">
        <f t="shared" si="11"/>
        <v>0</v>
      </c>
      <c r="I83" s="388">
        <f t="shared" si="11"/>
        <v>0</v>
      </c>
    </row>
    <row r="84" spans="1:9" x14ac:dyDescent="0.25">
      <c r="A84" s="385" t="s">
        <v>38</v>
      </c>
      <c r="B84" s="2"/>
      <c r="C84" s="2"/>
      <c r="D84" s="2"/>
      <c r="E84" s="2"/>
      <c r="F84" s="86">
        <f t="shared" si="11"/>
        <v>0</v>
      </c>
      <c r="G84" s="86">
        <f t="shared" si="11"/>
        <v>0</v>
      </c>
      <c r="H84" s="86">
        <f t="shared" si="11"/>
        <v>0</v>
      </c>
      <c r="I84" s="388">
        <f t="shared" si="11"/>
        <v>0</v>
      </c>
    </row>
    <row r="85" spans="1:9" x14ac:dyDescent="0.25">
      <c r="A85" s="385" t="s">
        <v>39</v>
      </c>
      <c r="B85" s="2"/>
      <c r="C85" s="2"/>
      <c r="D85" s="2"/>
      <c r="E85" s="2"/>
      <c r="F85" s="86">
        <f t="shared" si="11"/>
        <v>0</v>
      </c>
      <c r="G85" s="86">
        <f t="shared" si="11"/>
        <v>0</v>
      </c>
      <c r="H85" s="86">
        <f t="shared" si="11"/>
        <v>0</v>
      </c>
      <c r="I85" s="388">
        <f t="shared" si="11"/>
        <v>0</v>
      </c>
    </row>
    <row r="86" spans="1:9" x14ac:dyDescent="0.25">
      <c r="A86" s="385" t="s">
        <v>40</v>
      </c>
      <c r="B86" s="2"/>
      <c r="C86" s="2"/>
      <c r="D86" s="2"/>
      <c r="E86" s="2"/>
      <c r="F86" s="86">
        <f t="shared" si="11"/>
        <v>0</v>
      </c>
      <c r="G86" s="86">
        <f t="shared" si="11"/>
        <v>0</v>
      </c>
      <c r="H86" s="86">
        <f t="shared" si="11"/>
        <v>0</v>
      </c>
      <c r="I86" s="388">
        <f t="shared" si="11"/>
        <v>0</v>
      </c>
    </row>
    <row r="87" spans="1:9" x14ac:dyDescent="0.25">
      <c r="A87" s="385" t="s">
        <v>41</v>
      </c>
      <c r="B87" s="2"/>
      <c r="C87" s="2"/>
      <c r="D87" s="2"/>
      <c r="E87" s="2"/>
      <c r="F87" s="86">
        <f t="shared" si="11"/>
        <v>0</v>
      </c>
      <c r="G87" s="86">
        <f t="shared" si="11"/>
        <v>0</v>
      </c>
      <c r="H87" s="86">
        <f t="shared" si="11"/>
        <v>0</v>
      </c>
      <c r="I87" s="388">
        <f t="shared" si="11"/>
        <v>0</v>
      </c>
    </row>
    <row r="88" spans="1:9" x14ac:dyDescent="0.25">
      <c r="A88" s="385" t="s">
        <v>42</v>
      </c>
      <c r="B88" s="2">
        <v>1</v>
      </c>
      <c r="C88" s="2">
        <v>0</v>
      </c>
      <c r="D88" s="2">
        <v>0</v>
      </c>
      <c r="E88" s="2">
        <v>0</v>
      </c>
      <c r="F88" s="86">
        <f t="shared" si="11"/>
        <v>1.7857142857142856</v>
      </c>
      <c r="G88" s="86">
        <f t="shared" si="11"/>
        <v>0</v>
      </c>
      <c r="H88" s="86">
        <f t="shared" si="11"/>
        <v>0</v>
      </c>
      <c r="I88" s="388">
        <f t="shared" si="11"/>
        <v>0</v>
      </c>
    </row>
    <row r="89" spans="1:9" x14ac:dyDescent="0.25">
      <c r="A89" s="385" t="s">
        <v>43</v>
      </c>
      <c r="B89" s="2"/>
      <c r="C89" s="2"/>
      <c r="D89" s="2"/>
      <c r="E89" s="2"/>
      <c r="F89" s="86">
        <f t="shared" si="11"/>
        <v>0</v>
      </c>
      <c r="G89" s="86">
        <f t="shared" si="11"/>
        <v>0</v>
      </c>
      <c r="H89" s="86">
        <f t="shared" si="11"/>
        <v>0</v>
      </c>
      <c r="I89" s="388">
        <f t="shared" si="11"/>
        <v>0</v>
      </c>
    </row>
    <row r="90" spans="1:9" x14ac:dyDescent="0.25">
      <c r="A90" s="385" t="s">
        <v>44</v>
      </c>
      <c r="B90" s="2"/>
      <c r="C90" s="2"/>
      <c r="D90" s="2"/>
      <c r="E90" s="2"/>
      <c r="F90" s="86">
        <f t="shared" si="11"/>
        <v>0</v>
      </c>
      <c r="G90" s="86">
        <f t="shared" si="11"/>
        <v>0</v>
      </c>
      <c r="H90" s="86">
        <f t="shared" si="11"/>
        <v>0</v>
      </c>
      <c r="I90" s="388">
        <f t="shared" si="11"/>
        <v>0</v>
      </c>
    </row>
    <row r="91" spans="1:9" x14ac:dyDescent="0.25">
      <c r="A91" s="385" t="s">
        <v>45</v>
      </c>
      <c r="B91" s="2">
        <v>4</v>
      </c>
      <c r="C91" s="2">
        <v>0</v>
      </c>
      <c r="D91" s="2">
        <v>3</v>
      </c>
      <c r="E91" s="2">
        <v>3</v>
      </c>
      <c r="F91" s="86">
        <f t="shared" si="11"/>
        <v>8.8888888888888893</v>
      </c>
      <c r="G91" s="86">
        <f t="shared" si="11"/>
        <v>0</v>
      </c>
      <c r="H91" s="86">
        <f t="shared" si="11"/>
        <v>8.5714285714285712</v>
      </c>
      <c r="I91" s="388">
        <f t="shared" si="11"/>
        <v>15</v>
      </c>
    </row>
    <row r="92" spans="1:9" ht="31.5" x14ac:dyDescent="0.25">
      <c r="A92" s="386" t="s">
        <v>46</v>
      </c>
      <c r="B92" s="2">
        <v>103</v>
      </c>
      <c r="C92" s="2">
        <v>41.5</v>
      </c>
      <c r="D92" s="2">
        <v>61.5</v>
      </c>
      <c r="E92" s="2">
        <v>46.5</v>
      </c>
      <c r="F92" s="86">
        <f t="shared" si="11"/>
        <v>5.4991991457554725</v>
      </c>
      <c r="G92" s="86">
        <f t="shared" si="11"/>
        <v>7.1490094745908701</v>
      </c>
      <c r="H92" s="86">
        <f t="shared" si="11"/>
        <v>4.7619047619047619</v>
      </c>
      <c r="I92" s="388">
        <f t="shared" si="11"/>
        <v>5.095890410958904</v>
      </c>
    </row>
    <row r="93" spans="1:9" ht="16.5" thickBot="1" x14ac:dyDescent="0.3">
      <c r="A93" s="380" t="s">
        <v>56</v>
      </c>
      <c r="B93" s="381">
        <f>+SUM(B66:B92)</f>
        <v>290</v>
      </c>
      <c r="C93" s="381">
        <f>+SUM(C66:C92)</f>
        <v>80</v>
      </c>
      <c r="D93" s="381">
        <f>+SUM(D66:D92)</f>
        <v>201</v>
      </c>
      <c r="E93" s="381">
        <f>+SUM(E66:E92)</f>
        <v>141</v>
      </c>
      <c r="F93" s="114">
        <f>+IFERROR(B93/(C31+C62),0)*100</f>
        <v>4.7540983606557372</v>
      </c>
      <c r="G93" s="114">
        <f>+IFERROR(C93/(D31+D62),0)*100</f>
        <v>5.8565153733528552</v>
      </c>
      <c r="H93" s="114">
        <f t="shared" si="11"/>
        <v>4.0556900726392255</v>
      </c>
      <c r="I93" s="115">
        <f t="shared" si="11"/>
        <v>4.2152466367713002</v>
      </c>
    </row>
    <row r="94" spans="1:9" x14ac:dyDescent="0.25">
      <c r="A94" s="19"/>
      <c r="B94" s="6"/>
      <c r="C94" s="6"/>
      <c r="D94" s="6"/>
      <c r="I94" s="6"/>
    </row>
  </sheetData>
  <mergeCells count="3">
    <mergeCell ref="A1:J1"/>
    <mergeCell ref="A2:J2"/>
    <mergeCell ref="A33:J33"/>
  </mergeCells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2"/>
  <sheetViews>
    <sheetView view="pageBreakPreview" zoomScaleNormal="100" zoomScaleSheetLayoutView="100" workbookViewId="0">
      <selection activeCell="A96" sqref="A96:I124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763" t="s">
        <v>254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0" ht="16.5" thickBot="1" x14ac:dyDescent="0.3">
      <c r="A2" s="761" t="s">
        <v>54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32.25" thickBot="1" x14ac:dyDescent="0.3">
      <c r="A3" s="47" t="s">
        <v>68</v>
      </c>
      <c r="B3" s="48" t="s">
        <v>59</v>
      </c>
      <c r="C3" s="48" t="s">
        <v>60</v>
      </c>
      <c r="D3" s="49" t="s">
        <v>61</v>
      </c>
      <c r="E3" s="49" t="s">
        <v>62</v>
      </c>
      <c r="F3" s="49" t="s">
        <v>63</v>
      </c>
      <c r="G3" s="50" t="s">
        <v>64</v>
      </c>
      <c r="H3" s="50" t="s">
        <v>65</v>
      </c>
      <c r="I3" s="50" t="s">
        <v>66</v>
      </c>
      <c r="J3" s="51" t="s">
        <v>67</v>
      </c>
    </row>
    <row r="4" spans="1:10" ht="31.5" x14ac:dyDescent="0.25">
      <c r="A4" s="384" t="s">
        <v>20</v>
      </c>
      <c r="B4" s="46"/>
      <c r="C4" s="46"/>
      <c r="D4" s="46"/>
      <c r="E4" s="46"/>
      <c r="F4" s="46"/>
      <c r="G4" s="83">
        <f>IFERROR(C4/B4,0)</f>
        <v>0</v>
      </c>
      <c r="H4" s="83">
        <f>IFERROR(E4/D4,0)</f>
        <v>0</v>
      </c>
      <c r="I4" s="83">
        <f>IFERROR(F4/E4,0)</f>
        <v>0</v>
      </c>
      <c r="J4" s="376">
        <f>IFERROR(F4/B4,0)</f>
        <v>0</v>
      </c>
    </row>
    <row r="5" spans="1:10" x14ac:dyDescent="0.25">
      <c r="A5" s="385" t="s">
        <v>21</v>
      </c>
      <c r="B5" s="2"/>
      <c r="C5" s="2"/>
      <c r="D5" s="2"/>
      <c r="E5" s="2"/>
      <c r="F5" s="2"/>
      <c r="G5" s="84">
        <f t="shared" ref="G5:G27" si="0">IFERROR(C5/B5,0)</f>
        <v>0</v>
      </c>
      <c r="H5" s="84">
        <f t="shared" ref="H5:I27" si="1">IFERROR(E5/D5,0)</f>
        <v>0</v>
      </c>
      <c r="I5" s="84">
        <f t="shared" si="1"/>
        <v>0</v>
      </c>
      <c r="J5" s="378">
        <f t="shared" ref="J5:J27" si="2">IFERROR(F5/B5,0)</f>
        <v>0</v>
      </c>
    </row>
    <row r="6" spans="1:10" x14ac:dyDescent="0.25">
      <c r="A6" s="385" t="s">
        <v>22</v>
      </c>
      <c r="B6" s="2">
        <v>25</v>
      </c>
      <c r="C6" s="2">
        <v>31</v>
      </c>
      <c r="D6" s="2">
        <v>10</v>
      </c>
      <c r="E6" s="2">
        <v>28</v>
      </c>
      <c r="F6" s="2">
        <v>26</v>
      </c>
      <c r="G6" s="84">
        <f t="shared" si="0"/>
        <v>1.24</v>
      </c>
      <c r="H6" s="84">
        <f t="shared" si="1"/>
        <v>2.8</v>
      </c>
      <c r="I6" s="84">
        <f t="shared" si="1"/>
        <v>0.9285714285714286</v>
      </c>
      <c r="J6" s="378">
        <f t="shared" si="2"/>
        <v>1.04</v>
      </c>
    </row>
    <row r="7" spans="1:10" ht="31.5" x14ac:dyDescent="0.25">
      <c r="A7" s="385" t="s">
        <v>23</v>
      </c>
      <c r="B7" s="2"/>
      <c r="C7" s="2"/>
      <c r="D7" s="2"/>
      <c r="E7" s="2"/>
      <c r="F7" s="2"/>
      <c r="G7" s="84">
        <f t="shared" si="0"/>
        <v>0</v>
      </c>
      <c r="H7" s="84">
        <f t="shared" si="1"/>
        <v>0</v>
      </c>
      <c r="I7" s="84">
        <f t="shared" si="1"/>
        <v>0</v>
      </c>
      <c r="J7" s="378">
        <f t="shared" si="2"/>
        <v>0</v>
      </c>
    </row>
    <row r="8" spans="1:10" x14ac:dyDescent="0.25">
      <c r="A8" s="385" t="s">
        <v>24</v>
      </c>
      <c r="B8" s="2"/>
      <c r="C8" s="2"/>
      <c r="D8" s="2"/>
      <c r="E8" s="2"/>
      <c r="F8" s="2"/>
      <c r="G8" s="84">
        <f t="shared" si="0"/>
        <v>0</v>
      </c>
      <c r="H8" s="84">
        <f t="shared" si="1"/>
        <v>0</v>
      </c>
      <c r="I8" s="84">
        <f t="shared" si="1"/>
        <v>0</v>
      </c>
      <c r="J8" s="378">
        <f t="shared" si="2"/>
        <v>0</v>
      </c>
    </row>
    <row r="9" spans="1:10" x14ac:dyDescent="0.25">
      <c r="A9" s="385" t="s">
        <v>25</v>
      </c>
      <c r="B9" s="2"/>
      <c r="C9" s="2"/>
      <c r="D9" s="2"/>
      <c r="E9" s="2"/>
      <c r="F9" s="2"/>
      <c r="G9" s="84">
        <f t="shared" si="0"/>
        <v>0</v>
      </c>
      <c r="H9" s="84">
        <f t="shared" si="1"/>
        <v>0</v>
      </c>
      <c r="I9" s="84">
        <f t="shared" si="1"/>
        <v>0</v>
      </c>
      <c r="J9" s="378">
        <f t="shared" si="2"/>
        <v>0</v>
      </c>
    </row>
    <row r="10" spans="1:10" x14ac:dyDescent="0.25">
      <c r="A10" s="385" t="s">
        <v>26</v>
      </c>
      <c r="B10" s="2"/>
      <c r="C10" s="2"/>
      <c r="D10" s="2"/>
      <c r="E10" s="2"/>
      <c r="F10" s="2"/>
      <c r="G10" s="84">
        <f t="shared" si="0"/>
        <v>0</v>
      </c>
      <c r="H10" s="84">
        <f t="shared" si="1"/>
        <v>0</v>
      </c>
      <c r="I10" s="84">
        <f t="shared" si="1"/>
        <v>0</v>
      </c>
      <c r="J10" s="378">
        <f t="shared" si="2"/>
        <v>0</v>
      </c>
    </row>
    <row r="11" spans="1:10" x14ac:dyDescent="0.25">
      <c r="A11" s="385" t="s">
        <v>27</v>
      </c>
      <c r="B11" s="2">
        <v>92.5</v>
      </c>
      <c r="C11" s="2">
        <v>60</v>
      </c>
      <c r="D11" s="2">
        <v>6</v>
      </c>
      <c r="E11" s="2">
        <v>54</v>
      </c>
      <c r="F11" s="2">
        <v>39</v>
      </c>
      <c r="G11" s="84">
        <f t="shared" si="0"/>
        <v>0.64864864864864868</v>
      </c>
      <c r="H11" s="84">
        <f t="shared" si="1"/>
        <v>9</v>
      </c>
      <c r="I11" s="84">
        <f t="shared" si="1"/>
        <v>0.72222222222222221</v>
      </c>
      <c r="J11" s="378">
        <f t="shared" si="2"/>
        <v>0.42162162162162165</v>
      </c>
    </row>
    <row r="12" spans="1:10" x14ac:dyDescent="0.25">
      <c r="A12" s="385" t="s">
        <v>28</v>
      </c>
      <c r="B12" s="23"/>
      <c r="C12" s="23"/>
      <c r="D12" s="23"/>
      <c r="E12" s="23"/>
      <c r="F12" s="23"/>
      <c r="G12" s="84">
        <f t="shared" si="0"/>
        <v>0</v>
      </c>
      <c r="H12" s="84">
        <f t="shared" si="1"/>
        <v>0</v>
      </c>
      <c r="I12" s="84">
        <f t="shared" si="1"/>
        <v>0</v>
      </c>
      <c r="J12" s="378">
        <f t="shared" si="2"/>
        <v>0</v>
      </c>
    </row>
    <row r="13" spans="1:10" ht="31.5" x14ac:dyDescent="0.25">
      <c r="A13" s="385" t="s">
        <v>29</v>
      </c>
      <c r="B13" s="31"/>
      <c r="C13" s="31"/>
      <c r="D13" s="23"/>
      <c r="E13" s="23"/>
      <c r="F13" s="23"/>
      <c r="G13" s="84">
        <f t="shared" si="0"/>
        <v>0</v>
      </c>
      <c r="H13" s="84">
        <f t="shared" si="1"/>
        <v>0</v>
      </c>
      <c r="I13" s="84">
        <f t="shared" si="1"/>
        <v>0</v>
      </c>
      <c r="J13" s="378">
        <f t="shared" si="2"/>
        <v>0</v>
      </c>
    </row>
    <row r="14" spans="1:10" x14ac:dyDescent="0.25">
      <c r="A14" s="385" t="s">
        <v>30</v>
      </c>
      <c r="B14" s="2">
        <v>527.5</v>
      </c>
      <c r="C14" s="2">
        <v>444.5</v>
      </c>
      <c r="D14" s="2">
        <v>110</v>
      </c>
      <c r="E14" s="2">
        <v>403.5</v>
      </c>
      <c r="F14" s="2">
        <v>370.5</v>
      </c>
      <c r="G14" s="84">
        <f t="shared" si="0"/>
        <v>0.842654028436019</v>
      </c>
      <c r="H14" s="84">
        <f t="shared" si="1"/>
        <v>3.668181818181818</v>
      </c>
      <c r="I14" s="84">
        <f t="shared" si="1"/>
        <v>0.91821561338289959</v>
      </c>
      <c r="J14" s="378">
        <f t="shared" si="2"/>
        <v>0.70236966824644553</v>
      </c>
    </row>
    <row r="15" spans="1:10" ht="47.25" x14ac:dyDescent="0.25">
      <c r="A15" s="385" t="s">
        <v>31</v>
      </c>
      <c r="B15" s="2">
        <v>1410</v>
      </c>
      <c r="C15" s="2">
        <v>1136</v>
      </c>
      <c r="D15" s="2">
        <v>152</v>
      </c>
      <c r="E15" s="2">
        <v>998</v>
      </c>
      <c r="F15" s="2">
        <v>868</v>
      </c>
      <c r="G15" s="84">
        <f t="shared" si="0"/>
        <v>0.80567375886524828</v>
      </c>
      <c r="H15" s="84">
        <f t="shared" si="1"/>
        <v>6.5657894736842106</v>
      </c>
      <c r="I15" s="84">
        <f t="shared" si="1"/>
        <v>0.86973947895791581</v>
      </c>
      <c r="J15" s="378">
        <f t="shared" si="2"/>
        <v>0.61560283687943262</v>
      </c>
    </row>
    <row r="16" spans="1:10" x14ac:dyDescent="0.25">
      <c r="A16" s="385" t="s">
        <v>32</v>
      </c>
      <c r="B16" s="2">
        <v>40</v>
      </c>
      <c r="C16" s="2">
        <v>16</v>
      </c>
      <c r="D16" s="2">
        <v>1</v>
      </c>
      <c r="E16" s="2">
        <v>14</v>
      </c>
      <c r="F16" s="2">
        <v>12</v>
      </c>
      <c r="G16" s="84">
        <f t="shared" si="0"/>
        <v>0.4</v>
      </c>
      <c r="H16" s="84">
        <f t="shared" si="1"/>
        <v>14</v>
      </c>
      <c r="I16" s="84">
        <f t="shared" si="1"/>
        <v>0.8571428571428571</v>
      </c>
      <c r="J16" s="378">
        <f t="shared" si="2"/>
        <v>0.3</v>
      </c>
    </row>
    <row r="17" spans="1:11" x14ac:dyDescent="0.25">
      <c r="A17" s="385" t="s">
        <v>33</v>
      </c>
      <c r="B17" s="2"/>
      <c r="C17" s="2"/>
      <c r="D17" s="2"/>
      <c r="E17" s="2"/>
      <c r="F17" s="2"/>
      <c r="G17" s="84">
        <f t="shared" si="0"/>
        <v>0</v>
      </c>
      <c r="H17" s="84">
        <f t="shared" si="1"/>
        <v>0</v>
      </c>
      <c r="I17" s="84">
        <f t="shared" si="1"/>
        <v>0</v>
      </c>
      <c r="J17" s="378">
        <f t="shared" si="2"/>
        <v>0</v>
      </c>
    </row>
    <row r="18" spans="1:11" x14ac:dyDescent="0.25">
      <c r="A18" s="385" t="s">
        <v>34</v>
      </c>
      <c r="B18" s="2"/>
      <c r="C18" s="2"/>
      <c r="D18" s="2"/>
      <c r="E18" s="2"/>
      <c r="F18" s="2"/>
      <c r="G18" s="84">
        <f t="shared" si="0"/>
        <v>0</v>
      </c>
      <c r="H18" s="84">
        <f t="shared" si="1"/>
        <v>0</v>
      </c>
      <c r="I18" s="84">
        <f t="shared" si="1"/>
        <v>0</v>
      </c>
      <c r="J18" s="378">
        <f t="shared" si="2"/>
        <v>0</v>
      </c>
    </row>
    <row r="19" spans="1:11" x14ac:dyDescent="0.25">
      <c r="A19" s="385" t="s">
        <v>35</v>
      </c>
      <c r="B19" s="2">
        <v>20</v>
      </c>
      <c r="C19" s="2">
        <v>7.5</v>
      </c>
      <c r="D19" s="2">
        <v>2</v>
      </c>
      <c r="E19" s="2">
        <v>7.5</v>
      </c>
      <c r="F19" s="2">
        <v>6.5</v>
      </c>
      <c r="G19" s="84">
        <f t="shared" si="0"/>
        <v>0.375</v>
      </c>
      <c r="H19" s="84">
        <f t="shared" si="1"/>
        <v>3.75</v>
      </c>
      <c r="I19" s="84">
        <f t="shared" si="1"/>
        <v>0.8666666666666667</v>
      </c>
      <c r="J19" s="378">
        <f t="shared" si="2"/>
        <v>0.32500000000000001</v>
      </c>
    </row>
    <row r="20" spans="1:11" x14ac:dyDescent="0.25">
      <c r="A20" s="385" t="s">
        <v>36</v>
      </c>
      <c r="B20" s="2"/>
      <c r="C20" s="2"/>
      <c r="D20" s="2"/>
      <c r="E20" s="2"/>
      <c r="F20" s="2"/>
      <c r="G20" s="84">
        <f t="shared" si="0"/>
        <v>0</v>
      </c>
      <c r="H20" s="84">
        <f t="shared" si="1"/>
        <v>0</v>
      </c>
      <c r="I20" s="84">
        <f t="shared" si="1"/>
        <v>0</v>
      </c>
      <c r="J20" s="378">
        <f t="shared" si="2"/>
        <v>0</v>
      </c>
    </row>
    <row r="21" spans="1:11" x14ac:dyDescent="0.25">
      <c r="A21" s="385" t="s">
        <v>37</v>
      </c>
      <c r="B21" s="2"/>
      <c r="C21" s="2"/>
      <c r="D21" s="2"/>
      <c r="E21" s="2"/>
      <c r="F21" s="2"/>
      <c r="G21" s="84">
        <f t="shared" si="0"/>
        <v>0</v>
      </c>
      <c r="H21" s="84">
        <f t="shared" si="1"/>
        <v>0</v>
      </c>
      <c r="I21" s="84">
        <f t="shared" si="1"/>
        <v>0</v>
      </c>
      <c r="J21" s="378">
        <f t="shared" si="2"/>
        <v>0</v>
      </c>
    </row>
    <row r="22" spans="1:11" x14ac:dyDescent="0.25">
      <c r="A22" s="385" t="s">
        <v>38</v>
      </c>
      <c r="B22" s="2"/>
      <c r="C22" s="2"/>
      <c r="D22" s="2"/>
      <c r="E22" s="2"/>
      <c r="F22" s="2"/>
      <c r="G22" s="84">
        <f t="shared" si="0"/>
        <v>0</v>
      </c>
      <c r="H22" s="84">
        <f t="shared" si="1"/>
        <v>0</v>
      </c>
      <c r="I22" s="84">
        <f t="shared" si="1"/>
        <v>0</v>
      </c>
      <c r="J22" s="378">
        <f t="shared" si="2"/>
        <v>0</v>
      </c>
      <c r="K22" s="6"/>
    </row>
    <row r="23" spans="1:11" x14ac:dyDescent="0.25">
      <c r="A23" s="385" t="s">
        <v>39</v>
      </c>
      <c r="B23" s="2"/>
      <c r="C23" s="2"/>
      <c r="D23" s="2"/>
      <c r="E23" s="2"/>
      <c r="F23" s="2"/>
      <c r="G23" s="84">
        <f t="shared" si="0"/>
        <v>0</v>
      </c>
      <c r="H23" s="84">
        <f t="shared" si="1"/>
        <v>0</v>
      </c>
      <c r="I23" s="84">
        <f t="shared" si="1"/>
        <v>0</v>
      </c>
      <c r="J23" s="378">
        <f t="shared" si="2"/>
        <v>0</v>
      </c>
      <c r="K23" s="6"/>
    </row>
    <row r="24" spans="1:11" x14ac:dyDescent="0.25">
      <c r="A24" s="385" t="s">
        <v>40</v>
      </c>
      <c r="B24" s="2"/>
      <c r="C24" s="2"/>
      <c r="D24" s="2"/>
      <c r="E24" s="2"/>
      <c r="F24" s="2"/>
      <c r="G24" s="84">
        <f t="shared" si="0"/>
        <v>0</v>
      </c>
      <c r="H24" s="84">
        <f t="shared" si="1"/>
        <v>0</v>
      </c>
      <c r="I24" s="84">
        <f t="shared" si="1"/>
        <v>0</v>
      </c>
      <c r="J24" s="378">
        <f t="shared" si="2"/>
        <v>0</v>
      </c>
      <c r="K24" s="6"/>
    </row>
    <row r="25" spans="1:11" x14ac:dyDescent="0.25">
      <c r="A25" s="385" t="s">
        <v>41</v>
      </c>
      <c r="B25" s="2"/>
      <c r="C25" s="2"/>
      <c r="D25" s="2"/>
      <c r="E25" s="2"/>
      <c r="F25" s="2"/>
      <c r="G25" s="84">
        <f t="shared" si="0"/>
        <v>0</v>
      </c>
      <c r="H25" s="84">
        <f t="shared" si="1"/>
        <v>0</v>
      </c>
      <c r="I25" s="84">
        <f t="shared" si="1"/>
        <v>0</v>
      </c>
      <c r="J25" s="378">
        <f t="shared" si="2"/>
        <v>0</v>
      </c>
      <c r="K25" s="6"/>
    </row>
    <row r="26" spans="1:11" x14ac:dyDescent="0.25">
      <c r="A26" s="385" t="s">
        <v>42</v>
      </c>
      <c r="B26" s="2">
        <v>35</v>
      </c>
      <c r="C26" s="2">
        <v>31</v>
      </c>
      <c r="D26" s="2">
        <v>4</v>
      </c>
      <c r="E26" s="2">
        <v>27</v>
      </c>
      <c r="F26" s="2">
        <v>26</v>
      </c>
      <c r="G26" s="84">
        <f t="shared" si="0"/>
        <v>0.88571428571428568</v>
      </c>
      <c r="H26" s="84">
        <f t="shared" si="1"/>
        <v>6.75</v>
      </c>
      <c r="I26" s="84">
        <f t="shared" si="1"/>
        <v>0.96296296296296291</v>
      </c>
      <c r="J26" s="378">
        <f t="shared" si="2"/>
        <v>0.74285714285714288</v>
      </c>
      <c r="K26" s="6"/>
    </row>
    <row r="27" spans="1:11" x14ac:dyDescent="0.25">
      <c r="A27" s="385" t="s">
        <v>43</v>
      </c>
      <c r="B27" s="2"/>
      <c r="C27" s="2"/>
      <c r="D27" s="2"/>
      <c r="E27" s="2"/>
      <c r="F27" s="2"/>
      <c r="G27" s="84">
        <f t="shared" si="0"/>
        <v>0</v>
      </c>
      <c r="H27" s="84">
        <f t="shared" si="1"/>
        <v>0</v>
      </c>
      <c r="I27" s="84">
        <f t="shared" si="1"/>
        <v>0</v>
      </c>
      <c r="J27" s="378">
        <f t="shared" si="2"/>
        <v>0</v>
      </c>
      <c r="K27" s="6"/>
    </row>
    <row r="28" spans="1:11" x14ac:dyDescent="0.25">
      <c r="A28" s="385" t="s">
        <v>44</v>
      </c>
      <c r="B28" s="2"/>
      <c r="C28" s="2"/>
      <c r="D28" s="2"/>
      <c r="E28" s="2"/>
      <c r="F28" s="2"/>
      <c r="G28" s="84">
        <f>IFERROR(C28/B28,0)</f>
        <v>0</v>
      </c>
      <c r="H28" s="84">
        <f t="shared" ref="H28:I31" si="3">IFERROR(E28/D28,0)</f>
        <v>0</v>
      </c>
      <c r="I28" s="84">
        <f t="shared" si="3"/>
        <v>0</v>
      </c>
      <c r="J28" s="378">
        <f>IFERROR(F28/B28,0)</f>
        <v>0</v>
      </c>
      <c r="K28" s="6"/>
    </row>
    <row r="29" spans="1:11" x14ac:dyDescent="0.25">
      <c r="A29" s="385" t="s">
        <v>45</v>
      </c>
      <c r="B29" s="2">
        <v>20</v>
      </c>
      <c r="C29" s="2">
        <v>15</v>
      </c>
      <c r="D29" s="2">
        <v>2</v>
      </c>
      <c r="E29" s="2">
        <v>11</v>
      </c>
      <c r="F29" s="2">
        <v>10</v>
      </c>
      <c r="G29" s="84">
        <f>IFERROR(C29/B29,0)</f>
        <v>0.75</v>
      </c>
      <c r="H29" s="84">
        <f t="shared" si="3"/>
        <v>5.5</v>
      </c>
      <c r="I29" s="84">
        <f t="shared" si="3"/>
        <v>0.90909090909090906</v>
      </c>
      <c r="J29" s="378">
        <f>IFERROR(F29/B29,0)</f>
        <v>0.5</v>
      </c>
      <c r="K29" s="6"/>
    </row>
    <row r="30" spans="1:11" ht="31.5" x14ac:dyDescent="0.25">
      <c r="A30" s="386" t="s">
        <v>46</v>
      </c>
      <c r="B30" s="23">
        <v>355</v>
      </c>
      <c r="C30" s="23">
        <v>391</v>
      </c>
      <c r="D30" s="23">
        <v>73</v>
      </c>
      <c r="E30" s="23">
        <v>326</v>
      </c>
      <c r="F30" s="23">
        <v>303</v>
      </c>
      <c r="G30" s="84">
        <f>IFERROR(C30/B30,0)</f>
        <v>1.1014084507042254</v>
      </c>
      <c r="H30" s="84">
        <f t="shared" si="3"/>
        <v>4.4657534246575343</v>
      </c>
      <c r="I30" s="84">
        <f t="shared" si="3"/>
        <v>0.92944785276073616</v>
      </c>
      <c r="J30" s="378">
        <f>IFERROR(F30/B30,0)</f>
        <v>0.85352112676056335</v>
      </c>
    </row>
    <row r="31" spans="1:11" ht="16.5" thickBot="1" x14ac:dyDescent="0.3">
      <c r="A31" s="380" t="s">
        <v>56</v>
      </c>
      <c r="B31" s="389">
        <f>SUM(B4:B30)</f>
        <v>2525</v>
      </c>
      <c r="C31" s="389">
        <f>SUM(C4:C30)</f>
        <v>2132</v>
      </c>
      <c r="D31" s="389">
        <f>SUM(D4:D30)</f>
        <v>360</v>
      </c>
      <c r="E31" s="389">
        <f>SUM(E4:E30)</f>
        <v>1869</v>
      </c>
      <c r="F31" s="389">
        <f>SUM(F4:F30)</f>
        <v>1661</v>
      </c>
      <c r="G31" s="382">
        <f>IFERROR(C31/B31,0)</f>
        <v>0.84435643564356433</v>
      </c>
      <c r="H31" s="382">
        <f t="shared" si="3"/>
        <v>5.1916666666666664</v>
      </c>
      <c r="I31" s="382">
        <f t="shared" si="3"/>
        <v>0.88871054039593367</v>
      </c>
      <c r="J31" s="383">
        <f>IFERROR(F31/B31,0)</f>
        <v>0.65782178217821785</v>
      </c>
    </row>
    <row r="32" spans="1:11" x14ac:dyDescent="0.25">
      <c r="A32" s="10"/>
      <c r="B32" s="6"/>
      <c r="C32" s="6"/>
      <c r="D32" s="6"/>
      <c r="E32" s="6"/>
      <c r="F32" s="6"/>
      <c r="G32" s="6"/>
      <c r="H32" s="6"/>
      <c r="J32" s="6"/>
    </row>
    <row r="33" spans="1:10" ht="16.5" thickBot="1" x14ac:dyDescent="0.3">
      <c r="A33" s="761" t="s">
        <v>55</v>
      </c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32.25" thickBot="1" x14ac:dyDescent="0.3">
      <c r="A34" s="47" t="s">
        <v>68</v>
      </c>
      <c r="B34" s="48" t="s">
        <v>59</v>
      </c>
      <c r="C34" s="48" t="s">
        <v>60</v>
      </c>
      <c r="D34" s="49" t="s">
        <v>61</v>
      </c>
      <c r="E34" s="49" t="s">
        <v>62</v>
      </c>
      <c r="F34" s="49" t="s">
        <v>63</v>
      </c>
      <c r="G34" s="62" t="s">
        <v>64</v>
      </c>
      <c r="H34" s="62" t="s">
        <v>65</v>
      </c>
      <c r="I34" s="62" t="s">
        <v>66</v>
      </c>
      <c r="J34" s="63" t="s">
        <v>67</v>
      </c>
    </row>
    <row r="35" spans="1:10" ht="31.5" x14ac:dyDescent="0.25">
      <c r="A35" s="384" t="s">
        <v>20</v>
      </c>
      <c r="B35" s="46"/>
      <c r="C35" s="46"/>
      <c r="D35" s="46"/>
      <c r="E35" s="46"/>
      <c r="F35" s="46"/>
      <c r="G35" s="83">
        <f>IFERROR(C35/B35,0)</f>
        <v>0</v>
      </c>
      <c r="H35" s="83">
        <f>IFERROR(E35/D35,0)</f>
        <v>0</v>
      </c>
      <c r="I35" s="83">
        <f>IFERROR(F35/E35,0)</f>
        <v>0</v>
      </c>
      <c r="J35" s="376">
        <f>IFERROR(F35/B35,0)</f>
        <v>0</v>
      </c>
    </row>
    <row r="36" spans="1:10" x14ac:dyDescent="0.25">
      <c r="A36" s="385" t="s">
        <v>21</v>
      </c>
      <c r="B36" s="2"/>
      <c r="C36" s="2"/>
      <c r="D36" s="2"/>
      <c r="E36" s="2"/>
      <c r="F36" s="2"/>
      <c r="G36" s="84">
        <f t="shared" ref="G36:G60" si="4">IFERROR(C36/B36,0)</f>
        <v>0</v>
      </c>
      <c r="H36" s="84">
        <f t="shared" ref="H36:I51" si="5">IFERROR(E36/D36,0)</f>
        <v>0</v>
      </c>
      <c r="I36" s="84">
        <f t="shared" si="5"/>
        <v>0</v>
      </c>
      <c r="J36" s="378">
        <f t="shared" ref="J36:J60" si="6">IFERROR(F36/B36,0)</f>
        <v>0</v>
      </c>
    </row>
    <row r="37" spans="1:10" x14ac:dyDescent="0.25">
      <c r="A37" s="385" t="s">
        <v>22</v>
      </c>
      <c r="B37" s="2"/>
      <c r="C37" s="2"/>
      <c r="D37" s="2"/>
      <c r="E37" s="2"/>
      <c r="F37" s="2"/>
      <c r="G37" s="84">
        <f t="shared" si="4"/>
        <v>0</v>
      </c>
      <c r="H37" s="84">
        <f t="shared" si="5"/>
        <v>0</v>
      </c>
      <c r="I37" s="84">
        <f t="shared" si="5"/>
        <v>0</v>
      </c>
      <c r="J37" s="378">
        <f t="shared" si="6"/>
        <v>0</v>
      </c>
    </row>
    <row r="38" spans="1:10" ht="31.5" x14ac:dyDescent="0.25">
      <c r="A38" s="385" t="s">
        <v>23</v>
      </c>
      <c r="B38" s="2"/>
      <c r="C38" s="2"/>
      <c r="D38" s="2"/>
      <c r="E38" s="2"/>
      <c r="F38" s="2"/>
      <c r="G38" s="84">
        <f t="shared" si="4"/>
        <v>0</v>
      </c>
      <c r="H38" s="84">
        <f t="shared" si="5"/>
        <v>0</v>
      </c>
      <c r="I38" s="84">
        <f t="shared" si="5"/>
        <v>0</v>
      </c>
      <c r="J38" s="378">
        <f t="shared" si="6"/>
        <v>0</v>
      </c>
    </row>
    <row r="39" spans="1:10" x14ac:dyDescent="0.25">
      <c r="A39" s="385" t="s">
        <v>24</v>
      </c>
      <c r="B39" s="2"/>
      <c r="C39" s="2"/>
      <c r="D39" s="2"/>
      <c r="E39" s="2"/>
      <c r="F39" s="2"/>
      <c r="G39" s="84">
        <f t="shared" si="4"/>
        <v>0</v>
      </c>
      <c r="H39" s="84">
        <f t="shared" si="5"/>
        <v>0</v>
      </c>
      <c r="I39" s="84">
        <f t="shared" si="5"/>
        <v>0</v>
      </c>
      <c r="J39" s="378">
        <f t="shared" si="6"/>
        <v>0</v>
      </c>
    </row>
    <row r="40" spans="1:10" x14ac:dyDescent="0.25">
      <c r="A40" s="385" t="s">
        <v>25</v>
      </c>
      <c r="B40" s="2"/>
      <c r="C40" s="2"/>
      <c r="D40" s="2"/>
      <c r="E40" s="2"/>
      <c r="F40" s="2"/>
      <c r="G40" s="84">
        <f t="shared" si="4"/>
        <v>0</v>
      </c>
      <c r="H40" s="84">
        <f t="shared" si="5"/>
        <v>0</v>
      </c>
      <c r="I40" s="84">
        <f t="shared" si="5"/>
        <v>0</v>
      </c>
      <c r="J40" s="378">
        <f t="shared" si="6"/>
        <v>0</v>
      </c>
    </row>
    <row r="41" spans="1:10" x14ac:dyDescent="0.25">
      <c r="A41" s="385" t="s">
        <v>26</v>
      </c>
      <c r="B41" s="2"/>
      <c r="C41" s="2"/>
      <c r="D41" s="2"/>
      <c r="E41" s="2"/>
      <c r="F41" s="2"/>
      <c r="G41" s="84">
        <f t="shared" si="4"/>
        <v>0</v>
      </c>
      <c r="H41" s="84">
        <f t="shared" si="5"/>
        <v>0</v>
      </c>
      <c r="I41" s="84">
        <f t="shared" si="5"/>
        <v>0</v>
      </c>
      <c r="J41" s="378">
        <f t="shared" si="6"/>
        <v>0</v>
      </c>
    </row>
    <row r="42" spans="1:10" x14ac:dyDescent="0.25">
      <c r="A42" s="385" t="s">
        <v>27</v>
      </c>
      <c r="B42" s="2"/>
      <c r="C42" s="2"/>
      <c r="D42" s="2"/>
      <c r="E42" s="2"/>
      <c r="F42" s="2"/>
      <c r="G42" s="84">
        <f t="shared" si="4"/>
        <v>0</v>
      </c>
      <c r="H42" s="84">
        <f t="shared" si="5"/>
        <v>0</v>
      </c>
      <c r="I42" s="84">
        <f t="shared" si="5"/>
        <v>0</v>
      </c>
      <c r="J42" s="378">
        <f t="shared" si="6"/>
        <v>0</v>
      </c>
    </row>
    <row r="43" spans="1:10" x14ac:dyDescent="0.25">
      <c r="A43" s="385" t="s">
        <v>28</v>
      </c>
      <c r="B43" s="23"/>
      <c r="C43" s="23"/>
      <c r="D43" s="23"/>
      <c r="E43" s="23"/>
      <c r="F43" s="23"/>
      <c r="G43" s="84">
        <f t="shared" si="4"/>
        <v>0</v>
      </c>
      <c r="H43" s="84">
        <f t="shared" si="5"/>
        <v>0</v>
      </c>
      <c r="I43" s="84">
        <f t="shared" si="5"/>
        <v>0</v>
      </c>
      <c r="J43" s="378">
        <f t="shared" si="6"/>
        <v>0</v>
      </c>
    </row>
    <row r="44" spans="1:10" ht="31.5" x14ac:dyDescent="0.25">
      <c r="A44" s="385" t="s">
        <v>29</v>
      </c>
      <c r="B44" s="31"/>
      <c r="C44" s="31"/>
      <c r="D44" s="23"/>
      <c r="E44" s="23"/>
      <c r="F44" s="23"/>
      <c r="G44" s="84">
        <f t="shared" si="4"/>
        <v>0</v>
      </c>
      <c r="H44" s="84">
        <f t="shared" si="5"/>
        <v>0</v>
      </c>
      <c r="I44" s="84">
        <f t="shared" si="5"/>
        <v>0</v>
      </c>
      <c r="J44" s="378">
        <f t="shared" si="6"/>
        <v>0</v>
      </c>
    </row>
    <row r="45" spans="1:10" x14ac:dyDescent="0.25">
      <c r="A45" s="385" t="s">
        <v>30</v>
      </c>
      <c r="B45" s="2"/>
      <c r="C45" s="2"/>
      <c r="D45" s="2"/>
      <c r="E45" s="2"/>
      <c r="F45" s="2"/>
      <c r="G45" s="84">
        <f t="shared" si="4"/>
        <v>0</v>
      </c>
      <c r="H45" s="84">
        <f t="shared" si="5"/>
        <v>0</v>
      </c>
      <c r="I45" s="84">
        <f t="shared" si="5"/>
        <v>0</v>
      </c>
      <c r="J45" s="378">
        <f t="shared" si="6"/>
        <v>0</v>
      </c>
    </row>
    <row r="46" spans="1:10" ht="47.25" x14ac:dyDescent="0.25">
      <c r="A46" s="385" t="s">
        <v>31</v>
      </c>
      <c r="B46" s="2"/>
      <c r="C46" s="2"/>
      <c r="D46" s="2"/>
      <c r="E46" s="2"/>
      <c r="F46" s="2"/>
      <c r="G46" s="84">
        <f t="shared" si="4"/>
        <v>0</v>
      </c>
      <c r="H46" s="84">
        <f t="shared" si="5"/>
        <v>0</v>
      </c>
      <c r="I46" s="84">
        <f t="shared" si="5"/>
        <v>0</v>
      </c>
      <c r="J46" s="378">
        <f t="shared" si="6"/>
        <v>0</v>
      </c>
    </row>
    <row r="47" spans="1:10" x14ac:dyDescent="0.25">
      <c r="A47" s="385" t="s">
        <v>32</v>
      </c>
      <c r="B47" s="2"/>
      <c r="C47" s="2"/>
      <c r="D47" s="2"/>
      <c r="E47" s="2"/>
      <c r="F47" s="2"/>
      <c r="G47" s="84">
        <f t="shared" si="4"/>
        <v>0</v>
      </c>
      <c r="H47" s="84">
        <f t="shared" si="5"/>
        <v>0</v>
      </c>
      <c r="I47" s="84">
        <f t="shared" si="5"/>
        <v>0</v>
      </c>
      <c r="J47" s="378">
        <f t="shared" si="6"/>
        <v>0</v>
      </c>
    </row>
    <row r="48" spans="1:10" x14ac:dyDescent="0.25">
      <c r="A48" s="385" t="s">
        <v>33</v>
      </c>
      <c r="B48" s="2"/>
      <c r="C48" s="2"/>
      <c r="D48" s="2"/>
      <c r="E48" s="2"/>
      <c r="F48" s="2"/>
      <c r="G48" s="84">
        <f t="shared" si="4"/>
        <v>0</v>
      </c>
      <c r="H48" s="84">
        <f t="shared" si="5"/>
        <v>0</v>
      </c>
      <c r="I48" s="84">
        <f t="shared" si="5"/>
        <v>0</v>
      </c>
      <c r="J48" s="378">
        <f t="shared" si="6"/>
        <v>0</v>
      </c>
    </row>
    <row r="49" spans="1:10" x14ac:dyDescent="0.25">
      <c r="A49" s="385" t="s">
        <v>34</v>
      </c>
      <c r="B49" s="2"/>
      <c r="C49" s="2"/>
      <c r="D49" s="2"/>
      <c r="E49" s="2"/>
      <c r="F49" s="2"/>
      <c r="G49" s="84">
        <f t="shared" si="4"/>
        <v>0</v>
      </c>
      <c r="H49" s="84">
        <f t="shared" si="5"/>
        <v>0</v>
      </c>
      <c r="I49" s="84">
        <f t="shared" si="5"/>
        <v>0</v>
      </c>
      <c r="J49" s="378">
        <f t="shared" si="6"/>
        <v>0</v>
      </c>
    </row>
    <row r="50" spans="1:10" x14ac:dyDescent="0.25">
      <c r="A50" s="385" t="s">
        <v>35</v>
      </c>
      <c r="B50" s="2"/>
      <c r="C50" s="2"/>
      <c r="D50" s="2"/>
      <c r="E50" s="2"/>
      <c r="F50" s="2"/>
      <c r="G50" s="84">
        <f t="shared" si="4"/>
        <v>0</v>
      </c>
      <c r="H50" s="84">
        <f t="shared" si="5"/>
        <v>0</v>
      </c>
      <c r="I50" s="84">
        <f t="shared" si="5"/>
        <v>0</v>
      </c>
      <c r="J50" s="378">
        <f t="shared" si="6"/>
        <v>0</v>
      </c>
    </row>
    <row r="51" spans="1:10" x14ac:dyDescent="0.25">
      <c r="A51" s="385" t="s">
        <v>36</v>
      </c>
      <c r="B51" s="2"/>
      <c r="C51" s="2"/>
      <c r="D51" s="2"/>
      <c r="E51" s="2"/>
      <c r="F51" s="2"/>
      <c r="G51" s="84">
        <f t="shared" si="4"/>
        <v>0</v>
      </c>
      <c r="H51" s="84">
        <f t="shared" si="5"/>
        <v>0</v>
      </c>
      <c r="I51" s="84">
        <f t="shared" si="5"/>
        <v>0</v>
      </c>
      <c r="J51" s="378">
        <f t="shared" si="6"/>
        <v>0</v>
      </c>
    </row>
    <row r="52" spans="1:10" x14ac:dyDescent="0.25">
      <c r="A52" s="385" t="s">
        <v>37</v>
      </c>
      <c r="B52" s="2"/>
      <c r="C52" s="2"/>
      <c r="D52" s="2"/>
      <c r="E52" s="2"/>
      <c r="F52" s="2"/>
      <c r="G52" s="84">
        <f t="shared" si="4"/>
        <v>0</v>
      </c>
      <c r="H52" s="84">
        <f t="shared" ref="H52:I60" si="7">IFERROR(E52/D52,0)</f>
        <v>0</v>
      </c>
      <c r="I52" s="84">
        <f t="shared" si="7"/>
        <v>0</v>
      </c>
      <c r="J52" s="378">
        <f t="shared" si="6"/>
        <v>0</v>
      </c>
    </row>
    <row r="53" spans="1:10" x14ac:dyDescent="0.25">
      <c r="A53" s="385" t="s">
        <v>38</v>
      </c>
      <c r="B53" s="2"/>
      <c r="C53" s="2"/>
      <c r="D53" s="2"/>
      <c r="E53" s="2"/>
      <c r="F53" s="2"/>
      <c r="G53" s="84">
        <f t="shared" si="4"/>
        <v>0</v>
      </c>
      <c r="H53" s="84">
        <f t="shared" si="7"/>
        <v>0</v>
      </c>
      <c r="I53" s="84">
        <f t="shared" si="7"/>
        <v>0</v>
      </c>
      <c r="J53" s="378">
        <f t="shared" si="6"/>
        <v>0</v>
      </c>
    </row>
    <row r="54" spans="1:10" x14ac:dyDescent="0.25">
      <c r="A54" s="385" t="s">
        <v>39</v>
      </c>
      <c r="B54" s="2"/>
      <c r="C54" s="2"/>
      <c r="D54" s="2"/>
      <c r="E54" s="2"/>
      <c r="F54" s="2"/>
      <c r="G54" s="84">
        <f t="shared" si="4"/>
        <v>0</v>
      </c>
      <c r="H54" s="84">
        <f t="shared" si="7"/>
        <v>0</v>
      </c>
      <c r="I54" s="84">
        <f t="shared" si="7"/>
        <v>0</v>
      </c>
      <c r="J54" s="378">
        <f t="shared" si="6"/>
        <v>0</v>
      </c>
    </row>
    <row r="55" spans="1:10" x14ac:dyDescent="0.25">
      <c r="A55" s="385" t="s">
        <v>40</v>
      </c>
      <c r="B55" s="2"/>
      <c r="C55" s="2"/>
      <c r="D55" s="2"/>
      <c r="E55" s="2"/>
      <c r="F55" s="2"/>
      <c r="G55" s="84">
        <f t="shared" si="4"/>
        <v>0</v>
      </c>
      <c r="H55" s="84">
        <f t="shared" si="7"/>
        <v>0</v>
      </c>
      <c r="I55" s="84">
        <f t="shared" si="7"/>
        <v>0</v>
      </c>
      <c r="J55" s="378">
        <f t="shared" si="6"/>
        <v>0</v>
      </c>
    </row>
    <row r="56" spans="1:10" x14ac:dyDescent="0.25">
      <c r="A56" s="385" t="s">
        <v>41</v>
      </c>
      <c r="B56" s="2"/>
      <c r="C56" s="2"/>
      <c r="D56" s="2"/>
      <c r="E56" s="2"/>
      <c r="F56" s="2"/>
      <c r="G56" s="84">
        <f t="shared" si="4"/>
        <v>0</v>
      </c>
      <c r="H56" s="84">
        <f t="shared" si="7"/>
        <v>0</v>
      </c>
      <c r="I56" s="84">
        <f t="shared" si="7"/>
        <v>0</v>
      </c>
      <c r="J56" s="378">
        <f t="shared" si="6"/>
        <v>0</v>
      </c>
    </row>
    <row r="57" spans="1:10" x14ac:dyDescent="0.25">
      <c r="A57" s="385" t="s">
        <v>42</v>
      </c>
      <c r="B57" s="2"/>
      <c r="C57" s="2"/>
      <c r="D57" s="2"/>
      <c r="E57" s="2"/>
      <c r="F57" s="2"/>
      <c r="G57" s="84">
        <f t="shared" si="4"/>
        <v>0</v>
      </c>
      <c r="H57" s="84">
        <f t="shared" si="7"/>
        <v>0</v>
      </c>
      <c r="I57" s="84">
        <f t="shared" si="7"/>
        <v>0</v>
      </c>
      <c r="J57" s="378">
        <f t="shared" si="6"/>
        <v>0</v>
      </c>
    </row>
    <row r="58" spans="1:10" x14ac:dyDescent="0.25">
      <c r="A58" s="385" t="s">
        <v>43</v>
      </c>
      <c r="B58" s="2"/>
      <c r="C58" s="2"/>
      <c r="D58" s="2"/>
      <c r="E58" s="2"/>
      <c r="F58" s="2"/>
      <c r="G58" s="84">
        <f t="shared" si="4"/>
        <v>0</v>
      </c>
      <c r="H58" s="84">
        <f t="shared" si="7"/>
        <v>0</v>
      </c>
      <c r="I58" s="84">
        <f t="shared" si="7"/>
        <v>0</v>
      </c>
      <c r="J58" s="378">
        <f t="shared" si="6"/>
        <v>0</v>
      </c>
    </row>
    <row r="59" spans="1:10" x14ac:dyDescent="0.25">
      <c r="A59" s="385" t="s">
        <v>44</v>
      </c>
      <c r="B59" s="2"/>
      <c r="C59" s="2"/>
      <c r="D59" s="2"/>
      <c r="E59" s="2"/>
      <c r="F59" s="2"/>
      <c r="G59" s="84">
        <f t="shared" si="4"/>
        <v>0</v>
      </c>
      <c r="H59" s="84">
        <f t="shared" si="7"/>
        <v>0</v>
      </c>
      <c r="I59" s="84">
        <f t="shared" si="7"/>
        <v>0</v>
      </c>
      <c r="J59" s="378">
        <f t="shared" si="6"/>
        <v>0</v>
      </c>
    </row>
    <row r="60" spans="1:10" x14ac:dyDescent="0.25">
      <c r="A60" s="385" t="s">
        <v>45</v>
      </c>
      <c r="B60" s="2"/>
      <c r="C60" s="2"/>
      <c r="D60" s="2"/>
      <c r="E60" s="2"/>
      <c r="F60" s="2"/>
      <c r="G60" s="84">
        <f t="shared" si="4"/>
        <v>0</v>
      </c>
      <c r="H60" s="84">
        <f t="shared" si="7"/>
        <v>0</v>
      </c>
      <c r="I60" s="84">
        <f t="shared" si="7"/>
        <v>0</v>
      </c>
      <c r="J60" s="378">
        <f t="shared" si="6"/>
        <v>0</v>
      </c>
    </row>
    <row r="61" spans="1:10" ht="31.5" x14ac:dyDescent="0.25">
      <c r="A61" s="386" t="s">
        <v>46</v>
      </c>
      <c r="B61" s="23"/>
      <c r="C61" s="23"/>
      <c r="D61" s="23"/>
      <c r="E61" s="23"/>
      <c r="F61" s="23"/>
      <c r="G61" s="84">
        <f>IFERROR(C61/B61,0)</f>
        <v>0</v>
      </c>
      <c r="H61" s="84">
        <f>IFERROR(E61/D61,0)</f>
        <v>0</v>
      </c>
      <c r="I61" s="84">
        <f>IFERROR(F61/E61,0)</f>
        <v>0</v>
      </c>
      <c r="J61" s="378">
        <f>IFERROR(F61/B61,0)</f>
        <v>0</v>
      </c>
    </row>
    <row r="62" spans="1:10" ht="16.5" thickBot="1" x14ac:dyDescent="0.3">
      <c r="A62" s="380" t="s">
        <v>56</v>
      </c>
      <c r="B62" s="389">
        <f>SUM(B35:B61)</f>
        <v>0</v>
      </c>
      <c r="C62" s="389">
        <f>SUM(C35:C61)</f>
        <v>0</v>
      </c>
      <c r="D62" s="389">
        <f>SUM(D35:D61)</f>
        <v>0</v>
      </c>
      <c r="E62" s="389">
        <f>SUM(E35:E61)</f>
        <v>0</v>
      </c>
      <c r="F62" s="389">
        <f>SUM(F35:F61)</f>
        <v>0</v>
      </c>
      <c r="G62" s="382">
        <f>IFERROR(C62/B62,0)</f>
        <v>0</v>
      </c>
      <c r="H62" s="382">
        <f>IFERROR(E62/D62,0)</f>
        <v>0</v>
      </c>
      <c r="I62" s="382">
        <f>IFERROR(F62/E62,0)</f>
        <v>0</v>
      </c>
      <c r="J62" s="383">
        <f>IFERROR(F62/B62,0)</f>
        <v>0</v>
      </c>
    </row>
    <row r="63" spans="1:10" x14ac:dyDescent="0.25">
      <c r="J63" s="6"/>
    </row>
    <row r="64" spans="1:10" ht="16.5" thickBot="1" x14ac:dyDescent="0.3">
      <c r="A64" s="764" t="s">
        <v>123</v>
      </c>
      <c r="B64" s="765"/>
      <c r="C64" s="765"/>
      <c r="D64" s="765"/>
      <c r="E64" s="766"/>
    </row>
    <row r="65" spans="1:9" ht="63.75" thickBot="1" x14ac:dyDescent="0.3">
      <c r="A65" s="57" t="s">
        <v>68</v>
      </c>
      <c r="B65" s="58" t="s">
        <v>60</v>
      </c>
      <c r="C65" s="59" t="s">
        <v>61</v>
      </c>
      <c r="D65" s="59" t="s">
        <v>62</v>
      </c>
      <c r="E65" s="59" t="s">
        <v>63</v>
      </c>
      <c r="F65" s="60" t="s">
        <v>141</v>
      </c>
      <c r="G65" s="60" t="s">
        <v>142</v>
      </c>
      <c r="H65" s="60" t="s">
        <v>143</v>
      </c>
      <c r="I65" s="61" t="s">
        <v>144</v>
      </c>
    </row>
    <row r="66" spans="1:9" ht="31.5" x14ac:dyDescent="0.25">
      <c r="A66" s="384" t="s">
        <v>20</v>
      </c>
      <c r="B66" s="46"/>
      <c r="C66" s="46"/>
      <c r="D66" s="46"/>
      <c r="E66" s="46"/>
      <c r="F66" s="85">
        <f>+IFERROR(B66/(C4+C35),0)*100</f>
        <v>0</v>
      </c>
      <c r="G66" s="85">
        <f>+IFERROR(C66/(D4+D35),0)*100</f>
        <v>0</v>
      </c>
      <c r="H66" s="85">
        <f>+IFERROR(D66/(E4+E35),0)*100</f>
        <v>0</v>
      </c>
      <c r="I66" s="387">
        <f>+IFERROR(E66/(F4+F35),0)*100</f>
        <v>0</v>
      </c>
    </row>
    <row r="67" spans="1:9" x14ac:dyDescent="0.25">
      <c r="A67" s="385" t="s">
        <v>21</v>
      </c>
      <c r="B67" s="2"/>
      <c r="C67" s="2"/>
      <c r="D67" s="2"/>
      <c r="E67" s="2"/>
      <c r="F67" s="86">
        <f t="shared" ref="F67:I82" si="8">+IFERROR(B67/(C5+C36),0)*100</f>
        <v>0</v>
      </c>
      <c r="G67" s="86">
        <f t="shared" si="8"/>
        <v>0</v>
      </c>
      <c r="H67" s="86">
        <f t="shared" si="8"/>
        <v>0</v>
      </c>
      <c r="I67" s="388">
        <f t="shared" si="8"/>
        <v>0</v>
      </c>
    </row>
    <row r="68" spans="1:9" x14ac:dyDescent="0.25">
      <c r="A68" s="385" t="s">
        <v>22</v>
      </c>
      <c r="B68" s="2">
        <v>24</v>
      </c>
      <c r="C68" s="2">
        <v>5</v>
      </c>
      <c r="D68" s="2">
        <v>23</v>
      </c>
      <c r="E68" s="2">
        <v>22</v>
      </c>
      <c r="F68" s="86">
        <f t="shared" si="8"/>
        <v>77.41935483870968</v>
      </c>
      <c r="G68" s="86">
        <f t="shared" si="8"/>
        <v>50</v>
      </c>
      <c r="H68" s="86">
        <f t="shared" si="8"/>
        <v>82.142857142857139</v>
      </c>
      <c r="I68" s="388">
        <f t="shared" si="8"/>
        <v>84.615384615384613</v>
      </c>
    </row>
    <row r="69" spans="1:9" ht="31.5" x14ac:dyDescent="0.25">
      <c r="A69" s="385" t="s">
        <v>23</v>
      </c>
      <c r="B69" s="2"/>
      <c r="C69" s="2"/>
      <c r="D69" s="2"/>
      <c r="E69" s="2"/>
      <c r="F69" s="86">
        <f t="shared" si="8"/>
        <v>0</v>
      </c>
      <c r="G69" s="86">
        <f t="shared" si="8"/>
        <v>0</v>
      </c>
      <c r="H69" s="86">
        <f t="shared" si="8"/>
        <v>0</v>
      </c>
      <c r="I69" s="388">
        <f t="shared" si="8"/>
        <v>0</v>
      </c>
    </row>
    <row r="70" spans="1:9" x14ac:dyDescent="0.25">
      <c r="A70" s="385" t="s">
        <v>24</v>
      </c>
      <c r="B70" s="2"/>
      <c r="C70" s="2"/>
      <c r="D70" s="2"/>
      <c r="E70" s="2"/>
      <c r="F70" s="86">
        <f t="shared" si="8"/>
        <v>0</v>
      </c>
      <c r="G70" s="86">
        <f t="shared" si="8"/>
        <v>0</v>
      </c>
      <c r="H70" s="86">
        <f t="shared" si="8"/>
        <v>0</v>
      </c>
      <c r="I70" s="388">
        <f t="shared" si="8"/>
        <v>0</v>
      </c>
    </row>
    <row r="71" spans="1:9" x14ac:dyDescent="0.25">
      <c r="A71" s="385" t="s">
        <v>25</v>
      </c>
      <c r="B71" s="2"/>
      <c r="C71" s="2"/>
      <c r="D71" s="2"/>
      <c r="E71" s="2"/>
      <c r="F71" s="86">
        <f t="shared" si="8"/>
        <v>0</v>
      </c>
      <c r="G71" s="86">
        <f t="shared" si="8"/>
        <v>0</v>
      </c>
      <c r="H71" s="86">
        <f t="shared" si="8"/>
        <v>0</v>
      </c>
      <c r="I71" s="388">
        <f t="shared" si="8"/>
        <v>0</v>
      </c>
    </row>
    <row r="72" spans="1:9" x14ac:dyDescent="0.25">
      <c r="A72" s="385" t="s">
        <v>26</v>
      </c>
      <c r="B72" s="2"/>
      <c r="C72" s="2"/>
      <c r="D72" s="2"/>
      <c r="E72" s="2"/>
      <c r="F72" s="86">
        <f t="shared" si="8"/>
        <v>0</v>
      </c>
      <c r="G72" s="86">
        <f t="shared" si="8"/>
        <v>0</v>
      </c>
      <c r="H72" s="86">
        <f t="shared" si="8"/>
        <v>0</v>
      </c>
      <c r="I72" s="388">
        <f t="shared" si="8"/>
        <v>0</v>
      </c>
    </row>
    <row r="73" spans="1:9" x14ac:dyDescent="0.25">
      <c r="A73" s="385" t="s">
        <v>27</v>
      </c>
      <c r="B73" s="284">
        <v>52.5</v>
      </c>
      <c r="C73" s="284">
        <v>5</v>
      </c>
      <c r="D73" s="284">
        <v>47.5</v>
      </c>
      <c r="E73" s="284">
        <v>36.5</v>
      </c>
      <c r="F73" s="86">
        <f t="shared" si="8"/>
        <v>87.5</v>
      </c>
      <c r="G73" s="86">
        <f t="shared" si="8"/>
        <v>83.333333333333343</v>
      </c>
      <c r="H73" s="86">
        <f t="shared" si="8"/>
        <v>87.962962962962962</v>
      </c>
      <c r="I73" s="388">
        <f t="shared" si="8"/>
        <v>93.589743589743591</v>
      </c>
    </row>
    <row r="74" spans="1:9" x14ac:dyDescent="0.25">
      <c r="A74" s="385" t="s">
        <v>28</v>
      </c>
      <c r="B74" s="31"/>
      <c r="C74" s="23"/>
      <c r="D74" s="23"/>
      <c r="E74" s="23"/>
      <c r="F74" s="86">
        <f t="shared" si="8"/>
        <v>0</v>
      </c>
      <c r="G74" s="86">
        <f t="shared" si="8"/>
        <v>0</v>
      </c>
      <c r="H74" s="86">
        <f t="shared" si="8"/>
        <v>0</v>
      </c>
      <c r="I74" s="388">
        <f t="shared" si="8"/>
        <v>0</v>
      </c>
    </row>
    <row r="75" spans="1:9" ht="31.5" x14ac:dyDescent="0.25">
      <c r="A75" s="385" t="s">
        <v>29</v>
      </c>
      <c r="B75" s="2"/>
      <c r="C75" s="2"/>
      <c r="D75" s="2"/>
      <c r="E75" s="2"/>
      <c r="F75" s="86">
        <f t="shared" si="8"/>
        <v>0</v>
      </c>
      <c r="G75" s="86">
        <f t="shared" si="8"/>
        <v>0</v>
      </c>
      <c r="H75" s="86">
        <f t="shared" si="8"/>
        <v>0</v>
      </c>
      <c r="I75" s="388">
        <f t="shared" si="8"/>
        <v>0</v>
      </c>
    </row>
    <row r="76" spans="1:9" x14ac:dyDescent="0.25">
      <c r="A76" s="385" t="s">
        <v>30</v>
      </c>
      <c r="B76" s="2">
        <v>403</v>
      </c>
      <c r="C76" s="2">
        <v>96</v>
      </c>
      <c r="D76" s="2">
        <v>378</v>
      </c>
      <c r="E76" s="2">
        <v>353</v>
      </c>
      <c r="F76" s="86">
        <f t="shared" si="8"/>
        <v>90.663667041619803</v>
      </c>
      <c r="G76" s="86">
        <f t="shared" si="8"/>
        <v>87.272727272727266</v>
      </c>
      <c r="H76" s="86">
        <f t="shared" si="8"/>
        <v>93.680297397769522</v>
      </c>
      <c r="I76" s="388">
        <f t="shared" si="8"/>
        <v>95.276653171390009</v>
      </c>
    </row>
    <row r="77" spans="1:9" ht="47.25" x14ac:dyDescent="0.25">
      <c r="A77" s="385" t="s">
        <v>31</v>
      </c>
      <c r="B77" s="2">
        <v>971.5</v>
      </c>
      <c r="C77" s="2">
        <v>119</v>
      </c>
      <c r="D77" s="2">
        <v>869.5</v>
      </c>
      <c r="E77" s="2">
        <v>778.5</v>
      </c>
      <c r="F77" s="86">
        <f t="shared" si="8"/>
        <v>85.519366197183103</v>
      </c>
      <c r="G77" s="86">
        <f t="shared" si="8"/>
        <v>78.289473684210535</v>
      </c>
      <c r="H77" s="86">
        <f t="shared" si="8"/>
        <v>87.124248496993985</v>
      </c>
      <c r="I77" s="388">
        <f t="shared" si="8"/>
        <v>89.688940092165907</v>
      </c>
    </row>
    <row r="78" spans="1:9" x14ac:dyDescent="0.25">
      <c r="A78" s="385" t="s">
        <v>32</v>
      </c>
      <c r="B78" s="2">
        <v>11</v>
      </c>
      <c r="C78" s="2">
        <v>0</v>
      </c>
      <c r="D78" s="2">
        <v>11</v>
      </c>
      <c r="E78" s="2">
        <v>9</v>
      </c>
      <c r="F78" s="86">
        <f t="shared" si="8"/>
        <v>68.75</v>
      </c>
      <c r="G78" s="86">
        <f t="shared" si="8"/>
        <v>0</v>
      </c>
      <c r="H78" s="86">
        <f t="shared" si="8"/>
        <v>78.571428571428569</v>
      </c>
      <c r="I78" s="388">
        <f t="shared" si="8"/>
        <v>75</v>
      </c>
    </row>
    <row r="79" spans="1:9" x14ac:dyDescent="0.25">
      <c r="A79" s="385" t="s">
        <v>33</v>
      </c>
      <c r="B79" s="2"/>
      <c r="C79" s="2"/>
      <c r="D79" s="2"/>
      <c r="E79" s="2"/>
      <c r="F79" s="86">
        <f t="shared" si="8"/>
        <v>0</v>
      </c>
      <c r="G79" s="86">
        <f t="shared" si="8"/>
        <v>0</v>
      </c>
      <c r="H79" s="86">
        <f t="shared" si="8"/>
        <v>0</v>
      </c>
      <c r="I79" s="388">
        <f t="shared" si="8"/>
        <v>0</v>
      </c>
    </row>
    <row r="80" spans="1:9" x14ac:dyDescent="0.25">
      <c r="A80" s="385" t="s">
        <v>34</v>
      </c>
      <c r="B80" s="2"/>
      <c r="C80" s="2"/>
      <c r="D80" s="2"/>
      <c r="E80" s="2"/>
      <c r="F80" s="86">
        <f t="shared" si="8"/>
        <v>0</v>
      </c>
      <c r="G80" s="86">
        <f t="shared" si="8"/>
        <v>0</v>
      </c>
      <c r="H80" s="86">
        <f t="shared" si="8"/>
        <v>0</v>
      </c>
      <c r="I80" s="388">
        <f t="shared" si="8"/>
        <v>0</v>
      </c>
    </row>
    <row r="81" spans="1:9" x14ac:dyDescent="0.25">
      <c r="A81" s="385" t="s">
        <v>35</v>
      </c>
      <c r="B81" s="2">
        <v>5</v>
      </c>
      <c r="C81" s="2">
        <v>2</v>
      </c>
      <c r="D81" s="2">
        <v>5</v>
      </c>
      <c r="E81" s="2">
        <v>5</v>
      </c>
      <c r="F81" s="86">
        <f t="shared" si="8"/>
        <v>66.666666666666657</v>
      </c>
      <c r="G81" s="86">
        <f t="shared" si="8"/>
        <v>100</v>
      </c>
      <c r="H81" s="86">
        <f t="shared" si="8"/>
        <v>66.666666666666657</v>
      </c>
      <c r="I81" s="388">
        <f t="shared" si="8"/>
        <v>76.923076923076934</v>
      </c>
    </row>
    <row r="82" spans="1:9" x14ac:dyDescent="0.25">
      <c r="A82" s="385" t="s">
        <v>36</v>
      </c>
      <c r="B82" s="2"/>
      <c r="C82" s="2"/>
      <c r="D82" s="2"/>
      <c r="E82" s="2"/>
      <c r="F82" s="86">
        <f t="shared" si="8"/>
        <v>0</v>
      </c>
      <c r="G82" s="86">
        <f t="shared" si="8"/>
        <v>0</v>
      </c>
      <c r="H82" s="86">
        <f t="shared" si="8"/>
        <v>0</v>
      </c>
      <c r="I82" s="388">
        <f t="shared" si="8"/>
        <v>0</v>
      </c>
    </row>
    <row r="83" spans="1:9" x14ac:dyDescent="0.25">
      <c r="A83" s="385" t="s">
        <v>37</v>
      </c>
      <c r="B83" s="2"/>
      <c r="C83" s="2"/>
      <c r="D83" s="2"/>
      <c r="E83" s="2"/>
      <c r="F83" s="86">
        <f t="shared" ref="F83:I93" si="9">+IFERROR(B83/(C21+C52),0)*100</f>
        <v>0</v>
      </c>
      <c r="G83" s="86">
        <f t="shared" si="9"/>
        <v>0</v>
      </c>
      <c r="H83" s="86">
        <f t="shared" si="9"/>
        <v>0</v>
      </c>
      <c r="I83" s="388">
        <f t="shared" si="9"/>
        <v>0</v>
      </c>
    </row>
    <row r="84" spans="1:9" x14ac:dyDescent="0.25">
      <c r="A84" s="385" t="s">
        <v>38</v>
      </c>
      <c r="B84" s="2"/>
      <c r="C84" s="2"/>
      <c r="D84" s="2"/>
      <c r="E84" s="2"/>
      <c r="F84" s="86">
        <f t="shared" si="9"/>
        <v>0</v>
      </c>
      <c r="G84" s="86">
        <f t="shared" si="9"/>
        <v>0</v>
      </c>
      <c r="H84" s="86">
        <f t="shared" si="9"/>
        <v>0</v>
      </c>
      <c r="I84" s="388">
        <f t="shared" si="9"/>
        <v>0</v>
      </c>
    </row>
    <row r="85" spans="1:9" x14ac:dyDescent="0.25">
      <c r="A85" s="385" t="s">
        <v>39</v>
      </c>
      <c r="B85" s="2"/>
      <c r="C85" s="2"/>
      <c r="D85" s="2"/>
      <c r="E85" s="2"/>
      <c r="F85" s="86">
        <f t="shared" si="9"/>
        <v>0</v>
      </c>
      <c r="G85" s="86">
        <f t="shared" si="9"/>
        <v>0</v>
      </c>
      <c r="H85" s="86">
        <f t="shared" si="9"/>
        <v>0</v>
      </c>
      <c r="I85" s="388">
        <f t="shared" si="9"/>
        <v>0</v>
      </c>
    </row>
    <row r="86" spans="1:9" x14ac:dyDescent="0.25">
      <c r="A86" s="385" t="s">
        <v>40</v>
      </c>
      <c r="B86" s="2"/>
      <c r="C86" s="2"/>
      <c r="D86" s="2"/>
      <c r="E86" s="2"/>
      <c r="F86" s="86">
        <f t="shared" si="9"/>
        <v>0</v>
      </c>
      <c r="G86" s="86">
        <f t="shared" si="9"/>
        <v>0</v>
      </c>
      <c r="H86" s="86">
        <f t="shared" si="9"/>
        <v>0</v>
      </c>
      <c r="I86" s="388">
        <f t="shared" si="9"/>
        <v>0</v>
      </c>
    </row>
    <row r="87" spans="1:9" x14ac:dyDescent="0.25">
      <c r="A87" s="385" t="s">
        <v>41</v>
      </c>
      <c r="B87" s="2"/>
      <c r="C87" s="2"/>
      <c r="D87" s="2"/>
      <c r="E87" s="2"/>
      <c r="F87" s="86">
        <f t="shared" si="9"/>
        <v>0</v>
      </c>
      <c r="G87" s="86">
        <f t="shared" si="9"/>
        <v>0</v>
      </c>
      <c r="H87" s="86">
        <f t="shared" si="9"/>
        <v>0</v>
      </c>
      <c r="I87" s="388">
        <f t="shared" si="9"/>
        <v>0</v>
      </c>
    </row>
    <row r="88" spans="1:9" x14ac:dyDescent="0.25">
      <c r="A88" s="385" t="s">
        <v>42</v>
      </c>
      <c r="B88" s="2">
        <v>23</v>
      </c>
      <c r="C88" s="2">
        <v>3</v>
      </c>
      <c r="D88" s="2">
        <v>20</v>
      </c>
      <c r="E88" s="2">
        <v>19</v>
      </c>
      <c r="F88" s="86">
        <f t="shared" si="9"/>
        <v>74.193548387096769</v>
      </c>
      <c r="G88" s="86">
        <f t="shared" si="9"/>
        <v>75</v>
      </c>
      <c r="H88" s="86">
        <f t="shared" si="9"/>
        <v>74.074074074074076</v>
      </c>
      <c r="I88" s="388">
        <f t="shared" si="9"/>
        <v>73.076923076923066</v>
      </c>
    </row>
    <row r="89" spans="1:9" x14ac:dyDescent="0.25">
      <c r="A89" s="385" t="s">
        <v>43</v>
      </c>
      <c r="B89" s="2"/>
      <c r="C89" s="2"/>
      <c r="D89" s="2"/>
      <c r="E89" s="2"/>
      <c r="F89" s="86">
        <f t="shared" si="9"/>
        <v>0</v>
      </c>
      <c r="G89" s="86">
        <f t="shared" si="9"/>
        <v>0</v>
      </c>
      <c r="H89" s="86">
        <f t="shared" si="9"/>
        <v>0</v>
      </c>
      <c r="I89" s="388">
        <f t="shared" si="9"/>
        <v>0</v>
      </c>
    </row>
    <row r="90" spans="1:9" x14ac:dyDescent="0.25">
      <c r="A90" s="385" t="s">
        <v>44</v>
      </c>
      <c r="B90" s="2"/>
      <c r="C90" s="2"/>
      <c r="D90" s="2"/>
      <c r="E90" s="2"/>
      <c r="F90" s="86">
        <f t="shared" si="9"/>
        <v>0</v>
      </c>
      <c r="G90" s="86">
        <f t="shared" si="9"/>
        <v>0</v>
      </c>
      <c r="H90" s="86">
        <f t="shared" si="9"/>
        <v>0</v>
      </c>
      <c r="I90" s="388">
        <f t="shared" si="9"/>
        <v>0</v>
      </c>
    </row>
    <row r="91" spans="1:9" x14ac:dyDescent="0.25">
      <c r="A91" s="385" t="s">
        <v>45</v>
      </c>
      <c r="B91" s="2">
        <v>14</v>
      </c>
      <c r="C91" s="2">
        <v>2</v>
      </c>
      <c r="D91" s="2">
        <v>11</v>
      </c>
      <c r="E91" s="2">
        <v>10</v>
      </c>
      <c r="F91" s="86">
        <f t="shared" si="9"/>
        <v>93.333333333333329</v>
      </c>
      <c r="G91" s="86">
        <f t="shared" si="9"/>
        <v>100</v>
      </c>
      <c r="H91" s="86">
        <f t="shared" si="9"/>
        <v>100</v>
      </c>
      <c r="I91" s="388">
        <f t="shared" si="9"/>
        <v>100</v>
      </c>
    </row>
    <row r="92" spans="1:9" ht="31.5" x14ac:dyDescent="0.25">
      <c r="A92" s="386" t="s">
        <v>46</v>
      </c>
      <c r="B92" s="2">
        <v>349</v>
      </c>
      <c r="C92" s="2">
        <v>44</v>
      </c>
      <c r="D92" s="2">
        <v>307</v>
      </c>
      <c r="E92" s="2">
        <v>287</v>
      </c>
      <c r="F92" s="86">
        <f t="shared" si="9"/>
        <v>89.258312020460366</v>
      </c>
      <c r="G92" s="86">
        <f t="shared" si="9"/>
        <v>60.273972602739725</v>
      </c>
      <c r="H92" s="86">
        <f t="shared" si="9"/>
        <v>94.171779141104295</v>
      </c>
      <c r="I92" s="388">
        <f t="shared" si="9"/>
        <v>94.71947194719472</v>
      </c>
    </row>
    <row r="93" spans="1:9" ht="16.5" thickBot="1" x14ac:dyDescent="0.3">
      <c r="A93" s="380" t="s">
        <v>56</v>
      </c>
      <c r="B93" s="389">
        <f>SUM(B66:B92)</f>
        <v>1853</v>
      </c>
      <c r="C93" s="389">
        <f>SUM(C66:C92)</f>
        <v>276</v>
      </c>
      <c r="D93" s="389">
        <f>SUM(D66:D92)</f>
        <v>1672</v>
      </c>
      <c r="E93" s="389">
        <f>SUM(E66:E92)</f>
        <v>1520</v>
      </c>
      <c r="F93" s="114">
        <f t="shared" si="9"/>
        <v>86.913696060037523</v>
      </c>
      <c r="G93" s="114">
        <f t="shared" si="9"/>
        <v>76.666666666666671</v>
      </c>
      <c r="H93" s="114">
        <f t="shared" si="9"/>
        <v>89.459604066345648</v>
      </c>
      <c r="I93" s="115">
        <f t="shared" si="9"/>
        <v>91.511137868753764</v>
      </c>
    </row>
    <row r="94" spans="1:9" x14ac:dyDescent="0.25">
      <c r="A94" s="19"/>
      <c r="B94" s="6"/>
      <c r="C94" s="6"/>
      <c r="E94" s="6"/>
      <c r="I94" s="6"/>
    </row>
    <row r="95" spans="1:9" ht="16.5" thickBot="1" x14ac:dyDescent="0.3">
      <c r="A95" s="72" t="s">
        <v>124</v>
      </c>
      <c r="B95" s="5"/>
      <c r="C95" s="5"/>
      <c r="D95" s="5"/>
      <c r="E95" s="5"/>
    </row>
    <row r="96" spans="1:9" ht="63.75" thickBot="1" x14ac:dyDescent="0.3">
      <c r="A96" s="57" t="s">
        <v>68</v>
      </c>
      <c r="B96" s="58" t="s">
        <v>60</v>
      </c>
      <c r="C96" s="59" t="s">
        <v>61</v>
      </c>
      <c r="D96" s="59" t="s">
        <v>62</v>
      </c>
      <c r="E96" s="59" t="s">
        <v>63</v>
      </c>
      <c r="F96" s="60" t="s">
        <v>141</v>
      </c>
      <c r="G96" s="60" t="s">
        <v>142</v>
      </c>
      <c r="H96" s="60" t="s">
        <v>143</v>
      </c>
      <c r="I96" s="61" t="s">
        <v>144</v>
      </c>
    </row>
    <row r="97" spans="1:9" ht="31.5" x14ac:dyDescent="0.25">
      <c r="A97" s="384" t="s">
        <v>20</v>
      </c>
      <c r="B97" s="46"/>
      <c r="C97" s="46"/>
      <c r="D97" s="46"/>
      <c r="E97" s="46"/>
      <c r="F97" s="85">
        <f>+IFERROR(B97/(C4+C35),0)*100</f>
        <v>0</v>
      </c>
      <c r="G97" s="85">
        <f>+IFERROR(C97/(D4+D35),0)*100</f>
        <v>0</v>
      </c>
      <c r="H97" s="85">
        <f>+IFERROR(D97/(E4+E35),0)*100</f>
        <v>0</v>
      </c>
      <c r="I97" s="387">
        <f>+IFERROR(E97/(F4+F35),0)*100</f>
        <v>0</v>
      </c>
    </row>
    <row r="98" spans="1:9" x14ac:dyDescent="0.25">
      <c r="A98" s="385" t="s">
        <v>21</v>
      </c>
      <c r="B98" s="2"/>
      <c r="C98" s="2"/>
      <c r="D98" s="2"/>
      <c r="E98" s="2"/>
      <c r="F98" s="86">
        <f t="shared" ref="F98:I113" si="10">+IFERROR(B98/(C5+C36),0)*100</f>
        <v>0</v>
      </c>
      <c r="G98" s="86">
        <f t="shared" si="10"/>
        <v>0</v>
      </c>
      <c r="H98" s="86">
        <f t="shared" si="10"/>
        <v>0</v>
      </c>
      <c r="I98" s="388">
        <f t="shared" si="10"/>
        <v>0</v>
      </c>
    </row>
    <row r="99" spans="1:9" x14ac:dyDescent="0.25">
      <c r="A99" s="385" t="s">
        <v>22</v>
      </c>
      <c r="B99" s="2">
        <v>2</v>
      </c>
      <c r="C99" s="2">
        <v>1</v>
      </c>
      <c r="D99" s="2">
        <v>1</v>
      </c>
      <c r="E99" s="2">
        <v>1</v>
      </c>
      <c r="F99" s="86">
        <f t="shared" si="10"/>
        <v>6.4516129032258061</v>
      </c>
      <c r="G99" s="86">
        <f t="shared" si="10"/>
        <v>10</v>
      </c>
      <c r="H99" s="86">
        <f t="shared" si="10"/>
        <v>3.5714285714285712</v>
      </c>
      <c r="I99" s="388">
        <f t="shared" si="10"/>
        <v>3.8461538461538463</v>
      </c>
    </row>
    <row r="100" spans="1:9" ht="31.5" x14ac:dyDescent="0.25">
      <c r="A100" s="385" t="s">
        <v>23</v>
      </c>
      <c r="B100" s="2"/>
      <c r="C100" s="2"/>
      <c r="D100" s="2"/>
      <c r="E100" s="2"/>
      <c r="F100" s="86">
        <f t="shared" si="10"/>
        <v>0</v>
      </c>
      <c r="G100" s="86">
        <f t="shared" si="10"/>
        <v>0</v>
      </c>
      <c r="H100" s="86">
        <f t="shared" si="10"/>
        <v>0</v>
      </c>
      <c r="I100" s="388">
        <f t="shared" si="10"/>
        <v>0</v>
      </c>
    </row>
    <row r="101" spans="1:9" x14ac:dyDescent="0.25">
      <c r="A101" s="385" t="s">
        <v>24</v>
      </c>
      <c r="B101" s="2"/>
      <c r="C101" s="2"/>
      <c r="D101" s="2"/>
      <c r="E101" s="2"/>
      <c r="F101" s="86">
        <f t="shared" si="10"/>
        <v>0</v>
      </c>
      <c r="G101" s="86">
        <f t="shared" si="10"/>
        <v>0</v>
      </c>
      <c r="H101" s="86">
        <f t="shared" si="10"/>
        <v>0</v>
      </c>
      <c r="I101" s="388">
        <f t="shared" si="10"/>
        <v>0</v>
      </c>
    </row>
    <row r="102" spans="1:9" x14ac:dyDescent="0.25">
      <c r="A102" s="385" t="s">
        <v>25</v>
      </c>
      <c r="B102" s="2"/>
      <c r="C102" s="2"/>
      <c r="D102" s="2"/>
      <c r="E102" s="2"/>
      <c r="F102" s="86">
        <f t="shared" si="10"/>
        <v>0</v>
      </c>
      <c r="G102" s="86">
        <f t="shared" si="10"/>
        <v>0</v>
      </c>
      <c r="H102" s="86">
        <f t="shared" si="10"/>
        <v>0</v>
      </c>
      <c r="I102" s="388">
        <f t="shared" si="10"/>
        <v>0</v>
      </c>
    </row>
    <row r="103" spans="1:9" x14ac:dyDescent="0.25">
      <c r="A103" s="385" t="s">
        <v>26</v>
      </c>
      <c r="B103" s="2"/>
      <c r="C103" s="2"/>
      <c r="D103" s="2"/>
      <c r="E103" s="2"/>
      <c r="F103" s="86">
        <f t="shared" si="10"/>
        <v>0</v>
      </c>
      <c r="G103" s="86">
        <f t="shared" si="10"/>
        <v>0</v>
      </c>
      <c r="H103" s="86">
        <f t="shared" si="10"/>
        <v>0</v>
      </c>
      <c r="I103" s="388">
        <f t="shared" si="10"/>
        <v>0</v>
      </c>
    </row>
    <row r="104" spans="1:9" x14ac:dyDescent="0.25">
      <c r="A104" s="385" t="s">
        <v>27</v>
      </c>
      <c r="B104" s="2">
        <v>1.5</v>
      </c>
      <c r="C104" s="2">
        <v>0</v>
      </c>
      <c r="D104" s="2">
        <v>1.5</v>
      </c>
      <c r="E104" s="2">
        <v>1</v>
      </c>
      <c r="F104" s="86">
        <f t="shared" si="10"/>
        <v>2.5</v>
      </c>
      <c r="G104" s="86">
        <f t="shared" si="10"/>
        <v>0</v>
      </c>
      <c r="H104" s="86">
        <f t="shared" si="10"/>
        <v>2.7777777777777777</v>
      </c>
      <c r="I104" s="388">
        <f t="shared" si="10"/>
        <v>2.5641025641025639</v>
      </c>
    </row>
    <row r="105" spans="1:9" x14ac:dyDescent="0.25">
      <c r="A105" s="385" t="s">
        <v>28</v>
      </c>
      <c r="B105" s="2"/>
      <c r="C105" s="2"/>
      <c r="D105" s="2"/>
      <c r="E105" s="2"/>
      <c r="F105" s="86">
        <f t="shared" si="10"/>
        <v>0</v>
      </c>
      <c r="G105" s="86">
        <f t="shared" si="10"/>
        <v>0</v>
      </c>
      <c r="H105" s="86">
        <f t="shared" si="10"/>
        <v>0</v>
      </c>
      <c r="I105" s="388">
        <f t="shared" si="10"/>
        <v>0</v>
      </c>
    </row>
    <row r="106" spans="1:9" ht="31.5" x14ac:dyDescent="0.25">
      <c r="A106" s="385" t="s">
        <v>29</v>
      </c>
      <c r="B106" s="2"/>
      <c r="C106" s="2"/>
      <c r="D106" s="2"/>
      <c r="E106" s="2"/>
      <c r="F106" s="86">
        <f t="shared" si="10"/>
        <v>0</v>
      </c>
      <c r="G106" s="86">
        <f t="shared" si="10"/>
        <v>0</v>
      </c>
      <c r="H106" s="86">
        <f t="shared" si="10"/>
        <v>0</v>
      </c>
      <c r="I106" s="388">
        <f t="shared" si="10"/>
        <v>0</v>
      </c>
    </row>
    <row r="107" spans="1:9" x14ac:dyDescent="0.25">
      <c r="A107" s="385" t="s">
        <v>30</v>
      </c>
      <c r="B107" s="2">
        <v>24</v>
      </c>
      <c r="C107" s="2">
        <v>11</v>
      </c>
      <c r="D107" s="2">
        <v>14</v>
      </c>
      <c r="E107" s="2">
        <v>9</v>
      </c>
      <c r="F107" s="86">
        <f t="shared" si="10"/>
        <v>5.3993250843644542</v>
      </c>
      <c r="G107" s="86">
        <f t="shared" si="10"/>
        <v>10</v>
      </c>
      <c r="H107" s="86">
        <f t="shared" si="10"/>
        <v>3.4696406443618342</v>
      </c>
      <c r="I107" s="388">
        <f t="shared" si="10"/>
        <v>2.42914979757085</v>
      </c>
    </row>
    <row r="108" spans="1:9" ht="47.25" x14ac:dyDescent="0.25">
      <c r="A108" s="385" t="s">
        <v>31</v>
      </c>
      <c r="B108" s="2">
        <v>64.5</v>
      </c>
      <c r="C108" s="2">
        <v>12</v>
      </c>
      <c r="D108" s="2">
        <v>46.5</v>
      </c>
      <c r="E108" s="2">
        <v>29</v>
      </c>
      <c r="F108" s="86">
        <f t="shared" si="10"/>
        <v>5.677816901408451</v>
      </c>
      <c r="G108" s="86">
        <f t="shared" si="10"/>
        <v>7.8947368421052628</v>
      </c>
      <c r="H108" s="86">
        <f t="shared" si="10"/>
        <v>4.6593186372745485</v>
      </c>
      <c r="I108" s="388">
        <f t="shared" si="10"/>
        <v>3.3410138248847927</v>
      </c>
    </row>
    <row r="109" spans="1:9" x14ac:dyDescent="0.25">
      <c r="A109" s="385" t="s">
        <v>32</v>
      </c>
      <c r="B109" s="2"/>
      <c r="C109" s="2"/>
      <c r="D109" s="2"/>
      <c r="E109" s="2"/>
      <c r="F109" s="86">
        <f t="shared" si="10"/>
        <v>0</v>
      </c>
      <c r="G109" s="86">
        <f t="shared" si="10"/>
        <v>0</v>
      </c>
      <c r="H109" s="86">
        <f t="shared" si="10"/>
        <v>0</v>
      </c>
      <c r="I109" s="388">
        <f t="shared" si="10"/>
        <v>0</v>
      </c>
    </row>
    <row r="110" spans="1:9" x14ac:dyDescent="0.25">
      <c r="A110" s="385" t="s">
        <v>33</v>
      </c>
      <c r="B110" s="2"/>
      <c r="C110" s="2"/>
      <c r="D110" s="2"/>
      <c r="E110" s="2"/>
      <c r="F110" s="86">
        <f t="shared" si="10"/>
        <v>0</v>
      </c>
      <c r="G110" s="86">
        <f t="shared" si="10"/>
        <v>0</v>
      </c>
      <c r="H110" s="86">
        <f t="shared" si="10"/>
        <v>0</v>
      </c>
      <c r="I110" s="388">
        <f t="shared" si="10"/>
        <v>0</v>
      </c>
    </row>
    <row r="111" spans="1:9" x14ac:dyDescent="0.25">
      <c r="A111" s="385" t="s">
        <v>34</v>
      </c>
      <c r="B111" s="2"/>
      <c r="C111" s="2"/>
      <c r="D111" s="2"/>
      <c r="E111" s="2"/>
      <c r="F111" s="86">
        <f>+IFERROR(B111/(C18+C49),0)*100</f>
        <v>0</v>
      </c>
      <c r="G111" s="86">
        <f t="shared" si="10"/>
        <v>0</v>
      </c>
      <c r="H111" s="86">
        <f t="shared" si="10"/>
        <v>0</v>
      </c>
      <c r="I111" s="388">
        <f t="shared" si="10"/>
        <v>0</v>
      </c>
    </row>
    <row r="112" spans="1:9" x14ac:dyDescent="0.25">
      <c r="A112" s="385" t="s">
        <v>35</v>
      </c>
      <c r="B112" s="2"/>
      <c r="C112" s="2"/>
      <c r="D112" s="2"/>
      <c r="E112" s="2"/>
      <c r="F112" s="86">
        <f t="shared" ref="F112:I124" si="11">+IFERROR(B112/(C19+C50),0)*100</f>
        <v>0</v>
      </c>
      <c r="G112" s="86">
        <f t="shared" si="10"/>
        <v>0</v>
      </c>
      <c r="H112" s="86">
        <f t="shared" si="10"/>
        <v>0</v>
      </c>
      <c r="I112" s="388">
        <f t="shared" si="10"/>
        <v>0</v>
      </c>
    </row>
    <row r="113" spans="1:9" x14ac:dyDescent="0.25">
      <c r="A113" s="385" t="s">
        <v>36</v>
      </c>
      <c r="B113" s="2"/>
      <c r="C113" s="2"/>
      <c r="D113" s="2"/>
      <c r="E113" s="2"/>
      <c r="F113" s="86">
        <f t="shared" si="11"/>
        <v>0</v>
      </c>
      <c r="G113" s="86">
        <f t="shared" si="10"/>
        <v>0</v>
      </c>
      <c r="H113" s="86">
        <f t="shared" si="10"/>
        <v>0</v>
      </c>
      <c r="I113" s="388">
        <f t="shared" si="10"/>
        <v>0</v>
      </c>
    </row>
    <row r="114" spans="1:9" x14ac:dyDescent="0.25">
      <c r="A114" s="385" t="s">
        <v>37</v>
      </c>
      <c r="B114" s="2"/>
      <c r="C114" s="2"/>
      <c r="D114" s="2"/>
      <c r="E114" s="2"/>
      <c r="F114" s="86">
        <f t="shared" si="11"/>
        <v>0</v>
      </c>
      <c r="G114" s="86">
        <f t="shared" si="11"/>
        <v>0</v>
      </c>
      <c r="H114" s="86">
        <f t="shared" si="11"/>
        <v>0</v>
      </c>
      <c r="I114" s="388">
        <f t="shared" si="11"/>
        <v>0</v>
      </c>
    </row>
    <row r="115" spans="1:9" x14ac:dyDescent="0.25">
      <c r="A115" s="385" t="s">
        <v>38</v>
      </c>
      <c r="B115" s="2"/>
      <c r="C115" s="2"/>
      <c r="D115" s="2"/>
      <c r="E115" s="2"/>
      <c r="F115" s="86">
        <f t="shared" si="11"/>
        <v>0</v>
      </c>
      <c r="G115" s="86">
        <f t="shared" si="11"/>
        <v>0</v>
      </c>
      <c r="H115" s="86">
        <f t="shared" si="11"/>
        <v>0</v>
      </c>
      <c r="I115" s="388">
        <f t="shared" si="11"/>
        <v>0</v>
      </c>
    </row>
    <row r="116" spans="1:9" x14ac:dyDescent="0.25">
      <c r="A116" s="385" t="s">
        <v>39</v>
      </c>
      <c r="B116" s="2"/>
      <c r="C116" s="2"/>
      <c r="D116" s="2"/>
      <c r="E116" s="2"/>
      <c r="F116" s="86">
        <f t="shared" si="11"/>
        <v>0</v>
      </c>
      <c r="G116" s="86">
        <f t="shared" si="11"/>
        <v>0</v>
      </c>
      <c r="H116" s="86">
        <f t="shared" si="11"/>
        <v>0</v>
      </c>
      <c r="I116" s="388">
        <f t="shared" si="11"/>
        <v>0</v>
      </c>
    </row>
    <row r="117" spans="1:9" x14ac:dyDescent="0.25">
      <c r="A117" s="385" t="s">
        <v>40</v>
      </c>
      <c r="B117" s="2"/>
      <c r="C117" s="2"/>
      <c r="D117" s="2"/>
      <c r="E117" s="2"/>
      <c r="F117" s="86">
        <f t="shared" si="11"/>
        <v>0</v>
      </c>
      <c r="G117" s="86">
        <f t="shared" si="11"/>
        <v>0</v>
      </c>
      <c r="H117" s="86">
        <f t="shared" si="11"/>
        <v>0</v>
      </c>
      <c r="I117" s="388">
        <f t="shared" si="11"/>
        <v>0</v>
      </c>
    </row>
    <row r="118" spans="1:9" x14ac:dyDescent="0.25">
      <c r="A118" s="385" t="s">
        <v>41</v>
      </c>
      <c r="B118" s="2"/>
      <c r="C118" s="2"/>
      <c r="D118" s="2"/>
      <c r="E118" s="2"/>
      <c r="F118" s="86">
        <f t="shared" si="11"/>
        <v>0</v>
      </c>
      <c r="G118" s="86">
        <f t="shared" si="11"/>
        <v>0</v>
      </c>
      <c r="H118" s="86">
        <f t="shared" si="11"/>
        <v>0</v>
      </c>
      <c r="I118" s="388">
        <f t="shared" si="11"/>
        <v>0</v>
      </c>
    </row>
    <row r="119" spans="1:9" x14ac:dyDescent="0.25">
      <c r="A119" s="385" t="s">
        <v>42</v>
      </c>
      <c r="B119" s="2">
        <v>1</v>
      </c>
      <c r="C119" s="2">
        <v>0</v>
      </c>
      <c r="D119" s="2">
        <v>1</v>
      </c>
      <c r="E119" s="2">
        <v>1</v>
      </c>
      <c r="F119" s="86">
        <f t="shared" si="11"/>
        <v>3.225806451612903</v>
      </c>
      <c r="G119" s="86">
        <f t="shared" si="11"/>
        <v>0</v>
      </c>
      <c r="H119" s="86">
        <f t="shared" si="11"/>
        <v>3.7037037037037033</v>
      </c>
      <c r="I119" s="388">
        <f t="shared" si="11"/>
        <v>3.8461538461538463</v>
      </c>
    </row>
    <row r="120" spans="1:9" x14ac:dyDescent="0.25">
      <c r="A120" s="385" t="s">
        <v>43</v>
      </c>
      <c r="B120" s="2"/>
      <c r="C120" s="2"/>
      <c r="D120" s="2"/>
      <c r="E120" s="2"/>
      <c r="F120" s="86">
        <f t="shared" si="11"/>
        <v>0</v>
      </c>
      <c r="G120" s="86">
        <f t="shared" si="11"/>
        <v>0</v>
      </c>
      <c r="H120" s="86">
        <f t="shared" si="11"/>
        <v>0</v>
      </c>
      <c r="I120" s="388">
        <f t="shared" si="11"/>
        <v>0</v>
      </c>
    </row>
    <row r="121" spans="1:9" x14ac:dyDescent="0.25">
      <c r="A121" s="385" t="s">
        <v>44</v>
      </c>
      <c r="B121" s="2"/>
      <c r="C121" s="2"/>
      <c r="D121" s="2"/>
      <c r="E121" s="2"/>
      <c r="F121" s="86">
        <f t="shared" si="11"/>
        <v>0</v>
      </c>
      <c r="G121" s="86">
        <f t="shared" si="11"/>
        <v>0</v>
      </c>
      <c r="H121" s="86">
        <f t="shared" si="11"/>
        <v>0</v>
      </c>
      <c r="I121" s="388">
        <f t="shared" si="11"/>
        <v>0</v>
      </c>
    </row>
    <row r="122" spans="1:9" x14ac:dyDescent="0.25">
      <c r="A122" s="385" t="s">
        <v>45</v>
      </c>
      <c r="B122" s="2"/>
      <c r="C122" s="2"/>
      <c r="D122" s="2"/>
      <c r="E122" s="2"/>
      <c r="F122" s="86">
        <f t="shared" si="11"/>
        <v>0</v>
      </c>
      <c r="G122" s="86">
        <f t="shared" si="11"/>
        <v>0</v>
      </c>
      <c r="H122" s="86">
        <f t="shared" si="11"/>
        <v>0</v>
      </c>
      <c r="I122" s="388">
        <f t="shared" si="11"/>
        <v>0</v>
      </c>
    </row>
    <row r="123" spans="1:9" ht="31.5" x14ac:dyDescent="0.25">
      <c r="A123" s="386" t="s">
        <v>46</v>
      </c>
      <c r="B123" s="2">
        <v>10</v>
      </c>
      <c r="C123" s="2">
        <v>6</v>
      </c>
      <c r="D123" s="2">
        <v>4</v>
      </c>
      <c r="E123" s="2">
        <v>4</v>
      </c>
      <c r="F123" s="86">
        <f t="shared" si="11"/>
        <v>2.5575447570332481</v>
      </c>
      <c r="G123" s="86">
        <f t="shared" si="11"/>
        <v>8.2191780821917799</v>
      </c>
      <c r="H123" s="86">
        <f t="shared" si="11"/>
        <v>1.2269938650306749</v>
      </c>
      <c r="I123" s="388">
        <f t="shared" si="11"/>
        <v>1.3201320132013201</v>
      </c>
    </row>
    <row r="124" spans="1:9" ht="16.5" thickBot="1" x14ac:dyDescent="0.3">
      <c r="A124" s="380" t="s">
        <v>56</v>
      </c>
      <c r="B124" s="389">
        <f>SUM(B97:B123)</f>
        <v>103</v>
      </c>
      <c r="C124" s="389">
        <f>SUM(C97:C123)</f>
        <v>30</v>
      </c>
      <c r="D124" s="389">
        <f>SUM(D97:D123)</f>
        <v>68</v>
      </c>
      <c r="E124" s="389">
        <f>SUM(E97:E123)</f>
        <v>45</v>
      </c>
      <c r="F124" s="114">
        <f t="shared" si="11"/>
        <v>4.8311444652908069</v>
      </c>
      <c r="G124" s="114">
        <f t="shared" si="11"/>
        <v>8.3333333333333321</v>
      </c>
      <c r="H124" s="114">
        <f t="shared" si="11"/>
        <v>3.6383092562867843</v>
      </c>
      <c r="I124" s="115">
        <f t="shared" si="11"/>
        <v>2.7092113184828417</v>
      </c>
    </row>
    <row r="125" spans="1:9" x14ac:dyDescent="0.25">
      <c r="A125" s="19"/>
      <c r="B125" s="6"/>
      <c r="C125" s="6"/>
      <c r="D125" s="6"/>
      <c r="I125" s="6"/>
    </row>
    <row r="126" spans="1:9" x14ac:dyDescent="0.25">
      <c r="A126" s="19"/>
      <c r="B126" s="6"/>
      <c r="C126" s="6"/>
      <c r="D126" s="6"/>
      <c r="E126" s="6"/>
    </row>
    <row r="127" spans="1:9" x14ac:dyDescent="0.25">
      <c r="A127" s="19"/>
      <c r="B127" s="6"/>
      <c r="C127" s="6"/>
      <c r="D127" s="6"/>
      <c r="E127" s="6"/>
    </row>
    <row r="128" spans="1:9" x14ac:dyDescent="0.25">
      <c r="A128" s="19"/>
      <c r="B128" s="6"/>
      <c r="C128" s="6"/>
      <c r="D128" s="6"/>
      <c r="E128" s="6"/>
    </row>
    <row r="129" spans="1:5" x14ac:dyDescent="0.25">
      <c r="A129" s="19"/>
      <c r="B129" s="6"/>
      <c r="C129" s="6"/>
      <c r="D129" s="6"/>
      <c r="E129" s="6"/>
    </row>
    <row r="130" spans="1:5" x14ac:dyDescent="0.25">
      <c r="A130" s="19"/>
      <c r="B130" s="6"/>
      <c r="C130" s="6"/>
      <c r="D130" s="6"/>
      <c r="E130" s="6"/>
    </row>
    <row r="131" spans="1:5" x14ac:dyDescent="0.25">
      <c r="A131" s="9"/>
      <c r="B131" s="6"/>
      <c r="C131" s="6"/>
      <c r="D131" s="6"/>
      <c r="E131" s="6"/>
    </row>
    <row r="132" spans="1:5" x14ac:dyDescent="0.25">
      <c r="A132" s="19"/>
      <c r="B132" s="6"/>
      <c r="C132" s="6"/>
      <c r="D132" s="6"/>
      <c r="E132" s="6"/>
    </row>
  </sheetData>
  <mergeCells count="4">
    <mergeCell ref="A1:J1"/>
    <mergeCell ref="A2:J2"/>
    <mergeCell ref="A33:J33"/>
    <mergeCell ref="A64:E64"/>
  </mergeCells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7"/>
  <sheetViews>
    <sheetView view="pageBreakPreview" zoomScaleNormal="100" zoomScaleSheetLayoutView="100" workbookViewId="0">
      <selection activeCell="D97" sqref="D97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767" t="s">
        <v>255</v>
      </c>
      <c r="B1" s="767"/>
      <c r="C1" s="767"/>
      <c r="D1" s="767"/>
      <c r="E1" s="767"/>
      <c r="F1" s="767"/>
      <c r="G1" s="767"/>
      <c r="H1" s="767"/>
      <c r="I1" s="767"/>
      <c r="J1" s="767"/>
      <c r="K1" s="113"/>
    </row>
    <row r="2" spans="1:12" ht="16.5" thickBot="1" x14ac:dyDescent="0.3">
      <c r="A2" s="761" t="s">
        <v>54</v>
      </c>
      <c r="B2" s="761"/>
      <c r="C2" s="761"/>
      <c r="D2" s="761"/>
      <c r="E2" s="761"/>
      <c r="F2" s="761"/>
      <c r="G2" s="761"/>
      <c r="H2" s="761"/>
      <c r="I2" s="761"/>
      <c r="J2" s="761"/>
      <c r="K2" s="13"/>
      <c r="L2" s="6"/>
    </row>
    <row r="3" spans="1:12" ht="32.25" thickBot="1" x14ac:dyDescent="0.3">
      <c r="A3" s="47" t="s">
        <v>68</v>
      </c>
      <c r="B3" s="48" t="s">
        <v>59</v>
      </c>
      <c r="C3" s="48" t="s">
        <v>60</v>
      </c>
      <c r="D3" s="49" t="s">
        <v>61</v>
      </c>
      <c r="E3" s="49" t="s">
        <v>62</v>
      </c>
      <c r="F3" s="49" t="s">
        <v>63</v>
      </c>
      <c r="G3" s="62" t="s">
        <v>64</v>
      </c>
      <c r="H3" s="62" t="s">
        <v>65</v>
      </c>
      <c r="I3" s="62" t="s">
        <v>66</v>
      </c>
      <c r="J3" s="63" t="s">
        <v>67</v>
      </c>
      <c r="K3" s="13"/>
      <c r="L3" s="6"/>
    </row>
    <row r="4" spans="1:12" ht="31.5" x14ac:dyDescent="0.25">
      <c r="A4" s="384" t="s">
        <v>20</v>
      </c>
      <c r="B4" s="46"/>
      <c r="C4" s="46"/>
      <c r="D4" s="46"/>
      <c r="E4" s="46"/>
      <c r="F4" s="46"/>
      <c r="G4" s="83">
        <f>IFERROR(C4/B4,0)</f>
        <v>0</v>
      </c>
      <c r="H4" s="83">
        <f>IFERROR(E4/D4,0)</f>
        <v>0</v>
      </c>
      <c r="I4" s="83">
        <f>IFERROR(F4/E4,0)</f>
        <v>0</v>
      </c>
      <c r="J4" s="376">
        <f>IFERROR(F4/B4,0)</f>
        <v>0</v>
      </c>
      <c r="K4" s="13"/>
      <c r="L4" s="6"/>
    </row>
    <row r="5" spans="1:12" x14ac:dyDescent="0.25">
      <c r="A5" s="385" t="s">
        <v>21</v>
      </c>
      <c r="B5" s="2"/>
      <c r="C5" s="2"/>
      <c r="D5" s="2"/>
      <c r="E5" s="2"/>
      <c r="F5" s="2"/>
      <c r="G5" s="84">
        <f t="shared" ref="G5:G31" si="0">IFERROR(C5/B5,0)</f>
        <v>0</v>
      </c>
      <c r="H5" s="84">
        <f t="shared" ref="H5:I22" si="1">IFERROR(E5/D5,0)</f>
        <v>0</v>
      </c>
      <c r="I5" s="84">
        <f t="shared" si="1"/>
        <v>0</v>
      </c>
      <c r="J5" s="378">
        <f t="shared" ref="J5:J31" si="2">IFERROR(F5/B5,0)</f>
        <v>0</v>
      </c>
      <c r="K5" s="13"/>
      <c r="L5" s="6"/>
    </row>
    <row r="6" spans="1:12" x14ac:dyDescent="0.25">
      <c r="A6" s="385" t="s">
        <v>22</v>
      </c>
      <c r="B6" s="2">
        <v>5</v>
      </c>
      <c r="C6" s="2">
        <v>6</v>
      </c>
      <c r="D6" s="2">
        <v>6</v>
      </c>
      <c r="E6" s="2">
        <v>5</v>
      </c>
      <c r="F6" s="2">
        <v>5</v>
      </c>
      <c r="G6" s="84">
        <f t="shared" si="0"/>
        <v>1.2</v>
      </c>
      <c r="H6" s="84">
        <f t="shared" si="1"/>
        <v>0.83333333333333337</v>
      </c>
      <c r="I6" s="84">
        <f t="shared" si="1"/>
        <v>1</v>
      </c>
      <c r="J6" s="378">
        <f t="shared" si="2"/>
        <v>1</v>
      </c>
      <c r="K6" s="13"/>
      <c r="L6" s="6"/>
    </row>
    <row r="7" spans="1:12" ht="31.5" x14ac:dyDescent="0.25">
      <c r="A7" s="385" t="s">
        <v>23</v>
      </c>
      <c r="B7" s="2"/>
      <c r="C7" s="2"/>
      <c r="D7" s="2"/>
      <c r="E7" s="2"/>
      <c r="F7" s="2"/>
      <c r="G7" s="84">
        <f t="shared" si="0"/>
        <v>0</v>
      </c>
      <c r="H7" s="84">
        <f t="shared" si="1"/>
        <v>0</v>
      </c>
      <c r="I7" s="84">
        <f t="shared" si="1"/>
        <v>0</v>
      </c>
      <c r="J7" s="378">
        <f t="shared" si="2"/>
        <v>0</v>
      </c>
      <c r="K7" s="13"/>
      <c r="L7" s="6"/>
    </row>
    <row r="8" spans="1:12" x14ac:dyDescent="0.25">
      <c r="A8" s="385" t="s">
        <v>24</v>
      </c>
      <c r="B8" s="2"/>
      <c r="C8" s="2"/>
      <c r="D8" s="2"/>
      <c r="E8" s="2"/>
      <c r="F8" s="2"/>
      <c r="G8" s="84">
        <f t="shared" si="0"/>
        <v>0</v>
      </c>
      <c r="H8" s="84">
        <f t="shared" si="1"/>
        <v>0</v>
      </c>
      <c r="I8" s="84">
        <f t="shared" si="1"/>
        <v>0</v>
      </c>
      <c r="J8" s="378">
        <f t="shared" si="2"/>
        <v>0</v>
      </c>
      <c r="K8" s="13"/>
      <c r="L8" s="6"/>
    </row>
    <row r="9" spans="1:12" x14ac:dyDescent="0.25">
      <c r="A9" s="385" t="s">
        <v>25</v>
      </c>
      <c r="B9" s="2"/>
      <c r="C9" s="2"/>
      <c r="D9" s="2"/>
      <c r="E9" s="2"/>
      <c r="F9" s="2"/>
      <c r="G9" s="84">
        <f t="shared" si="0"/>
        <v>0</v>
      </c>
      <c r="H9" s="84">
        <f t="shared" si="1"/>
        <v>0</v>
      </c>
      <c r="I9" s="84">
        <f t="shared" si="1"/>
        <v>0</v>
      </c>
      <c r="J9" s="378">
        <f t="shared" si="2"/>
        <v>0</v>
      </c>
      <c r="K9" s="13"/>
      <c r="L9" s="6"/>
    </row>
    <row r="10" spans="1:12" x14ac:dyDescent="0.25">
      <c r="A10" s="385" t="s">
        <v>26</v>
      </c>
      <c r="B10" s="2"/>
      <c r="C10" s="2"/>
      <c r="D10" s="2"/>
      <c r="E10" s="2"/>
      <c r="F10" s="2"/>
      <c r="G10" s="84">
        <f t="shared" si="0"/>
        <v>0</v>
      </c>
      <c r="H10" s="84">
        <f t="shared" si="1"/>
        <v>0</v>
      </c>
      <c r="I10" s="84">
        <f t="shared" si="1"/>
        <v>0</v>
      </c>
      <c r="J10" s="378">
        <f t="shared" si="2"/>
        <v>0</v>
      </c>
      <c r="K10" s="13"/>
      <c r="L10" s="6"/>
    </row>
    <row r="11" spans="1:12" x14ac:dyDescent="0.25">
      <c r="A11" s="385" t="s">
        <v>27</v>
      </c>
      <c r="B11" s="2">
        <v>24</v>
      </c>
      <c r="C11" s="2">
        <v>25</v>
      </c>
      <c r="D11" s="2">
        <v>24</v>
      </c>
      <c r="E11" s="2">
        <v>21</v>
      </c>
      <c r="F11" s="2">
        <v>20</v>
      </c>
      <c r="G11" s="84">
        <f t="shared" si="0"/>
        <v>1.0416666666666667</v>
      </c>
      <c r="H11" s="84">
        <f t="shared" si="1"/>
        <v>0.875</v>
      </c>
      <c r="I11" s="84">
        <f t="shared" si="1"/>
        <v>0.95238095238095233</v>
      </c>
      <c r="J11" s="378">
        <f t="shared" si="2"/>
        <v>0.83333333333333337</v>
      </c>
      <c r="K11" s="13"/>
      <c r="L11" s="6"/>
    </row>
    <row r="12" spans="1:12" x14ac:dyDescent="0.25">
      <c r="A12" s="385" t="s">
        <v>28</v>
      </c>
      <c r="B12" s="23"/>
      <c r="C12" s="23"/>
      <c r="D12" s="23"/>
      <c r="E12" s="23"/>
      <c r="F12" s="23"/>
      <c r="G12" s="84">
        <f t="shared" si="0"/>
        <v>0</v>
      </c>
      <c r="H12" s="84">
        <f t="shared" si="1"/>
        <v>0</v>
      </c>
      <c r="I12" s="84">
        <f t="shared" si="1"/>
        <v>0</v>
      </c>
      <c r="J12" s="378">
        <f t="shared" si="2"/>
        <v>0</v>
      </c>
      <c r="K12" s="13"/>
      <c r="L12" s="6"/>
    </row>
    <row r="13" spans="1:12" ht="31.5" x14ac:dyDescent="0.25">
      <c r="A13" s="385" t="s">
        <v>29</v>
      </c>
      <c r="B13" s="31"/>
      <c r="C13" s="31"/>
      <c r="D13" s="23"/>
      <c r="E13" s="23"/>
      <c r="F13" s="23"/>
      <c r="G13" s="84">
        <f t="shared" si="0"/>
        <v>0</v>
      </c>
      <c r="H13" s="84">
        <f t="shared" si="1"/>
        <v>0</v>
      </c>
      <c r="I13" s="84">
        <f t="shared" si="1"/>
        <v>0</v>
      </c>
      <c r="J13" s="378">
        <f t="shared" si="2"/>
        <v>0</v>
      </c>
      <c r="K13" s="13"/>
      <c r="L13" s="6"/>
    </row>
    <row r="14" spans="1:12" x14ac:dyDescent="0.25">
      <c r="A14" s="385" t="s">
        <v>30</v>
      </c>
      <c r="B14" s="2">
        <v>55</v>
      </c>
      <c r="C14" s="2">
        <v>58</v>
      </c>
      <c r="D14" s="2">
        <v>49</v>
      </c>
      <c r="E14" s="2">
        <v>43</v>
      </c>
      <c r="F14" s="2">
        <v>41</v>
      </c>
      <c r="G14" s="84">
        <f t="shared" si="0"/>
        <v>1.0545454545454545</v>
      </c>
      <c r="H14" s="84">
        <f t="shared" si="1"/>
        <v>0.87755102040816324</v>
      </c>
      <c r="I14" s="84">
        <f t="shared" si="1"/>
        <v>0.95348837209302328</v>
      </c>
      <c r="J14" s="378">
        <f t="shared" si="2"/>
        <v>0.74545454545454548</v>
      </c>
      <c r="K14" s="13"/>
      <c r="L14" s="6"/>
    </row>
    <row r="15" spans="1:12" ht="47.25" x14ac:dyDescent="0.25">
      <c r="A15" s="385" t="s">
        <v>31</v>
      </c>
      <c r="B15" s="2">
        <v>109</v>
      </c>
      <c r="C15" s="2">
        <v>108</v>
      </c>
      <c r="D15" s="2">
        <v>105</v>
      </c>
      <c r="E15" s="2">
        <v>96</v>
      </c>
      <c r="F15" s="2">
        <v>84</v>
      </c>
      <c r="G15" s="84">
        <f t="shared" si="0"/>
        <v>0.99082568807339455</v>
      </c>
      <c r="H15" s="84">
        <f t="shared" si="1"/>
        <v>0.91428571428571426</v>
      </c>
      <c r="I15" s="84">
        <f t="shared" si="1"/>
        <v>0.875</v>
      </c>
      <c r="J15" s="378">
        <f t="shared" si="2"/>
        <v>0.77064220183486243</v>
      </c>
      <c r="K15" s="13"/>
      <c r="L15" s="6"/>
    </row>
    <row r="16" spans="1:12" x14ac:dyDescent="0.25">
      <c r="A16" s="385" t="s">
        <v>32</v>
      </c>
      <c r="B16" s="2">
        <v>3</v>
      </c>
      <c r="C16" s="2">
        <v>2</v>
      </c>
      <c r="D16" s="2">
        <v>2</v>
      </c>
      <c r="E16" s="2">
        <v>2</v>
      </c>
      <c r="F16" s="2">
        <v>2</v>
      </c>
      <c r="G16" s="84">
        <f t="shared" si="0"/>
        <v>0.66666666666666663</v>
      </c>
      <c r="H16" s="84">
        <f t="shared" si="1"/>
        <v>1</v>
      </c>
      <c r="I16" s="84">
        <f t="shared" si="1"/>
        <v>1</v>
      </c>
      <c r="J16" s="378">
        <f t="shared" si="2"/>
        <v>0.66666666666666663</v>
      </c>
      <c r="K16" s="13"/>
      <c r="L16" s="6"/>
    </row>
    <row r="17" spans="1:12" x14ac:dyDescent="0.25">
      <c r="A17" s="385" t="s">
        <v>33</v>
      </c>
      <c r="B17" s="2"/>
      <c r="C17" s="2"/>
      <c r="D17" s="2"/>
      <c r="E17" s="2"/>
      <c r="F17" s="2"/>
      <c r="G17" s="84">
        <f t="shared" si="0"/>
        <v>0</v>
      </c>
      <c r="H17" s="84">
        <f t="shared" si="1"/>
        <v>0</v>
      </c>
      <c r="I17" s="84">
        <f t="shared" si="1"/>
        <v>0</v>
      </c>
      <c r="J17" s="378">
        <f t="shared" si="2"/>
        <v>0</v>
      </c>
      <c r="K17" s="13"/>
      <c r="L17" s="6"/>
    </row>
    <row r="18" spans="1:12" x14ac:dyDescent="0.25">
      <c r="A18" s="385" t="s">
        <v>34</v>
      </c>
      <c r="B18" s="2"/>
      <c r="C18" s="2"/>
      <c r="D18" s="2"/>
      <c r="E18" s="2"/>
      <c r="F18" s="2"/>
      <c r="G18" s="84">
        <f t="shared" si="0"/>
        <v>0</v>
      </c>
      <c r="H18" s="84">
        <f t="shared" si="1"/>
        <v>0</v>
      </c>
      <c r="I18" s="84">
        <f t="shared" si="1"/>
        <v>0</v>
      </c>
      <c r="J18" s="378">
        <f t="shared" si="2"/>
        <v>0</v>
      </c>
      <c r="K18" s="13"/>
      <c r="L18" s="6"/>
    </row>
    <row r="19" spans="1:12" x14ac:dyDescent="0.25">
      <c r="A19" s="385" t="s">
        <v>35</v>
      </c>
      <c r="B19" s="2"/>
      <c r="C19" s="2"/>
      <c r="D19" s="2"/>
      <c r="E19" s="2"/>
      <c r="F19" s="2"/>
      <c r="G19" s="84">
        <f t="shared" si="0"/>
        <v>0</v>
      </c>
      <c r="H19" s="84">
        <f t="shared" si="1"/>
        <v>0</v>
      </c>
      <c r="I19" s="84">
        <f t="shared" si="1"/>
        <v>0</v>
      </c>
      <c r="J19" s="378">
        <f t="shared" si="2"/>
        <v>0</v>
      </c>
      <c r="K19" s="13"/>
      <c r="L19" s="6"/>
    </row>
    <row r="20" spans="1:12" x14ac:dyDescent="0.25">
      <c r="A20" s="385" t="s">
        <v>36</v>
      </c>
      <c r="B20" s="2"/>
      <c r="C20" s="2"/>
      <c r="D20" s="2"/>
      <c r="E20" s="2"/>
      <c r="F20" s="2"/>
      <c r="G20" s="84">
        <f t="shared" si="0"/>
        <v>0</v>
      </c>
      <c r="H20" s="84">
        <f t="shared" si="1"/>
        <v>0</v>
      </c>
      <c r="I20" s="84">
        <f t="shared" si="1"/>
        <v>0</v>
      </c>
      <c r="J20" s="378">
        <f t="shared" si="2"/>
        <v>0</v>
      </c>
      <c r="K20" s="10"/>
      <c r="L20" s="6"/>
    </row>
    <row r="21" spans="1:12" x14ac:dyDescent="0.25">
      <c r="A21" s="385" t="s">
        <v>37</v>
      </c>
      <c r="B21" s="2"/>
      <c r="C21" s="2"/>
      <c r="D21" s="2"/>
      <c r="E21" s="2"/>
      <c r="F21" s="2"/>
      <c r="G21" s="84">
        <f t="shared" si="0"/>
        <v>0</v>
      </c>
      <c r="H21" s="84">
        <f t="shared" si="1"/>
        <v>0</v>
      </c>
      <c r="I21" s="84">
        <f t="shared" si="1"/>
        <v>0</v>
      </c>
      <c r="J21" s="378">
        <f t="shared" si="2"/>
        <v>0</v>
      </c>
      <c r="K21" s="13"/>
      <c r="L21" s="6"/>
    </row>
    <row r="22" spans="1:12" x14ac:dyDescent="0.25">
      <c r="A22" s="385" t="s">
        <v>38</v>
      </c>
      <c r="B22" s="2"/>
      <c r="C22" s="2"/>
      <c r="D22" s="2"/>
      <c r="E22" s="2"/>
      <c r="F22" s="2"/>
      <c r="G22" s="84">
        <f t="shared" si="0"/>
        <v>0</v>
      </c>
      <c r="H22" s="84">
        <f t="shared" si="1"/>
        <v>0</v>
      </c>
      <c r="I22" s="84">
        <f t="shared" si="1"/>
        <v>0</v>
      </c>
      <c r="J22" s="378">
        <f t="shared" si="2"/>
        <v>0</v>
      </c>
      <c r="K22" s="13"/>
      <c r="L22" s="6"/>
    </row>
    <row r="23" spans="1:12" x14ac:dyDescent="0.25">
      <c r="A23" s="385" t="s">
        <v>39</v>
      </c>
      <c r="B23" s="2"/>
      <c r="C23" s="2"/>
      <c r="D23" s="2"/>
      <c r="E23" s="2"/>
      <c r="F23" s="2"/>
      <c r="G23" s="84">
        <f t="shared" si="0"/>
        <v>0</v>
      </c>
      <c r="H23" s="84">
        <f t="shared" ref="H23:I31" si="3">IFERROR(E23/D23,0)</f>
        <v>0</v>
      </c>
      <c r="I23" s="84">
        <f t="shared" si="3"/>
        <v>0</v>
      </c>
      <c r="J23" s="378">
        <f t="shared" si="2"/>
        <v>0</v>
      </c>
      <c r="K23" s="13"/>
      <c r="L23" s="6"/>
    </row>
    <row r="24" spans="1:12" x14ac:dyDescent="0.25">
      <c r="A24" s="385" t="s">
        <v>40</v>
      </c>
      <c r="B24" s="2"/>
      <c r="C24" s="2"/>
      <c r="D24" s="2"/>
      <c r="E24" s="2"/>
      <c r="F24" s="2"/>
      <c r="G24" s="84">
        <f t="shared" si="0"/>
        <v>0</v>
      </c>
      <c r="H24" s="84">
        <f t="shared" si="3"/>
        <v>0</v>
      </c>
      <c r="I24" s="84">
        <f t="shared" si="3"/>
        <v>0</v>
      </c>
      <c r="J24" s="378">
        <f t="shared" si="2"/>
        <v>0</v>
      </c>
      <c r="K24" s="13"/>
      <c r="L24" s="6"/>
    </row>
    <row r="25" spans="1:12" x14ac:dyDescent="0.25">
      <c r="A25" s="385" t="s">
        <v>41</v>
      </c>
      <c r="B25" s="2"/>
      <c r="C25" s="2"/>
      <c r="D25" s="2"/>
      <c r="E25" s="2"/>
      <c r="F25" s="2"/>
      <c r="G25" s="84">
        <f t="shared" si="0"/>
        <v>0</v>
      </c>
      <c r="H25" s="84">
        <f t="shared" si="3"/>
        <v>0</v>
      </c>
      <c r="I25" s="84">
        <f t="shared" si="3"/>
        <v>0</v>
      </c>
      <c r="J25" s="378">
        <f t="shared" si="2"/>
        <v>0</v>
      </c>
      <c r="K25" s="13"/>
      <c r="L25" s="6"/>
    </row>
    <row r="26" spans="1:12" x14ac:dyDescent="0.25">
      <c r="A26" s="385" t="s">
        <v>42</v>
      </c>
      <c r="B26" s="2">
        <v>4</v>
      </c>
      <c r="C26" s="2">
        <v>2</v>
      </c>
      <c r="D26" s="2">
        <v>2</v>
      </c>
      <c r="E26" s="2">
        <v>2</v>
      </c>
      <c r="F26" s="2">
        <v>2</v>
      </c>
      <c r="G26" s="84">
        <f t="shared" si="0"/>
        <v>0.5</v>
      </c>
      <c r="H26" s="84">
        <f t="shared" si="3"/>
        <v>1</v>
      </c>
      <c r="I26" s="84">
        <f t="shared" si="3"/>
        <v>1</v>
      </c>
      <c r="J26" s="378">
        <f t="shared" si="2"/>
        <v>0.5</v>
      </c>
      <c r="K26" s="13"/>
      <c r="L26" s="6"/>
    </row>
    <row r="27" spans="1:12" x14ac:dyDescent="0.25">
      <c r="A27" s="385" t="s">
        <v>43</v>
      </c>
      <c r="B27" s="2"/>
      <c r="C27" s="2"/>
      <c r="D27" s="2"/>
      <c r="E27" s="2"/>
      <c r="F27" s="2"/>
      <c r="G27" s="84">
        <f t="shared" si="0"/>
        <v>0</v>
      </c>
      <c r="H27" s="84">
        <f t="shared" si="3"/>
        <v>0</v>
      </c>
      <c r="I27" s="84">
        <f t="shared" si="3"/>
        <v>0</v>
      </c>
      <c r="J27" s="378">
        <f t="shared" si="2"/>
        <v>0</v>
      </c>
      <c r="K27" s="13"/>
      <c r="L27" s="6"/>
    </row>
    <row r="28" spans="1:12" x14ac:dyDescent="0.25">
      <c r="A28" s="385" t="s">
        <v>44</v>
      </c>
      <c r="B28" s="2"/>
      <c r="C28" s="2"/>
      <c r="D28" s="2"/>
      <c r="E28" s="2"/>
      <c r="F28" s="2"/>
      <c r="G28" s="84">
        <f t="shared" si="0"/>
        <v>0</v>
      </c>
      <c r="H28" s="84">
        <f t="shared" si="3"/>
        <v>0</v>
      </c>
      <c r="I28" s="84">
        <f t="shared" si="3"/>
        <v>0</v>
      </c>
      <c r="J28" s="378">
        <f t="shared" si="2"/>
        <v>0</v>
      </c>
      <c r="K28" s="13"/>
      <c r="L28" s="6"/>
    </row>
    <row r="29" spans="1:12" x14ac:dyDescent="0.25">
      <c r="A29" s="385" t="s">
        <v>45</v>
      </c>
      <c r="B29" s="2">
        <v>5</v>
      </c>
      <c r="C29" s="2">
        <v>2</v>
      </c>
      <c r="D29" s="2">
        <v>2</v>
      </c>
      <c r="E29" s="2">
        <v>2</v>
      </c>
      <c r="F29" s="2">
        <v>2</v>
      </c>
      <c r="G29" s="84">
        <f t="shared" si="0"/>
        <v>0.4</v>
      </c>
      <c r="H29" s="84">
        <f t="shared" si="3"/>
        <v>1</v>
      </c>
      <c r="I29" s="84">
        <f t="shared" si="3"/>
        <v>1</v>
      </c>
      <c r="J29" s="378">
        <f t="shared" si="2"/>
        <v>0.4</v>
      </c>
      <c r="K29" s="13"/>
      <c r="L29" s="6"/>
    </row>
    <row r="30" spans="1:12" ht="31.5" x14ac:dyDescent="0.25">
      <c r="A30" s="386" t="s">
        <v>46</v>
      </c>
      <c r="B30" s="284">
        <v>24</v>
      </c>
      <c r="C30" s="284">
        <v>23</v>
      </c>
      <c r="D30" s="284">
        <v>21</v>
      </c>
      <c r="E30" s="284">
        <v>19</v>
      </c>
      <c r="F30" s="284">
        <v>19</v>
      </c>
      <c r="G30" s="84">
        <f t="shared" si="0"/>
        <v>0.95833333333333337</v>
      </c>
      <c r="H30" s="84">
        <f t="shared" si="3"/>
        <v>0.90476190476190477</v>
      </c>
      <c r="I30" s="84">
        <f t="shared" si="3"/>
        <v>1</v>
      </c>
      <c r="J30" s="378">
        <f t="shared" si="2"/>
        <v>0.79166666666666663</v>
      </c>
      <c r="K30" s="13"/>
      <c r="L30" s="6"/>
    </row>
    <row r="31" spans="1:12" ht="16.5" thickBot="1" x14ac:dyDescent="0.3">
      <c r="A31" s="390" t="s">
        <v>56</v>
      </c>
      <c r="B31" s="389">
        <f>SUM(B4:B30)</f>
        <v>229</v>
      </c>
      <c r="C31" s="389">
        <f>SUM(C4:C30)</f>
        <v>226</v>
      </c>
      <c r="D31" s="389">
        <f>SUM(D4:D30)</f>
        <v>211</v>
      </c>
      <c r="E31" s="389">
        <f>SUM(E4:E30)</f>
        <v>190</v>
      </c>
      <c r="F31" s="389">
        <f>SUM(F4:F30)</f>
        <v>175</v>
      </c>
      <c r="G31" s="382">
        <f t="shared" si="0"/>
        <v>0.98689956331877726</v>
      </c>
      <c r="H31" s="382">
        <f t="shared" si="3"/>
        <v>0.90047393364928907</v>
      </c>
      <c r="I31" s="382">
        <f t="shared" si="3"/>
        <v>0.92105263157894735</v>
      </c>
      <c r="J31" s="383">
        <f t="shared" si="2"/>
        <v>0.76419213973799127</v>
      </c>
      <c r="K31" s="13"/>
      <c r="L31" s="6"/>
    </row>
    <row r="32" spans="1:12" x14ac:dyDescent="0.25">
      <c r="A32" s="10"/>
      <c r="B32" s="6"/>
      <c r="C32" s="6"/>
      <c r="D32" s="6"/>
      <c r="E32" s="6"/>
      <c r="F32" s="6"/>
      <c r="G32" s="6"/>
      <c r="H32" s="6"/>
      <c r="I32" s="6"/>
      <c r="J32" s="6"/>
      <c r="K32" s="13"/>
      <c r="L32" s="6"/>
    </row>
    <row r="33" spans="1:12" ht="16.5" thickBot="1" x14ac:dyDescent="0.3">
      <c r="A33" s="761" t="s">
        <v>55</v>
      </c>
      <c r="B33" s="761"/>
      <c r="C33" s="761"/>
      <c r="D33" s="761"/>
      <c r="E33" s="761"/>
      <c r="F33" s="761"/>
      <c r="G33" s="761"/>
      <c r="H33" s="761"/>
      <c r="I33" s="761"/>
      <c r="J33" s="761"/>
      <c r="K33" s="13"/>
      <c r="L33" s="6"/>
    </row>
    <row r="34" spans="1:12" ht="32.25" thickBot="1" x14ac:dyDescent="0.3">
      <c r="A34" s="47" t="s">
        <v>68</v>
      </c>
      <c r="B34" s="48" t="s">
        <v>59</v>
      </c>
      <c r="C34" s="48" t="s">
        <v>60</v>
      </c>
      <c r="D34" s="49" t="s">
        <v>61</v>
      </c>
      <c r="E34" s="49" t="s">
        <v>62</v>
      </c>
      <c r="F34" s="49" t="s">
        <v>63</v>
      </c>
      <c r="G34" s="62" t="s">
        <v>64</v>
      </c>
      <c r="H34" s="62" t="s">
        <v>65</v>
      </c>
      <c r="I34" s="62" t="s">
        <v>66</v>
      </c>
      <c r="J34" s="63" t="s">
        <v>67</v>
      </c>
      <c r="K34" s="13"/>
      <c r="L34" s="6"/>
    </row>
    <row r="35" spans="1:12" ht="31.5" x14ac:dyDescent="0.25">
      <c r="A35" s="384" t="s">
        <v>20</v>
      </c>
      <c r="B35" s="46"/>
      <c r="C35" s="46"/>
      <c r="D35" s="46"/>
      <c r="E35" s="46"/>
      <c r="F35" s="46"/>
      <c r="G35" s="83">
        <f>IFERROR(C35/B35,0)</f>
        <v>0</v>
      </c>
      <c r="H35" s="83">
        <f>IFERROR(E35/D35,0)</f>
        <v>0</v>
      </c>
      <c r="I35" s="83">
        <f>IFERROR(F35/E35,0)</f>
        <v>0</v>
      </c>
      <c r="J35" s="376">
        <f>IFERROR(F35/B35,0)</f>
        <v>0</v>
      </c>
      <c r="K35" s="13"/>
      <c r="L35" s="6"/>
    </row>
    <row r="36" spans="1:12" ht="20.25" customHeight="1" x14ac:dyDescent="0.25">
      <c r="A36" s="385" t="s">
        <v>21</v>
      </c>
      <c r="B36" s="2"/>
      <c r="C36" s="2"/>
      <c r="D36" s="2"/>
      <c r="E36" s="2"/>
      <c r="F36" s="2"/>
      <c r="G36" s="84">
        <f t="shared" ref="G36:G62" si="4">IFERROR(C36/B36,0)</f>
        <v>0</v>
      </c>
      <c r="H36" s="84">
        <f t="shared" ref="H36:I51" si="5">IFERROR(E36/D36,0)</f>
        <v>0</v>
      </c>
      <c r="I36" s="84">
        <f t="shared" si="5"/>
        <v>0</v>
      </c>
      <c r="J36" s="378">
        <f t="shared" ref="J36:J62" si="6">IFERROR(F36/B36,0)</f>
        <v>0</v>
      </c>
      <c r="K36" s="13"/>
      <c r="L36" s="6"/>
    </row>
    <row r="37" spans="1:12" x14ac:dyDescent="0.25">
      <c r="A37" s="385" t="s">
        <v>22</v>
      </c>
      <c r="B37" s="2">
        <v>5</v>
      </c>
      <c r="C37" s="2">
        <v>1</v>
      </c>
      <c r="D37" s="2">
        <v>0</v>
      </c>
      <c r="E37" s="2">
        <v>0</v>
      </c>
      <c r="F37" s="2">
        <v>0</v>
      </c>
      <c r="G37" s="84">
        <f t="shared" si="4"/>
        <v>0.2</v>
      </c>
      <c r="H37" s="84">
        <f t="shared" si="5"/>
        <v>0</v>
      </c>
      <c r="I37" s="84">
        <f t="shared" si="5"/>
        <v>0</v>
      </c>
      <c r="J37" s="378">
        <f t="shared" si="6"/>
        <v>0</v>
      </c>
      <c r="K37" s="13"/>
      <c r="L37" s="6"/>
    </row>
    <row r="38" spans="1:12" ht="31.5" x14ac:dyDescent="0.25">
      <c r="A38" s="385" t="s">
        <v>23</v>
      </c>
      <c r="B38" s="2"/>
      <c r="C38" s="2"/>
      <c r="D38" s="2"/>
      <c r="E38" s="2"/>
      <c r="F38" s="2"/>
      <c r="G38" s="84">
        <f t="shared" si="4"/>
        <v>0</v>
      </c>
      <c r="H38" s="84">
        <f t="shared" si="5"/>
        <v>0</v>
      </c>
      <c r="I38" s="84">
        <f t="shared" si="5"/>
        <v>0</v>
      </c>
      <c r="J38" s="378">
        <f t="shared" si="6"/>
        <v>0</v>
      </c>
      <c r="K38" s="11"/>
    </row>
    <row r="39" spans="1:12" ht="19.5" customHeight="1" x14ac:dyDescent="0.25">
      <c r="A39" s="385" t="s">
        <v>24</v>
      </c>
      <c r="B39" s="2"/>
      <c r="C39" s="2"/>
      <c r="D39" s="2"/>
      <c r="E39" s="2"/>
      <c r="F39" s="2"/>
      <c r="G39" s="84">
        <f t="shared" si="4"/>
        <v>0</v>
      </c>
      <c r="H39" s="84">
        <f t="shared" si="5"/>
        <v>0</v>
      </c>
      <c r="I39" s="84">
        <f t="shared" si="5"/>
        <v>0</v>
      </c>
      <c r="J39" s="378">
        <f t="shared" si="6"/>
        <v>0</v>
      </c>
      <c r="K39" s="11"/>
    </row>
    <row r="40" spans="1:12" ht="20.25" customHeight="1" x14ac:dyDescent="0.25">
      <c r="A40" s="385" t="s">
        <v>25</v>
      </c>
      <c r="B40" s="2"/>
      <c r="C40" s="2"/>
      <c r="D40" s="2"/>
      <c r="E40" s="2"/>
      <c r="F40" s="2"/>
      <c r="G40" s="84">
        <f t="shared" si="4"/>
        <v>0</v>
      </c>
      <c r="H40" s="84">
        <f t="shared" si="5"/>
        <v>0</v>
      </c>
      <c r="I40" s="84">
        <f t="shared" si="5"/>
        <v>0</v>
      </c>
      <c r="J40" s="378">
        <f t="shared" si="6"/>
        <v>0</v>
      </c>
      <c r="K40" s="11"/>
    </row>
    <row r="41" spans="1:12" ht="19.5" customHeight="1" x14ac:dyDescent="0.25">
      <c r="A41" s="385" t="s">
        <v>26</v>
      </c>
      <c r="B41" s="2"/>
      <c r="C41" s="2"/>
      <c r="D41" s="2"/>
      <c r="E41" s="2"/>
      <c r="F41" s="2"/>
      <c r="G41" s="84">
        <f t="shared" si="4"/>
        <v>0</v>
      </c>
      <c r="H41" s="84">
        <f t="shared" si="5"/>
        <v>0</v>
      </c>
      <c r="I41" s="84">
        <f t="shared" si="5"/>
        <v>0</v>
      </c>
      <c r="J41" s="378">
        <f t="shared" si="6"/>
        <v>0</v>
      </c>
      <c r="K41" s="11"/>
    </row>
    <row r="42" spans="1:12" ht="18.75" customHeight="1" x14ac:dyDescent="0.25">
      <c r="A42" s="385" t="s">
        <v>27</v>
      </c>
      <c r="B42" s="2">
        <v>8</v>
      </c>
      <c r="C42" s="2">
        <v>5</v>
      </c>
      <c r="D42" s="2">
        <v>5</v>
      </c>
      <c r="E42" s="2">
        <v>5</v>
      </c>
      <c r="F42" s="2">
        <v>4</v>
      </c>
      <c r="G42" s="84">
        <f t="shared" si="4"/>
        <v>0.625</v>
      </c>
      <c r="H42" s="84">
        <f t="shared" si="5"/>
        <v>1</v>
      </c>
      <c r="I42" s="84">
        <f t="shared" si="5"/>
        <v>0.8</v>
      </c>
      <c r="J42" s="378">
        <f t="shared" si="6"/>
        <v>0.5</v>
      </c>
      <c r="K42" s="11"/>
    </row>
    <row r="43" spans="1:12" ht="21.75" customHeight="1" x14ac:dyDescent="0.25">
      <c r="A43" s="385" t="s">
        <v>28</v>
      </c>
      <c r="B43" s="23"/>
      <c r="C43" s="23"/>
      <c r="D43" s="23"/>
      <c r="E43" s="23"/>
      <c r="F43" s="23"/>
      <c r="G43" s="84">
        <f t="shared" si="4"/>
        <v>0</v>
      </c>
      <c r="H43" s="84">
        <f t="shared" si="5"/>
        <v>0</v>
      </c>
      <c r="I43" s="84">
        <f t="shared" si="5"/>
        <v>0</v>
      </c>
      <c r="J43" s="378">
        <f t="shared" si="6"/>
        <v>0</v>
      </c>
      <c r="K43" s="11"/>
    </row>
    <row r="44" spans="1:12" ht="31.5" x14ac:dyDescent="0.25">
      <c r="A44" s="385" t="s">
        <v>29</v>
      </c>
      <c r="B44" s="31"/>
      <c r="C44" s="31"/>
      <c r="D44" s="23"/>
      <c r="E44" s="23"/>
      <c r="F44" s="23"/>
      <c r="G44" s="84">
        <f t="shared" si="4"/>
        <v>0</v>
      </c>
      <c r="H44" s="84">
        <f t="shared" si="5"/>
        <v>0</v>
      </c>
      <c r="I44" s="84">
        <f t="shared" si="5"/>
        <v>0</v>
      </c>
      <c r="J44" s="378">
        <f t="shared" si="6"/>
        <v>0</v>
      </c>
      <c r="K44" s="11"/>
    </row>
    <row r="45" spans="1:12" x14ac:dyDescent="0.25">
      <c r="A45" s="385" t="s">
        <v>30</v>
      </c>
      <c r="B45" s="2">
        <v>32</v>
      </c>
      <c r="C45" s="2">
        <v>3</v>
      </c>
      <c r="D45" s="2">
        <v>3</v>
      </c>
      <c r="E45" s="2">
        <v>3</v>
      </c>
      <c r="F45" s="2">
        <v>3</v>
      </c>
      <c r="G45" s="84">
        <f t="shared" si="4"/>
        <v>9.375E-2</v>
      </c>
      <c r="H45" s="84">
        <f t="shared" si="5"/>
        <v>1</v>
      </c>
      <c r="I45" s="84">
        <f t="shared" si="5"/>
        <v>1</v>
      </c>
      <c r="J45" s="378">
        <f t="shared" si="6"/>
        <v>9.375E-2</v>
      </c>
      <c r="K45" s="11"/>
    </row>
    <row r="46" spans="1:12" ht="47.25" x14ac:dyDescent="0.25">
      <c r="A46" s="385" t="s">
        <v>31</v>
      </c>
      <c r="B46" s="2">
        <v>61</v>
      </c>
      <c r="C46" s="2">
        <v>23</v>
      </c>
      <c r="D46" s="2">
        <v>23</v>
      </c>
      <c r="E46" s="2">
        <v>22</v>
      </c>
      <c r="F46" s="2">
        <v>18</v>
      </c>
      <c r="G46" s="84">
        <f t="shared" si="4"/>
        <v>0.37704918032786883</v>
      </c>
      <c r="H46" s="84">
        <f t="shared" si="5"/>
        <v>0.95652173913043481</v>
      </c>
      <c r="I46" s="84">
        <f t="shared" si="5"/>
        <v>0.81818181818181823</v>
      </c>
      <c r="J46" s="378">
        <f t="shared" si="6"/>
        <v>0.29508196721311475</v>
      </c>
      <c r="K46" s="11"/>
    </row>
    <row r="47" spans="1:12" x14ac:dyDescent="0.25">
      <c r="A47" s="385" t="s">
        <v>32</v>
      </c>
      <c r="B47" s="2">
        <v>2</v>
      </c>
      <c r="C47" s="2">
        <v>0</v>
      </c>
      <c r="D47" s="2">
        <v>0</v>
      </c>
      <c r="E47" s="2">
        <v>0</v>
      </c>
      <c r="F47" s="2">
        <v>0</v>
      </c>
      <c r="G47" s="84">
        <f t="shared" si="4"/>
        <v>0</v>
      </c>
      <c r="H47" s="84">
        <f t="shared" si="5"/>
        <v>0</v>
      </c>
      <c r="I47" s="84">
        <f t="shared" si="5"/>
        <v>0</v>
      </c>
      <c r="J47" s="378">
        <f t="shared" si="6"/>
        <v>0</v>
      </c>
      <c r="K47" s="11"/>
    </row>
    <row r="48" spans="1:12" x14ac:dyDescent="0.25">
      <c r="A48" s="385" t="s">
        <v>33</v>
      </c>
      <c r="B48" s="2"/>
      <c r="C48" s="2"/>
      <c r="D48" s="2"/>
      <c r="E48" s="2"/>
      <c r="F48" s="2"/>
      <c r="G48" s="84">
        <f t="shared" si="4"/>
        <v>0</v>
      </c>
      <c r="H48" s="84">
        <f t="shared" si="5"/>
        <v>0</v>
      </c>
      <c r="I48" s="84">
        <f t="shared" si="5"/>
        <v>0</v>
      </c>
      <c r="J48" s="378">
        <f t="shared" si="6"/>
        <v>0</v>
      </c>
      <c r="K48" s="11"/>
    </row>
    <row r="49" spans="1:11" x14ac:dyDescent="0.25">
      <c r="A49" s="385" t="s">
        <v>34</v>
      </c>
      <c r="B49" s="2"/>
      <c r="C49" s="2"/>
      <c r="D49" s="2"/>
      <c r="E49" s="2"/>
      <c r="F49" s="2"/>
      <c r="G49" s="84">
        <f t="shared" si="4"/>
        <v>0</v>
      </c>
      <c r="H49" s="84">
        <f t="shared" si="5"/>
        <v>0</v>
      </c>
      <c r="I49" s="84">
        <f t="shared" si="5"/>
        <v>0</v>
      </c>
      <c r="J49" s="378">
        <f t="shared" si="6"/>
        <v>0</v>
      </c>
      <c r="K49" s="11"/>
    </row>
    <row r="50" spans="1:11" x14ac:dyDescent="0.25">
      <c r="A50" s="385" t="s">
        <v>35</v>
      </c>
      <c r="B50" s="2"/>
      <c r="C50" s="2"/>
      <c r="D50" s="2"/>
      <c r="E50" s="2"/>
      <c r="F50" s="2"/>
      <c r="G50" s="84">
        <f t="shared" si="4"/>
        <v>0</v>
      </c>
      <c r="H50" s="84">
        <f t="shared" si="5"/>
        <v>0</v>
      </c>
      <c r="I50" s="84">
        <f t="shared" si="5"/>
        <v>0</v>
      </c>
      <c r="J50" s="378">
        <f t="shared" si="6"/>
        <v>0</v>
      </c>
      <c r="K50" s="11"/>
    </row>
    <row r="51" spans="1:11" x14ac:dyDescent="0.25">
      <c r="A51" s="385" t="s">
        <v>36</v>
      </c>
      <c r="B51" s="2"/>
      <c r="C51" s="2"/>
      <c r="D51" s="2"/>
      <c r="E51" s="2"/>
      <c r="F51" s="2"/>
      <c r="G51" s="84">
        <f t="shared" si="4"/>
        <v>0</v>
      </c>
      <c r="H51" s="84">
        <f t="shared" si="5"/>
        <v>0</v>
      </c>
      <c r="I51" s="84">
        <f t="shared" si="5"/>
        <v>0</v>
      </c>
      <c r="J51" s="378">
        <f t="shared" si="6"/>
        <v>0</v>
      </c>
      <c r="K51" s="11"/>
    </row>
    <row r="52" spans="1:11" x14ac:dyDescent="0.25">
      <c r="A52" s="385" t="s">
        <v>37</v>
      </c>
      <c r="B52" s="2"/>
      <c r="C52" s="2"/>
      <c r="D52" s="2"/>
      <c r="E52" s="2"/>
      <c r="F52" s="2"/>
      <c r="G52" s="84">
        <f t="shared" si="4"/>
        <v>0</v>
      </c>
      <c r="H52" s="84">
        <f t="shared" ref="H52:I62" si="7">IFERROR(E52/D52,0)</f>
        <v>0</v>
      </c>
      <c r="I52" s="84">
        <f t="shared" si="7"/>
        <v>0</v>
      </c>
      <c r="J52" s="378">
        <f t="shared" si="6"/>
        <v>0</v>
      </c>
      <c r="K52" s="11"/>
    </row>
    <row r="53" spans="1:11" x14ac:dyDescent="0.25">
      <c r="A53" s="385" t="s">
        <v>38</v>
      </c>
      <c r="B53" s="2"/>
      <c r="C53" s="2"/>
      <c r="D53" s="2"/>
      <c r="E53" s="2"/>
      <c r="F53" s="2"/>
      <c r="G53" s="84">
        <f t="shared" si="4"/>
        <v>0</v>
      </c>
      <c r="H53" s="84">
        <f t="shared" si="7"/>
        <v>0</v>
      </c>
      <c r="I53" s="84">
        <f t="shared" si="7"/>
        <v>0</v>
      </c>
      <c r="J53" s="378">
        <f t="shared" si="6"/>
        <v>0</v>
      </c>
      <c r="K53" s="11"/>
    </row>
    <row r="54" spans="1:11" ht="20.25" customHeight="1" x14ac:dyDescent="0.25">
      <c r="A54" s="385" t="s">
        <v>39</v>
      </c>
      <c r="B54" s="2"/>
      <c r="C54" s="2"/>
      <c r="D54" s="2"/>
      <c r="E54" s="2"/>
      <c r="F54" s="2"/>
      <c r="G54" s="84">
        <f t="shared" si="4"/>
        <v>0</v>
      </c>
      <c r="H54" s="84">
        <f t="shared" si="7"/>
        <v>0</v>
      </c>
      <c r="I54" s="84">
        <f t="shared" si="7"/>
        <v>0</v>
      </c>
      <c r="J54" s="378">
        <f t="shared" si="6"/>
        <v>0</v>
      </c>
      <c r="K54" s="11"/>
    </row>
    <row r="55" spans="1:11" x14ac:dyDescent="0.25">
      <c r="A55" s="385" t="s">
        <v>40</v>
      </c>
      <c r="B55" s="2"/>
      <c r="C55" s="2"/>
      <c r="D55" s="2"/>
      <c r="E55" s="2"/>
      <c r="F55" s="2"/>
      <c r="G55" s="84">
        <f t="shared" si="4"/>
        <v>0</v>
      </c>
      <c r="H55" s="84">
        <f t="shared" si="7"/>
        <v>0</v>
      </c>
      <c r="I55" s="84">
        <f t="shared" si="7"/>
        <v>0</v>
      </c>
      <c r="J55" s="378">
        <f t="shared" si="6"/>
        <v>0</v>
      </c>
      <c r="K55" s="11"/>
    </row>
    <row r="56" spans="1:11" ht="20.25" customHeight="1" x14ac:dyDescent="0.25">
      <c r="A56" s="385" t="s">
        <v>41</v>
      </c>
      <c r="B56" s="2"/>
      <c r="C56" s="2"/>
      <c r="D56" s="2"/>
      <c r="E56" s="2"/>
      <c r="F56" s="2"/>
      <c r="G56" s="84">
        <f t="shared" si="4"/>
        <v>0</v>
      </c>
      <c r="H56" s="84">
        <f t="shared" si="7"/>
        <v>0</v>
      </c>
      <c r="I56" s="84">
        <f t="shared" si="7"/>
        <v>0</v>
      </c>
      <c r="J56" s="378">
        <f t="shared" si="6"/>
        <v>0</v>
      </c>
      <c r="K56" s="11"/>
    </row>
    <row r="57" spans="1:11" ht="18" customHeight="1" x14ac:dyDescent="0.25">
      <c r="A57" s="385" t="s">
        <v>42</v>
      </c>
      <c r="B57" s="2">
        <v>4</v>
      </c>
      <c r="C57" s="2">
        <v>3</v>
      </c>
      <c r="D57" s="2">
        <v>3</v>
      </c>
      <c r="E57" s="2">
        <v>3</v>
      </c>
      <c r="F57" s="2">
        <v>2</v>
      </c>
      <c r="G57" s="84">
        <f t="shared" si="4"/>
        <v>0.75</v>
      </c>
      <c r="H57" s="84">
        <f t="shared" si="7"/>
        <v>1</v>
      </c>
      <c r="I57" s="84">
        <f t="shared" si="7"/>
        <v>0.66666666666666663</v>
      </c>
      <c r="J57" s="378">
        <f t="shared" si="6"/>
        <v>0.5</v>
      </c>
      <c r="K57" s="11"/>
    </row>
    <row r="58" spans="1:11" ht="17.25" customHeight="1" x14ac:dyDescent="0.25">
      <c r="A58" s="385" t="s">
        <v>43</v>
      </c>
      <c r="B58" s="2"/>
      <c r="C58" s="2"/>
      <c r="D58" s="2"/>
      <c r="E58" s="2"/>
      <c r="F58" s="2"/>
      <c r="G58" s="84">
        <f t="shared" si="4"/>
        <v>0</v>
      </c>
      <c r="H58" s="84">
        <f t="shared" si="7"/>
        <v>0</v>
      </c>
      <c r="I58" s="84">
        <f t="shared" si="7"/>
        <v>0</v>
      </c>
      <c r="J58" s="378">
        <f t="shared" si="6"/>
        <v>0</v>
      </c>
      <c r="K58" s="11"/>
    </row>
    <row r="59" spans="1:11" ht="18" customHeight="1" x14ac:dyDescent="0.25">
      <c r="A59" s="385" t="s">
        <v>44</v>
      </c>
      <c r="B59" s="2"/>
      <c r="C59" s="2"/>
      <c r="D59" s="2"/>
      <c r="E59" s="2"/>
      <c r="F59" s="2"/>
      <c r="G59" s="84">
        <f t="shared" si="4"/>
        <v>0</v>
      </c>
      <c r="H59" s="84">
        <f t="shared" si="7"/>
        <v>0</v>
      </c>
      <c r="I59" s="84">
        <f t="shared" si="7"/>
        <v>0</v>
      </c>
      <c r="J59" s="378">
        <f t="shared" si="6"/>
        <v>0</v>
      </c>
      <c r="K59" s="11"/>
    </row>
    <row r="60" spans="1:11" ht="18" customHeight="1" x14ac:dyDescent="0.25">
      <c r="A60" s="385" t="s">
        <v>45</v>
      </c>
      <c r="B60" s="2">
        <v>3</v>
      </c>
      <c r="C60" s="2">
        <v>0</v>
      </c>
      <c r="D60" s="2">
        <v>0</v>
      </c>
      <c r="E60" s="2">
        <v>0</v>
      </c>
      <c r="F60" s="2">
        <v>0</v>
      </c>
      <c r="G60" s="84">
        <f t="shared" si="4"/>
        <v>0</v>
      </c>
      <c r="H60" s="84">
        <f t="shared" si="7"/>
        <v>0</v>
      </c>
      <c r="I60" s="84">
        <f t="shared" si="7"/>
        <v>0</v>
      </c>
      <c r="J60" s="378">
        <f t="shared" si="6"/>
        <v>0</v>
      </c>
      <c r="K60" s="11"/>
    </row>
    <row r="61" spans="1:11" ht="31.5" x14ac:dyDescent="0.25">
      <c r="A61" s="386" t="s">
        <v>46</v>
      </c>
      <c r="B61" s="284">
        <v>10</v>
      </c>
      <c r="C61" s="284">
        <v>7</v>
      </c>
      <c r="D61" s="284">
        <v>7</v>
      </c>
      <c r="E61" s="284">
        <v>7</v>
      </c>
      <c r="F61" s="284">
        <v>7</v>
      </c>
      <c r="G61" s="84">
        <f t="shared" si="4"/>
        <v>0.7</v>
      </c>
      <c r="H61" s="84">
        <f t="shared" si="7"/>
        <v>1</v>
      </c>
      <c r="I61" s="84">
        <f t="shared" si="7"/>
        <v>1</v>
      </c>
      <c r="J61" s="378">
        <f t="shared" si="6"/>
        <v>0.7</v>
      </c>
      <c r="K61" s="11"/>
    </row>
    <row r="62" spans="1:11" ht="16.5" thickBot="1" x14ac:dyDescent="0.3">
      <c r="A62" s="390" t="s">
        <v>56</v>
      </c>
      <c r="B62" s="389">
        <f>SUM(B35:B61)</f>
        <v>125</v>
      </c>
      <c r="C62" s="389">
        <f>SUM(C35:C61)</f>
        <v>42</v>
      </c>
      <c r="D62" s="389">
        <f>SUM(D35:D61)</f>
        <v>41</v>
      </c>
      <c r="E62" s="389">
        <f>SUM(E35:E61)</f>
        <v>40</v>
      </c>
      <c r="F62" s="389">
        <f>SUM(F35:F61)</f>
        <v>34</v>
      </c>
      <c r="G62" s="382">
        <f t="shared" si="4"/>
        <v>0.33600000000000002</v>
      </c>
      <c r="H62" s="382">
        <f t="shared" si="7"/>
        <v>0.97560975609756095</v>
      </c>
      <c r="I62" s="382">
        <f t="shared" si="7"/>
        <v>0.85</v>
      </c>
      <c r="J62" s="383">
        <f t="shared" si="6"/>
        <v>0.27200000000000002</v>
      </c>
      <c r="K62" s="11"/>
    </row>
    <row r="63" spans="1:11" x14ac:dyDescent="0.25">
      <c r="K63" s="11"/>
    </row>
    <row r="64" spans="1:11" ht="16.5" thickBot="1" x14ac:dyDescent="0.3">
      <c r="A64" s="764" t="s">
        <v>123</v>
      </c>
      <c r="B64" s="765"/>
      <c r="C64" s="765"/>
      <c r="D64" s="765"/>
      <c r="E64" s="766"/>
      <c r="K64" s="11"/>
    </row>
    <row r="65" spans="1:11" ht="63.75" thickBot="1" x14ac:dyDescent="0.3">
      <c r="A65" s="57" t="s">
        <v>68</v>
      </c>
      <c r="B65" s="58" t="s">
        <v>60</v>
      </c>
      <c r="C65" s="59" t="s">
        <v>61</v>
      </c>
      <c r="D65" s="59" t="s">
        <v>62</v>
      </c>
      <c r="E65" s="59" t="s">
        <v>63</v>
      </c>
      <c r="F65" s="60" t="s">
        <v>141</v>
      </c>
      <c r="G65" s="60" t="s">
        <v>142</v>
      </c>
      <c r="H65" s="60" t="s">
        <v>143</v>
      </c>
      <c r="I65" s="61" t="s">
        <v>144</v>
      </c>
      <c r="K65" s="11"/>
    </row>
    <row r="66" spans="1:11" ht="31.5" x14ac:dyDescent="0.25">
      <c r="A66" s="384" t="s">
        <v>20</v>
      </c>
      <c r="B66" s="46"/>
      <c r="C66" s="46"/>
      <c r="D66" s="46"/>
      <c r="E66" s="46"/>
      <c r="F66" s="85">
        <f>+IFERROR(B66/(C4+C35),0)*100</f>
        <v>0</v>
      </c>
      <c r="G66" s="85">
        <f>+IFERROR(C66/(D4+D35),0)*100</f>
        <v>0</v>
      </c>
      <c r="H66" s="85">
        <f>+IFERROR(D66/(E4+E35),0)*100</f>
        <v>0</v>
      </c>
      <c r="I66" s="387">
        <f>+IFERROR(E66/(F4+F35),0)*100</f>
        <v>0</v>
      </c>
      <c r="K66" s="11"/>
    </row>
    <row r="67" spans="1:11" x14ac:dyDescent="0.25">
      <c r="A67" s="385" t="s">
        <v>21</v>
      </c>
      <c r="B67" s="2"/>
      <c r="C67" s="2"/>
      <c r="D67" s="2"/>
      <c r="E67" s="2"/>
      <c r="F67" s="86">
        <f t="shared" ref="F67:I82" si="8">+IFERROR(B67/(C5+C36),0)*100</f>
        <v>0</v>
      </c>
      <c r="G67" s="86">
        <f t="shared" si="8"/>
        <v>0</v>
      </c>
      <c r="H67" s="86">
        <f t="shared" si="8"/>
        <v>0</v>
      </c>
      <c r="I67" s="388">
        <f t="shared" si="8"/>
        <v>0</v>
      </c>
      <c r="K67" s="11"/>
    </row>
    <row r="68" spans="1:11" x14ac:dyDescent="0.25">
      <c r="A68" s="385" t="s">
        <v>22</v>
      </c>
      <c r="B68" s="2">
        <v>5</v>
      </c>
      <c r="C68" s="2">
        <v>5</v>
      </c>
      <c r="D68" s="2">
        <v>4</v>
      </c>
      <c r="E68" s="2">
        <v>4</v>
      </c>
      <c r="F68" s="86">
        <f t="shared" si="8"/>
        <v>71.428571428571431</v>
      </c>
      <c r="G68" s="86">
        <f t="shared" si="8"/>
        <v>83.333333333333343</v>
      </c>
      <c r="H68" s="86">
        <f t="shared" si="8"/>
        <v>80</v>
      </c>
      <c r="I68" s="388">
        <f t="shared" si="8"/>
        <v>80</v>
      </c>
      <c r="K68" s="11"/>
    </row>
    <row r="69" spans="1:11" ht="31.5" x14ac:dyDescent="0.25">
      <c r="A69" s="385" t="s">
        <v>23</v>
      </c>
      <c r="B69" s="2"/>
      <c r="C69" s="2"/>
      <c r="D69" s="2"/>
      <c r="E69" s="2"/>
      <c r="F69" s="86">
        <f t="shared" si="8"/>
        <v>0</v>
      </c>
      <c r="G69" s="86">
        <f t="shared" si="8"/>
        <v>0</v>
      </c>
      <c r="H69" s="86">
        <f t="shared" si="8"/>
        <v>0</v>
      </c>
      <c r="I69" s="388">
        <f t="shared" si="8"/>
        <v>0</v>
      </c>
      <c r="K69" s="11"/>
    </row>
    <row r="70" spans="1:11" x14ac:dyDescent="0.25">
      <c r="A70" s="385" t="s">
        <v>24</v>
      </c>
      <c r="B70" s="2"/>
      <c r="C70" s="2"/>
      <c r="D70" s="2"/>
      <c r="E70" s="2"/>
      <c r="F70" s="86">
        <f t="shared" si="8"/>
        <v>0</v>
      </c>
      <c r="G70" s="86">
        <f t="shared" si="8"/>
        <v>0</v>
      </c>
      <c r="H70" s="86">
        <f t="shared" si="8"/>
        <v>0</v>
      </c>
      <c r="I70" s="388">
        <f t="shared" si="8"/>
        <v>0</v>
      </c>
      <c r="K70" s="11"/>
    </row>
    <row r="71" spans="1:11" x14ac:dyDescent="0.25">
      <c r="A71" s="385" t="s">
        <v>25</v>
      </c>
      <c r="B71" s="2"/>
      <c r="C71" s="2"/>
      <c r="D71" s="2"/>
      <c r="E71" s="2"/>
      <c r="F71" s="86">
        <f t="shared" si="8"/>
        <v>0</v>
      </c>
      <c r="G71" s="86">
        <f t="shared" si="8"/>
        <v>0</v>
      </c>
      <c r="H71" s="86">
        <f t="shared" si="8"/>
        <v>0</v>
      </c>
      <c r="I71" s="388">
        <f t="shared" si="8"/>
        <v>0</v>
      </c>
      <c r="K71" s="11"/>
    </row>
    <row r="72" spans="1:11" x14ac:dyDescent="0.25">
      <c r="A72" s="385" t="s">
        <v>26</v>
      </c>
      <c r="B72" s="2"/>
      <c r="C72" s="2"/>
      <c r="D72" s="2"/>
      <c r="E72" s="2"/>
      <c r="F72" s="86">
        <f t="shared" si="8"/>
        <v>0</v>
      </c>
      <c r="G72" s="86">
        <f t="shared" si="8"/>
        <v>0</v>
      </c>
      <c r="H72" s="86">
        <f t="shared" si="8"/>
        <v>0</v>
      </c>
      <c r="I72" s="388">
        <f t="shared" si="8"/>
        <v>0</v>
      </c>
      <c r="K72" s="11"/>
    </row>
    <row r="73" spans="1:11" x14ac:dyDescent="0.25">
      <c r="A73" s="385" t="s">
        <v>27</v>
      </c>
      <c r="B73" s="284">
        <v>21</v>
      </c>
      <c r="C73" s="284">
        <v>20</v>
      </c>
      <c r="D73" s="284">
        <v>18</v>
      </c>
      <c r="E73" s="284">
        <v>18</v>
      </c>
      <c r="F73" s="86">
        <f t="shared" si="8"/>
        <v>70</v>
      </c>
      <c r="G73" s="86">
        <f t="shared" si="8"/>
        <v>68.965517241379317</v>
      </c>
      <c r="H73" s="86">
        <f t="shared" si="8"/>
        <v>69.230769230769226</v>
      </c>
      <c r="I73" s="388">
        <f t="shared" si="8"/>
        <v>75</v>
      </c>
      <c r="K73" s="11"/>
    </row>
    <row r="74" spans="1:11" x14ac:dyDescent="0.25">
      <c r="A74" s="385" t="s">
        <v>28</v>
      </c>
      <c r="B74" s="31"/>
      <c r="C74" s="23"/>
      <c r="D74" s="23"/>
      <c r="E74" s="23"/>
      <c r="F74" s="86">
        <f t="shared" si="8"/>
        <v>0</v>
      </c>
      <c r="G74" s="86">
        <f t="shared" si="8"/>
        <v>0</v>
      </c>
      <c r="H74" s="86">
        <f t="shared" si="8"/>
        <v>0</v>
      </c>
      <c r="I74" s="388">
        <f t="shared" si="8"/>
        <v>0</v>
      </c>
      <c r="K74" s="11"/>
    </row>
    <row r="75" spans="1:11" ht="31.5" x14ac:dyDescent="0.25">
      <c r="A75" s="385" t="s">
        <v>29</v>
      </c>
      <c r="B75" s="2"/>
      <c r="C75" s="2"/>
      <c r="D75" s="2"/>
      <c r="E75" s="2"/>
      <c r="F75" s="86">
        <f t="shared" si="8"/>
        <v>0</v>
      </c>
      <c r="G75" s="86">
        <f t="shared" si="8"/>
        <v>0</v>
      </c>
      <c r="H75" s="86">
        <f t="shared" si="8"/>
        <v>0</v>
      </c>
      <c r="I75" s="388">
        <f t="shared" si="8"/>
        <v>0</v>
      </c>
      <c r="K75" s="11"/>
    </row>
    <row r="76" spans="1:11" x14ac:dyDescent="0.25">
      <c r="A76" s="385" t="s">
        <v>30</v>
      </c>
      <c r="B76" s="2">
        <v>50</v>
      </c>
      <c r="C76" s="2">
        <v>44</v>
      </c>
      <c r="D76" s="2">
        <v>40</v>
      </c>
      <c r="E76" s="2">
        <v>39</v>
      </c>
      <c r="F76" s="86">
        <f t="shared" si="8"/>
        <v>81.967213114754102</v>
      </c>
      <c r="G76" s="86">
        <f t="shared" si="8"/>
        <v>84.615384615384613</v>
      </c>
      <c r="H76" s="86">
        <f t="shared" si="8"/>
        <v>86.956521739130437</v>
      </c>
      <c r="I76" s="388">
        <f t="shared" si="8"/>
        <v>88.63636363636364</v>
      </c>
      <c r="K76" s="11"/>
    </row>
    <row r="77" spans="1:11" ht="47.25" x14ac:dyDescent="0.25">
      <c r="A77" s="385" t="s">
        <v>31</v>
      </c>
      <c r="B77" s="2">
        <v>103</v>
      </c>
      <c r="C77" s="2">
        <v>100</v>
      </c>
      <c r="D77" s="2">
        <v>91</v>
      </c>
      <c r="E77" s="2">
        <v>82</v>
      </c>
      <c r="F77" s="86">
        <f t="shared" si="8"/>
        <v>78.625954198473281</v>
      </c>
      <c r="G77" s="86">
        <f t="shared" si="8"/>
        <v>78.125</v>
      </c>
      <c r="H77" s="86">
        <f t="shared" si="8"/>
        <v>77.118644067796609</v>
      </c>
      <c r="I77" s="388">
        <f t="shared" si="8"/>
        <v>80.392156862745097</v>
      </c>
      <c r="K77" s="11"/>
    </row>
    <row r="78" spans="1:11" x14ac:dyDescent="0.25">
      <c r="A78" s="385" t="s">
        <v>32</v>
      </c>
      <c r="B78" s="2">
        <v>2</v>
      </c>
      <c r="C78" s="2">
        <v>2</v>
      </c>
      <c r="D78" s="2">
        <v>2</v>
      </c>
      <c r="E78" s="2">
        <v>2</v>
      </c>
      <c r="F78" s="86">
        <f t="shared" si="8"/>
        <v>100</v>
      </c>
      <c r="G78" s="86">
        <f t="shared" si="8"/>
        <v>100</v>
      </c>
      <c r="H78" s="86">
        <f t="shared" si="8"/>
        <v>100</v>
      </c>
      <c r="I78" s="388">
        <f t="shared" si="8"/>
        <v>100</v>
      </c>
      <c r="K78" s="11"/>
    </row>
    <row r="79" spans="1:11" x14ac:dyDescent="0.25">
      <c r="A79" s="385" t="s">
        <v>33</v>
      </c>
      <c r="B79" s="2"/>
      <c r="C79" s="2"/>
      <c r="D79" s="2"/>
      <c r="E79" s="2"/>
      <c r="F79" s="86">
        <f t="shared" si="8"/>
        <v>0</v>
      </c>
      <c r="G79" s="86">
        <f t="shared" si="8"/>
        <v>0</v>
      </c>
      <c r="H79" s="86">
        <f t="shared" si="8"/>
        <v>0</v>
      </c>
      <c r="I79" s="388">
        <f t="shared" si="8"/>
        <v>0</v>
      </c>
      <c r="K79" s="11"/>
    </row>
    <row r="80" spans="1:11" x14ac:dyDescent="0.25">
      <c r="A80" s="385" t="s">
        <v>34</v>
      </c>
      <c r="B80" s="2"/>
      <c r="C80" s="2"/>
      <c r="D80" s="2"/>
      <c r="E80" s="2"/>
      <c r="F80" s="86">
        <f t="shared" si="8"/>
        <v>0</v>
      </c>
      <c r="G80" s="86">
        <f t="shared" si="8"/>
        <v>0</v>
      </c>
      <c r="H80" s="86">
        <f t="shared" si="8"/>
        <v>0</v>
      </c>
      <c r="I80" s="388">
        <f t="shared" si="8"/>
        <v>0</v>
      </c>
      <c r="K80" s="11"/>
    </row>
    <row r="81" spans="1:11" x14ac:dyDescent="0.25">
      <c r="A81" s="385" t="s">
        <v>35</v>
      </c>
      <c r="B81" s="2"/>
      <c r="C81" s="2"/>
      <c r="D81" s="2"/>
      <c r="E81" s="2"/>
      <c r="F81" s="86">
        <f t="shared" si="8"/>
        <v>0</v>
      </c>
      <c r="G81" s="86">
        <f t="shared" si="8"/>
        <v>0</v>
      </c>
      <c r="H81" s="86">
        <f t="shared" si="8"/>
        <v>0</v>
      </c>
      <c r="I81" s="388">
        <f t="shared" si="8"/>
        <v>0</v>
      </c>
      <c r="K81" s="11"/>
    </row>
    <row r="82" spans="1:11" x14ac:dyDescent="0.25">
      <c r="A82" s="385" t="s">
        <v>36</v>
      </c>
      <c r="B82" s="2"/>
      <c r="C82" s="2"/>
      <c r="D82" s="2"/>
      <c r="E82" s="2"/>
      <c r="F82" s="86">
        <f t="shared" si="8"/>
        <v>0</v>
      </c>
      <c r="G82" s="86">
        <f t="shared" si="8"/>
        <v>0</v>
      </c>
      <c r="H82" s="86">
        <f t="shared" si="8"/>
        <v>0</v>
      </c>
      <c r="I82" s="388">
        <f t="shared" si="8"/>
        <v>0</v>
      </c>
      <c r="K82" s="11"/>
    </row>
    <row r="83" spans="1:11" x14ac:dyDescent="0.25">
      <c r="A83" s="385" t="s">
        <v>37</v>
      </c>
      <c r="B83" s="2"/>
      <c r="C83" s="2"/>
      <c r="D83" s="2"/>
      <c r="E83" s="2"/>
      <c r="F83" s="86">
        <f t="shared" ref="F83:I93" si="9">+IFERROR(B83/(C21+C52),0)*100</f>
        <v>0</v>
      </c>
      <c r="G83" s="86">
        <f t="shared" si="9"/>
        <v>0</v>
      </c>
      <c r="H83" s="86">
        <f t="shared" si="9"/>
        <v>0</v>
      </c>
      <c r="I83" s="388">
        <f t="shared" si="9"/>
        <v>0</v>
      </c>
      <c r="K83" s="11"/>
    </row>
    <row r="84" spans="1:11" x14ac:dyDescent="0.25">
      <c r="A84" s="385" t="s">
        <v>38</v>
      </c>
      <c r="B84" s="2"/>
      <c r="C84" s="2"/>
      <c r="D84" s="2"/>
      <c r="E84" s="2"/>
      <c r="F84" s="86">
        <f t="shared" si="9"/>
        <v>0</v>
      </c>
      <c r="G84" s="86">
        <f t="shared" si="9"/>
        <v>0</v>
      </c>
      <c r="H84" s="86">
        <f t="shared" si="9"/>
        <v>0</v>
      </c>
      <c r="I84" s="388">
        <f t="shared" si="9"/>
        <v>0</v>
      </c>
      <c r="K84" s="11"/>
    </row>
    <row r="85" spans="1:11" x14ac:dyDescent="0.25">
      <c r="A85" s="385" t="s">
        <v>39</v>
      </c>
      <c r="B85" s="2"/>
      <c r="C85" s="2"/>
      <c r="D85" s="2"/>
      <c r="E85" s="2"/>
      <c r="F85" s="86">
        <f t="shared" si="9"/>
        <v>0</v>
      </c>
      <c r="G85" s="86">
        <f t="shared" si="9"/>
        <v>0</v>
      </c>
      <c r="H85" s="86">
        <f t="shared" si="9"/>
        <v>0</v>
      </c>
      <c r="I85" s="388">
        <f t="shared" si="9"/>
        <v>0</v>
      </c>
      <c r="K85" s="11"/>
    </row>
    <row r="86" spans="1:11" x14ac:dyDescent="0.25">
      <c r="A86" s="385" t="s">
        <v>40</v>
      </c>
      <c r="B86" s="2"/>
      <c r="C86" s="2"/>
      <c r="D86" s="2"/>
      <c r="E86" s="2"/>
      <c r="F86" s="86">
        <f t="shared" si="9"/>
        <v>0</v>
      </c>
      <c r="G86" s="86">
        <f t="shared" si="9"/>
        <v>0</v>
      </c>
      <c r="H86" s="86">
        <f t="shared" si="9"/>
        <v>0</v>
      </c>
      <c r="I86" s="388">
        <f t="shared" si="9"/>
        <v>0</v>
      </c>
      <c r="K86" s="11"/>
    </row>
    <row r="87" spans="1:11" x14ac:dyDescent="0.25">
      <c r="A87" s="385" t="s">
        <v>41</v>
      </c>
      <c r="B87" s="2"/>
      <c r="C87" s="2"/>
      <c r="D87" s="2"/>
      <c r="E87" s="2"/>
      <c r="F87" s="86">
        <f t="shared" si="9"/>
        <v>0</v>
      </c>
      <c r="G87" s="86">
        <f t="shared" si="9"/>
        <v>0</v>
      </c>
      <c r="H87" s="86">
        <f t="shared" si="9"/>
        <v>0</v>
      </c>
      <c r="I87" s="388">
        <f t="shared" si="9"/>
        <v>0</v>
      </c>
      <c r="K87" s="11"/>
    </row>
    <row r="88" spans="1:11" x14ac:dyDescent="0.25">
      <c r="A88" s="385" t="s">
        <v>42</v>
      </c>
      <c r="B88" s="2">
        <v>5</v>
      </c>
      <c r="C88" s="2">
        <v>5</v>
      </c>
      <c r="D88" s="2">
        <v>5</v>
      </c>
      <c r="E88" s="2">
        <v>4</v>
      </c>
      <c r="F88" s="86">
        <f t="shared" si="9"/>
        <v>100</v>
      </c>
      <c r="G88" s="86">
        <f t="shared" si="9"/>
        <v>100</v>
      </c>
      <c r="H88" s="86">
        <f t="shared" si="9"/>
        <v>100</v>
      </c>
      <c r="I88" s="388">
        <f t="shared" si="9"/>
        <v>100</v>
      </c>
      <c r="K88" s="11"/>
    </row>
    <row r="89" spans="1:11" x14ac:dyDescent="0.25">
      <c r="A89" s="385" t="s">
        <v>43</v>
      </c>
      <c r="B89" s="2"/>
      <c r="C89" s="2"/>
      <c r="D89" s="2"/>
      <c r="E89" s="2"/>
      <c r="F89" s="86">
        <f t="shared" si="9"/>
        <v>0</v>
      </c>
      <c r="G89" s="86">
        <f t="shared" si="9"/>
        <v>0</v>
      </c>
      <c r="H89" s="86">
        <f t="shared" si="9"/>
        <v>0</v>
      </c>
      <c r="I89" s="388">
        <f t="shared" si="9"/>
        <v>0</v>
      </c>
      <c r="K89" s="11"/>
    </row>
    <row r="90" spans="1:11" x14ac:dyDescent="0.25">
      <c r="A90" s="385" t="s">
        <v>44</v>
      </c>
      <c r="B90" s="2"/>
      <c r="C90" s="2"/>
      <c r="D90" s="2"/>
      <c r="E90" s="2"/>
      <c r="F90" s="86">
        <f t="shared" si="9"/>
        <v>0</v>
      </c>
      <c r="G90" s="86">
        <f t="shared" si="9"/>
        <v>0</v>
      </c>
      <c r="H90" s="86">
        <f t="shared" si="9"/>
        <v>0</v>
      </c>
      <c r="I90" s="388">
        <f t="shared" si="9"/>
        <v>0</v>
      </c>
      <c r="K90" s="11"/>
    </row>
    <row r="91" spans="1:11" x14ac:dyDescent="0.25">
      <c r="A91" s="385" t="s">
        <v>45</v>
      </c>
      <c r="B91" s="2">
        <v>1</v>
      </c>
      <c r="C91" s="2">
        <v>1</v>
      </c>
      <c r="D91" s="2">
        <v>1</v>
      </c>
      <c r="E91" s="2">
        <v>1</v>
      </c>
      <c r="F91" s="86">
        <f t="shared" si="9"/>
        <v>50</v>
      </c>
      <c r="G91" s="86">
        <f t="shared" si="9"/>
        <v>50</v>
      </c>
      <c r="H91" s="86">
        <f t="shared" si="9"/>
        <v>50</v>
      </c>
      <c r="I91" s="388">
        <f t="shared" si="9"/>
        <v>50</v>
      </c>
      <c r="K91" s="11"/>
    </row>
    <row r="92" spans="1:11" ht="31.5" x14ac:dyDescent="0.25">
      <c r="A92" s="386" t="s">
        <v>46</v>
      </c>
      <c r="B92" s="2">
        <v>24</v>
      </c>
      <c r="C92" s="2">
        <v>23</v>
      </c>
      <c r="D92" s="2">
        <v>21</v>
      </c>
      <c r="E92" s="2">
        <v>21</v>
      </c>
      <c r="F92" s="86">
        <f>+IFERROR(B92/(C30+C61),0)*100</f>
        <v>80</v>
      </c>
      <c r="G92" s="86">
        <f t="shared" si="9"/>
        <v>82.142857142857139</v>
      </c>
      <c r="H92" s="86">
        <f t="shared" si="9"/>
        <v>80.769230769230774</v>
      </c>
      <c r="I92" s="388">
        <f t="shared" si="9"/>
        <v>80.769230769230774</v>
      </c>
      <c r="K92" s="11"/>
    </row>
    <row r="93" spans="1:11" ht="16.5" thickBot="1" x14ac:dyDescent="0.3">
      <c r="A93" s="390" t="s">
        <v>56</v>
      </c>
      <c r="B93" s="389">
        <f>SUM(B66:B92)</f>
        <v>211</v>
      </c>
      <c r="C93" s="389">
        <f>SUM(C66:C92)</f>
        <v>200</v>
      </c>
      <c r="D93" s="389">
        <f>SUM(D66:D92)</f>
        <v>182</v>
      </c>
      <c r="E93" s="389">
        <f>SUM(E66:E92)</f>
        <v>171</v>
      </c>
      <c r="F93" s="114">
        <f t="shared" si="9"/>
        <v>78.731343283582092</v>
      </c>
      <c r="G93" s="114">
        <f t="shared" si="9"/>
        <v>79.365079365079367</v>
      </c>
      <c r="H93" s="114">
        <f t="shared" si="9"/>
        <v>79.130434782608688</v>
      </c>
      <c r="I93" s="115">
        <f t="shared" si="9"/>
        <v>81.818181818181827</v>
      </c>
      <c r="K93" s="11"/>
    </row>
    <row r="94" spans="1:11" x14ac:dyDescent="0.25">
      <c r="A94" s="6"/>
      <c r="B94" s="6"/>
      <c r="C94" s="6"/>
      <c r="E94" s="6"/>
      <c r="I94" s="29"/>
      <c r="K94" s="11"/>
    </row>
    <row r="95" spans="1:11" x14ac:dyDescent="0.25">
      <c r="A95" s="13"/>
      <c r="B95" s="13"/>
      <c r="C95" s="13"/>
      <c r="D95" s="13"/>
      <c r="E95" s="13"/>
      <c r="K95" s="11"/>
    </row>
    <row r="96" spans="1:11" ht="17.25" customHeight="1" thickBot="1" x14ac:dyDescent="0.3">
      <c r="A96" s="768" t="s">
        <v>124</v>
      </c>
      <c r="B96" s="768"/>
      <c r="C96" s="768"/>
      <c r="D96" s="768"/>
      <c r="E96" s="768"/>
      <c r="F96" s="6"/>
      <c r="G96" s="6"/>
      <c r="H96" s="6"/>
      <c r="I96" s="6"/>
      <c r="K96" s="11"/>
    </row>
    <row r="97" spans="1:11" ht="63.75" thickBot="1" x14ac:dyDescent="0.3">
      <c r="A97" s="57" t="s">
        <v>68</v>
      </c>
      <c r="B97" s="58" t="s">
        <v>60</v>
      </c>
      <c r="C97" s="59" t="s">
        <v>61</v>
      </c>
      <c r="D97" s="59" t="s">
        <v>62</v>
      </c>
      <c r="E97" s="59" t="s">
        <v>63</v>
      </c>
      <c r="F97" s="60" t="s">
        <v>141</v>
      </c>
      <c r="G97" s="60" t="s">
        <v>142</v>
      </c>
      <c r="H97" s="60" t="s">
        <v>143</v>
      </c>
      <c r="I97" s="61" t="s">
        <v>144</v>
      </c>
      <c r="K97" s="11"/>
    </row>
    <row r="98" spans="1:11" ht="31.5" x14ac:dyDescent="0.25">
      <c r="A98" s="384" t="s">
        <v>20</v>
      </c>
      <c r="B98" s="46"/>
      <c r="C98" s="46"/>
      <c r="D98" s="46"/>
      <c r="E98" s="46"/>
      <c r="F98" s="85">
        <f t="shared" ref="F98:I113" si="10">+IFERROR(B98/(C4+C35),0)*100</f>
        <v>0</v>
      </c>
      <c r="G98" s="85">
        <f t="shared" si="10"/>
        <v>0</v>
      </c>
      <c r="H98" s="85">
        <f t="shared" si="10"/>
        <v>0</v>
      </c>
      <c r="I98" s="387">
        <f t="shared" si="10"/>
        <v>0</v>
      </c>
      <c r="K98" s="11"/>
    </row>
    <row r="99" spans="1:11" x14ac:dyDescent="0.25">
      <c r="A99" s="385" t="s">
        <v>21</v>
      </c>
      <c r="B99" s="2"/>
      <c r="C99" s="2"/>
      <c r="D99" s="2"/>
      <c r="E99" s="2"/>
      <c r="F99" s="86">
        <f t="shared" si="10"/>
        <v>0</v>
      </c>
      <c r="G99" s="86">
        <f t="shared" si="10"/>
        <v>0</v>
      </c>
      <c r="H99" s="86">
        <f t="shared" si="10"/>
        <v>0</v>
      </c>
      <c r="I99" s="388">
        <f t="shared" si="10"/>
        <v>0</v>
      </c>
      <c r="K99" s="11"/>
    </row>
    <row r="100" spans="1:11" x14ac:dyDescent="0.25">
      <c r="A100" s="385" t="s">
        <v>22</v>
      </c>
      <c r="B100" s="2">
        <v>1</v>
      </c>
      <c r="C100" s="2">
        <v>0</v>
      </c>
      <c r="D100" s="2">
        <v>0</v>
      </c>
      <c r="E100" s="2">
        <v>0</v>
      </c>
      <c r="F100" s="86">
        <f t="shared" si="10"/>
        <v>14.285714285714285</v>
      </c>
      <c r="G100" s="86">
        <f t="shared" si="10"/>
        <v>0</v>
      </c>
      <c r="H100" s="86">
        <f t="shared" si="10"/>
        <v>0</v>
      </c>
      <c r="I100" s="388">
        <f t="shared" si="10"/>
        <v>0</v>
      </c>
      <c r="K100" s="11"/>
    </row>
    <row r="101" spans="1:11" ht="31.5" x14ac:dyDescent="0.25">
      <c r="A101" s="385" t="s">
        <v>23</v>
      </c>
      <c r="B101" s="2"/>
      <c r="C101" s="2"/>
      <c r="D101" s="2"/>
      <c r="E101" s="2"/>
      <c r="F101" s="86">
        <f t="shared" si="10"/>
        <v>0</v>
      </c>
      <c r="G101" s="86">
        <f t="shared" si="10"/>
        <v>0</v>
      </c>
      <c r="H101" s="86">
        <f t="shared" si="10"/>
        <v>0</v>
      </c>
      <c r="I101" s="388">
        <f t="shared" si="10"/>
        <v>0</v>
      </c>
      <c r="K101" s="11"/>
    </row>
    <row r="102" spans="1:11" x14ac:dyDescent="0.25">
      <c r="A102" s="385" t="s">
        <v>24</v>
      </c>
      <c r="B102" s="2"/>
      <c r="C102" s="2"/>
      <c r="D102" s="2"/>
      <c r="E102" s="2"/>
      <c r="F102" s="86">
        <f t="shared" si="10"/>
        <v>0</v>
      </c>
      <c r="G102" s="86">
        <f t="shared" si="10"/>
        <v>0</v>
      </c>
      <c r="H102" s="86">
        <f t="shared" si="10"/>
        <v>0</v>
      </c>
      <c r="I102" s="388">
        <f t="shared" si="10"/>
        <v>0</v>
      </c>
      <c r="K102" s="11"/>
    </row>
    <row r="103" spans="1:11" x14ac:dyDescent="0.25">
      <c r="A103" s="385" t="s">
        <v>25</v>
      </c>
      <c r="B103" s="2"/>
      <c r="C103" s="2"/>
      <c r="D103" s="2"/>
      <c r="E103" s="2"/>
      <c r="F103" s="86">
        <f t="shared" si="10"/>
        <v>0</v>
      </c>
      <c r="G103" s="86">
        <f t="shared" si="10"/>
        <v>0</v>
      </c>
      <c r="H103" s="86">
        <f t="shared" si="10"/>
        <v>0</v>
      </c>
      <c r="I103" s="388">
        <f t="shared" si="10"/>
        <v>0</v>
      </c>
      <c r="K103" s="11"/>
    </row>
    <row r="104" spans="1:11" x14ac:dyDescent="0.25">
      <c r="A104" s="385" t="s">
        <v>26</v>
      </c>
      <c r="B104" s="2"/>
      <c r="C104" s="2"/>
      <c r="D104" s="2"/>
      <c r="E104" s="2"/>
      <c r="F104" s="86">
        <f t="shared" si="10"/>
        <v>0</v>
      </c>
      <c r="G104" s="86">
        <f t="shared" si="10"/>
        <v>0</v>
      </c>
      <c r="H104" s="86">
        <f t="shared" si="10"/>
        <v>0</v>
      </c>
      <c r="I104" s="388">
        <f t="shared" si="10"/>
        <v>0</v>
      </c>
      <c r="K104" s="11"/>
    </row>
    <row r="105" spans="1:11" x14ac:dyDescent="0.25">
      <c r="A105" s="385" t="s">
        <v>27</v>
      </c>
      <c r="B105" s="2">
        <v>5</v>
      </c>
      <c r="C105" s="2">
        <v>5</v>
      </c>
      <c r="D105" s="2">
        <v>5</v>
      </c>
      <c r="E105" s="2">
        <v>4</v>
      </c>
      <c r="F105" s="86">
        <f t="shared" si="10"/>
        <v>16.666666666666664</v>
      </c>
      <c r="G105" s="86">
        <f t="shared" si="10"/>
        <v>17.241379310344829</v>
      </c>
      <c r="H105" s="86">
        <f t="shared" si="10"/>
        <v>19.230769230769234</v>
      </c>
      <c r="I105" s="388">
        <f t="shared" si="10"/>
        <v>16.666666666666664</v>
      </c>
      <c r="K105" s="11"/>
    </row>
    <row r="106" spans="1:11" x14ac:dyDescent="0.25">
      <c r="A106" s="385" t="s">
        <v>28</v>
      </c>
      <c r="B106" s="2"/>
      <c r="C106" s="2"/>
      <c r="D106" s="2"/>
      <c r="E106" s="2"/>
      <c r="F106" s="86">
        <f t="shared" si="10"/>
        <v>0</v>
      </c>
      <c r="G106" s="86">
        <f t="shared" si="10"/>
        <v>0</v>
      </c>
      <c r="H106" s="86">
        <f t="shared" si="10"/>
        <v>0</v>
      </c>
      <c r="I106" s="388">
        <f t="shared" si="10"/>
        <v>0</v>
      </c>
      <c r="K106" s="11"/>
    </row>
    <row r="107" spans="1:11" ht="31.5" x14ac:dyDescent="0.25">
      <c r="A107" s="385" t="s">
        <v>29</v>
      </c>
      <c r="B107" s="2"/>
      <c r="C107" s="2"/>
      <c r="D107" s="2"/>
      <c r="E107" s="2"/>
      <c r="F107" s="86">
        <f t="shared" si="10"/>
        <v>0</v>
      </c>
      <c r="G107" s="86">
        <f t="shared" si="10"/>
        <v>0</v>
      </c>
      <c r="H107" s="86">
        <f t="shared" si="10"/>
        <v>0</v>
      </c>
      <c r="I107" s="388">
        <f t="shared" si="10"/>
        <v>0</v>
      </c>
      <c r="K107" s="11"/>
    </row>
    <row r="108" spans="1:11" x14ac:dyDescent="0.25">
      <c r="A108" s="385" t="s">
        <v>30</v>
      </c>
      <c r="B108" s="2">
        <v>8</v>
      </c>
      <c r="C108" s="2">
        <v>5</v>
      </c>
      <c r="D108" s="2">
        <v>4</v>
      </c>
      <c r="E108" s="2">
        <v>4</v>
      </c>
      <c r="F108" s="86">
        <f t="shared" si="10"/>
        <v>13.114754098360656</v>
      </c>
      <c r="G108" s="86">
        <f t="shared" si="10"/>
        <v>9.6153846153846168</v>
      </c>
      <c r="H108" s="86">
        <f t="shared" si="10"/>
        <v>8.695652173913043</v>
      </c>
      <c r="I108" s="388">
        <f t="shared" si="10"/>
        <v>9.0909090909090917</v>
      </c>
      <c r="K108" s="11"/>
    </row>
    <row r="109" spans="1:11" ht="47.25" x14ac:dyDescent="0.25">
      <c r="A109" s="385" t="s">
        <v>31</v>
      </c>
      <c r="B109" s="2">
        <v>20</v>
      </c>
      <c r="C109" s="2">
        <v>20</v>
      </c>
      <c r="D109" s="2">
        <v>20</v>
      </c>
      <c r="E109" s="2">
        <v>13</v>
      </c>
      <c r="F109" s="86">
        <f t="shared" si="10"/>
        <v>15.267175572519085</v>
      </c>
      <c r="G109" s="86">
        <f t="shared" si="10"/>
        <v>15.625</v>
      </c>
      <c r="H109" s="86">
        <f t="shared" si="10"/>
        <v>16.949152542372879</v>
      </c>
      <c r="I109" s="388">
        <f t="shared" si="10"/>
        <v>12.745098039215685</v>
      </c>
      <c r="K109" s="11"/>
    </row>
    <row r="110" spans="1:11" x14ac:dyDescent="0.25">
      <c r="A110" s="385" t="s">
        <v>32</v>
      </c>
      <c r="B110" s="2"/>
      <c r="C110" s="2"/>
      <c r="D110" s="2"/>
      <c r="E110" s="2"/>
      <c r="F110" s="86">
        <f t="shared" si="10"/>
        <v>0</v>
      </c>
      <c r="G110" s="86">
        <f t="shared" si="10"/>
        <v>0</v>
      </c>
      <c r="H110" s="86">
        <f t="shared" si="10"/>
        <v>0</v>
      </c>
      <c r="I110" s="388">
        <f t="shared" si="10"/>
        <v>0</v>
      </c>
      <c r="K110" s="11"/>
    </row>
    <row r="111" spans="1:11" x14ac:dyDescent="0.25">
      <c r="A111" s="385" t="s">
        <v>33</v>
      </c>
      <c r="B111" s="2"/>
      <c r="C111" s="2"/>
      <c r="D111" s="2"/>
      <c r="E111" s="2"/>
      <c r="F111" s="86">
        <f t="shared" si="10"/>
        <v>0</v>
      </c>
      <c r="G111" s="86">
        <f t="shared" si="10"/>
        <v>0</v>
      </c>
      <c r="H111" s="86">
        <f t="shared" si="10"/>
        <v>0</v>
      </c>
      <c r="I111" s="388">
        <f t="shared" si="10"/>
        <v>0</v>
      </c>
      <c r="K111" s="11"/>
    </row>
    <row r="112" spans="1:11" x14ac:dyDescent="0.25">
      <c r="A112" s="385" t="s">
        <v>34</v>
      </c>
      <c r="B112" s="2"/>
      <c r="C112" s="2"/>
      <c r="D112" s="2"/>
      <c r="E112" s="2"/>
      <c r="F112" s="86">
        <f t="shared" si="10"/>
        <v>0</v>
      </c>
      <c r="G112" s="86">
        <f t="shared" si="10"/>
        <v>0</v>
      </c>
      <c r="H112" s="86">
        <f t="shared" si="10"/>
        <v>0</v>
      </c>
      <c r="I112" s="388">
        <f t="shared" si="10"/>
        <v>0</v>
      </c>
      <c r="K112" s="11"/>
    </row>
    <row r="113" spans="1:11" x14ac:dyDescent="0.25">
      <c r="A113" s="385" t="s">
        <v>35</v>
      </c>
      <c r="B113" s="2"/>
      <c r="C113" s="2"/>
      <c r="D113" s="2"/>
      <c r="E113" s="2"/>
      <c r="F113" s="86">
        <f t="shared" si="10"/>
        <v>0</v>
      </c>
      <c r="G113" s="86">
        <f t="shared" si="10"/>
        <v>0</v>
      </c>
      <c r="H113" s="86">
        <f t="shared" si="10"/>
        <v>0</v>
      </c>
      <c r="I113" s="388">
        <f t="shared" si="10"/>
        <v>0</v>
      </c>
      <c r="K113" s="11"/>
    </row>
    <row r="114" spans="1:11" x14ac:dyDescent="0.25">
      <c r="A114" s="385" t="s">
        <v>36</v>
      </c>
      <c r="B114" s="2"/>
      <c r="C114" s="2"/>
      <c r="D114" s="2"/>
      <c r="E114" s="2"/>
      <c r="F114" s="86">
        <f t="shared" ref="F114:I125" si="11">+IFERROR(B114/(C20+C51),0)*100</f>
        <v>0</v>
      </c>
      <c r="G114" s="86">
        <f t="shared" si="11"/>
        <v>0</v>
      </c>
      <c r="H114" s="86">
        <f t="shared" si="11"/>
        <v>0</v>
      </c>
      <c r="I114" s="388">
        <f t="shared" si="11"/>
        <v>0</v>
      </c>
      <c r="K114" s="11"/>
    </row>
    <row r="115" spans="1:11" x14ac:dyDescent="0.25">
      <c r="A115" s="385" t="s">
        <v>37</v>
      </c>
      <c r="B115" s="2"/>
      <c r="C115" s="2"/>
      <c r="D115" s="2"/>
      <c r="E115" s="2"/>
      <c r="F115" s="86">
        <f t="shared" si="11"/>
        <v>0</v>
      </c>
      <c r="G115" s="86">
        <f t="shared" si="11"/>
        <v>0</v>
      </c>
      <c r="H115" s="86">
        <f t="shared" si="11"/>
        <v>0</v>
      </c>
      <c r="I115" s="388">
        <f t="shared" si="11"/>
        <v>0</v>
      </c>
      <c r="K115" s="11"/>
    </row>
    <row r="116" spans="1:11" x14ac:dyDescent="0.25">
      <c r="A116" s="385" t="s">
        <v>38</v>
      </c>
      <c r="B116" s="2"/>
      <c r="C116" s="2"/>
      <c r="D116" s="2"/>
      <c r="E116" s="2"/>
      <c r="F116" s="86">
        <f t="shared" si="11"/>
        <v>0</v>
      </c>
      <c r="G116" s="86">
        <f t="shared" si="11"/>
        <v>0</v>
      </c>
      <c r="H116" s="86">
        <f t="shared" si="11"/>
        <v>0</v>
      </c>
      <c r="I116" s="388">
        <f t="shared" si="11"/>
        <v>0</v>
      </c>
      <c r="K116" s="11"/>
    </row>
    <row r="117" spans="1:11" x14ac:dyDescent="0.25">
      <c r="A117" s="385" t="s">
        <v>39</v>
      </c>
      <c r="B117" s="2"/>
      <c r="C117" s="2"/>
      <c r="D117" s="2"/>
      <c r="E117" s="2"/>
      <c r="F117" s="86">
        <f t="shared" si="11"/>
        <v>0</v>
      </c>
      <c r="G117" s="86">
        <f t="shared" si="11"/>
        <v>0</v>
      </c>
      <c r="H117" s="86">
        <f t="shared" si="11"/>
        <v>0</v>
      </c>
      <c r="I117" s="388">
        <f t="shared" si="11"/>
        <v>0</v>
      </c>
      <c r="K117" s="11"/>
    </row>
    <row r="118" spans="1:11" x14ac:dyDescent="0.25">
      <c r="A118" s="385" t="s">
        <v>40</v>
      </c>
      <c r="B118" s="2"/>
      <c r="C118" s="2"/>
      <c r="D118" s="2"/>
      <c r="E118" s="2"/>
      <c r="F118" s="86">
        <f t="shared" si="11"/>
        <v>0</v>
      </c>
      <c r="G118" s="86">
        <f t="shared" si="11"/>
        <v>0</v>
      </c>
      <c r="H118" s="86">
        <f t="shared" si="11"/>
        <v>0</v>
      </c>
      <c r="I118" s="388">
        <f t="shared" si="11"/>
        <v>0</v>
      </c>
      <c r="K118" s="11"/>
    </row>
    <row r="119" spans="1:11" x14ac:dyDescent="0.25">
      <c r="A119" s="385" t="s">
        <v>41</v>
      </c>
      <c r="B119" s="2"/>
      <c r="C119" s="2"/>
      <c r="D119" s="2"/>
      <c r="E119" s="2"/>
      <c r="F119" s="86">
        <f t="shared" si="11"/>
        <v>0</v>
      </c>
      <c r="G119" s="86">
        <f t="shared" si="11"/>
        <v>0</v>
      </c>
      <c r="H119" s="86">
        <f t="shared" si="11"/>
        <v>0</v>
      </c>
      <c r="I119" s="388">
        <f t="shared" si="11"/>
        <v>0</v>
      </c>
      <c r="K119" s="11"/>
    </row>
    <row r="120" spans="1:11" x14ac:dyDescent="0.25">
      <c r="A120" s="385" t="s">
        <v>42</v>
      </c>
      <c r="B120" s="2"/>
      <c r="C120" s="2"/>
      <c r="D120" s="2"/>
      <c r="E120" s="2"/>
      <c r="F120" s="86">
        <f t="shared" si="11"/>
        <v>0</v>
      </c>
      <c r="G120" s="86">
        <f t="shared" si="11"/>
        <v>0</v>
      </c>
      <c r="H120" s="86">
        <f t="shared" si="11"/>
        <v>0</v>
      </c>
      <c r="I120" s="388">
        <f t="shared" si="11"/>
        <v>0</v>
      </c>
      <c r="K120" s="11"/>
    </row>
    <row r="121" spans="1:11" x14ac:dyDescent="0.25">
      <c r="A121" s="385" t="s">
        <v>43</v>
      </c>
      <c r="B121" s="2"/>
      <c r="C121" s="2"/>
      <c r="D121" s="2"/>
      <c r="E121" s="2"/>
      <c r="F121" s="86">
        <f t="shared" si="11"/>
        <v>0</v>
      </c>
      <c r="G121" s="86">
        <f t="shared" si="11"/>
        <v>0</v>
      </c>
      <c r="H121" s="86">
        <f t="shared" si="11"/>
        <v>0</v>
      </c>
      <c r="I121" s="388">
        <f t="shared" si="11"/>
        <v>0</v>
      </c>
      <c r="K121" s="11"/>
    </row>
    <row r="122" spans="1:11" x14ac:dyDescent="0.25">
      <c r="A122" s="385" t="s">
        <v>44</v>
      </c>
      <c r="B122" s="2"/>
      <c r="C122" s="2"/>
      <c r="D122" s="2"/>
      <c r="E122" s="2"/>
      <c r="F122" s="86">
        <f t="shared" si="11"/>
        <v>0</v>
      </c>
      <c r="G122" s="86">
        <f t="shared" si="11"/>
        <v>0</v>
      </c>
      <c r="H122" s="86">
        <f t="shared" si="11"/>
        <v>0</v>
      </c>
      <c r="I122" s="388">
        <f t="shared" si="11"/>
        <v>0</v>
      </c>
      <c r="K122" s="11"/>
    </row>
    <row r="123" spans="1:11" x14ac:dyDescent="0.25">
      <c r="A123" s="385" t="s">
        <v>45</v>
      </c>
      <c r="B123" s="2">
        <v>1</v>
      </c>
      <c r="C123" s="2">
        <v>1</v>
      </c>
      <c r="D123" s="2">
        <v>1</v>
      </c>
      <c r="E123" s="2">
        <v>1</v>
      </c>
      <c r="F123" s="86">
        <f t="shared" si="11"/>
        <v>50</v>
      </c>
      <c r="G123" s="86">
        <f t="shared" si="11"/>
        <v>50</v>
      </c>
      <c r="H123" s="86">
        <f t="shared" si="11"/>
        <v>50</v>
      </c>
      <c r="I123" s="388">
        <f t="shared" si="11"/>
        <v>50</v>
      </c>
      <c r="K123" s="11"/>
    </row>
    <row r="124" spans="1:11" ht="31.5" x14ac:dyDescent="0.25">
      <c r="A124" s="386" t="s">
        <v>46</v>
      </c>
      <c r="B124" s="2">
        <v>2</v>
      </c>
      <c r="C124" s="2">
        <v>2</v>
      </c>
      <c r="D124" s="2">
        <v>2</v>
      </c>
      <c r="E124" s="2">
        <v>2</v>
      </c>
      <c r="F124" s="86">
        <f t="shared" si="11"/>
        <v>6.666666666666667</v>
      </c>
      <c r="G124" s="86">
        <f t="shared" si="11"/>
        <v>7.1428571428571423</v>
      </c>
      <c r="H124" s="86">
        <f t="shared" si="11"/>
        <v>7.6923076923076925</v>
      </c>
      <c r="I124" s="388">
        <f t="shared" si="11"/>
        <v>7.6923076923076925</v>
      </c>
      <c r="K124" s="11"/>
    </row>
    <row r="125" spans="1:11" ht="16.5" thickBot="1" x14ac:dyDescent="0.3">
      <c r="A125" s="390" t="s">
        <v>56</v>
      </c>
      <c r="B125" s="389">
        <f>SUM(B98:B124)</f>
        <v>37</v>
      </c>
      <c r="C125" s="389">
        <f>SUM(C98:C124)</f>
        <v>33</v>
      </c>
      <c r="D125" s="389">
        <f>SUM(D98:D124)</f>
        <v>32</v>
      </c>
      <c r="E125" s="389">
        <f>SUM(E98:E124)</f>
        <v>24</v>
      </c>
      <c r="F125" s="114">
        <f t="shared" si="11"/>
        <v>13.805970149253731</v>
      </c>
      <c r="G125" s="114">
        <f t="shared" si="11"/>
        <v>13.095238095238097</v>
      </c>
      <c r="H125" s="114">
        <f t="shared" si="11"/>
        <v>13.913043478260869</v>
      </c>
      <c r="I125" s="115">
        <f t="shared" si="11"/>
        <v>11.483253588516746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1:J1"/>
    <mergeCell ref="A2:J2"/>
    <mergeCell ref="A33:J33"/>
    <mergeCell ref="A64:E64"/>
    <mergeCell ref="A96:E96"/>
  </mergeCells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J19"/>
    </sheetView>
  </sheetViews>
  <sheetFormatPr defaultRowHeight="15.75" x14ac:dyDescent="0.25"/>
  <cols>
    <col min="1" max="1" width="15.875" style="223" bestFit="1" customWidth="1"/>
    <col min="2" max="2" width="9.125" style="223" customWidth="1"/>
    <col min="3" max="5" width="12.625" style="223" customWidth="1"/>
    <col min="6" max="6" width="9.5" style="223" customWidth="1"/>
    <col min="7" max="7" width="12.625" style="223" customWidth="1"/>
    <col min="8" max="8" width="10.875" style="223" customWidth="1"/>
    <col min="9" max="16384" width="9" style="223"/>
  </cols>
  <sheetData>
    <row r="1" spans="1:10" ht="20.25" customHeight="1" thickBot="1" x14ac:dyDescent="0.35">
      <c r="A1" s="769" t="s">
        <v>256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ht="15.75" customHeight="1" x14ac:dyDescent="0.25">
      <c r="A2" s="771" t="s">
        <v>69</v>
      </c>
      <c r="B2" s="774" t="s">
        <v>70</v>
      </c>
      <c r="C2" s="775"/>
      <c r="D2" s="277"/>
      <c r="E2" s="391"/>
      <c r="F2" s="391"/>
      <c r="G2" s="774" t="s">
        <v>71</v>
      </c>
      <c r="H2" s="776"/>
      <c r="I2" s="777" t="s">
        <v>72</v>
      </c>
      <c r="J2" s="780" t="s">
        <v>73</v>
      </c>
    </row>
    <row r="3" spans="1:10" ht="15.75" customHeight="1" x14ac:dyDescent="0.25">
      <c r="A3" s="772"/>
      <c r="B3" s="363"/>
      <c r="C3" s="365"/>
      <c r="D3" s="365" t="s">
        <v>125</v>
      </c>
      <c r="E3" s="365"/>
      <c r="F3" s="365"/>
      <c r="G3" s="363"/>
      <c r="H3" s="366"/>
      <c r="I3" s="778"/>
      <c r="J3" s="781"/>
    </row>
    <row r="4" spans="1:10" s="278" customFormat="1" ht="180" x14ac:dyDescent="0.25">
      <c r="A4" s="773"/>
      <c r="B4" s="364" t="s">
        <v>2</v>
      </c>
      <c r="C4" s="364" t="s">
        <v>257</v>
      </c>
      <c r="D4" s="367" t="s">
        <v>122</v>
      </c>
      <c r="E4" s="368" t="s">
        <v>519</v>
      </c>
      <c r="F4" s="367" t="s">
        <v>119</v>
      </c>
      <c r="G4" s="367" t="s">
        <v>118</v>
      </c>
      <c r="H4" s="364" t="s">
        <v>117</v>
      </c>
      <c r="I4" s="779"/>
      <c r="J4" s="782"/>
    </row>
    <row r="5" spans="1:10" x14ac:dyDescent="0.25">
      <c r="A5" s="392" t="s">
        <v>54</v>
      </c>
      <c r="B5" s="279">
        <v>1</v>
      </c>
      <c r="C5" s="227">
        <v>1385</v>
      </c>
      <c r="D5" s="227"/>
      <c r="E5" s="227">
        <v>1345</v>
      </c>
      <c r="F5" s="227">
        <v>64</v>
      </c>
      <c r="G5" s="227">
        <v>292</v>
      </c>
      <c r="H5" s="227">
        <v>45</v>
      </c>
      <c r="I5" s="227">
        <v>343</v>
      </c>
      <c r="J5" s="350">
        <v>52</v>
      </c>
    </row>
    <row r="6" spans="1:10" x14ac:dyDescent="0.25">
      <c r="A6" s="392"/>
      <c r="B6" s="279">
        <v>2</v>
      </c>
      <c r="C6" s="227">
        <v>417</v>
      </c>
      <c r="D6" s="227"/>
      <c r="E6" s="227">
        <v>375</v>
      </c>
      <c r="F6" s="227">
        <v>41</v>
      </c>
      <c r="G6" s="227">
        <v>155</v>
      </c>
      <c r="H6" s="227">
        <v>37</v>
      </c>
      <c r="I6" s="227">
        <v>169</v>
      </c>
      <c r="J6" s="350">
        <v>43</v>
      </c>
    </row>
    <row r="7" spans="1:10" x14ac:dyDescent="0.25">
      <c r="A7" s="392"/>
      <c r="B7" s="279" t="s">
        <v>3</v>
      </c>
      <c r="C7" s="227"/>
      <c r="D7" s="227"/>
      <c r="E7" s="227"/>
      <c r="F7" s="227"/>
      <c r="G7" s="227"/>
      <c r="H7" s="227"/>
      <c r="I7" s="227"/>
      <c r="J7" s="350"/>
    </row>
    <row r="8" spans="1:10" x14ac:dyDescent="0.25">
      <c r="A8" s="392"/>
      <c r="B8" s="279">
        <v>3</v>
      </c>
      <c r="C8" s="227">
        <v>124</v>
      </c>
      <c r="D8" s="227"/>
      <c r="E8" s="227">
        <v>117</v>
      </c>
      <c r="F8" s="227">
        <v>11</v>
      </c>
      <c r="G8" s="227">
        <v>39</v>
      </c>
      <c r="H8" s="227">
        <v>22</v>
      </c>
      <c r="I8" s="227">
        <v>38</v>
      </c>
      <c r="J8" s="350">
        <v>26</v>
      </c>
    </row>
    <row r="9" spans="1:10" x14ac:dyDescent="0.25">
      <c r="A9" s="351" t="s">
        <v>161</v>
      </c>
      <c r="B9" s="280"/>
      <c r="C9" s="281">
        <f t="shared" ref="C9:J9" si="0">+SUM(C5:C8)</f>
        <v>1926</v>
      </c>
      <c r="D9" s="281">
        <f t="shared" si="0"/>
        <v>0</v>
      </c>
      <c r="E9" s="281">
        <f t="shared" si="0"/>
        <v>1837</v>
      </c>
      <c r="F9" s="281">
        <f t="shared" si="0"/>
        <v>116</v>
      </c>
      <c r="G9" s="281">
        <f t="shared" si="0"/>
        <v>486</v>
      </c>
      <c r="H9" s="281">
        <f t="shared" si="0"/>
        <v>104</v>
      </c>
      <c r="I9" s="281">
        <f t="shared" si="0"/>
        <v>550</v>
      </c>
      <c r="J9" s="352">
        <f t="shared" si="0"/>
        <v>121</v>
      </c>
    </row>
    <row r="10" spans="1:10" x14ac:dyDescent="0.25">
      <c r="A10" s="392" t="s">
        <v>55</v>
      </c>
      <c r="B10" s="279">
        <v>1</v>
      </c>
      <c r="C10" s="227"/>
      <c r="D10" s="227"/>
      <c r="E10" s="227"/>
      <c r="F10" s="227"/>
      <c r="G10" s="227"/>
      <c r="H10" s="227"/>
      <c r="I10" s="227"/>
      <c r="J10" s="350"/>
    </row>
    <row r="11" spans="1:10" x14ac:dyDescent="0.25">
      <c r="A11" s="392"/>
      <c r="B11" s="279">
        <v>2</v>
      </c>
      <c r="C11" s="227"/>
      <c r="D11" s="227"/>
      <c r="E11" s="227"/>
      <c r="F11" s="227"/>
      <c r="G11" s="227"/>
      <c r="H11" s="227"/>
      <c r="I11" s="227"/>
      <c r="J11" s="350"/>
    </row>
    <row r="12" spans="1:10" x14ac:dyDescent="0.25">
      <c r="A12" s="392"/>
      <c r="B12" s="279" t="s">
        <v>3</v>
      </c>
      <c r="C12" s="227"/>
      <c r="D12" s="227"/>
      <c r="E12" s="227"/>
      <c r="F12" s="227"/>
      <c r="G12" s="227"/>
      <c r="H12" s="227"/>
      <c r="I12" s="227"/>
      <c r="J12" s="350"/>
    </row>
    <row r="13" spans="1:10" x14ac:dyDescent="0.25">
      <c r="A13" s="392"/>
      <c r="B13" s="279">
        <v>3</v>
      </c>
      <c r="C13" s="227">
        <v>242</v>
      </c>
      <c r="D13" s="227"/>
      <c r="E13" s="227">
        <v>9</v>
      </c>
      <c r="F13" s="227"/>
      <c r="G13" s="227">
        <v>23</v>
      </c>
      <c r="H13" s="227">
        <v>20</v>
      </c>
      <c r="I13" s="227">
        <v>24</v>
      </c>
      <c r="J13" s="350">
        <v>25</v>
      </c>
    </row>
    <row r="14" spans="1:10" x14ac:dyDescent="0.25">
      <c r="A14" s="351" t="s">
        <v>162</v>
      </c>
      <c r="B14" s="280"/>
      <c r="C14" s="281">
        <f t="shared" ref="C14:J14" si="1">+SUM(C10:C13)</f>
        <v>242</v>
      </c>
      <c r="D14" s="281">
        <f t="shared" si="1"/>
        <v>0</v>
      </c>
      <c r="E14" s="281">
        <f t="shared" si="1"/>
        <v>9</v>
      </c>
      <c r="F14" s="281">
        <f t="shared" si="1"/>
        <v>0</v>
      </c>
      <c r="G14" s="281">
        <f t="shared" si="1"/>
        <v>23</v>
      </c>
      <c r="H14" s="281">
        <f t="shared" si="1"/>
        <v>20</v>
      </c>
      <c r="I14" s="281">
        <f t="shared" si="1"/>
        <v>24</v>
      </c>
      <c r="J14" s="352">
        <f t="shared" si="1"/>
        <v>25</v>
      </c>
    </row>
    <row r="15" spans="1:10" x14ac:dyDescent="0.25">
      <c r="A15" s="393" t="s">
        <v>163</v>
      </c>
      <c r="B15" s="280">
        <v>1</v>
      </c>
      <c r="C15" s="281">
        <f t="shared" ref="C15:J18" si="2">+C5+C10</f>
        <v>1385</v>
      </c>
      <c r="D15" s="281">
        <f t="shared" si="2"/>
        <v>0</v>
      </c>
      <c r="E15" s="281">
        <f t="shared" si="2"/>
        <v>1345</v>
      </c>
      <c r="F15" s="281">
        <f t="shared" si="2"/>
        <v>64</v>
      </c>
      <c r="G15" s="281">
        <f t="shared" si="2"/>
        <v>292</v>
      </c>
      <c r="H15" s="281">
        <f t="shared" si="2"/>
        <v>45</v>
      </c>
      <c r="I15" s="281">
        <f t="shared" si="2"/>
        <v>343</v>
      </c>
      <c r="J15" s="352">
        <f t="shared" si="2"/>
        <v>52</v>
      </c>
    </row>
    <row r="16" spans="1:10" x14ac:dyDescent="0.25">
      <c r="A16" s="393"/>
      <c r="B16" s="280">
        <v>2</v>
      </c>
      <c r="C16" s="281">
        <f t="shared" si="2"/>
        <v>417</v>
      </c>
      <c r="D16" s="281">
        <f t="shared" si="2"/>
        <v>0</v>
      </c>
      <c r="E16" s="281">
        <f t="shared" si="2"/>
        <v>375</v>
      </c>
      <c r="F16" s="281">
        <f t="shared" si="2"/>
        <v>41</v>
      </c>
      <c r="G16" s="281">
        <f t="shared" si="2"/>
        <v>155</v>
      </c>
      <c r="H16" s="281">
        <f t="shared" si="2"/>
        <v>37</v>
      </c>
      <c r="I16" s="281">
        <f t="shared" si="2"/>
        <v>169</v>
      </c>
      <c r="J16" s="352">
        <f t="shared" si="2"/>
        <v>43</v>
      </c>
    </row>
    <row r="17" spans="1:10" x14ac:dyDescent="0.25">
      <c r="A17" s="393"/>
      <c r="B17" s="280" t="s">
        <v>3</v>
      </c>
      <c r="C17" s="281">
        <f t="shared" si="2"/>
        <v>0</v>
      </c>
      <c r="D17" s="281">
        <f t="shared" si="2"/>
        <v>0</v>
      </c>
      <c r="E17" s="281">
        <f t="shared" si="2"/>
        <v>0</v>
      </c>
      <c r="F17" s="281">
        <f t="shared" si="2"/>
        <v>0</v>
      </c>
      <c r="G17" s="281">
        <f t="shared" si="2"/>
        <v>0</v>
      </c>
      <c r="H17" s="281">
        <f t="shared" si="2"/>
        <v>0</v>
      </c>
      <c r="I17" s="281">
        <f t="shared" si="2"/>
        <v>0</v>
      </c>
      <c r="J17" s="352">
        <f t="shared" si="2"/>
        <v>0</v>
      </c>
    </row>
    <row r="18" spans="1:10" x14ac:dyDescent="0.25">
      <c r="A18" s="393"/>
      <c r="B18" s="280">
        <v>3</v>
      </c>
      <c r="C18" s="281">
        <f t="shared" si="2"/>
        <v>366</v>
      </c>
      <c r="D18" s="281">
        <f t="shared" si="2"/>
        <v>0</v>
      </c>
      <c r="E18" s="281">
        <f t="shared" si="2"/>
        <v>126</v>
      </c>
      <c r="F18" s="281">
        <f t="shared" si="2"/>
        <v>11</v>
      </c>
      <c r="G18" s="281">
        <f t="shared" si="2"/>
        <v>62</v>
      </c>
      <c r="H18" s="281">
        <f t="shared" si="2"/>
        <v>42</v>
      </c>
      <c r="I18" s="281">
        <f t="shared" si="2"/>
        <v>62</v>
      </c>
      <c r="J18" s="352">
        <f t="shared" si="2"/>
        <v>51</v>
      </c>
    </row>
    <row r="19" spans="1:10" ht="16.5" thickBot="1" x14ac:dyDescent="0.3">
      <c r="A19" s="353" t="s">
        <v>56</v>
      </c>
      <c r="B19" s="354"/>
      <c r="C19" s="355">
        <f t="shared" ref="C19:J19" si="3">+SUM(C15:C18)</f>
        <v>2168</v>
      </c>
      <c r="D19" s="355">
        <f t="shared" si="3"/>
        <v>0</v>
      </c>
      <c r="E19" s="355">
        <f t="shared" si="3"/>
        <v>1846</v>
      </c>
      <c r="F19" s="355">
        <f t="shared" si="3"/>
        <v>116</v>
      </c>
      <c r="G19" s="355">
        <f t="shared" si="3"/>
        <v>509</v>
      </c>
      <c r="H19" s="355">
        <f t="shared" si="3"/>
        <v>124</v>
      </c>
      <c r="I19" s="355">
        <f t="shared" si="3"/>
        <v>574</v>
      </c>
      <c r="J19" s="356">
        <f t="shared" si="3"/>
        <v>146</v>
      </c>
    </row>
    <row r="20" spans="1:10" x14ac:dyDescent="0.25">
      <c r="A20" s="225"/>
      <c r="B20" s="282"/>
      <c r="C20" s="225"/>
      <c r="D20" s="225"/>
      <c r="E20" s="225"/>
      <c r="F20" s="225"/>
      <c r="G20" s="225"/>
      <c r="H20" s="225"/>
      <c r="I20" s="225"/>
      <c r="J20" s="225"/>
    </row>
    <row r="21" spans="1:10" x14ac:dyDescent="0.25">
      <c r="A21" s="225"/>
      <c r="B21" s="282"/>
      <c r="C21" s="225"/>
      <c r="D21" s="225"/>
      <c r="E21" s="225"/>
      <c r="F21" s="225"/>
      <c r="G21" s="225"/>
      <c r="H21" s="225"/>
    </row>
  </sheetData>
  <mergeCells count="6">
    <mergeCell ref="A1:J1"/>
    <mergeCell ref="A2:A4"/>
    <mergeCell ref="B2:C2"/>
    <mergeCell ref="G2:H2"/>
    <mergeCell ref="I2:I4"/>
    <mergeCell ref="J2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8</vt:i4>
      </vt:variant>
    </vt:vector>
  </HeadingPairs>
  <TitlesOfParts>
    <vt:vector size="35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práce_faulty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práce_faulty'!Oblasť_tlače</vt:lpstr>
      <vt:lpstr>'T15 štud.program - ŠP'!Oblasť_tlače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Gogorova</cp:lastModifiedBy>
  <cp:lastPrinted>2019-03-22T12:08:10Z</cp:lastPrinted>
  <dcterms:created xsi:type="dcterms:W3CDTF">2010-01-11T10:19:31Z</dcterms:created>
  <dcterms:modified xsi:type="dcterms:W3CDTF">2019-04-02T07:58:35Z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