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135" windowHeight="7605"/>
  </bookViews>
  <sheets>
    <sheet name="Hárok1" sheetId="1" r:id="rId1"/>
    <sheet name="rekapitulacia podla rokov" sheetId="2" state="hidden" r:id="rId2"/>
  </sheets>
  <definedNames>
    <definedName name="_xlnm.Print_Area" localSheetId="0">Hárok1!$A$1:$H$53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4" i="1"/>
  <c r="H41" i="1"/>
  <c r="H38" i="1"/>
  <c r="H35" i="1"/>
  <c r="H32" i="1"/>
  <c r="H29" i="1"/>
  <c r="H26" i="1"/>
  <c r="H23" i="1"/>
  <c r="H20" i="1"/>
  <c r="H17" i="1"/>
  <c r="H14" i="1"/>
  <c r="H11" i="1"/>
  <c r="H8" i="1"/>
  <c r="G47" i="1"/>
  <c r="G44" i="1"/>
  <c r="G41" i="1"/>
  <c r="G38" i="1"/>
  <c r="G35" i="1"/>
  <c r="G32" i="1"/>
  <c r="G29" i="1"/>
  <c r="G26" i="1"/>
  <c r="G23" i="1"/>
  <c r="G20" i="1"/>
  <c r="G17" i="1"/>
  <c r="G14" i="1"/>
  <c r="G11" i="1"/>
  <c r="G8" i="1"/>
  <c r="C35" i="2" l="1"/>
  <c r="D34" i="2"/>
  <c r="E34" i="2"/>
  <c r="E35" i="2" s="1"/>
  <c r="B34" i="2"/>
  <c r="B18" i="2"/>
  <c r="B2" i="2"/>
  <c r="B33" i="2" l="1"/>
  <c r="B35" i="2" s="1"/>
  <c r="D35" i="2"/>
  <c r="B30" i="2"/>
  <c r="E32" i="1" l="1"/>
  <c r="D32" i="1"/>
  <c r="F47" i="1" l="1"/>
  <c r="F44" i="1"/>
  <c r="F41" i="1"/>
  <c r="F38" i="1"/>
  <c r="F35" i="1"/>
  <c r="F32" i="1"/>
  <c r="F29" i="1"/>
  <c r="F26" i="1"/>
  <c r="F23" i="1"/>
  <c r="F20" i="1"/>
  <c r="F17" i="1"/>
  <c r="F14" i="1"/>
  <c r="F11" i="1"/>
  <c r="E8" i="1" l="1"/>
  <c r="F8" i="1" s="1"/>
  <c r="F50" i="1" s="1"/>
  <c r="C32" i="1" l="1"/>
  <c r="D50" i="1"/>
  <c r="E50" i="1"/>
  <c r="C8" i="1"/>
  <c r="G50" i="1" l="1"/>
  <c r="C50" i="1"/>
  <c r="H50" i="1" l="1"/>
</calcChain>
</file>

<file path=xl/sharedStrings.xml><?xml version="1.0" encoding="utf-8"?>
<sst xmlns="http://schemas.openxmlformats.org/spreadsheetml/2006/main" count="79" uniqueCount="44">
  <si>
    <t>Komplexná rekonštrukcia izieb</t>
  </si>
  <si>
    <t xml:space="preserve">Komplexná rekonštrukcia izieb </t>
  </si>
  <si>
    <t xml:space="preserve">Rekonštrukcia vonkajšieho </t>
  </si>
  <si>
    <t xml:space="preserve">Vybudovanie športového </t>
  </si>
  <si>
    <t xml:space="preserve">Rekonštrukcia a zateplenie </t>
  </si>
  <si>
    <t xml:space="preserve">Obnova a modernizácia </t>
  </si>
  <si>
    <t>RI - 37412</t>
  </si>
  <si>
    <t>Rekonštrukcia OST na bloku</t>
  </si>
  <si>
    <t xml:space="preserve">Oprava izieb a chodby </t>
  </si>
  <si>
    <t>Oprava vykurovania na ŠD JH</t>
  </si>
  <si>
    <t>bežné</t>
  </si>
  <si>
    <t>na ŠD MG - bežné</t>
  </si>
  <si>
    <t>Spolu</t>
  </si>
  <si>
    <t>Zostatok na čerpanie</t>
  </si>
  <si>
    <t>Názov akcie, RI</t>
  </si>
  <si>
    <t>Rekonštrukcia blokov A9 a suterén</t>
  </si>
  <si>
    <t>Dodávka a montáž protipožiarnych</t>
  </si>
  <si>
    <t xml:space="preserve">Oprava fasády s výmenou okien </t>
  </si>
  <si>
    <r>
      <t>blokov A1-A4,</t>
    </r>
    <r>
      <rPr>
        <b/>
        <sz val="9"/>
        <color theme="1"/>
        <rFont val="Calibri"/>
        <family val="2"/>
        <charset val="238"/>
        <scheme val="minor"/>
      </rPr>
      <t xml:space="preserve"> ŠD MD</t>
    </r>
    <r>
      <rPr>
        <sz val="9"/>
        <color theme="1"/>
        <rFont val="Calibri"/>
        <family val="2"/>
        <charset val="238"/>
        <scheme val="minor"/>
      </rPr>
      <t>, RI 37403</t>
    </r>
  </si>
  <si>
    <r>
      <t xml:space="preserve">blokov B1-B4, </t>
    </r>
    <r>
      <rPr>
        <b/>
        <sz val="9"/>
        <color theme="1"/>
        <rFont val="Calibri"/>
        <family val="2"/>
        <charset val="238"/>
        <scheme val="minor"/>
      </rPr>
      <t>ŠD MD</t>
    </r>
    <r>
      <rPr>
        <sz val="9"/>
        <color theme="1"/>
        <rFont val="Calibri"/>
        <family val="2"/>
        <charset val="238"/>
        <scheme val="minor"/>
      </rPr>
      <t>, RI 37404</t>
    </r>
  </si>
  <si>
    <r>
      <t>bloku A5-A8,</t>
    </r>
    <r>
      <rPr>
        <b/>
        <sz val="9"/>
        <color theme="1"/>
        <rFont val="Calibri"/>
        <family val="2"/>
        <charset val="238"/>
        <scheme val="minor"/>
      </rPr>
      <t xml:space="preserve"> ŠD MD,</t>
    </r>
    <r>
      <rPr>
        <sz val="9"/>
        <color theme="1"/>
        <rFont val="Calibri"/>
        <family val="2"/>
        <charset val="238"/>
        <scheme val="minor"/>
      </rPr>
      <t xml:space="preserve"> RI 37405</t>
    </r>
  </si>
  <si>
    <r>
      <t xml:space="preserve">areálu </t>
    </r>
    <r>
      <rPr>
        <b/>
        <sz val="9"/>
        <color theme="1"/>
        <rFont val="Calibri"/>
        <family val="2"/>
        <charset val="238"/>
        <scheme val="minor"/>
      </rPr>
      <t xml:space="preserve">ŠD MD, </t>
    </r>
    <r>
      <rPr>
        <sz val="9"/>
        <color theme="1"/>
        <rFont val="Calibri"/>
        <family val="2"/>
        <charset val="238"/>
        <scheme val="minor"/>
      </rPr>
      <t>RI 37406</t>
    </r>
  </si>
  <si>
    <r>
      <t xml:space="preserve">dverí </t>
    </r>
    <r>
      <rPr>
        <b/>
        <sz val="9"/>
        <color theme="1"/>
        <rFont val="Calibri"/>
        <family val="2"/>
        <charset val="238"/>
        <scheme val="minor"/>
      </rPr>
      <t>ŠD MG,</t>
    </r>
    <r>
      <rPr>
        <sz val="9"/>
        <color theme="1"/>
        <rFont val="Calibri"/>
        <family val="2"/>
        <charset val="238"/>
        <scheme val="minor"/>
      </rPr>
      <t xml:space="preserve"> RI 37407</t>
    </r>
  </si>
  <si>
    <r>
      <t>centra</t>
    </r>
    <r>
      <rPr>
        <b/>
        <sz val="9"/>
        <color theme="1"/>
        <rFont val="Calibri"/>
        <family val="2"/>
        <charset val="238"/>
        <scheme val="minor"/>
      </rPr>
      <t xml:space="preserve"> ŠD MG, </t>
    </r>
    <r>
      <rPr>
        <sz val="9"/>
        <color theme="1"/>
        <rFont val="Calibri"/>
        <family val="2"/>
        <charset val="238"/>
        <scheme val="minor"/>
      </rPr>
      <t>RI 37408</t>
    </r>
  </si>
  <si>
    <r>
      <t>strechy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37409</t>
    </r>
  </si>
  <si>
    <r>
      <t>športového centra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37410</t>
    </r>
  </si>
  <si>
    <r>
      <t xml:space="preserve">na </t>
    </r>
    <r>
      <rPr>
        <b/>
        <sz val="9"/>
        <color theme="1"/>
        <rFont val="Calibri"/>
        <family val="2"/>
        <charset val="238"/>
        <scheme val="minor"/>
      </rPr>
      <t>ŠD DO,</t>
    </r>
    <r>
      <rPr>
        <sz val="9"/>
        <color theme="1"/>
        <rFont val="Calibri"/>
        <family val="2"/>
        <charset val="238"/>
        <scheme val="minor"/>
      </rPr>
      <t xml:space="preserve"> RI 37411</t>
    </r>
  </si>
  <si>
    <r>
      <t xml:space="preserve">Rekonštrukcia izieb na </t>
    </r>
    <r>
      <rPr>
        <b/>
        <sz val="9"/>
        <color theme="1"/>
        <rFont val="Calibri"/>
        <family val="2"/>
        <charset val="238"/>
        <scheme val="minor"/>
      </rPr>
      <t>ŠD DO</t>
    </r>
  </si>
  <si>
    <r>
      <t>A6 a B9 na</t>
    </r>
    <r>
      <rPr>
        <b/>
        <sz val="9"/>
        <color theme="1"/>
        <rFont val="Calibri"/>
        <family val="2"/>
        <charset val="238"/>
        <scheme val="minor"/>
      </rPr>
      <t xml:space="preserve"> ŠD MD, </t>
    </r>
    <r>
      <rPr>
        <sz val="9"/>
        <color theme="1"/>
        <rFont val="Calibri"/>
        <family val="2"/>
        <charset val="238"/>
        <scheme val="minor"/>
      </rPr>
      <t>RI 37426</t>
    </r>
  </si>
  <si>
    <r>
      <t>na</t>
    </r>
    <r>
      <rPr>
        <b/>
        <sz val="9"/>
        <color theme="1"/>
        <rFont val="Calibri"/>
        <family val="2"/>
        <charset val="238"/>
        <scheme val="minor"/>
      </rPr>
      <t xml:space="preserve"> ŠD MG</t>
    </r>
    <r>
      <rPr>
        <sz val="9"/>
        <color theme="1"/>
        <rFont val="Calibri"/>
        <family val="2"/>
        <charset val="238"/>
        <scheme val="minor"/>
      </rPr>
      <t>, RI 38739</t>
    </r>
  </si>
  <si>
    <t>Čerpanie mimoriadnej dotácie na rekonštrukciu študentských domovov so sídlom v Bratislave</t>
  </si>
  <si>
    <t>Čerpanie k 31.12.2019</t>
  </si>
  <si>
    <t>Čerpanie k 31.12.2020</t>
  </si>
  <si>
    <t>Vypracovala: Mgr. Zuzana Helbichová</t>
  </si>
  <si>
    <t>Dotácia 2018, 2019, 2020  spolu</t>
  </si>
  <si>
    <t>í</t>
  </si>
  <si>
    <t>rekapitulacia</t>
  </si>
  <si>
    <t>dotacia na mimoriadne</t>
  </si>
  <si>
    <t>dotacia na bežné vydavky - opravy</t>
  </si>
  <si>
    <t>CELKOM</t>
  </si>
  <si>
    <t>Suma znížená o sumu 215 652, ktorú sme presuvali do Trnavy v roku 2020</t>
  </si>
  <si>
    <t>Všetky mimoriadne aj bežné dotacie na orpavy a rekonštrukcie sú k dnešnému dňu nákladovo vyčerpané.</t>
  </si>
  <si>
    <t>Príloha č. 1. k Správe ÚZ ŠDaJ STU v Bratislave o činnosti za I. polrok 2021</t>
  </si>
  <si>
    <t>Čerpanie k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</si>
</sst>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3" xfId="0" applyFont="1" applyBorder="1"/>
    <xf numFmtId="4" fontId="0" fillId="0" borderId="0" xfId="0" applyNumberFormat="1"/>
    <xf numFmtId="4" fontId="1" fillId="0" borderId="4" xfId="0" applyNumberFormat="1" applyFont="1" applyBorder="1"/>
    <xf numFmtId="0" fontId="2" fillId="0" borderId="6" xfId="0" applyFont="1" applyBorder="1"/>
    <xf numFmtId="4" fontId="2" fillId="0" borderId="6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0" fontId="2" fillId="0" borderId="0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0" fillId="0" borderId="9" xfId="0" applyBorder="1"/>
    <xf numFmtId="0" fontId="4" fillId="0" borderId="9" xfId="0" applyFont="1" applyFill="1" applyBorder="1" applyAlignment="1">
      <alignment horizontal="center" wrapText="1"/>
    </xf>
    <xf numFmtId="4" fontId="0" fillId="0" borderId="9" xfId="0" applyNumberFormat="1" applyBorder="1"/>
    <xf numFmtId="0" fontId="0" fillId="0" borderId="9" xfId="0" applyFill="1" applyBorder="1"/>
    <xf numFmtId="4" fontId="5" fillId="0" borderId="9" xfId="0" applyNumberFormat="1" applyFont="1" applyBorder="1"/>
    <xf numFmtId="4" fontId="0" fillId="2" borderId="9" xfId="0" applyNumberFormat="1" applyFill="1" applyBorder="1"/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2" fillId="0" borderId="11" xfId="0" applyNumberFormat="1" applyFont="1" applyBorder="1"/>
    <xf numFmtId="4" fontId="2" fillId="0" borderId="0" xfId="0" applyNumberFormat="1" applyFont="1" applyBorder="1"/>
    <xf numFmtId="4" fontId="1" fillId="0" borderId="10" xfId="0" applyNumberFormat="1" applyFont="1" applyBorder="1"/>
    <xf numFmtId="4" fontId="1" fillId="0" borderId="0" xfId="0" applyNumberFormat="1" applyFont="1" applyBorder="1"/>
    <xf numFmtId="4" fontId="0" fillId="2" borderId="0" xfId="0" applyNumberFormat="1" applyFill="1"/>
    <xf numFmtId="0" fontId="5" fillId="2" borderId="0" xfId="0" applyFont="1" applyFill="1" applyBorder="1"/>
    <xf numFmtId="14" fontId="0" fillId="0" borderId="0" xfId="0" applyNumberFormat="1" applyFill="1" applyBorder="1"/>
    <xf numFmtId="3" fontId="0" fillId="0" borderId="0" xfId="0" applyNumberFormat="1" applyFill="1"/>
    <xf numFmtId="3" fontId="4" fillId="0" borderId="4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3" fontId="0" fillId="0" borderId="0" xfId="0" applyNumberFormat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1" fillId="0" borderId="4" xfId="0" applyNumberFormat="1" applyFont="1" applyBorder="1"/>
    <xf numFmtId="3" fontId="6" fillId="0" borderId="0" xfId="0" applyNumberFormat="1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52"/>
  <sheetViews>
    <sheetView showGridLines="0" tabSelected="1" topLeftCell="A25" zoomScale="70" zoomScaleNormal="70" workbookViewId="0">
      <selection activeCell="M33" sqref="M33"/>
    </sheetView>
  </sheetViews>
  <sheetFormatPr defaultRowHeight="12.75" outlineLevelCol="1" x14ac:dyDescent="0.2"/>
  <cols>
    <col min="1" max="1" width="1.42578125" customWidth="1"/>
    <col min="2" max="2" width="33" customWidth="1"/>
    <col min="3" max="3" width="25.28515625" style="38" customWidth="1"/>
    <col min="4" max="5" width="25.28515625" style="38" hidden="1" customWidth="1" outlineLevel="1"/>
    <col min="6" max="6" width="25.28515625" style="38" customWidth="1" collapsed="1"/>
    <col min="7" max="8" width="25.28515625" style="38" customWidth="1"/>
    <col min="10" max="10" width="0" hidden="1" customWidth="1"/>
    <col min="11" max="11" width="11.28515625" bestFit="1" customWidth="1"/>
    <col min="13" max="13" width="11.28515625" bestFit="1" customWidth="1"/>
  </cols>
  <sheetData>
    <row r="2" spans="2:13" x14ac:dyDescent="0.2">
      <c r="B2" s="48" t="s">
        <v>42</v>
      </c>
      <c r="C2" s="48"/>
      <c r="D2" s="48"/>
      <c r="E2" s="48"/>
      <c r="F2" s="48"/>
      <c r="G2" s="48"/>
      <c r="H2" s="48"/>
      <c r="I2" s="14"/>
    </row>
    <row r="3" spans="2:13" x14ac:dyDescent="0.2">
      <c r="B3" s="14"/>
      <c r="C3" s="34"/>
      <c r="D3" s="34"/>
      <c r="E3" s="34"/>
      <c r="F3" s="34"/>
      <c r="G3" s="34"/>
      <c r="H3" s="34"/>
      <c r="I3" s="14"/>
    </row>
    <row r="4" spans="2:13" ht="15.75" x14ac:dyDescent="0.25">
      <c r="B4" s="47" t="s">
        <v>30</v>
      </c>
      <c r="C4" s="47"/>
      <c r="D4" s="47"/>
      <c r="E4" s="47"/>
      <c r="F4" s="47"/>
      <c r="G4" s="47"/>
      <c r="H4" s="47"/>
      <c r="I4" s="14"/>
    </row>
    <row r="5" spans="2:13" ht="13.5" thickBot="1" x14ac:dyDescent="0.25">
      <c r="B5" s="14"/>
      <c r="C5" s="34"/>
      <c r="D5" s="34"/>
      <c r="E5" s="34"/>
      <c r="F5" s="34"/>
      <c r="G5" s="34"/>
      <c r="H5" s="34"/>
      <c r="I5" s="14"/>
    </row>
    <row r="6" spans="2:13" s="18" customFormat="1" ht="36" customHeight="1" thickBot="1" x14ac:dyDescent="0.3">
      <c r="B6" s="15" t="s">
        <v>14</v>
      </c>
      <c r="C6" s="35" t="s">
        <v>34</v>
      </c>
      <c r="D6" s="35" t="s">
        <v>31</v>
      </c>
      <c r="E6" s="36" t="s">
        <v>32</v>
      </c>
      <c r="F6" s="36" t="s">
        <v>32</v>
      </c>
      <c r="G6" s="36" t="s">
        <v>43</v>
      </c>
      <c r="H6" s="37" t="s">
        <v>13</v>
      </c>
      <c r="I6" s="17"/>
      <c r="J6" s="18" t="s">
        <v>13</v>
      </c>
    </row>
    <row r="7" spans="2:13" ht="13.5" thickBot="1" x14ac:dyDescent="0.25"/>
    <row r="8" spans="2:13" x14ac:dyDescent="0.2">
      <c r="B8" s="5" t="s">
        <v>0</v>
      </c>
      <c r="C8" s="39">
        <f>600000+1894000</f>
        <v>2494000</v>
      </c>
      <c r="D8" s="39">
        <v>1539744.81</v>
      </c>
      <c r="E8" s="39">
        <f>354255.19+393253.67-5.43</f>
        <v>747503.42999999993</v>
      </c>
      <c r="F8" s="39">
        <f>D8+E8</f>
        <v>2287248.2400000002</v>
      </c>
      <c r="G8" s="39">
        <f>C8-F8</f>
        <v>206751.75999999978</v>
      </c>
      <c r="H8" s="39">
        <f>C8-F8-G8</f>
        <v>0</v>
      </c>
      <c r="J8">
        <v>206746.32999999996</v>
      </c>
      <c r="K8" s="3" t="s">
        <v>35</v>
      </c>
      <c r="M8" s="3"/>
    </row>
    <row r="9" spans="2:13" ht="13.5" thickBot="1" x14ac:dyDescent="0.25">
      <c r="B9" s="7" t="s">
        <v>18</v>
      </c>
      <c r="C9" s="40"/>
      <c r="D9" s="40"/>
      <c r="E9" s="40"/>
      <c r="F9" s="40"/>
      <c r="G9" s="40"/>
      <c r="H9" s="40"/>
      <c r="K9" s="3"/>
    </row>
    <row r="10" spans="2:13" ht="13.5" thickBot="1" x14ac:dyDescent="0.25">
      <c r="B10" s="9"/>
      <c r="C10" s="41"/>
      <c r="D10" s="41"/>
      <c r="E10" s="41"/>
      <c r="F10" s="41"/>
      <c r="G10" s="41"/>
      <c r="H10" s="41"/>
      <c r="K10" s="3"/>
    </row>
    <row r="11" spans="2:13" x14ac:dyDescent="0.2">
      <c r="B11" s="5" t="s">
        <v>1</v>
      </c>
      <c r="C11" s="39">
        <v>1623258</v>
      </c>
      <c r="D11" s="39">
        <v>1623257.98</v>
      </c>
      <c r="E11" s="39">
        <v>0</v>
      </c>
      <c r="F11" s="39">
        <f>D11+E11</f>
        <v>1623257.98</v>
      </c>
      <c r="G11" s="39">
        <f>C11-F11</f>
        <v>2.0000000018626451E-2</v>
      </c>
      <c r="H11" s="39">
        <f>C11-F11-G11</f>
        <v>0</v>
      </c>
      <c r="J11">
        <v>2.0000000018626451E-2</v>
      </c>
      <c r="K11" s="3"/>
    </row>
    <row r="12" spans="2:13" ht="13.5" thickBot="1" x14ac:dyDescent="0.25">
      <c r="B12" s="7" t="s">
        <v>19</v>
      </c>
      <c r="C12" s="40"/>
      <c r="D12" s="40"/>
      <c r="E12" s="40"/>
      <c r="F12" s="40"/>
      <c r="G12" s="40"/>
      <c r="H12" s="40"/>
      <c r="K12" s="3"/>
    </row>
    <row r="13" spans="2:13" ht="13.5" thickBot="1" x14ac:dyDescent="0.25">
      <c r="B13" s="9"/>
      <c r="C13" s="41"/>
      <c r="D13" s="41"/>
      <c r="E13" s="41"/>
      <c r="F13" s="41"/>
      <c r="G13" s="41"/>
      <c r="H13" s="41"/>
      <c r="K13" s="3"/>
    </row>
    <row r="14" spans="2:13" x14ac:dyDescent="0.2">
      <c r="B14" s="5" t="s">
        <v>15</v>
      </c>
      <c r="C14" s="39">
        <v>250573</v>
      </c>
      <c r="D14" s="39">
        <v>250573</v>
      </c>
      <c r="E14" s="39">
        <v>0</v>
      </c>
      <c r="F14" s="39">
        <f>D14+E14</f>
        <v>250573</v>
      </c>
      <c r="G14" s="39">
        <f>C14-F14</f>
        <v>0</v>
      </c>
      <c r="H14" s="39">
        <f>C14-F14-G14</f>
        <v>0</v>
      </c>
      <c r="J14">
        <v>0.48999999999068677</v>
      </c>
      <c r="K14" s="3"/>
    </row>
    <row r="15" spans="2:13" ht="13.5" thickBot="1" x14ac:dyDescent="0.25">
      <c r="B15" s="7" t="s">
        <v>20</v>
      </c>
      <c r="C15" s="40"/>
      <c r="D15" s="40"/>
      <c r="E15" s="40"/>
      <c r="F15" s="40"/>
      <c r="G15" s="40"/>
      <c r="H15" s="40"/>
      <c r="K15" s="3"/>
    </row>
    <row r="16" spans="2:13" ht="13.5" thickBot="1" x14ac:dyDescent="0.25">
      <c r="B16" s="9"/>
      <c r="C16" s="41"/>
      <c r="D16" s="41"/>
      <c r="E16" s="41"/>
      <c r="F16" s="41"/>
      <c r="G16" s="41"/>
      <c r="H16" s="41"/>
      <c r="K16" s="3"/>
    </row>
    <row r="17" spans="2:11" x14ac:dyDescent="0.2">
      <c r="B17" s="10" t="s">
        <v>2</v>
      </c>
      <c r="C17" s="39">
        <v>382547</v>
      </c>
      <c r="D17" s="39">
        <v>382547</v>
      </c>
      <c r="E17" s="39">
        <v>0</v>
      </c>
      <c r="F17" s="39">
        <f>D17+E17</f>
        <v>382547</v>
      </c>
      <c r="G17" s="39">
        <f>C17-F17</f>
        <v>0</v>
      </c>
      <c r="H17" s="39">
        <f>C17-F17-G17</f>
        <v>0</v>
      </c>
      <c r="J17">
        <v>0.85999999998603016</v>
      </c>
      <c r="K17" s="3"/>
    </row>
    <row r="18" spans="2:11" ht="13.5" thickBot="1" x14ac:dyDescent="0.25">
      <c r="B18" s="7" t="s">
        <v>21</v>
      </c>
      <c r="C18" s="40"/>
      <c r="D18" s="40"/>
      <c r="E18" s="40"/>
      <c r="F18" s="40"/>
      <c r="G18" s="40"/>
      <c r="H18" s="40"/>
      <c r="K18" s="3"/>
    </row>
    <row r="19" spans="2:11" ht="13.5" thickBot="1" x14ac:dyDescent="0.25">
      <c r="B19" s="9"/>
      <c r="C19" s="41"/>
      <c r="D19" s="41"/>
      <c r="E19" s="41"/>
      <c r="F19" s="41"/>
      <c r="G19" s="41"/>
      <c r="H19" s="41"/>
      <c r="K19" s="3"/>
    </row>
    <row r="20" spans="2:11" x14ac:dyDescent="0.2">
      <c r="B20" s="10" t="s">
        <v>16</v>
      </c>
      <c r="C20" s="39">
        <v>149730</v>
      </c>
      <c r="D20" s="39">
        <v>149730</v>
      </c>
      <c r="E20" s="39">
        <v>0</v>
      </c>
      <c r="F20" s="39">
        <f>D20+E20</f>
        <v>149730</v>
      </c>
      <c r="G20" s="39">
        <f>C20-F20</f>
        <v>0</v>
      </c>
      <c r="H20" s="39">
        <f>C20-F20-G20</f>
        <v>0</v>
      </c>
      <c r="J20">
        <v>1.1000000000058208</v>
      </c>
      <c r="K20" s="3"/>
    </row>
    <row r="21" spans="2:11" ht="13.5" thickBot="1" x14ac:dyDescent="0.25">
      <c r="B21" s="7" t="s">
        <v>22</v>
      </c>
      <c r="C21" s="40"/>
      <c r="D21" s="40"/>
      <c r="E21" s="40"/>
      <c r="F21" s="40"/>
      <c r="G21" s="40"/>
      <c r="H21" s="40"/>
      <c r="K21" s="3"/>
    </row>
    <row r="22" spans="2:11" ht="13.5" thickBot="1" x14ac:dyDescent="0.25">
      <c r="B22" s="9"/>
      <c r="C22" s="41"/>
      <c r="D22" s="41"/>
      <c r="E22" s="41"/>
      <c r="F22" s="41"/>
      <c r="G22" s="41"/>
      <c r="H22" s="41"/>
      <c r="K22" s="3"/>
    </row>
    <row r="23" spans="2:11" x14ac:dyDescent="0.2">
      <c r="B23" s="5" t="s">
        <v>3</v>
      </c>
      <c r="C23" s="39">
        <v>41140</v>
      </c>
      <c r="D23" s="39">
        <v>41140</v>
      </c>
      <c r="E23" s="39">
        <v>0</v>
      </c>
      <c r="F23" s="39">
        <f>D23+E23</f>
        <v>41140</v>
      </c>
      <c r="G23" s="39">
        <f>C23-F23</f>
        <v>0</v>
      </c>
      <c r="H23" s="39">
        <f>C23-F23-G23</f>
        <v>0</v>
      </c>
      <c r="J23">
        <v>5.9999999997671694E-2</v>
      </c>
      <c r="K23" s="3"/>
    </row>
    <row r="24" spans="2:11" ht="13.5" thickBot="1" x14ac:dyDescent="0.25">
      <c r="B24" s="7" t="s">
        <v>23</v>
      </c>
      <c r="C24" s="40"/>
      <c r="D24" s="40"/>
      <c r="E24" s="40"/>
      <c r="F24" s="40"/>
      <c r="G24" s="40"/>
      <c r="H24" s="40"/>
      <c r="K24" s="3"/>
    </row>
    <row r="25" spans="2:11" ht="13.5" thickBot="1" x14ac:dyDescent="0.25">
      <c r="B25" s="9"/>
      <c r="C25" s="41"/>
      <c r="D25" s="41"/>
      <c r="E25" s="41"/>
      <c r="F25" s="41"/>
      <c r="G25" s="41"/>
      <c r="H25" s="41"/>
      <c r="K25" s="3"/>
    </row>
    <row r="26" spans="2:11" x14ac:dyDescent="0.2">
      <c r="B26" s="5" t="s">
        <v>4</v>
      </c>
      <c r="C26" s="39">
        <v>76629</v>
      </c>
      <c r="D26" s="39">
        <v>76629</v>
      </c>
      <c r="E26" s="39">
        <v>0</v>
      </c>
      <c r="F26" s="39">
        <f>D26+E26</f>
        <v>76629</v>
      </c>
      <c r="G26" s="39">
        <f>C26-F26</f>
        <v>0</v>
      </c>
      <c r="H26" s="39">
        <f>C26-F26-G26</f>
        <v>0</v>
      </c>
      <c r="J26">
        <v>0.33999999999650754</v>
      </c>
      <c r="K26" s="3"/>
    </row>
    <row r="27" spans="2:11" ht="13.5" thickBot="1" x14ac:dyDescent="0.25">
      <c r="B27" s="7" t="s">
        <v>24</v>
      </c>
      <c r="C27" s="40"/>
      <c r="D27" s="40"/>
      <c r="E27" s="40"/>
      <c r="F27" s="40"/>
      <c r="G27" s="40"/>
      <c r="H27" s="40"/>
      <c r="K27" s="3"/>
    </row>
    <row r="28" spans="2:11" ht="13.5" thickBot="1" x14ac:dyDescent="0.25">
      <c r="B28" s="9"/>
      <c r="C28" s="41"/>
      <c r="D28" s="41"/>
      <c r="E28" s="41"/>
      <c r="F28" s="41"/>
      <c r="G28" s="41"/>
      <c r="H28" s="41"/>
      <c r="K28" s="3"/>
    </row>
    <row r="29" spans="2:11" x14ac:dyDescent="0.2">
      <c r="B29" s="5" t="s">
        <v>5</v>
      </c>
      <c r="C29" s="39">
        <v>27408</v>
      </c>
      <c r="D29" s="39">
        <v>27408</v>
      </c>
      <c r="E29" s="39">
        <v>0</v>
      </c>
      <c r="F29" s="39">
        <f>D29+E29</f>
        <v>27408</v>
      </c>
      <c r="G29" s="39">
        <f>C29-F29</f>
        <v>0</v>
      </c>
      <c r="H29" s="39">
        <f>C29-F29-G29</f>
        <v>0</v>
      </c>
      <c r="J29">
        <v>0.27999999999883585</v>
      </c>
      <c r="K29" s="3"/>
    </row>
    <row r="30" spans="2:11" ht="13.5" thickBot="1" x14ac:dyDescent="0.25">
      <c r="B30" s="7" t="s">
        <v>25</v>
      </c>
      <c r="C30" s="40"/>
      <c r="D30" s="40"/>
      <c r="E30" s="40"/>
      <c r="F30" s="40"/>
      <c r="G30" s="40"/>
      <c r="H30" s="40"/>
      <c r="K30" s="3"/>
    </row>
    <row r="31" spans="2:11" ht="13.5" thickBot="1" x14ac:dyDescent="0.25">
      <c r="B31" s="11"/>
      <c r="C31" s="41"/>
      <c r="D31" s="41"/>
      <c r="E31" s="41"/>
      <c r="F31" s="39"/>
      <c r="G31" s="42"/>
      <c r="H31" s="41"/>
      <c r="K31" s="3"/>
    </row>
    <row r="32" spans="2:11" x14ac:dyDescent="0.2">
      <c r="B32" s="10" t="s">
        <v>17</v>
      </c>
      <c r="C32" s="39">
        <f>-215652+1717000</f>
        <v>1501348</v>
      </c>
      <c r="D32" s="39">
        <f>292310.18+9940.16</f>
        <v>302250.33999999997</v>
      </c>
      <c r="E32" s="39">
        <f>11154.86+544302.96-0.43-9940.16</f>
        <v>545517.22999999986</v>
      </c>
      <c r="F32" s="39">
        <f>D32+E32</f>
        <v>847767.56999999983</v>
      </c>
      <c r="G32" s="39">
        <f>C32-F32</f>
        <v>653580.43000000017</v>
      </c>
      <c r="H32" s="39">
        <f>C32-F32-G32</f>
        <v>0</v>
      </c>
      <c r="J32">
        <v>653580.00000000012</v>
      </c>
      <c r="K32" s="3"/>
    </row>
    <row r="33" spans="2:13" ht="13.5" thickBot="1" x14ac:dyDescent="0.25">
      <c r="B33" s="12" t="s">
        <v>26</v>
      </c>
      <c r="C33" s="40"/>
      <c r="D33" s="40"/>
      <c r="E33" s="40"/>
      <c r="F33" s="40"/>
      <c r="G33" s="40"/>
      <c r="H33" s="40"/>
      <c r="J33" s="3"/>
      <c r="K33" s="3"/>
    </row>
    <row r="34" spans="2:13" ht="13.5" thickBot="1" x14ac:dyDescent="0.25">
      <c r="B34" s="9"/>
      <c r="C34" s="41"/>
      <c r="D34" s="41"/>
      <c r="E34" s="41"/>
      <c r="F34" s="41"/>
      <c r="G34" s="41"/>
      <c r="H34" s="41"/>
      <c r="K34" s="3"/>
    </row>
    <row r="35" spans="2:13" x14ac:dyDescent="0.2">
      <c r="B35" s="10" t="s">
        <v>27</v>
      </c>
      <c r="C35" s="39">
        <v>1172000</v>
      </c>
      <c r="D35" s="39">
        <v>1171999.98</v>
      </c>
      <c r="E35" s="39">
        <v>0</v>
      </c>
      <c r="F35" s="39">
        <f>D35+E35</f>
        <v>1171999.98</v>
      </c>
      <c r="G35" s="39">
        <f>C35-F35</f>
        <v>2.0000000018626451E-2</v>
      </c>
      <c r="H35" s="39">
        <f>C35-F35-G35</f>
        <v>0</v>
      </c>
      <c r="J35">
        <v>1.3700000001117587</v>
      </c>
      <c r="K35" s="3"/>
    </row>
    <row r="36" spans="2:13" ht="13.5" thickBot="1" x14ac:dyDescent="0.25">
      <c r="B36" s="7" t="s">
        <v>6</v>
      </c>
      <c r="C36" s="40"/>
      <c r="D36" s="40"/>
      <c r="E36" s="40"/>
      <c r="F36" s="40"/>
      <c r="G36" s="40"/>
      <c r="H36" s="40"/>
      <c r="K36" s="3"/>
      <c r="M36" s="3"/>
    </row>
    <row r="37" spans="2:13" ht="13.5" thickBot="1" x14ac:dyDescent="0.25">
      <c r="B37" s="9"/>
      <c r="C37" s="41"/>
      <c r="D37" s="41"/>
      <c r="E37" s="41"/>
      <c r="F37" s="41"/>
      <c r="G37" s="41"/>
      <c r="H37" s="41"/>
      <c r="K37" s="3"/>
    </row>
    <row r="38" spans="2:13" x14ac:dyDescent="0.2">
      <c r="B38" s="5" t="s">
        <v>7</v>
      </c>
      <c r="C38" s="39">
        <v>412286</v>
      </c>
      <c r="D38" s="39">
        <v>412286</v>
      </c>
      <c r="E38" s="39">
        <v>0</v>
      </c>
      <c r="F38" s="39">
        <f>D38+E38</f>
        <v>412286</v>
      </c>
      <c r="G38" s="39">
        <f>C38-F38</f>
        <v>0</v>
      </c>
      <c r="H38" s="39">
        <f>C38-F38-G38</f>
        <v>0</v>
      </c>
      <c r="J38">
        <v>0.28000000002793968</v>
      </c>
      <c r="K38" s="3"/>
    </row>
    <row r="39" spans="2:13" ht="13.5" thickBot="1" x14ac:dyDescent="0.25">
      <c r="B39" s="7" t="s">
        <v>28</v>
      </c>
      <c r="C39" s="40"/>
      <c r="D39" s="40"/>
      <c r="E39" s="40"/>
      <c r="F39" s="40"/>
      <c r="G39" s="40"/>
      <c r="H39" s="40"/>
      <c r="K39" s="3"/>
    </row>
    <row r="40" spans="2:13" ht="13.5" thickBot="1" x14ac:dyDescent="0.25">
      <c r="B40" s="9"/>
      <c r="C40" s="41"/>
      <c r="D40" s="41"/>
      <c r="E40" s="41"/>
      <c r="F40" s="41"/>
      <c r="G40" s="41"/>
      <c r="H40" s="41"/>
      <c r="K40" s="3"/>
    </row>
    <row r="41" spans="2:13" x14ac:dyDescent="0.2">
      <c r="B41" s="5" t="s">
        <v>8</v>
      </c>
      <c r="C41" s="39">
        <v>37429</v>
      </c>
      <c r="D41" s="39">
        <v>37429</v>
      </c>
      <c r="E41" s="39">
        <v>0</v>
      </c>
      <c r="F41" s="39">
        <f>D41+E41</f>
        <v>37429</v>
      </c>
      <c r="G41" s="39">
        <f>C41-F41</f>
        <v>0</v>
      </c>
      <c r="H41" s="39">
        <f>C41-F41-G41</f>
        <v>0</v>
      </c>
      <c r="J41">
        <v>0.68000000000029104</v>
      </c>
      <c r="K41" s="3"/>
    </row>
    <row r="42" spans="2:13" ht="13.5" thickBot="1" x14ac:dyDescent="0.25">
      <c r="B42" s="7" t="s">
        <v>29</v>
      </c>
      <c r="C42" s="40"/>
      <c r="D42" s="40"/>
      <c r="E42" s="40"/>
      <c r="F42" s="40"/>
      <c r="G42" s="40"/>
      <c r="H42" s="40"/>
      <c r="K42" s="3"/>
    </row>
    <row r="43" spans="2:13" ht="13.5" thickBot="1" x14ac:dyDescent="0.25">
      <c r="B43" s="9"/>
      <c r="C43" s="41"/>
      <c r="D43" s="41"/>
      <c r="E43" s="41"/>
      <c r="F43" s="41"/>
      <c r="G43" s="41"/>
      <c r="H43" s="41"/>
      <c r="K43" s="3"/>
    </row>
    <row r="44" spans="2:13" x14ac:dyDescent="0.2">
      <c r="B44" s="5" t="s">
        <v>9</v>
      </c>
      <c r="C44" s="39">
        <v>153765</v>
      </c>
      <c r="D44" s="43">
        <v>153765</v>
      </c>
      <c r="E44" s="43">
        <v>0</v>
      </c>
      <c r="F44" s="39">
        <f>D44+E44</f>
        <v>153765</v>
      </c>
      <c r="G44" s="39">
        <f>C44-F44</f>
        <v>0</v>
      </c>
      <c r="H44" s="39">
        <f>C44-F44-G44</f>
        <v>0</v>
      </c>
      <c r="J44">
        <v>0.56999999997788109</v>
      </c>
      <c r="K44" s="3"/>
    </row>
    <row r="45" spans="2:13" ht="13.5" thickBot="1" x14ac:dyDescent="0.25">
      <c r="B45" s="7" t="s">
        <v>10</v>
      </c>
      <c r="C45" s="40"/>
      <c r="D45" s="44"/>
      <c r="E45" s="44"/>
      <c r="F45" s="44"/>
      <c r="G45" s="44"/>
      <c r="H45" s="40"/>
      <c r="K45" s="3"/>
    </row>
    <row r="46" spans="2:13" ht="13.5" thickBot="1" x14ac:dyDescent="0.25">
      <c r="B46" s="9"/>
      <c r="C46" s="41"/>
      <c r="D46" s="41"/>
      <c r="E46" s="41"/>
      <c r="F46" s="41"/>
      <c r="G46" s="41"/>
      <c r="H46" s="41"/>
      <c r="K46" s="3"/>
    </row>
    <row r="47" spans="2:13" x14ac:dyDescent="0.2">
      <c r="B47" s="5" t="s">
        <v>8</v>
      </c>
      <c r="C47" s="39">
        <v>639235</v>
      </c>
      <c r="D47" s="39">
        <v>639235</v>
      </c>
      <c r="E47" s="39">
        <v>0</v>
      </c>
      <c r="F47" s="39">
        <f>D47+E47</f>
        <v>639235</v>
      </c>
      <c r="G47" s="39">
        <f>C47-F47</f>
        <v>0</v>
      </c>
      <c r="H47" s="39">
        <f>C47-F47-G47</f>
        <v>0</v>
      </c>
      <c r="J47">
        <v>-0.55000000004656613</v>
      </c>
      <c r="K47" s="3"/>
    </row>
    <row r="48" spans="2:13" ht="13.5" thickBot="1" x14ac:dyDescent="0.25">
      <c r="B48" s="7" t="s">
        <v>11</v>
      </c>
      <c r="C48" s="40"/>
      <c r="D48" s="40"/>
      <c r="E48" s="40"/>
      <c r="F48" s="40"/>
      <c r="G48" s="40"/>
      <c r="H48" s="40"/>
      <c r="K48" s="3"/>
    </row>
    <row r="49" spans="2:10" ht="13.5" thickBot="1" x14ac:dyDescent="0.25">
      <c r="B49" s="1"/>
    </row>
    <row r="50" spans="2:10" ht="16.5" thickBot="1" x14ac:dyDescent="0.3">
      <c r="B50" s="2" t="s">
        <v>12</v>
      </c>
      <c r="C50" s="45">
        <f>SUM(C8:C48)</f>
        <v>8961348</v>
      </c>
      <c r="D50" s="45">
        <f t="shared" ref="D50:H50" si="0">SUM(D8:D48)</f>
        <v>6807995.1099999994</v>
      </c>
      <c r="E50" s="45">
        <f t="shared" si="0"/>
        <v>1293020.6599999997</v>
      </c>
      <c r="F50" s="45">
        <f>SUM(F8:F48)</f>
        <v>8101015.7700000014</v>
      </c>
      <c r="G50" s="45">
        <f>SUM(G8:G48)</f>
        <v>860332.23</v>
      </c>
      <c r="H50" s="45">
        <f t="shared" si="0"/>
        <v>0</v>
      </c>
      <c r="J50">
        <v>860331.83000000019</v>
      </c>
    </row>
    <row r="51" spans="2:10" x14ac:dyDescent="0.2">
      <c r="B51" s="1"/>
    </row>
    <row r="52" spans="2:10" ht="15.75" x14ac:dyDescent="0.25">
      <c r="B52" s="13" t="s">
        <v>33</v>
      </c>
      <c r="E52" s="46"/>
    </row>
    <row r="53" spans="2:10" x14ac:dyDescent="0.2">
      <c r="B53" s="33">
        <v>44480</v>
      </c>
    </row>
    <row r="54" spans="2:10" x14ac:dyDescent="0.2">
      <c r="B54" s="13"/>
    </row>
    <row r="55" spans="2:10" x14ac:dyDescent="0.2">
      <c r="B55" s="13"/>
    </row>
    <row r="56" spans="2:10" x14ac:dyDescent="0.2">
      <c r="B56" s="13"/>
    </row>
    <row r="57" spans="2:10" x14ac:dyDescent="0.2">
      <c r="B57" s="1"/>
    </row>
    <row r="58" spans="2:10" x14ac:dyDescent="0.2">
      <c r="B58" s="1"/>
    </row>
    <row r="59" spans="2:10" x14ac:dyDescent="0.2">
      <c r="B59" s="1"/>
    </row>
    <row r="60" spans="2:10" x14ac:dyDescent="0.2">
      <c r="B60" s="1"/>
    </row>
    <row r="61" spans="2:10" x14ac:dyDescent="0.2">
      <c r="B61" s="1"/>
    </row>
    <row r="62" spans="2:10" x14ac:dyDescent="0.2">
      <c r="B62" s="1"/>
    </row>
    <row r="63" spans="2:10" x14ac:dyDescent="0.2">
      <c r="B63" s="1"/>
    </row>
    <row r="64" spans="2:10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</sheetData>
  <mergeCells count="2">
    <mergeCell ref="B4:H4"/>
    <mergeCell ref="B2:H2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topLeftCell="A25" workbookViewId="0">
      <selection activeCell="C33" sqref="C33"/>
    </sheetView>
  </sheetViews>
  <sheetFormatPr defaultRowHeight="12.75" x14ac:dyDescent="0.2"/>
  <cols>
    <col min="1" max="1" width="33" customWidth="1"/>
    <col min="2" max="5" width="17.85546875" customWidth="1"/>
    <col min="6" max="6" width="11.28515625" bestFit="1" customWidth="1"/>
  </cols>
  <sheetData>
    <row r="1" spans="1:5" ht="30.75" thickBot="1" x14ac:dyDescent="0.3">
      <c r="A1" s="15" t="s">
        <v>14</v>
      </c>
      <c r="B1" s="16" t="s">
        <v>34</v>
      </c>
      <c r="C1" s="25"/>
      <c r="D1" s="26"/>
      <c r="E1" s="26"/>
    </row>
    <row r="2" spans="1:5" x14ac:dyDescent="0.2">
      <c r="A2" s="5" t="s">
        <v>0</v>
      </c>
      <c r="B2" s="6">
        <f>600000+1894000</f>
        <v>2494000</v>
      </c>
      <c r="C2" s="27"/>
      <c r="D2" s="28"/>
      <c r="E2" s="28"/>
    </row>
    <row r="3" spans="1:5" ht="13.5" thickBot="1" x14ac:dyDescent="0.25">
      <c r="A3" s="7" t="s">
        <v>18</v>
      </c>
      <c r="B3" s="8"/>
      <c r="C3" s="27"/>
      <c r="D3" s="28"/>
      <c r="E3" s="28"/>
    </row>
    <row r="4" spans="1:5" x14ac:dyDescent="0.2">
      <c r="A4" s="5" t="s">
        <v>1</v>
      </c>
      <c r="B4" s="6">
        <v>1623258</v>
      </c>
      <c r="C4" s="27"/>
      <c r="D4" s="28"/>
      <c r="E4" s="28"/>
    </row>
    <row r="5" spans="1:5" ht="13.5" thickBot="1" x14ac:dyDescent="0.25">
      <c r="A5" s="7" t="s">
        <v>19</v>
      </c>
      <c r="B5" s="8"/>
      <c r="C5" s="27"/>
      <c r="D5" s="28"/>
      <c r="E5" s="28"/>
    </row>
    <row r="6" spans="1:5" x14ac:dyDescent="0.2">
      <c r="A6" s="5" t="s">
        <v>15</v>
      </c>
      <c r="B6" s="6">
        <v>250573</v>
      </c>
      <c r="C6" s="27"/>
      <c r="D6" s="28"/>
      <c r="E6" s="28"/>
    </row>
    <row r="7" spans="1:5" ht="13.5" thickBot="1" x14ac:dyDescent="0.25">
      <c r="A7" s="7" t="s">
        <v>20</v>
      </c>
      <c r="B7" s="8"/>
      <c r="C7" s="27"/>
      <c r="D7" s="28"/>
      <c r="E7" s="28"/>
    </row>
    <row r="8" spans="1:5" x14ac:dyDescent="0.2">
      <c r="A8" s="10" t="s">
        <v>2</v>
      </c>
      <c r="B8" s="6">
        <v>382547</v>
      </c>
      <c r="C8" s="27"/>
      <c r="D8" s="28"/>
      <c r="E8" s="28"/>
    </row>
    <row r="9" spans="1:5" ht="13.5" thickBot="1" x14ac:dyDescent="0.25">
      <c r="A9" s="7" t="s">
        <v>21</v>
      </c>
      <c r="B9" s="8"/>
      <c r="C9" s="27"/>
      <c r="D9" s="28"/>
      <c r="E9" s="28"/>
    </row>
    <row r="10" spans="1:5" x14ac:dyDescent="0.2">
      <c r="A10" s="10" t="s">
        <v>16</v>
      </c>
      <c r="B10" s="6">
        <v>149730</v>
      </c>
      <c r="C10" s="27"/>
      <c r="D10" s="28"/>
      <c r="E10" s="28"/>
    </row>
    <row r="11" spans="1:5" ht="13.5" thickBot="1" x14ac:dyDescent="0.25">
      <c r="A11" s="7" t="s">
        <v>22</v>
      </c>
      <c r="B11" s="8"/>
      <c r="C11" s="27"/>
      <c r="D11" s="28"/>
      <c r="E11" s="28"/>
    </row>
    <row r="12" spans="1:5" x14ac:dyDescent="0.2">
      <c r="A12" s="5" t="s">
        <v>3</v>
      </c>
      <c r="B12" s="6">
        <v>41140</v>
      </c>
      <c r="C12" s="27"/>
      <c r="D12" s="28"/>
      <c r="E12" s="28"/>
    </row>
    <row r="13" spans="1:5" ht="13.5" thickBot="1" x14ac:dyDescent="0.25">
      <c r="A13" s="7" t="s">
        <v>23</v>
      </c>
      <c r="B13" s="8"/>
      <c r="C13" s="27"/>
      <c r="D13" s="28"/>
      <c r="E13" s="28"/>
    </row>
    <row r="14" spans="1:5" x14ac:dyDescent="0.2">
      <c r="A14" s="5" t="s">
        <v>4</v>
      </c>
      <c r="B14" s="6">
        <v>76629</v>
      </c>
      <c r="C14" s="27"/>
      <c r="D14" s="28"/>
      <c r="E14" s="28"/>
    </row>
    <row r="15" spans="1:5" ht="13.5" thickBot="1" x14ac:dyDescent="0.25">
      <c r="A15" s="7" t="s">
        <v>24</v>
      </c>
      <c r="B15" s="8"/>
      <c r="C15" s="27"/>
      <c r="D15" s="28"/>
      <c r="E15" s="28"/>
    </row>
    <row r="16" spans="1:5" x14ac:dyDescent="0.2">
      <c r="A16" s="5" t="s">
        <v>5</v>
      </c>
      <c r="B16" s="6">
        <v>27408</v>
      </c>
      <c r="C16" s="27"/>
      <c r="D16" s="28"/>
      <c r="E16" s="28"/>
    </row>
    <row r="17" spans="1:5" ht="13.5" thickBot="1" x14ac:dyDescent="0.25">
      <c r="A17" s="7" t="s">
        <v>25</v>
      </c>
      <c r="B17" s="8"/>
      <c r="C17" s="27"/>
      <c r="D17" s="28"/>
      <c r="E17" s="28"/>
    </row>
    <row r="18" spans="1:5" x14ac:dyDescent="0.2">
      <c r="A18" s="10" t="s">
        <v>17</v>
      </c>
      <c r="B18" s="6">
        <f>-215652+1717000</f>
        <v>1501348</v>
      </c>
      <c r="C18" s="27"/>
      <c r="D18" s="28"/>
      <c r="E18" s="28"/>
    </row>
    <row r="19" spans="1:5" ht="13.5" thickBot="1" x14ac:dyDescent="0.25">
      <c r="A19" s="12" t="s">
        <v>26</v>
      </c>
      <c r="B19" s="8"/>
      <c r="C19" s="27"/>
      <c r="D19" s="28"/>
      <c r="E19" s="28"/>
    </row>
    <row r="20" spans="1:5" x14ac:dyDescent="0.2">
      <c r="A20" s="10" t="s">
        <v>27</v>
      </c>
      <c r="B20" s="6">
        <v>1172000</v>
      </c>
      <c r="C20" s="27"/>
      <c r="D20" s="28"/>
      <c r="E20" s="28"/>
    </row>
    <row r="21" spans="1:5" ht="13.5" thickBot="1" x14ac:dyDescent="0.25">
      <c r="A21" s="7" t="s">
        <v>6</v>
      </c>
      <c r="B21" s="8"/>
      <c r="C21" s="27"/>
      <c r="D21" s="28"/>
      <c r="E21" s="28"/>
    </row>
    <row r="22" spans="1:5" x14ac:dyDescent="0.2">
      <c r="A22" s="5" t="s">
        <v>7</v>
      </c>
      <c r="B22" s="6">
        <v>412286</v>
      </c>
      <c r="C22" s="27"/>
      <c r="D22" s="28"/>
      <c r="E22" s="28"/>
    </row>
    <row r="23" spans="1:5" ht="13.5" thickBot="1" x14ac:dyDescent="0.25">
      <c r="A23" s="7" t="s">
        <v>28</v>
      </c>
      <c r="B23" s="8"/>
      <c r="C23" s="27"/>
      <c r="D23" s="28"/>
      <c r="E23" s="28"/>
    </row>
    <row r="24" spans="1:5" x14ac:dyDescent="0.2">
      <c r="A24" s="5" t="s">
        <v>8</v>
      </c>
      <c r="B24" s="6">
        <v>37429</v>
      </c>
      <c r="C24" s="27"/>
      <c r="D24" s="28"/>
      <c r="E24" s="28"/>
    </row>
    <row r="25" spans="1:5" ht="13.5" thickBot="1" x14ac:dyDescent="0.25">
      <c r="A25" s="7" t="s">
        <v>29</v>
      </c>
      <c r="B25" s="8"/>
      <c r="C25" s="27"/>
      <c r="D25" s="28"/>
      <c r="E25" s="28"/>
    </row>
    <row r="26" spans="1:5" x14ac:dyDescent="0.2">
      <c r="A26" s="5" t="s">
        <v>9</v>
      </c>
      <c r="B26" s="6">
        <v>153765</v>
      </c>
      <c r="C26" s="27"/>
      <c r="D26" s="28"/>
      <c r="E26" s="28"/>
    </row>
    <row r="27" spans="1:5" ht="13.5" thickBot="1" x14ac:dyDescent="0.25">
      <c r="A27" s="7" t="s">
        <v>10</v>
      </c>
      <c r="B27" s="8"/>
      <c r="C27" s="27"/>
      <c r="D27" s="28"/>
      <c r="E27" s="28"/>
    </row>
    <row r="28" spans="1:5" x14ac:dyDescent="0.2">
      <c r="A28" s="5" t="s">
        <v>8</v>
      </c>
      <c r="B28" s="6">
        <v>639235</v>
      </c>
      <c r="C28" s="27"/>
      <c r="D28" s="28"/>
      <c r="E28" s="28"/>
    </row>
    <row r="29" spans="1:5" ht="13.5" thickBot="1" x14ac:dyDescent="0.25">
      <c r="A29" s="7" t="s">
        <v>11</v>
      </c>
      <c r="B29" s="8"/>
      <c r="C29" s="27"/>
      <c r="D29" s="28"/>
      <c r="E29" s="28"/>
    </row>
    <row r="30" spans="1:5" ht="16.5" thickBot="1" x14ac:dyDescent="0.3">
      <c r="A30" s="2" t="s">
        <v>12</v>
      </c>
      <c r="B30" s="4">
        <f>SUM(B2:B29)</f>
        <v>8961348</v>
      </c>
      <c r="C30" s="29"/>
      <c r="D30" s="30"/>
      <c r="E30" s="30"/>
    </row>
    <row r="31" spans="1:5" x14ac:dyDescent="0.2">
      <c r="A31" s="1"/>
      <c r="B31" s="3"/>
      <c r="C31" s="3"/>
      <c r="D31" s="3"/>
      <c r="E31" s="3"/>
    </row>
    <row r="32" spans="1:5" ht="30" x14ac:dyDescent="0.25">
      <c r="A32" s="19" t="s">
        <v>36</v>
      </c>
      <c r="B32" s="20" t="s">
        <v>34</v>
      </c>
      <c r="C32" s="20">
        <v>2018</v>
      </c>
      <c r="D32" s="20">
        <v>2019</v>
      </c>
      <c r="E32" s="20">
        <v>2020</v>
      </c>
    </row>
    <row r="33" spans="1:6" x14ac:dyDescent="0.2">
      <c r="A33" s="19" t="s">
        <v>37</v>
      </c>
      <c r="B33" s="21">
        <f>B24+B22+B20+B18+B16+B14+B12+B10+B8+B6+B4+B2</f>
        <v>8168348</v>
      </c>
      <c r="C33" s="21">
        <v>3163793</v>
      </c>
      <c r="D33" s="24">
        <v>4404555</v>
      </c>
      <c r="E33" s="21">
        <v>600000</v>
      </c>
      <c r="F33" s="3"/>
    </row>
    <row r="34" spans="1:6" x14ac:dyDescent="0.2">
      <c r="A34" s="22" t="s">
        <v>38</v>
      </c>
      <c r="B34" s="21">
        <f>B28+B26</f>
        <v>793000</v>
      </c>
      <c r="C34" s="21">
        <v>793000</v>
      </c>
      <c r="D34" s="21">
        <f>D28+D26</f>
        <v>0</v>
      </c>
      <c r="E34" s="21">
        <f>E28+E26</f>
        <v>0</v>
      </c>
      <c r="F34" s="3"/>
    </row>
    <row r="35" spans="1:6" x14ac:dyDescent="0.2">
      <c r="A35" s="22" t="s">
        <v>39</v>
      </c>
      <c r="B35" s="23">
        <f>SUM(B33:B34)</f>
        <v>8961348</v>
      </c>
      <c r="C35" s="23">
        <f>SUM(C33:C34)</f>
        <v>3956793</v>
      </c>
      <c r="D35" s="23">
        <f>SUM(D33:D34)</f>
        <v>4404555</v>
      </c>
      <c r="E35" s="23">
        <f>SUM(E33:E34)</f>
        <v>600000</v>
      </c>
    </row>
    <row r="36" spans="1:6" x14ac:dyDescent="0.2">
      <c r="A36" s="1"/>
      <c r="B36" s="3"/>
      <c r="C36" s="3"/>
      <c r="D36" s="3"/>
      <c r="E36" s="3"/>
    </row>
    <row r="37" spans="1:6" x14ac:dyDescent="0.2">
      <c r="A37" s="13"/>
      <c r="B37" s="3"/>
      <c r="C37" s="3"/>
      <c r="D37" s="3"/>
      <c r="E37" s="3"/>
    </row>
    <row r="38" spans="1:6" x14ac:dyDescent="0.2">
      <c r="A38" s="32" t="s">
        <v>40</v>
      </c>
      <c r="B38" s="31"/>
      <c r="C38" s="31"/>
      <c r="D38" s="31"/>
      <c r="E38" s="31"/>
    </row>
    <row r="39" spans="1:6" x14ac:dyDescent="0.2">
      <c r="A39" s="13"/>
      <c r="B39" s="3"/>
      <c r="C39" s="3"/>
      <c r="D39" s="3"/>
      <c r="E39" s="3"/>
    </row>
    <row r="40" spans="1:6" x14ac:dyDescent="0.2">
      <c r="A40" s="13" t="s">
        <v>41</v>
      </c>
      <c r="B40" s="3"/>
      <c r="C40" s="3"/>
      <c r="D40" s="3"/>
      <c r="E40" s="3"/>
    </row>
    <row r="41" spans="1:6" x14ac:dyDescent="0.2">
      <c r="A41" s="13"/>
      <c r="B41" s="3"/>
      <c r="C41" s="3"/>
      <c r="D41" s="3"/>
      <c r="E41" s="3"/>
    </row>
    <row r="42" spans="1:6" x14ac:dyDescent="0.2">
      <c r="A42" s="1"/>
      <c r="B42" s="3"/>
      <c r="C42" s="3"/>
      <c r="D42" s="3"/>
      <c r="E42" s="3"/>
    </row>
    <row r="43" spans="1:6" x14ac:dyDescent="0.2">
      <c r="A43" s="1"/>
      <c r="B43" s="3"/>
      <c r="C43" s="3"/>
      <c r="D43" s="3"/>
      <c r="E43" s="3"/>
    </row>
    <row r="44" spans="1:6" x14ac:dyDescent="0.2">
      <c r="A44" s="1"/>
      <c r="B44" s="3"/>
      <c r="C44" s="3"/>
      <c r="D44" s="3"/>
      <c r="E44" s="3"/>
    </row>
    <row r="45" spans="1:6" x14ac:dyDescent="0.2">
      <c r="A45" s="1"/>
      <c r="B45" s="3"/>
      <c r="C45" s="3"/>
      <c r="D45" s="3"/>
      <c r="E45" s="3"/>
    </row>
    <row r="46" spans="1:6" x14ac:dyDescent="0.2">
      <c r="A46" s="1"/>
      <c r="B46" s="3"/>
      <c r="C46" s="3"/>
      <c r="D46" s="3"/>
      <c r="E46" s="3"/>
    </row>
    <row r="47" spans="1:6" x14ac:dyDescent="0.2">
      <c r="A47" s="1"/>
      <c r="B47" s="3"/>
      <c r="C47" s="3"/>
      <c r="D47" s="3"/>
      <c r="E47" s="3"/>
    </row>
    <row r="48" spans="1:6" x14ac:dyDescent="0.2">
      <c r="A48" s="1"/>
      <c r="B48" s="3"/>
      <c r="C48" s="3"/>
      <c r="D48" s="3"/>
      <c r="E48" s="3"/>
    </row>
    <row r="49" spans="1:5" x14ac:dyDescent="0.2">
      <c r="A49" s="1"/>
      <c r="B49" s="3"/>
      <c r="C49" s="3"/>
      <c r="D49" s="3"/>
      <c r="E49" s="3"/>
    </row>
    <row r="50" spans="1:5" x14ac:dyDescent="0.2">
      <c r="A50" s="1"/>
    </row>
    <row r="51" spans="1:5" x14ac:dyDescent="0.2">
      <c r="A51" s="1"/>
    </row>
    <row r="52" spans="1:5" x14ac:dyDescent="0.2">
      <c r="A52" s="1"/>
    </row>
    <row r="53" spans="1:5" x14ac:dyDescent="0.2">
      <c r="A53" s="1"/>
    </row>
    <row r="54" spans="1:5" x14ac:dyDescent="0.2">
      <c r="A54" s="1"/>
    </row>
    <row r="55" spans="1:5" x14ac:dyDescent="0.2">
      <c r="A55" s="1"/>
    </row>
    <row r="56" spans="1:5" x14ac:dyDescent="0.2">
      <c r="A56" s="1"/>
    </row>
    <row r="57" spans="1:5" x14ac:dyDescent="0.2">
      <c r="A57" s="1"/>
    </row>
    <row r="58" spans="1:5" x14ac:dyDescent="0.2">
      <c r="A58" s="1"/>
    </row>
    <row r="59" spans="1:5" x14ac:dyDescent="0.2">
      <c r="A59" s="1"/>
    </row>
    <row r="60" spans="1:5" x14ac:dyDescent="0.2">
      <c r="A60" s="1"/>
    </row>
    <row r="61" spans="1:5" x14ac:dyDescent="0.2">
      <c r="A61" s="1"/>
    </row>
    <row r="62" spans="1:5" x14ac:dyDescent="0.2">
      <c r="A62" s="1"/>
    </row>
    <row r="63" spans="1:5" x14ac:dyDescent="0.2">
      <c r="A63" s="1"/>
    </row>
    <row r="64" spans="1:5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rekapitulacia podla rokov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dermekova</dc:creator>
  <cp:lastModifiedBy>Gogorova</cp:lastModifiedBy>
  <cp:lastPrinted>2021-10-12T09:19:17Z</cp:lastPrinted>
  <dcterms:created xsi:type="dcterms:W3CDTF">2019-09-06T08:53:49Z</dcterms:created>
  <dcterms:modified xsi:type="dcterms:W3CDTF">2021-10-18T12:47:23Z</dcterms:modified>
</cp:coreProperties>
</file>