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ítková\Desktop\KR\VS\"/>
    </mc:Choice>
  </mc:AlternateContent>
  <bookViews>
    <workbookView xWindow="0" yWindow="0" windowWidth="13755" windowHeight="6925" tabRatio="801" firstSheet="7" activeTab="11"/>
  </bookViews>
  <sheets>
    <sheet name="titulná strana" sheetId="37" r:id="rId1"/>
    <sheet name="zoznam tabuliek" sheetId="38" r:id="rId2"/>
    <sheet name="T1 počet študentov" sheetId="4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40" r:id="rId18"/>
    <sheet name="T14 umel.cinnosť" sheetId="39" r:id="rId19"/>
    <sheet name="T15 štud.program - ŠP" sheetId="43" r:id="rId20"/>
    <sheet name="T16 odňaté ŠP " sheetId="44" r:id="rId21"/>
    <sheet name="17 HI konania" sheetId="30" r:id="rId22"/>
    <sheet name="18 HI odňatie " sheetId="31" r:id="rId23"/>
    <sheet name="T19 Výskumné projekty" sheetId="34" r:id="rId24"/>
    <sheet name="T20 Ostatné (nevýsk.) projekty" sheetId="35" r:id="rId25"/>
    <sheet name="T21 umelecká činnosť" sheetId="28" r:id="rId26"/>
    <sheet name="T22 odoberanie titulov" sheetId="42" r:id="rId27"/>
    <sheet name="skratky" sheetId="29" r:id="rId28"/>
  </sheets>
  <externalReferences>
    <externalReference r:id="rId29"/>
  </externalReferences>
  <definedNames>
    <definedName name="_xlnm._FilterDatabase" localSheetId="19" hidden="1">'T15 štud.program - ŠP'!$A$142:$F$266</definedName>
    <definedName name="_xlnm.Print_Area" localSheetId="21">'17 HI konania'!$A$1:$B$10</definedName>
    <definedName name="_xlnm.Print_Area" localSheetId="22">'18 HI odňatie '!$A$1:$C$8</definedName>
    <definedName name="_xlnm.Print_Area" localSheetId="16">'T12 záverečné práce'!$A$1:$K$8</definedName>
    <definedName name="_xlnm.Print_Area" localSheetId="19">'T15 štud.program - ŠP'!$A$1:$F$275</definedName>
    <definedName name="_xlnm.Print_Area" localSheetId="24">'T20 Ostatné (nevýsk.) projekty'!$A$1:$L$13</definedName>
    <definedName name="_xlnm.Print_Area" localSheetId="26">'T22 odoberanie titulov'!$A$1:$Q$11</definedName>
    <definedName name="_xlnm.Print_Area" localSheetId="5">'T3a - I.stupeň prijatia'!$A$1:$J$49</definedName>
    <definedName name="_xlnm.Print_Area" localSheetId="7">'T3c- III stupeň prijatia'!$A$1:$J$90</definedName>
    <definedName name="_xlnm.Print_Area" localSheetId="13">'T9 výberové konania'!$A$1:$I$21</definedName>
  </definedNames>
  <calcPr calcId="162913"/>
</workbook>
</file>

<file path=xl/calcChain.xml><?xml version="1.0" encoding="utf-8"?>
<calcChain xmlns="http://schemas.openxmlformats.org/spreadsheetml/2006/main">
  <c r="B22" i="39" l="1"/>
  <c r="B23" i="39" s="1"/>
  <c r="D20" i="39"/>
  <c r="C20" i="39"/>
  <c r="C22" i="39" s="1"/>
  <c r="C23" i="39" s="1"/>
  <c r="B20" i="39"/>
  <c r="D10" i="39"/>
  <c r="D22" i="39" s="1"/>
  <c r="D23" i="39" s="1"/>
  <c r="C10" i="39"/>
  <c r="B10" i="39"/>
  <c r="J322" i="34"/>
  <c r="J161" i="34"/>
  <c r="J157" i="34"/>
  <c r="J155" i="34"/>
  <c r="B21" i="19" l="1"/>
  <c r="C12" i="19"/>
  <c r="B12" i="19"/>
  <c r="I6" i="19"/>
  <c r="H6" i="19"/>
  <c r="G6" i="19"/>
  <c r="F6" i="19"/>
  <c r="E6" i="19"/>
  <c r="C6" i="19"/>
  <c r="B6" i="19"/>
  <c r="D6" i="19" s="1"/>
  <c r="C7" i="18" l="1"/>
  <c r="D7" i="18"/>
  <c r="E7" i="18"/>
  <c r="F7" i="18"/>
  <c r="G7" i="18"/>
  <c r="H7" i="18"/>
  <c r="I7" i="18"/>
  <c r="J7" i="18"/>
  <c r="K7" i="18"/>
  <c r="D47" i="2" l="1"/>
  <c r="E47" i="2"/>
  <c r="F47" i="2"/>
  <c r="G47" i="2"/>
  <c r="H47" i="2"/>
  <c r="I47" i="2"/>
  <c r="J47" i="2"/>
  <c r="C47" i="2"/>
  <c r="D46" i="2"/>
  <c r="E46" i="2"/>
  <c r="F46" i="2"/>
  <c r="G46" i="2"/>
  <c r="H46" i="2"/>
  <c r="I46" i="2"/>
  <c r="J46" i="2"/>
  <c r="C46" i="2"/>
  <c r="D45" i="2"/>
  <c r="E45" i="2"/>
  <c r="F45" i="2"/>
  <c r="G45" i="2"/>
  <c r="H45" i="2"/>
  <c r="I45" i="2"/>
  <c r="J45" i="2"/>
  <c r="C45" i="2"/>
  <c r="D44" i="2"/>
  <c r="E44" i="2"/>
  <c r="F44" i="2"/>
  <c r="G44" i="2"/>
  <c r="H44" i="2"/>
  <c r="I44" i="2"/>
  <c r="J44" i="2"/>
  <c r="C44" i="2"/>
  <c r="J43" i="2"/>
  <c r="I43" i="2"/>
  <c r="H43" i="2"/>
  <c r="G43" i="2"/>
  <c r="F43" i="2"/>
  <c r="E43" i="2"/>
  <c r="D43" i="2"/>
  <c r="L43" i="2" s="1"/>
  <c r="C43" i="2"/>
  <c r="K43" i="2" s="1"/>
  <c r="L42" i="2"/>
  <c r="K42" i="2"/>
  <c r="L41" i="2"/>
  <c r="K41" i="2"/>
  <c r="L40" i="2"/>
  <c r="K40" i="2"/>
  <c r="L39" i="2"/>
  <c r="K39" i="2"/>
  <c r="J38" i="2"/>
  <c r="I38" i="2"/>
  <c r="H38" i="2"/>
  <c r="G38" i="2"/>
  <c r="F38" i="2"/>
  <c r="E38" i="2"/>
  <c r="D38" i="2"/>
  <c r="L38" i="2" s="1"/>
  <c r="C38" i="2"/>
  <c r="K38" i="2" s="1"/>
  <c r="L37" i="2"/>
  <c r="K37" i="2"/>
  <c r="L36" i="2"/>
  <c r="K36" i="2"/>
  <c r="L35" i="2"/>
  <c r="K35" i="2"/>
  <c r="L34" i="2"/>
  <c r="K34" i="2"/>
  <c r="D47" i="41" l="1"/>
  <c r="E47" i="41"/>
  <c r="F47" i="41"/>
  <c r="G47" i="41"/>
  <c r="H47" i="41"/>
  <c r="I47" i="41"/>
  <c r="J47" i="41"/>
  <c r="C47" i="41"/>
  <c r="D46" i="41"/>
  <c r="E46" i="41"/>
  <c r="F46" i="41"/>
  <c r="G46" i="41"/>
  <c r="H46" i="41"/>
  <c r="I46" i="41"/>
  <c r="J46" i="41"/>
  <c r="C46" i="41"/>
  <c r="D45" i="41"/>
  <c r="E45" i="41"/>
  <c r="F45" i="41"/>
  <c r="G45" i="41"/>
  <c r="H45" i="41"/>
  <c r="I45" i="41"/>
  <c r="J45" i="41"/>
  <c r="C45" i="41"/>
  <c r="D44" i="41"/>
  <c r="E44" i="41"/>
  <c r="F44" i="41"/>
  <c r="G44" i="41"/>
  <c r="H44" i="41"/>
  <c r="I44" i="41"/>
  <c r="J44" i="41"/>
  <c r="C44" i="41"/>
  <c r="J43" i="41"/>
  <c r="I43" i="41"/>
  <c r="H43" i="41"/>
  <c r="G43" i="41"/>
  <c r="F43" i="41"/>
  <c r="E43" i="41"/>
  <c r="D43" i="41"/>
  <c r="L43" i="41" s="1"/>
  <c r="C43" i="41"/>
  <c r="L42" i="41"/>
  <c r="K42" i="41"/>
  <c r="L41" i="41"/>
  <c r="K41" i="41"/>
  <c r="L40" i="41"/>
  <c r="K40" i="41"/>
  <c r="L39" i="41"/>
  <c r="K39" i="41"/>
  <c r="J38" i="41"/>
  <c r="I38" i="41"/>
  <c r="H38" i="41"/>
  <c r="G38" i="41"/>
  <c r="F38" i="41"/>
  <c r="E38" i="41"/>
  <c r="D38" i="41"/>
  <c r="L38" i="41" s="1"/>
  <c r="C38" i="41"/>
  <c r="K38" i="41" s="1"/>
  <c r="L37" i="41"/>
  <c r="K37" i="41"/>
  <c r="L36" i="41"/>
  <c r="K36" i="41"/>
  <c r="L35" i="41"/>
  <c r="K35" i="41"/>
  <c r="L34" i="41"/>
  <c r="K34" i="41"/>
  <c r="K43" i="41" l="1"/>
  <c r="K4" i="41" l="1"/>
  <c r="L4" i="41"/>
  <c r="K5" i="41"/>
  <c r="L5" i="41"/>
  <c r="K6" i="41"/>
  <c r="L6" i="41"/>
  <c r="K7" i="41"/>
  <c r="L7" i="41"/>
  <c r="C8" i="41"/>
  <c r="D8" i="41"/>
  <c r="E8" i="41"/>
  <c r="F8" i="41"/>
  <c r="G8" i="41"/>
  <c r="H8" i="41"/>
  <c r="I8" i="41"/>
  <c r="K8" i="41" s="1"/>
  <c r="J8" i="41"/>
  <c r="K9" i="41"/>
  <c r="L9" i="41"/>
  <c r="K10" i="41"/>
  <c r="L10" i="41"/>
  <c r="K11" i="41"/>
  <c r="L11" i="41"/>
  <c r="K12" i="41"/>
  <c r="L12" i="41"/>
  <c r="C13" i="41"/>
  <c r="D13" i="41"/>
  <c r="E13" i="41"/>
  <c r="F13" i="41"/>
  <c r="G13" i="41"/>
  <c r="H13" i="41"/>
  <c r="I13" i="41"/>
  <c r="J13" i="41"/>
  <c r="K14" i="41"/>
  <c r="L14" i="41"/>
  <c r="K15" i="41"/>
  <c r="L15" i="41"/>
  <c r="K16" i="41"/>
  <c r="L16" i="41"/>
  <c r="K17" i="41"/>
  <c r="L17" i="41"/>
  <c r="C18" i="41"/>
  <c r="D18" i="41"/>
  <c r="E18" i="41"/>
  <c r="F18" i="41"/>
  <c r="G18" i="41"/>
  <c r="H18" i="41"/>
  <c r="I18" i="41"/>
  <c r="J18" i="41"/>
  <c r="K19" i="41"/>
  <c r="L19" i="41"/>
  <c r="K20" i="41"/>
  <c r="L20" i="41"/>
  <c r="K21" i="41"/>
  <c r="L21" i="41"/>
  <c r="K22" i="41"/>
  <c r="L22" i="41"/>
  <c r="C23" i="41"/>
  <c r="D23" i="41"/>
  <c r="E23" i="41"/>
  <c r="F23" i="41"/>
  <c r="G23" i="41"/>
  <c r="H23" i="41"/>
  <c r="I23" i="41"/>
  <c r="J23" i="41"/>
  <c r="K24" i="41"/>
  <c r="L24" i="41"/>
  <c r="K25" i="41"/>
  <c r="L25" i="41"/>
  <c r="K26" i="41"/>
  <c r="L26" i="41"/>
  <c r="K27" i="41"/>
  <c r="L27" i="41"/>
  <c r="C28" i="41"/>
  <c r="D28" i="41"/>
  <c r="E28" i="41"/>
  <c r="F28" i="41"/>
  <c r="G28" i="41"/>
  <c r="H28" i="41"/>
  <c r="I28" i="41"/>
  <c r="K28" i="41" s="1"/>
  <c r="J28" i="41"/>
  <c r="K29" i="41"/>
  <c r="L29" i="41"/>
  <c r="K30" i="41"/>
  <c r="L30" i="41"/>
  <c r="K31" i="41"/>
  <c r="L31" i="41"/>
  <c r="K32" i="41"/>
  <c r="L32" i="41"/>
  <c r="C33" i="41"/>
  <c r="D33" i="41"/>
  <c r="E33" i="41"/>
  <c r="F33" i="41"/>
  <c r="G33" i="41"/>
  <c r="H33" i="41"/>
  <c r="I33" i="41"/>
  <c r="J33" i="41"/>
  <c r="J48" i="41"/>
  <c r="C48" i="41"/>
  <c r="L33" i="41" l="1"/>
  <c r="K18" i="41"/>
  <c r="L23" i="41"/>
  <c r="K13" i="41"/>
  <c r="L13" i="41"/>
  <c r="K33" i="41"/>
  <c r="L28" i="41"/>
  <c r="K23" i="41"/>
  <c r="L18" i="41"/>
  <c r="F48" i="41"/>
  <c r="G48" i="41"/>
  <c r="L47" i="41"/>
  <c r="K45" i="41"/>
  <c r="K46" i="41"/>
  <c r="K44" i="41"/>
  <c r="L8" i="41"/>
  <c r="I48" i="41"/>
  <c r="L46" i="41"/>
  <c r="L44" i="41"/>
  <c r="K47" i="41"/>
  <c r="H48" i="41"/>
  <c r="D48" i="41"/>
  <c r="E48" i="41"/>
  <c r="L45" i="41"/>
  <c r="L48" i="41" l="1"/>
  <c r="K48" i="41"/>
  <c r="K10" i="40"/>
  <c r="J10" i="40"/>
  <c r="I10" i="40"/>
  <c r="H10" i="40"/>
  <c r="G10" i="40"/>
  <c r="F10" i="40"/>
  <c r="E10" i="40"/>
  <c r="D10" i="40"/>
  <c r="C10" i="40"/>
  <c r="B10" i="40"/>
  <c r="F18" i="3" l="1"/>
  <c r="F17" i="3"/>
  <c r="F16" i="3"/>
  <c r="F15" i="3"/>
  <c r="F19" i="3" s="1"/>
  <c r="F14" i="3"/>
  <c r="F9" i="3"/>
  <c r="J33" i="2" l="1"/>
  <c r="G28" i="2"/>
  <c r="H28" i="2"/>
  <c r="I28" i="2"/>
  <c r="J28" i="2"/>
  <c r="G23" i="2"/>
  <c r="H23" i="2"/>
  <c r="I23" i="2"/>
  <c r="J23" i="2"/>
  <c r="J18" i="2"/>
  <c r="G18" i="2"/>
  <c r="H18" i="2"/>
  <c r="I18" i="2"/>
  <c r="G13" i="2"/>
  <c r="H13" i="2"/>
  <c r="I13" i="2"/>
  <c r="J13" i="2"/>
  <c r="J48" i="2" s="1"/>
  <c r="G33" i="2"/>
  <c r="H33" i="2"/>
  <c r="I33" i="2"/>
  <c r="F28" i="2"/>
  <c r="K5" i="2"/>
  <c r="L5" i="2"/>
  <c r="K6" i="2"/>
  <c r="L6" i="2"/>
  <c r="K7" i="2"/>
  <c r="L7" i="2"/>
  <c r="K9" i="2"/>
  <c r="L9" i="2"/>
  <c r="K10" i="2"/>
  <c r="L10" i="2"/>
  <c r="K11" i="2"/>
  <c r="L11" i="2"/>
  <c r="K12" i="2"/>
  <c r="L12" i="2"/>
  <c r="K14" i="2"/>
  <c r="L14" i="2"/>
  <c r="K15" i="2"/>
  <c r="L15" i="2"/>
  <c r="K16" i="2"/>
  <c r="L16" i="2"/>
  <c r="K17" i="2"/>
  <c r="L17" i="2"/>
  <c r="K19" i="2"/>
  <c r="L19" i="2"/>
  <c r="K20" i="2"/>
  <c r="L20" i="2"/>
  <c r="K21" i="2"/>
  <c r="L21" i="2"/>
  <c r="K22" i="2"/>
  <c r="L22" i="2"/>
  <c r="K24" i="2"/>
  <c r="L24" i="2"/>
  <c r="K25" i="2"/>
  <c r="L25" i="2"/>
  <c r="K26" i="2"/>
  <c r="L26" i="2"/>
  <c r="K27" i="2"/>
  <c r="L27" i="2"/>
  <c r="K29" i="2"/>
  <c r="L29" i="2"/>
  <c r="K30" i="2"/>
  <c r="L30" i="2"/>
  <c r="K31" i="2"/>
  <c r="L31" i="2"/>
  <c r="K32" i="2"/>
  <c r="L32" i="2"/>
  <c r="G8" i="2"/>
  <c r="H8" i="2"/>
  <c r="I8" i="2"/>
  <c r="J8" i="2"/>
  <c r="L4" i="2"/>
  <c r="K4" i="2"/>
  <c r="I48" i="2" l="1"/>
  <c r="G48" i="2"/>
  <c r="H48" i="2"/>
  <c r="G22" i="15"/>
  <c r="G11" i="15"/>
  <c r="G24" i="15" s="1"/>
  <c r="G25" i="15" s="1"/>
  <c r="B22" i="15"/>
  <c r="B11" i="15"/>
  <c r="B24" i="15" s="1"/>
  <c r="B25" i="15" s="1"/>
  <c r="I30" i="5" l="1"/>
  <c r="I30" i="4"/>
  <c r="H30" i="4"/>
  <c r="G30" i="4"/>
  <c r="F30" i="4"/>
  <c r="B8" i="7"/>
  <c r="B15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B18" i="7"/>
  <c r="C18" i="7"/>
  <c r="D18" i="7"/>
  <c r="E18" i="7"/>
  <c r="F18" i="7"/>
  <c r="G18" i="7"/>
  <c r="G15" i="7"/>
  <c r="G8" i="7"/>
  <c r="D8" i="7"/>
  <c r="G22" i="7" l="1"/>
  <c r="B22" i="7"/>
  <c r="L47" i="2" l="1"/>
  <c r="K44" i="2"/>
  <c r="F33" i="2"/>
  <c r="E33" i="2"/>
  <c r="D33" i="2"/>
  <c r="C33" i="2"/>
  <c r="E28" i="2"/>
  <c r="D28" i="2"/>
  <c r="L28" i="2" s="1"/>
  <c r="C28" i="2"/>
  <c r="F23" i="2"/>
  <c r="E23" i="2"/>
  <c r="D23" i="2"/>
  <c r="L23" i="2" s="1"/>
  <c r="C23" i="2"/>
  <c r="F18" i="2"/>
  <c r="E18" i="2"/>
  <c r="D18" i="2"/>
  <c r="C18" i="2"/>
  <c r="F13" i="2"/>
  <c r="F48" i="2" s="1"/>
  <c r="E13" i="2"/>
  <c r="D13" i="2"/>
  <c r="C13" i="2"/>
  <c r="D8" i="2"/>
  <c r="E8" i="2"/>
  <c r="F8" i="2"/>
  <c r="C8" i="2"/>
  <c r="B7" i="18"/>
  <c r="D22" i="15"/>
  <c r="E22" i="15"/>
  <c r="F22" i="15"/>
  <c r="H22" i="15"/>
  <c r="I22" i="15"/>
  <c r="J22" i="15"/>
  <c r="K22" i="15"/>
  <c r="C22" i="15"/>
  <c r="D11" i="15"/>
  <c r="E11" i="15"/>
  <c r="F11" i="15"/>
  <c r="H11" i="15"/>
  <c r="I11" i="15"/>
  <c r="J11" i="15"/>
  <c r="K11" i="15"/>
  <c r="C11" i="15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72" i="6"/>
  <c r="G72" i="6"/>
  <c r="H72" i="6"/>
  <c r="I72" i="6"/>
  <c r="F73" i="6"/>
  <c r="G73" i="6"/>
  <c r="H73" i="6"/>
  <c r="I73" i="6"/>
  <c r="F74" i="6"/>
  <c r="G74" i="6"/>
  <c r="H74" i="6"/>
  <c r="I74" i="6"/>
  <c r="F75" i="6"/>
  <c r="G75" i="6"/>
  <c r="H75" i="6"/>
  <c r="I75" i="6"/>
  <c r="F76" i="6"/>
  <c r="G76" i="6"/>
  <c r="H76" i="6"/>
  <c r="I76" i="6"/>
  <c r="F77" i="6"/>
  <c r="G77" i="6"/>
  <c r="H77" i="6"/>
  <c r="I77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I71" i="6"/>
  <c r="H71" i="6"/>
  <c r="G71" i="6"/>
  <c r="F71" i="6"/>
  <c r="F60" i="6"/>
  <c r="G60" i="6"/>
  <c r="H60" i="6"/>
  <c r="I60" i="6"/>
  <c r="F61" i="6"/>
  <c r="G61" i="6"/>
  <c r="H61" i="6"/>
  <c r="I61" i="6"/>
  <c r="F62" i="6"/>
  <c r="G62" i="6"/>
  <c r="H62" i="6"/>
  <c r="I62" i="6"/>
  <c r="F63" i="6"/>
  <c r="G63" i="6"/>
  <c r="H63" i="6"/>
  <c r="I63" i="6"/>
  <c r="F64" i="6"/>
  <c r="G64" i="6"/>
  <c r="H64" i="6"/>
  <c r="I64" i="6"/>
  <c r="F65" i="6"/>
  <c r="G65" i="6"/>
  <c r="H65" i="6"/>
  <c r="I65" i="6"/>
  <c r="F49" i="6"/>
  <c r="G49" i="6"/>
  <c r="H49" i="6"/>
  <c r="I49" i="6"/>
  <c r="F50" i="6"/>
  <c r="G50" i="6"/>
  <c r="H50" i="6"/>
  <c r="I50" i="6"/>
  <c r="F51" i="6"/>
  <c r="G51" i="6"/>
  <c r="H51" i="6"/>
  <c r="I51" i="6"/>
  <c r="F52" i="6"/>
  <c r="G52" i="6"/>
  <c r="H52" i="6"/>
  <c r="I52" i="6"/>
  <c r="F53" i="6"/>
  <c r="G53" i="6"/>
  <c r="H53" i="6"/>
  <c r="I53" i="6"/>
  <c r="F54" i="6"/>
  <c r="G54" i="6"/>
  <c r="H54" i="6"/>
  <c r="I54" i="6"/>
  <c r="F55" i="6"/>
  <c r="G55" i="6"/>
  <c r="H55" i="6"/>
  <c r="I55" i="6"/>
  <c r="F56" i="6"/>
  <c r="G56" i="6"/>
  <c r="H56" i="6"/>
  <c r="I56" i="6"/>
  <c r="F57" i="6"/>
  <c r="G57" i="6"/>
  <c r="H57" i="6"/>
  <c r="I57" i="6"/>
  <c r="F58" i="6"/>
  <c r="G58" i="6"/>
  <c r="H58" i="6"/>
  <c r="I58" i="6"/>
  <c r="F59" i="6"/>
  <c r="G59" i="6"/>
  <c r="H59" i="6"/>
  <c r="I59" i="6"/>
  <c r="F48" i="6"/>
  <c r="B89" i="6"/>
  <c r="C89" i="6"/>
  <c r="D89" i="6"/>
  <c r="E89" i="6"/>
  <c r="C66" i="6"/>
  <c r="D66" i="6"/>
  <c r="E66" i="6"/>
  <c r="B66" i="6"/>
  <c r="C44" i="6"/>
  <c r="D44" i="6"/>
  <c r="E44" i="6"/>
  <c r="F44" i="6"/>
  <c r="I44" i="6" s="1"/>
  <c r="B44" i="6"/>
  <c r="C22" i="6"/>
  <c r="D22" i="6"/>
  <c r="E22" i="6"/>
  <c r="H22" i="6" s="1"/>
  <c r="F22" i="6"/>
  <c r="I22" i="6" s="1"/>
  <c r="B22" i="6"/>
  <c r="G37" i="6"/>
  <c r="H37" i="6"/>
  <c r="I37" i="6"/>
  <c r="J37" i="6"/>
  <c r="G38" i="6"/>
  <c r="H38" i="6"/>
  <c r="I38" i="6"/>
  <c r="J38" i="6"/>
  <c r="G39" i="6"/>
  <c r="H39" i="6"/>
  <c r="I39" i="6"/>
  <c r="J39" i="6"/>
  <c r="G40" i="6"/>
  <c r="H40" i="6"/>
  <c r="I40" i="6"/>
  <c r="J40" i="6"/>
  <c r="G41" i="6"/>
  <c r="H41" i="6"/>
  <c r="I41" i="6"/>
  <c r="J41" i="6"/>
  <c r="G42" i="6"/>
  <c r="H42" i="6"/>
  <c r="I42" i="6"/>
  <c r="J42" i="6"/>
  <c r="G43" i="6"/>
  <c r="H43" i="6"/>
  <c r="I43" i="6"/>
  <c r="J43" i="6"/>
  <c r="H44" i="6"/>
  <c r="G27" i="6"/>
  <c r="H27" i="6"/>
  <c r="I27" i="6"/>
  <c r="J27" i="6"/>
  <c r="G28" i="6"/>
  <c r="H28" i="6"/>
  <c r="I28" i="6"/>
  <c r="J28" i="6"/>
  <c r="G29" i="6"/>
  <c r="H29" i="6"/>
  <c r="I29" i="6"/>
  <c r="J29" i="6"/>
  <c r="G30" i="6"/>
  <c r="H30" i="6"/>
  <c r="I30" i="6"/>
  <c r="J30" i="6"/>
  <c r="G31" i="6"/>
  <c r="H31" i="6"/>
  <c r="I31" i="6"/>
  <c r="J31" i="6"/>
  <c r="G32" i="6"/>
  <c r="H32" i="6"/>
  <c r="I32" i="6"/>
  <c r="J32" i="6"/>
  <c r="G33" i="6"/>
  <c r="H33" i="6"/>
  <c r="I33" i="6"/>
  <c r="J33" i="6"/>
  <c r="G34" i="6"/>
  <c r="H34" i="6"/>
  <c r="I34" i="6"/>
  <c r="J34" i="6"/>
  <c r="G35" i="6"/>
  <c r="H35" i="6"/>
  <c r="I35" i="6"/>
  <c r="J35" i="6"/>
  <c r="G36" i="6"/>
  <c r="H36" i="6"/>
  <c r="I36" i="6"/>
  <c r="J36" i="6"/>
  <c r="G22" i="6"/>
  <c r="G5" i="6"/>
  <c r="H5" i="6"/>
  <c r="I5" i="6"/>
  <c r="J5" i="6"/>
  <c r="G6" i="6"/>
  <c r="H6" i="6"/>
  <c r="I6" i="6"/>
  <c r="J6" i="6"/>
  <c r="G7" i="6"/>
  <c r="H7" i="6"/>
  <c r="I7" i="6"/>
  <c r="J7" i="6"/>
  <c r="G8" i="6"/>
  <c r="H8" i="6"/>
  <c r="I8" i="6"/>
  <c r="J8" i="6"/>
  <c r="G9" i="6"/>
  <c r="H9" i="6"/>
  <c r="I9" i="6"/>
  <c r="J9" i="6"/>
  <c r="G10" i="6"/>
  <c r="H10" i="6"/>
  <c r="I10" i="6"/>
  <c r="J10" i="6"/>
  <c r="G11" i="6"/>
  <c r="H11" i="6"/>
  <c r="I11" i="6"/>
  <c r="J11" i="6"/>
  <c r="G12" i="6"/>
  <c r="H12" i="6"/>
  <c r="I12" i="6"/>
  <c r="J12" i="6"/>
  <c r="G13" i="6"/>
  <c r="H13" i="6"/>
  <c r="I13" i="6"/>
  <c r="J13" i="6"/>
  <c r="G14" i="6"/>
  <c r="H14" i="6"/>
  <c r="I14" i="6"/>
  <c r="J14" i="6"/>
  <c r="G15" i="6"/>
  <c r="H15" i="6"/>
  <c r="I15" i="6"/>
  <c r="J15" i="6"/>
  <c r="G16" i="6"/>
  <c r="H16" i="6"/>
  <c r="I16" i="6"/>
  <c r="J16" i="6"/>
  <c r="G17" i="6"/>
  <c r="H17" i="6"/>
  <c r="I17" i="6"/>
  <c r="J17" i="6"/>
  <c r="G18" i="6"/>
  <c r="H18" i="6"/>
  <c r="I18" i="6"/>
  <c r="J18" i="6"/>
  <c r="G19" i="6"/>
  <c r="H19" i="6"/>
  <c r="I19" i="6"/>
  <c r="J19" i="6"/>
  <c r="G20" i="6"/>
  <c r="H20" i="6"/>
  <c r="I20" i="6"/>
  <c r="J20" i="6"/>
  <c r="G21" i="6"/>
  <c r="H21" i="6"/>
  <c r="I21" i="6"/>
  <c r="J21" i="6"/>
  <c r="I48" i="6"/>
  <c r="H48" i="6"/>
  <c r="G48" i="6"/>
  <c r="J26" i="6"/>
  <c r="I26" i="6"/>
  <c r="H26" i="6"/>
  <c r="G26" i="6"/>
  <c r="J4" i="6"/>
  <c r="I4" i="6"/>
  <c r="H4" i="6"/>
  <c r="G4" i="6"/>
  <c r="F65" i="5"/>
  <c r="G65" i="5"/>
  <c r="H65" i="5"/>
  <c r="I65" i="5"/>
  <c r="F66" i="5"/>
  <c r="G66" i="5"/>
  <c r="H66" i="5"/>
  <c r="I66" i="5"/>
  <c r="F67" i="5"/>
  <c r="G67" i="5"/>
  <c r="H67" i="5"/>
  <c r="I67" i="5"/>
  <c r="F52" i="5"/>
  <c r="G52" i="5"/>
  <c r="H52" i="5"/>
  <c r="I52" i="5"/>
  <c r="F53" i="5"/>
  <c r="G53" i="5"/>
  <c r="H53" i="5"/>
  <c r="I53" i="5"/>
  <c r="F54" i="5"/>
  <c r="G54" i="5"/>
  <c r="H54" i="5"/>
  <c r="I54" i="5"/>
  <c r="F55" i="5"/>
  <c r="G55" i="5"/>
  <c r="H55" i="5"/>
  <c r="I55" i="5"/>
  <c r="F56" i="5"/>
  <c r="G56" i="5"/>
  <c r="H56" i="5"/>
  <c r="I56" i="5"/>
  <c r="F57" i="5"/>
  <c r="G57" i="5"/>
  <c r="H57" i="5"/>
  <c r="I57" i="5"/>
  <c r="F58" i="5"/>
  <c r="G58" i="5"/>
  <c r="H58" i="5"/>
  <c r="I58" i="5"/>
  <c r="F59" i="5"/>
  <c r="G59" i="5"/>
  <c r="H59" i="5"/>
  <c r="I59" i="5"/>
  <c r="F60" i="5"/>
  <c r="G60" i="5"/>
  <c r="H60" i="5"/>
  <c r="I60" i="5"/>
  <c r="F61" i="5"/>
  <c r="G61" i="5"/>
  <c r="H61" i="5"/>
  <c r="I61" i="5"/>
  <c r="F62" i="5"/>
  <c r="G62" i="5"/>
  <c r="H62" i="5"/>
  <c r="I62" i="5"/>
  <c r="F63" i="5"/>
  <c r="G63" i="5"/>
  <c r="H63" i="5"/>
  <c r="I63" i="5"/>
  <c r="F64" i="5"/>
  <c r="G64" i="5"/>
  <c r="H64" i="5"/>
  <c r="I64" i="5"/>
  <c r="G51" i="5"/>
  <c r="H51" i="5"/>
  <c r="I51" i="5"/>
  <c r="F51" i="5"/>
  <c r="F41" i="5"/>
  <c r="G41" i="5"/>
  <c r="H41" i="5"/>
  <c r="I41" i="5"/>
  <c r="F42" i="5"/>
  <c r="G42" i="5"/>
  <c r="H42" i="5"/>
  <c r="I42" i="5"/>
  <c r="F43" i="5"/>
  <c r="G43" i="5"/>
  <c r="H43" i="5"/>
  <c r="I43" i="5"/>
  <c r="F44" i="5"/>
  <c r="G44" i="5"/>
  <c r="H44" i="5"/>
  <c r="I44" i="5"/>
  <c r="F45" i="5"/>
  <c r="G45" i="5"/>
  <c r="H45" i="5"/>
  <c r="I45" i="5"/>
  <c r="F46" i="5"/>
  <c r="G46" i="5"/>
  <c r="H46" i="5"/>
  <c r="I46" i="5"/>
  <c r="F31" i="5"/>
  <c r="G31" i="5"/>
  <c r="H31" i="5"/>
  <c r="I31" i="5"/>
  <c r="F32" i="5"/>
  <c r="G32" i="5"/>
  <c r="H32" i="5"/>
  <c r="I32" i="5"/>
  <c r="F33" i="5"/>
  <c r="G33" i="5"/>
  <c r="H33" i="5"/>
  <c r="I33" i="5"/>
  <c r="F34" i="5"/>
  <c r="G34" i="5"/>
  <c r="H34" i="5"/>
  <c r="I34" i="5"/>
  <c r="F35" i="5"/>
  <c r="G35" i="5"/>
  <c r="H35" i="5"/>
  <c r="I35" i="5"/>
  <c r="F36" i="5"/>
  <c r="G36" i="5"/>
  <c r="H36" i="5"/>
  <c r="I36" i="5"/>
  <c r="F37" i="5"/>
  <c r="G37" i="5"/>
  <c r="H37" i="5"/>
  <c r="I37" i="5"/>
  <c r="F38" i="5"/>
  <c r="G38" i="5"/>
  <c r="H38" i="5"/>
  <c r="I38" i="5"/>
  <c r="F39" i="5"/>
  <c r="G39" i="5"/>
  <c r="H39" i="5"/>
  <c r="I39" i="5"/>
  <c r="F40" i="5"/>
  <c r="G40" i="5"/>
  <c r="H40" i="5"/>
  <c r="I40" i="5"/>
  <c r="H30" i="5"/>
  <c r="G30" i="5"/>
  <c r="F30" i="5"/>
  <c r="C68" i="5"/>
  <c r="D68" i="5"/>
  <c r="E68" i="5"/>
  <c r="C47" i="5"/>
  <c r="D47" i="5"/>
  <c r="E47" i="5"/>
  <c r="C26" i="5"/>
  <c r="D26" i="5"/>
  <c r="E26" i="5"/>
  <c r="F26" i="5"/>
  <c r="B68" i="5"/>
  <c r="B47" i="5"/>
  <c r="B26" i="5"/>
  <c r="G26" i="5" s="1"/>
  <c r="G25" i="5"/>
  <c r="H25" i="5"/>
  <c r="I25" i="5"/>
  <c r="J25" i="5"/>
  <c r="C21" i="5"/>
  <c r="D21" i="5"/>
  <c r="E21" i="5"/>
  <c r="F21" i="5"/>
  <c r="B21" i="5"/>
  <c r="G21" i="5" s="1"/>
  <c r="G5" i="5"/>
  <c r="H5" i="5"/>
  <c r="I5" i="5"/>
  <c r="J5" i="5"/>
  <c r="G6" i="5"/>
  <c r="H6" i="5"/>
  <c r="I6" i="5"/>
  <c r="J6" i="5"/>
  <c r="G7" i="5"/>
  <c r="H7" i="5"/>
  <c r="I7" i="5"/>
  <c r="J7" i="5"/>
  <c r="G8" i="5"/>
  <c r="H8" i="5"/>
  <c r="I8" i="5"/>
  <c r="J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J4" i="5"/>
  <c r="I4" i="5"/>
  <c r="H4" i="5"/>
  <c r="G4" i="5"/>
  <c r="F41" i="4"/>
  <c r="G41" i="4"/>
  <c r="H41" i="4"/>
  <c r="I41" i="4"/>
  <c r="F42" i="4"/>
  <c r="G42" i="4"/>
  <c r="H42" i="4"/>
  <c r="I42" i="4"/>
  <c r="F43" i="4"/>
  <c r="G43" i="4"/>
  <c r="H43" i="4"/>
  <c r="I43" i="4"/>
  <c r="F44" i="4"/>
  <c r="G44" i="4"/>
  <c r="H44" i="4"/>
  <c r="I44" i="4"/>
  <c r="F45" i="4"/>
  <c r="G45" i="4"/>
  <c r="H45" i="4"/>
  <c r="I45" i="4"/>
  <c r="F46" i="4"/>
  <c r="G46" i="4"/>
  <c r="H46" i="4"/>
  <c r="I46" i="4"/>
  <c r="F47" i="4"/>
  <c r="G47" i="4"/>
  <c r="H47" i="4"/>
  <c r="I47" i="4"/>
  <c r="F31" i="4"/>
  <c r="G31" i="4"/>
  <c r="H31" i="4"/>
  <c r="I31" i="4"/>
  <c r="F32" i="4"/>
  <c r="G32" i="4"/>
  <c r="H32" i="4"/>
  <c r="I32" i="4"/>
  <c r="F33" i="4"/>
  <c r="G33" i="4"/>
  <c r="H33" i="4"/>
  <c r="I33" i="4"/>
  <c r="F34" i="4"/>
  <c r="G34" i="4"/>
  <c r="H34" i="4"/>
  <c r="I34" i="4"/>
  <c r="F35" i="4"/>
  <c r="G35" i="4"/>
  <c r="H35" i="4"/>
  <c r="I35" i="4"/>
  <c r="F36" i="4"/>
  <c r="G36" i="4"/>
  <c r="H36" i="4"/>
  <c r="I36" i="4"/>
  <c r="F37" i="4"/>
  <c r="G37" i="4"/>
  <c r="H37" i="4"/>
  <c r="I37" i="4"/>
  <c r="F38" i="4"/>
  <c r="G38" i="4"/>
  <c r="H38" i="4"/>
  <c r="I38" i="4"/>
  <c r="F39" i="4"/>
  <c r="G39" i="4"/>
  <c r="H39" i="4"/>
  <c r="I39" i="4"/>
  <c r="F40" i="4"/>
  <c r="G40" i="4"/>
  <c r="H40" i="4"/>
  <c r="I40" i="4"/>
  <c r="C48" i="4"/>
  <c r="D48" i="4"/>
  <c r="E48" i="4"/>
  <c r="B48" i="4"/>
  <c r="C26" i="4"/>
  <c r="D26" i="4"/>
  <c r="E26" i="4"/>
  <c r="H26" i="4" s="1"/>
  <c r="F26" i="4"/>
  <c r="B26" i="4"/>
  <c r="G26" i="4" s="1"/>
  <c r="G25" i="4"/>
  <c r="H25" i="4"/>
  <c r="I25" i="4"/>
  <c r="J25" i="4"/>
  <c r="J26" i="4"/>
  <c r="C21" i="4"/>
  <c r="D21" i="4"/>
  <c r="E21" i="4"/>
  <c r="H21" i="4" s="1"/>
  <c r="F21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J4" i="4"/>
  <c r="I4" i="4"/>
  <c r="H4" i="4"/>
  <c r="G4" i="4"/>
  <c r="C22" i="7"/>
  <c r="D22" i="7"/>
  <c r="E22" i="7"/>
  <c r="F22" i="7"/>
  <c r="C15" i="7"/>
  <c r="D15" i="7"/>
  <c r="E15" i="7"/>
  <c r="F15" i="7"/>
  <c r="C8" i="7"/>
  <c r="E8" i="7"/>
  <c r="F8" i="7"/>
  <c r="G44" i="6" l="1"/>
  <c r="J22" i="6"/>
  <c r="H26" i="5"/>
  <c r="I26" i="4"/>
  <c r="E48" i="2"/>
  <c r="K33" i="2"/>
  <c r="L33" i="2"/>
  <c r="K28" i="2"/>
  <c r="K23" i="2"/>
  <c r="L18" i="2"/>
  <c r="K18" i="2"/>
  <c r="L13" i="2"/>
  <c r="D48" i="2"/>
  <c r="L48" i="2" s="1"/>
  <c r="K13" i="2"/>
  <c r="C48" i="2"/>
  <c r="K48" i="2" s="1"/>
  <c r="I21" i="5"/>
  <c r="K8" i="2"/>
  <c r="L8" i="2"/>
  <c r="L44" i="2"/>
  <c r="K47" i="2"/>
  <c r="L46" i="2"/>
  <c r="K46" i="2"/>
  <c r="L45" i="2"/>
  <c r="K45" i="2"/>
  <c r="I26" i="5"/>
  <c r="I48" i="4"/>
  <c r="G48" i="4"/>
  <c r="I21" i="4"/>
  <c r="F48" i="4"/>
  <c r="H48" i="4"/>
  <c r="F68" i="5"/>
  <c r="H47" i="5"/>
  <c r="I68" i="5"/>
  <c r="G68" i="5"/>
  <c r="H21" i="5"/>
  <c r="F47" i="5"/>
  <c r="I47" i="5"/>
  <c r="G47" i="5"/>
  <c r="H68" i="5"/>
  <c r="F66" i="6"/>
  <c r="H66" i="6"/>
  <c r="I89" i="6"/>
  <c r="G89" i="6"/>
  <c r="I66" i="6"/>
  <c r="G66" i="6"/>
  <c r="H89" i="6"/>
  <c r="F89" i="6"/>
  <c r="J21" i="5"/>
  <c r="J44" i="6"/>
  <c r="J26" i="5"/>
  <c r="K24" i="15"/>
  <c r="K25" i="15" s="1"/>
  <c r="J24" i="15"/>
  <c r="J25" i="15" s="1"/>
  <c r="I24" i="15"/>
  <c r="I25" i="15" s="1"/>
  <c r="H24" i="15"/>
  <c r="H25" i="15" s="1"/>
  <c r="F24" i="15"/>
  <c r="F25" i="15" s="1"/>
  <c r="E24" i="15"/>
  <c r="E25" i="15" s="1"/>
  <c r="D24" i="15"/>
  <c r="D25" i="15" s="1"/>
  <c r="C24" i="15"/>
  <c r="C25" i="15" s="1"/>
  <c r="K18" i="3"/>
  <c r="J18" i="3"/>
  <c r="I18" i="3"/>
  <c r="H18" i="3"/>
  <c r="G18" i="3"/>
  <c r="E18" i="3"/>
  <c r="D18" i="3"/>
  <c r="C18" i="3"/>
  <c r="K17" i="3"/>
  <c r="J17" i="3"/>
  <c r="I17" i="3"/>
  <c r="H17" i="3"/>
  <c r="G17" i="3"/>
  <c r="E17" i="3"/>
  <c r="D17" i="3"/>
  <c r="C17" i="3"/>
  <c r="K16" i="3"/>
  <c r="J16" i="3"/>
  <c r="I16" i="3"/>
  <c r="H16" i="3"/>
  <c r="G16" i="3"/>
  <c r="E16" i="3"/>
  <c r="D16" i="3"/>
  <c r="C16" i="3"/>
  <c r="K15" i="3"/>
  <c r="J15" i="3"/>
  <c r="I15" i="3"/>
  <c r="H15" i="3"/>
  <c r="G15" i="3"/>
  <c r="E15" i="3"/>
  <c r="E19" i="3" s="1"/>
  <c r="D15" i="3"/>
  <c r="C15" i="3"/>
  <c r="K14" i="3"/>
  <c r="J14" i="3"/>
  <c r="I14" i="3"/>
  <c r="H14" i="3"/>
  <c r="G14" i="3"/>
  <c r="E14" i="3"/>
  <c r="D14" i="3"/>
  <c r="C14" i="3"/>
  <c r="K9" i="3"/>
  <c r="J9" i="3"/>
  <c r="I9" i="3"/>
  <c r="H9" i="3"/>
  <c r="G9" i="3"/>
  <c r="E9" i="3"/>
  <c r="D9" i="3"/>
  <c r="C9" i="3"/>
  <c r="K19" i="3"/>
  <c r="J19" i="3"/>
  <c r="I19" i="3"/>
  <c r="D19" i="3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B21" i="4"/>
  <c r="G5" i="4"/>
  <c r="G19" i="3" l="1"/>
  <c r="C19" i="3"/>
  <c r="H19" i="3"/>
  <c r="G21" i="4"/>
  <c r="J21" i="4"/>
</calcChain>
</file>

<file path=xl/comments1.xml><?xml version="1.0" encoding="utf-8"?>
<comments xmlns="http://schemas.openxmlformats.org/spreadsheetml/2006/main">
  <authors>
    <author>Jozef Jurkovič</author>
  </authors>
  <commentList>
    <comment ref="E6" authorId="0" shapeId="0">
      <text>
        <r>
          <rPr>
            <b/>
            <sz val="8"/>
            <color indexed="81"/>
            <rFont val="Tahoma"/>
            <charset val="1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<sst xmlns="http://schemas.openxmlformats.org/spreadsheetml/2006/main" count="14929" uniqueCount="5133">
  <si>
    <t>Tabuľková príloha
k výročnej správe o činnosti vysokej školy za rok 2021</t>
  </si>
  <si>
    <t>Vysoká škola:</t>
  </si>
  <si>
    <t>Zoznam tabuliek</t>
  </si>
  <si>
    <t>Tabuľka č. 1:</t>
  </si>
  <si>
    <t>Počet študentov vysokej školy k 31. 10. 2021</t>
  </si>
  <si>
    <t>Tabuľka č. 1a:</t>
  </si>
  <si>
    <t>Vývoj počtu študentov (stav k 31. 10. daného roka)</t>
  </si>
  <si>
    <t>Tabuľka č. 2</t>
  </si>
  <si>
    <t>Počet študentov, ktorí riadne skončili štúdium v akademickom roku 2020/2021</t>
  </si>
  <si>
    <t>Tabuľka č.3a:</t>
  </si>
  <si>
    <t>Prijímacie konanie na študijné programy v prvom stupni a v spojenom prvom a druhom stupni v roku 2021</t>
  </si>
  <si>
    <t>Tabuľka č.3b:</t>
  </si>
  <si>
    <t>Prijímacie konanie na študijné programy v druhom stupni v roku 2021</t>
  </si>
  <si>
    <t>Tabuľka č.3c:</t>
  </si>
  <si>
    <t>Prijímacie konanie na študijné programy v treťom stupni v roku 2021</t>
  </si>
  <si>
    <t>Tabuľka č. 4:</t>
  </si>
  <si>
    <t>Počet študentov uhrádzajúcich školné (ak. rok 2020/2021)</t>
  </si>
  <si>
    <t>Tabuľka č. 5:</t>
  </si>
  <si>
    <t>Podiel riadne skončených štúdií na celkovom počte začatých štúdií v danom akademickom roku k 31. 12. 2021</t>
  </si>
  <si>
    <t>Tabuľka č. 6:</t>
  </si>
  <si>
    <t>Prehľad akademických mobilít - študenti v akademickom roku 2020/2021 a porovnanie s akademickým rokom 2019/2020</t>
  </si>
  <si>
    <t>Tabuľka č. 7:</t>
  </si>
  <si>
    <t>Zoznam predložených návrhov na vymenovanie za profesora v roku 2021</t>
  </si>
  <si>
    <t>Tabuľka č. 8:</t>
  </si>
  <si>
    <t>Zoznam vymenovaných docentov za rok 2021</t>
  </si>
  <si>
    <t>Tabuľka č. 9:</t>
  </si>
  <si>
    <t>Výberové konania na miesta vysokoškolských učiteľov uskutočnené v roku 2021</t>
  </si>
  <si>
    <t>Tabuľka č. 10:</t>
  </si>
  <si>
    <t>Kvalifikačná štruktúra vysokoškolských učiteľov</t>
  </si>
  <si>
    <t>Tabuľka č. 11:</t>
  </si>
  <si>
    <t>Prehľad akademických mobilít - zamestnanci v akademickom roku 2020/2021 a porovnanie s akademickým rokom 2019/2020</t>
  </si>
  <si>
    <t>Tabuľka č. 12:</t>
  </si>
  <si>
    <t>Informácie o záverečných prácach a rigoróznych prácach predložených na obhajobu v roku 2021</t>
  </si>
  <si>
    <t>Tabuľka č. 13:</t>
  </si>
  <si>
    <t>Tabuľka č. 14:</t>
  </si>
  <si>
    <t>Tabuľka č. 15:</t>
  </si>
  <si>
    <t xml:space="preserve">Zoznam akreditovaných študijných programov k 31. 12. 2021
</t>
  </si>
  <si>
    <t>Tabuľka č. 16:</t>
  </si>
  <si>
    <t>Zoznam študijných programov - odňatie priznaného práva, skončenie platnosti priznaného práva alebo zrušenie študijného programu v roku 2021</t>
  </si>
  <si>
    <t>Tabuľka č. 17:</t>
  </si>
  <si>
    <t>Zoznam udelených akreditácií  habilitačného konania a inauguračného konania  k 31. 12. 2021</t>
  </si>
  <si>
    <t>Tabuľka č. 18:</t>
  </si>
  <si>
    <t>Zoznam odňatých akreditácií habilitačného konania a inauguračného konania v roku 2021</t>
  </si>
  <si>
    <t>Tabuľka č. 19:</t>
  </si>
  <si>
    <t>Finančné prostriedky na výskumné projekty získané v roku 2021</t>
  </si>
  <si>
    <t>Tabuľka č. 20:</t>
  </si>
  <si>
    <t>Finančné prostriedky na ostatné (nevýskumné) projekty získané v roku 2021</t>
  </si>
  <si>
    <t>Tabuľka č. 21:</t>
  </si>
  <si>
    <t>Prehľad umeleckej činnosti vysokej školy za rok 2021</t>
  </si>
  <si>
    <t>Tabuľka č. 1: Počet študentov vysokej školy k 31. 10. 2021</t>
  </si>
  <si>
    <t>Vysoká škola</t>
  </si>
  <si>
    <t>Stupeň                        štúdia</t>
  </si>
  <si>
    <t>Denná forma</t>
  </si>
  <si>
    <t>Externá forma</t>
  </si>
  <si>
    <t>Spolu</t>
  </si>
  <si>
    <t>občania SR</t>
  </si>
  <si>
    <t>z toho ženy</t>
  </si>
  <si>
    <t>cudzinci</t>
  </si>
  <si>
    <t>spolu</t>
  </si>
  <si>
    <t>1+2</t>
  </si>
  <si>
    <t>spolu podľa stupňov</t>
  </si>
  <si>
    <t xml:space="preserve">spolu vysoká škola </t>
  </si>
  <si>
    <t>1+2 - študijné programy podľa § 53 ods. 3 zákona</t>
  </si>
  <si>
    <t>Tabuľka č. 1a: Vývoj počtu študentov (stav k 31.10. daného roka)</t>
  </si>
  <si>
    <t>Stupeň</t>
  </si>
  <si>
    <t>V dennej aj v externej forme spolu</t>
  </si>
  <si>
    <t>Rok</t>
  </si>
  <si>
    <t>Tabuľka č. 2: Počet študentov, ktorí riadne skončili štúdium v akademickom roku 2020/2021</t>
  </si>
  <si>
    <t>Stupeň štúdia</t>
  </si>
  <si>
    <t>Spolu podľa stupňov</t>
  </si>
  <si>
    <t xml:space="preserve">Spolu vysoká škola </t>
  </si>
  <si>
    <t>Tabuľka č. 3a: Prijímacie konanie na študijné programy v prvom stupni a v spojenom prvom a druhom stupni v roku 2021</t>
  </si>
  <si>
    <t>Študijný odbor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</si>
  <si>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</si>
  <si>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</si>
  <si>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</si>
  <si>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</si>
  <si>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</si>
  <si>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</si>
  <si>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</si>
  <si>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</si>
  <si>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</si>
  <si>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Z toho počet uchádzačov, ktorí získali stredoškolské vzdelanie v zahraničí</t>
  </si>
  <si>
    <t>% z celkového počtu prihlášok</t>
  </si>
  <si>
    <t>% z celkového počtu účasti</t>
  </si>
  <si>
    <t>% z celkového počtu prijatia</t>
  </si>
  <si>
    <t>% z celkového počtu zápisov</t>
  </si>
  <si>
    <t>Tabuľla č. 3b: Prijímacie konanie na študijné programy v druhom stupni v roku 2021</t>
  </si>
  <si>
    <t>Z toho počet absolventov svojej vysokej školy</t>
  </si>
  <si>
    <t>Z toho počet uchádzačov, ktorí získali vzdelanie nižšieho stupňa v zahraničí</t>
  </si>
  <si>
    <t>Tabuľka č. 3c: Prijímacie konanie na študijné programy v treťom stupni v roku 2021</t>
  </si>
  <si>
    <t>Tabuľka č. 4: Počet študentov uhrádzajúcich školné (ak. rok 2020/2021)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</si>
  <si>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</si>
  <si>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</si>
  <si>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</si>
  <si>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</si>
  <si>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</si>
  <si>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z toho počet študentov,</t>
  </si>
  <si>
    <t>stupeň</t>
  </si>
  <si>
    <t>ktorým vznikla v ak. roku 2020/2021 povinnosť uhradiť školné</t>
  </si>
  <si>
    <t>ktorým vznikla povinnosť uhradiť školné v externej forme</t>
  </si>
  <si>
    <t>ktorým vznikla povinnosť uhradiť školné za prekročenie štandardnej dĺžky štúdia</t>
  </si>
  <si>
    <t>ktorým vznikla povinnosť uhradiť školné za štúdium v študijnom programe uskutočňovanom výlučne v inom ako štátnom jazyku</t>
  </si>
  <si>
    <t>ktorým bolo školné znížené</t>
  </si>
  <si>
    <t>ktorým bolo školné odpustené</t>
  </si>
  <si>
    <t>Spolu denná forma</t>
  </si>
  <si>
    <t>Spolu externá forma</t>
  </si>
  <si>
    <t>obe formy spolu</t>
  </si>
  <si>
    <t>Tabuľka č. 5: Podiel riadne skončených štúdií na celkovom počte začatých štúdií v danom akademickom roku k 31.12.2021</t>
  </si>
  <si>
    <t>Akademický rok začatia štúdia</t>
  </si>
  <si>
    <t>Stupeň dosiahnutého vzdelania</t>
  </si>
  <si>
    <t>2020 / 2021</t>
  </si>
  <si>
    <t>2019 / 2020</t>
  </si>
  <si>
    <t>2018 / 2019</t>
  </si>
  <si>
    <t>2017 / 2018</t>
  </si>
  <si>
    <t>2016 / 2017</t>
  </si>
  <si>
    <t>2015 / 2016</t>
  </si>
  <si>
    <t>Tabuľka č. 6: Prehľad akademických mobilít - študenti v akademickom roku 2020/2021 a porovnanie s akademickým rokom 2019/2020</t>
  </si>
  <si>
    <t>V roku 2020/2021</t>
  </si>
  <si>
    <t>Fakulta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</si>
  <si>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</si>
  <si>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</si>
  <si>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</si>
  <si>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</si>
  <si>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>programy ES</t>
  </si>
  <si>
    <t>NŠP</t>
  </si>
  <si>
    <t>iné (CEEPUS, NIL, ..)</t>
  </si>
  <si>
    <t>V roku 2019/2020</t>
  </si>
  <si>
    <t>Rozdiel</t>
  </si>
  <si>
    <t xml:space="preserve">Rozdiel v % </t>
  </si>
  <si>
    <t>Tabuľka č. 7: Zoznam predložených návrhov na vymenovanie za profesora v roku 2021</t>
  </si>
  <si>
    <t>P.č.</t>
  </si>
  <si>
    <t>Meno a priezvisko</t>
  </si>
  <si>
    <t>Odbor habilitačného konania a inauguračného konania</t>
  </si>
  <si>
    <t>Dátum začiatku konania</t>
  </si>
  <si>
    <t>Dátum predloženia ministrovi</t>
  </si>
  <si>
    <t>Zamestnanec vysokej školy (áno/nie)</t>
  </si>
  <si>
    <t>Inauguračné konanie</t>
  </si>
  <si>
    <t>V tom počet žiadostí mimo vysokej školy</t>
  </si>
  <si>
    <t>Počet neskončených konaní: stav k 1.1.2021</t>
  </si>
  <si>
    <t>Počet neskončených konaní: stav k 31.12.2021</t>
  </si>
  <si>
    <t>Počet riadne skončených konaní k 31.12.2021</t>
  </si>
  <si>
    <t>Počet inak skončených konaní</t>
  </si>
  <si>
    <t xml:space="preserve"> - zamietnutie</t>
  </si>
  <si>
    <t xml:space="preserve"> - stiahnutie</t>
  </si>
  <si>
    <t xml:space="preserve"> - iné (smrť, odňatie práva a pod.)</t>
  </si>
  <si>
    <t>Celkový počet predložených návrhov</t>
  </si>
  <si>
    <t>Priemerný vek uchádzačov</t>
  </si>
  <si>
    <t>Tabuľka č. 8: Zoznam vymenovaných docentov za rok 2021</t>
  </si>
  <si>
    <t>Dátum udelenia titulu</t>
  </si>
  <si>
    <t>Habilitačné konanie</t>
  </si>
  <si>
    <t>Celkový počet vymenovaných docentov</t>
  </si>
  <si>
    <t>Priemerný vek</t>
  </si>
  <si>
    <t>Tabuľka č. 9: Výberové konania na miesta vysokoškolských učiteľov uskutočnené v roku 2021</t>
  </si>
  <si>
    <t>Funkcia</t>
  </si>
  <si>
    <t>Počet výberových konaní</t>
  </si>
  <si>
    <t>Priemerný počet uchádzačov na obsadenie pozície</t>
  </si>
  <si>
    <t>Priemerný počet uchádzačov, ktorí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</si>
  <si>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</si>
  <si>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</si>
  <si>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</si>
  <si>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</si>
  <si>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</si>
  <si>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Profesora</t>
  </si>
  <si>
    <t>Docenta</t>
  </si>
  <si>
    <t>Ostatné</t>
  </si>
  <si>
    <t>Počet miest obsadených bez výberového konania</t>
  </si>
  <si>
    <t>Zamestnanec</t>
  </si>
  <si>
    <t>Fyzický počet</t>
  </si>
  <si>
    <t>Prepočítaný počet</t>
  </si>
  <si>
    <t>VŠ učiteľ nad 70 rokov</t>
  </si>
  <si>
    <t>Ostatní</t>
  </si>
  <si>
    <t>Počet obsadených funkčných miest docenta a profesora osobami bez príslušného vedecko-pedagogického titulu alebo bez umelecko-pedagogického titulu podľa § 77 ods. 2 zákona</t>
  </si>
  <si>
    <t>Funkčné miesto</t>
  </si>
  <si>
    <t>Počet</t>
  </si>
  <si>
    <t>Docent</t>
  </si>
  <si>
    <t>Profesor</t>
  </si>
  <si>
    <t>Tabuľka č. 10: Kvalifikačná štruktúra vysokoškolských učiteľov</t>
  </si>
  <si>
    <t>Evidenčný prepočítaný počet vysokoškolských učiteľov k 31. 10. 2021</t>
  </si>
  <si>
    <t>Profesori, docenti s DrSc.</t>
  </si>
  <si>
    <t>Docenti, bez DrSc.</t>
  </si>
  <si>
    <t>Ostatní učitelia s DrSc.</t>
  </si>
  <si>
    <t>Ostatní učitelia s PhD, CSc.</t>
  </si>
  <si>
    <t>Ostatní učitelia bez vedeckej hodnosti</t>
  </si>
  <si>
    <t>Podiel v %</t>
  </si>
  <si>
    <t>Rozdiel 2021 - 2020</t>
  </si>
  <si>
    <t>Rozdiel v % 2021 - 2020</t>
  </si>
  <si>
    <t>Pozn.: Percentuálny podiel  v jednotlivých kategóriách žien je z celkového počtu žien</t>
  </si>
  <si>
    <t>Tabuľka č. 11: Prehľad akademických mobilít - zamestnanci v akademickom roku 2020/2021 a porovnanie s akademickým rokom 2019/2020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</si>
  <si>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</si>
  <si>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</si>
  <si>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</si>
  <si>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</si>
  <si>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rozdiel</t>
  </si>
  <si>
    <t xml:space="preserve">rozdiel v % </t>
  </si>
  <si>
    <t>Tabuľka č. 12: Informácie o záverečných prácach a rigoróznych prácach predložených na obhajobu v roku 2021</t>
  </si>
  <si>
    <t>Záverečná práca</t>
  </si>
  <si>
    <t>Počet predložených záverečných prác</t>
  </si>
  <si>
    <t>z toho počet prác predložených ženami</t>
  </si>
  <si>
    <t>Počet obhájených prác</t>
  </si>
  <si>
    <t>Fyzický počet vedúcich záverečných prác</t>
  </si>
  <si>
    <t>Fyzický počet vedúcich záverečných prác bez PhD.</t>
  </si>
  <si>
    <t>Fyzický počet vedúcich záverečných prác (odborníci z praxe)</t>
  </si>
  <si>
    <t>Bakalárska</t>
  </si>
  <si>
    <t>Diplomová</t>
  </si>
  <si>
    <t xml:space="preserve">Dizertačná </t>
  </si>
  <si>
    <t>Rigorózna</t>
  </si>
  <si>
    <t>Tabuľka č. 13: Publikačná činnosť vysokej školy za rok 2021 a porovnanie s rokom 2020</t>
  </si>
  <si>
    <t>V roku 2021</t>
  </si>
  <si>
    <t>Kategória
fakulta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</si>
  <si>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</si>
  <si>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</si>
  <si>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</si>
  <si>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</si>
  <si>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</si>
  <si>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</si>
  <si>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ADM, ADN, AEM, AEN</t>
  </si>
  <si>
    <t>BDM, BDN, CBA, CBB</t>
  </si>
  <si>
    <t>V roku 2020</t>
  </si>
  <si>
    <t>Rozdiel v %</t>
  </si>
  <si>
    <t>Tabuľka č. 14: Umelecká činnosť vysokej školy za rok 2021 a porovnanie s rokom 2020</t>
  </si>
  <si>
    <t>Kategória fakulta</t>
  </si>
  <si>
    <t>Z**</t>
  </si>
  <si>
    <t>Y**</t>
  </si>
  <si>
    <t>X**</t>
  </si>
  <si>
    <t xml:space="preserve">Tabuľka č. 15: Zoznam akreditovaných študijných programov k 31. 12. 2021
</t>
  </si>
  <si>
    <t>1. stupeň</t>
  </si>
  <si>
    <t>Študijný program</t>
  </si>
  <si>
    <t>Forma</t>
  </si>
  <si>
    <t>Jazyky</t>
  </si>
  <si>
    <t>Skratka titulu</t>
  </si>
  <si>
    <t>2. stupeň</t>
  </si>
  <si>
    <t>3. stupeň</t>
  </si>
  <si>
    <t>Tabuľka č. 16: Zoznam študijných programov - odňatie priznaného práva, skončenie platnosti priznaného práva alebo zrušenie študijného programu v roku 2021</t>
  </si>
  <si>
    <t>Dátum odňatia práva, skončenia platnosti práva alebo zrušenia študijného programu</t>
  </si>
  <si>
    <t>Tabuľka č. 17: Zoznam udelených akreditácií  habilitačného konania a inauguračného konania k 31.12.2021</t>
  </si>
  <si>
    <t xml:space="preserve">Odbor habilitačného konania a inauguračného konania </t>
  </si>
  <si>
    <t>Tabuľka č. 18: Zoznam odňatých akreditácií habilitačného konania a inauguračného konania v roku 2021</t>
  </si>
  <si>
    <t xml:space="preserve">Dátum odňatia </t>
  </si>
  <si>
    <t>Tabuľka č. 19: Finančné prostriedky na výskumné projekty získané v roku 2021</t>
  </si>
  <si>
    <t>P. č.</t>
  </si>
  <si>
    <t>Poskytovateľ finančých prostriedkov (grantová agentúra, objednávateľ)</t>
  </si>
  <si>
    <t>Grant (G)/objednávka (O)</t>
  </si>
  <si>
    <t>Domáce (D)/zahraničné (Z)</t>
  </si>
  <si>
    <t>Číslo/
identifikácia projektu</t>
  </si>
  <si>
    <t xml:space="preserve">Priezvisko, meno 
a tituly zodpovedného riešiteľa projektu </t>
  </si>
  <si>
    <t xml:space="preserve">Názov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</si>
  <si>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</si>
  <si>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</si>
  <si>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</si>
  <si>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</si>
  <si>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Tabuľka č. 20: Finančné prostriedky na ostatné (nevýskumné) projekty získané v roku 2021</t>
  </si>
  <si>
    <t>Tabuľka č. 21: Prehľad umeleckej činnosti vysokej školy za rok 2021</t>
  </si>
  <si>
    <t>Kategória výkonu</t>
  </si>
  <si>
    <t>Autor</t>
  </si>
  <si>
    <t>Názov projektu/umeleckého výkonu</t>
  </si>
  <si>
    <t>Miesto realizácie</t>
  </si>
  <si>
    <t>Termín realizácie</t>
  </si>
  <si>
    <t>E**</t>
  </si>
  <si>
    <t>S**</t>
  </si>
  <si>
    <t>Počet cudzincov, ktorí uhrádzajú školné</t>
  </si>
  <si>
    <t>Tabuľka č. 22:</t>
  </si>
  <si>
    <t>Rozhodnutia o neplatnosti štátnej skúšky alebo jej časti</t>
  </si>
  <si>
    <t>Rozhodnutia o neplatnosti rigoróznej skúšky alebo jej časti</t>
  </si>
  <si>
    <t>Rozhodnutia o odňatí vedecko-pedagogického alebo umelecko-pedagogického titulu docent</t>
  </si>
  <si>
    <t>Počet rozhodnutí</t>
  </si>
  <si>
    <t xml:space="preserve">Študijný odbor </t>
  </si>
  <si>
    <t>Rozhodnutia o podaní návrhu na odvolanie profesora</t>
  </si>
  <si>
    <t>Počet fyzických osôb, ktoré sa vzdali akademického titulu</t>
  </si>
  <si>
    <t>Študijný program štátnej skúšky</t>
  </si>
  <si>
    <t>Študijný odbor rigoróznej skúšky</t>
  </si>
  <si>
    <t>Počet fyzických osôb</t>
  </si>
  <si>
    <t>Prehľad odoberania vysokoškolských titulov, návrhov na odvolanie profesora, zneplatnenia štátnej alebo rigoróznej skúšky a vzdaní sa akademického titulu za rok 2021</t>
  </si>
  <si>
    <t>Tabuľka č. 22: Prehľad odoberania vysokoškolských titulov, návrhov na odvolanie profesora, zneplatnenia štátnej alebo rigoróznej skúšky a vzdaní sa akademického titulu za rok 2021</t>
  </si>
  <si>
    <t>Publikačná činnosť vysokej školy za rok 2021 a porovnanie s rokom 2020</t>
  </si>
  <si>
    <t>Umelecká činnosť vysokej školy za rok 2021 a porovnanie s rokom 2020</t>
  </si>
  <si>
    <t>SvF</t>
  </si>
  <si>
    <t>spolu SvF</t>
  </si>
  <si>
    <t>SjF</t>
  </si>
  <si>
    <t>spolu SjF</t>
  </si>
  <si>
    <t>FEI</t>
  </si>
  <si>
    <t>spolu FEI</t>
  </si>
  <si>
    <t>FCHPT</t>
  </si>
  <si>
    <t>spolu FCHPT</t>
  </si>
  <si>
    <t>FAD</t>
  </si>
  <si>
    <t>spolu FAD</t>
  </si>
  <si>
    <t>MTF</t>
  </si>
  <si>
    <t>spolu MTF</t>
  </si>
  <si>
    <t>FIIT</t>
  </si>
  <si>
    <t>spolu FIIT</t>
  </si>
  <si>
    <t>ÚM</t>
  </si>
  <si>
    <t>spolu ÚM</t>
  </si>
  <si>
    <t>Spolu SvF</t>
  </si>
  <si>
    <t>Spolu SjF</t>
  </si>
  <si>
    <t>Spolu FEI</t>
  </si>
  <si>
    <t>Spolu FCHPT</t>
  </si>
  <si>
    <t>Spolu FAD</t>
  </si>
  <si>
    <t>Spolu MTF</t>
  </si>
  <si>
    <t>Spolu FIIT</t>
  </si>
  <si>
    <t>Spolu ÚM</t>
  </si>
  <si>
    <t>architektúra a urbanizmus</t>
  </si>
  <si>
    <t>Denná</t>
  </si>
  <si>
    <t>bezpečnostné vedy</t>
  </si>
  <si>
    <t>biotechnológie</t>
  </si>
  <si>
    <t>ekonómia a manažment</t>
  </si>
  <si>
    <t/>
  </si>
  <si>
    <t>elektrotechnika</t>
  </si>
  <si>
    <t>geodézia a kartografia</t>
  </si>
  <si>
    <t>chemické inžinierstvo a technológie</t>
  </si>
  <si>
    <t>chémia</t>
  </si>
  <si>
    <t>informatika</t>
  </si>
  <si>
    <t>kybernetika</t>
  </si>
  <si>
    <t>matematika</t>
  </si>
  <si>
    <t>poľnohospodárstvo a krajinárstvo</t>
  </si>
  <si>
    <t>potravinárstvo</t>
  </si>
  <si>
    <t>priestorové plánovanie</t>
  </si>
  <si>
    <t>stavebníctvo</t>
  </si>
  <si>
    <t>strojárstvo</t>
  </si>
  <si>
    <t>umenie</t>
  </si>
  <si>
    <t>fyzika</t>
  </si>
  <si>
    <t>Externá</t>
  </si>
  <si>
    <t xml:space="preserve">elektrotechnika </t>
  </si>
  <si>
    <t xml:space="preserve"> informatika</t>
  </si>
  <si>
    <t xml:space="preserve">priestorové plánovanie </t>
  </si>
  <si>
    <t xml:space="preserve">stavebníctvo </t>
  </si>
  <si>
    <t xml:space="preserve">strojárstvo </t>
  </si>
  <si>
    <t>Stavebná fakulta</t>
  </si>
  <si>
    <t>civil engineering</t>
  </si>
  <si>
    <t>D</t>
  </si>
  <si>
    <t>SA</t>
  </si>
  <si>
    <t>Bc.</t>
  </si>
  <si>
    <t>inžinierske a environmentálne staviteľstvo</t>
  </si>
  <si>
    <t>S*A*</t>
  </si>
  <si>
    <t>krajinárstvo a krajinné plánovanie</t>
  </si>
  <si>
    <t>S</t>
  </si>
  <si>
    <t>inžinierske konštrukcie a dopravné stavby</t>
  </si>
  <si>
    <t>matemtika</t>
  </si>
  <si>
    <t>matematicko-počítačové modelovanie</t>
  </si>
  <si>
    <t>SA*</t>
  </si>
  <si>
    <t>stavebníctvo, architektúra a urbanizmus</t>
  </si>
  <si>
    <t>pozemné stavby a architektúra</t>
  </si>
  <si>
    <t>stavby na tvorbu a ochranu prostredia</t>
  </si>
  <si>
    <t>technológie a manažérstvo stavieb</t>
  </si>
  <si>
    <t>vodné stavby a vodné hospodárstvo</t>
  </si>
  <si>
    <t>Strojnícka fakulta</t>
  </si>
  <si>
    <t>automobily a mobilné pracovné stroje</t>
  </si>
  <si>
    <t>energetické stroje a zariadenia</t>
  </si>
  <si>
    <t>environmentálna výrobná technika</t>
  </si>
  <si>
    <t>meranie a manažérstvo kvality v strojárstve</t>
  </si>
  <si>
    <t>prevádzkový technik dopravnej a výrobnej techniky</t>
  </si>
  <si>
    <t>technika ochrany životného prostredia</t>
  </si>
  <si>
    <t>automatizácia a informatizácia strojov a procesov</t>
  </si>
  <si>
    <t>strojárstvo, kybernetika</t>
  </si>
  <si>
    <t>aplikovaná mechanika a mechatronika</t>
  </si>
  <si>
    <t>strojárske technológie a materiály</t>
  </si>
  <si>
    <t>Fakulta elektrotechniky a informatiky</t>
  </si>
  <si>
    <t>informačné a komunikačné technológie</t>
  </si>
  <si>
    <t>aplikovaná informatika</t>
  </si>
  <si>
    <t>automobilová mechatronika</t>
  </si>
  <si>
    <t>elektroenergetika</t>
  </si>
  <si>
    <t>elektronika</t>
  </si>
  <si>
    <t>jadrové a fyzikálne inžinierstvo</t>
  </si>
  <si>
    <t>robotika a kybernetika</t>
  </si>
  <si>
    <t>telekomunikácie</t>
  </si>
  <si>
    <t>Fakulta chemickej a potravinárskej technológie</t>
  </si>
  <si>
    <t>kybernetika (hlavný), strojárstvo
(vedľajší)</t>
  </si>
  <si>
    <t>automatizácia, informatizácia a manažment v chémii a potravinárstve</t>
  </si>
  <si>
    <t>automatizácia, informatizácia a manažment v chémii a potravinárstve (konverzný)</t>
  </si>
  <si>
    <t>biochémia a biofyzikálna chémia pre farmaceutické aplikácie</t>
  </si>
  <si>
    <t>biochémia a biofyzikálna chémia pre farmaceutické aplikácie (konverzný)</t>
  </si>
  <si>
    <t>biotechnológia (konverzný)</t>
  </si>
  <si>
    <t>chémia, chemické inžinierstvo a technológie</t>
  </si>
  <si>
    <t>chémia, medicínska chémia a chemické materiály (konverzný)</t>
  </si>
  <si>
    <t>chemické inžinierstvo (konverzný)</t>
  </si>
  <si>
    <t>potraviny, výživa, kozmetika</t>
  </si>
  <si>
    <t>potraviny, výživa, kozmetika (konverzný)</t>
  </si>
  <si>
    <t>riadenie procesov</t>
  </si>
  <si>
    <t>riadenie procesov (konverzný)</t>
  </si>
  <si>
    <t>výživa, kozmetika, ochrana zdravia</t>
  </si>
  <si>
    <t>biotechnológia</t>
  </si>
  <si>
    <t>biotechnológia a potravinárska technológia</t>
  </si>
  <si>
    <t>chemické inžinierstvo a technológie, chémia</t>
  </si>
  <si>
    <t>chémia, medicínska chémia a chemické materiály</t>
  </si>
  <si>
    <t>chemické inžinierstvo</t>
  </si>
  <si>
    <t>Fakulta architektúry</t>
  </si>
  <si>
    <t>dizajn</t>
  </si>
  <si>
    <t xml:space="preserve">architektúra a urbanizmus </t>
  </si>
  <si>
    <t>Materiálovotechnologická fakulta</t>
  </si>
  <si>
    <t>integrovaná bezpečnosť</t>
  </si>
  <si>
    <t xml:space="preserve">D </t>
  </si>
  <si>
    <t>mechatronika v technologických zariadeniach</t>
  </si>
  <si>
    <t>výrobné technológie a výrobný manažment</t>
  </si>
  <si>
    <t>S*</t>
  </si>
  <si>
    <t>aplikovaná informatika a automatizácia v priemysle</t>
  </si>
  <si>
    <t>materiálové inžinierstvo</t>
  </si>
  <si>
    <t>personálna práca v priemyselnom podniku</t>
  </si>
  <si>
    <t>počítačová podpora výrobných technológií</t>
  </si>
  <si>
    <t>priemyselné manažérstvo</t>
  </si>
  <si>
    <t>výrobné technológie</t>
  </si>
  <si>
    <t>výrobné zariadenia a systémy</t>
  </si>
  <si>
    <t>Fakulta informatiky a informačných technológií</t>
  </si>
  <si>
    <t>internetové technológie</t>
  </si>
  <si>
    <t>internetové technológie (konverzný)</t>
  </si>
  <si>
    <t>informačná bezpečnosť</t>
  </si>
  <si>
    <t>informačná bezpečnosť (konverzný)</t>
  </si>
  <si>
    <t>univerzitný študijný program Ústav manažmentu STU</t>
  </si>
  <si>
    <t>investičné plánovanie v priemyselnom podniku</t>
  </si>
  <si>
    <r>
      <t>Jazyky</t>
    </r>
    <r>
      <rPr>
        <vertAlign val="superscript"/>
        <sz val="12"/>
        <rFont val="Calibri"/>
        <family val="2"/>
        <charset val="238"/>
        <scheme val="minor"/>
      </rPr>
      <t>1)</t>
    </r>
  </si>
  <si>
    <t>architektonické konštrukcie a projektovanie</t>
  </si>
  <si>
    <t>Ing.</t>
  </si>
  <si>
    <t>krajinárstvo a krajinné plánovanie</t>
  </si>
  <si>
    <t>nosné konštrukcie stavieb</t>
  </si>
  <si>
    <t>stavby na ochranu územia</t>
  </si>
  <si>
    <t>technické zariadenia budov</t>
  </si>
  <si>
    <t>technológia stavieb</t>
  </si>
  <si>
    <t>chemické a potravinárske stroje a zariadenia</t>
  </si>
  <si>
    <t>meranie a skúšobníctvo</t>
  </si>
  <si>
    <t>výrobné systémy a manažérstvo kvality</t>
  </si>
  <si>
    <t>aplikovaná elektrotechnika</t>
  </si>
  <si>
    <t>doprava</t>
  </si>
  <si>
    <t>kozmické inžinierstvo</t>
  </si>
  <si>
    <t>space engineering</t>
  </si>
  <si>
    <t>A*</t>
  </si>
  <si>
    <t>multimediálne informačné a komunikačné technológie</t>
  </si>
  <si>
    <t>strojárstvo (hlavný), elektrotechnika (vedľajší)</t>
  </si>
  <si>
    <t>aplikovaná mechatronika a elektromobilita</t>
  </si>
  <si>
    <t>elektronika a fotonika</t>
  </si>
  <si>
    <t>automatizácia a informatizácia v chémii a potravinárstve</t>
  </si>
  <si>
    <t>biotechnológie (hlavný), chémia (vedľajší)</t>
  </si>
  <si>
    <t>biochémia a biomedicínske technológie</t>
  </si>
  <si>
    <t>chemické technológie</t>
  </si>
  <si>
    <t>ochrana materiálov a objektov dedičstva</t>
  </si>
  <si>
    <t>potraviny, hygiena, kozmetika</t>
  </si>
  <si>
    <t>prírodné a syntetické polyméry</t>
  </si>
  <si>
    <t>riadenie technologických procesov v chémii a potravinárstve</t>
  </si>
  <si>
    <t>chémia (hlavný),chemické inžinierstvo a technológie (vedľajší)</t>
  </si>
  <si>
    <t>technická chémia</t>
  </si>
  <si>
    <t>technológie ochrany životného prostredia</t>
  </si>
  <si>
    <t>výživa a hodnotenie kvality potravín</t>
  </si>
  <si>
    <t>architektúra</t>
  </si>
  <si>
    <t>Ing. arch.</t>
  </si>
  <si>
    <t>Mgr. art.</t>
  </si>
  <si>
    <t>urbanizmus</t>
  </si>
  <si>
    <t>automatizácia a informatizácia procesov v priemysle</t>
  </si>
  <si>
    <t>obrábanie a tvárnenie</t>
  </si>
  <si>
    <t>počítačová podpora návrhu a výroby</t>
  </si>
  <si>
    <t>zváranie a spájanie materiálov</t>
  </si>
  <si>
    <t>Informačné systémy</t>
  </si>
  <si>
    <t>Informačné systémy (konverzný)</t>
  </si>
  <si>
    <t>inteligentné softvérové systémy</t>
  </si>
  <si>
    <t>inteligentné softvérové systémy (konverzný)</t>
  </si>
  <si>
    <t>softvérové inžinierstvo</t>
  </si>
  <si>
    <t>softvérové inžinierstvo (konverzný)</t>
  </si>
  <si>
    <t>vodohospodárske inžinierstvo</t>
  </si>
  <si>
    <t>PhD.</t>
  </si>
  <si>
    <t>E</t>
  </si>
  <si>
    <t>aplikovaná matematika</t>
  </si>
  <si>
    <t>aplikovaná mechanika</t>
  </si>
  <si>
    <t>krajinárstvo</t>
  </si>
  <si>
    <t>teória a konštrukcie inžinierskych stavieb</t>
  </si>
  <si>
    <t>teória a konštrukcie pozemných stavieb</t>
  </si>
  <si>
    <t>teória a technika prostredia budov</t>
  </si>
  <si>
    <t>procesná technika</t>
  </si>
  <si>
    <t>výrobné stroje a zariadenia</t>
  </si>
  <si>
    <t>dopravné stroje a zariadenia</t>
  </si>
  <si>
    <t>metrológia</t>
  </si>
  <si>
    <t>fyzikálne inžinierstvo</t>
  </si>
  <si>
    <t>jadrová energetika</t>
  </si>
  <si>
    <t>teoretická elektrotechnika</t>
  </si>
  <si>
    <t>mechatronické systémy</t>
  </si>
  <si>
    <t>meracia technika</t>
  </si>
  <si>
    <t>chémia a chemické technológie</t>
  </si>
  <si>
    <t>chemické inžinierstvo a technológie (hlavný),strojárstvo (vedľajší)</t>
  </si>
  <si>
    <t>technológie spracovania a nástroje na spracovanie polymérnych materiálov</t>
  </si>
  <si>
    <t>analytická chémia</t>
  </si>
  <si>
    <t>anorganická chémia</t>
  </si>
  <si>
    <t>anorganické technológie a materiály</t>
  </si>
  <si>
    <t>biochémia</t>
  </si>
  <si>
    <t>fyzikálna chémia</t>
  </si>
  <si>
    <t>chémia a technológia požívatín</t>
  </si>
  <si>
    <t>chémia a technológia životného prostredia</t>
  </si>
  <si>
    <t>chemická fyzika</t>
  </si>
  <si>
    <t>makromolekulová chémia</t>
  </si>
  <si>
    <t>organická chémia</t>
  </si>
  <si>
    <t>organická technológia a technológia palív</t>
  </si>
  <si>
    <t>technológia polymérnych materiálov</t>
  </si>
  <si>
    <t>teoretická a počítačová chémia</t>
  </si>
  <si>
    <t>ArtD.</t>
  </si>
  <si>
    <t>automatizácia a informatizácia procesov</t>
  </si>
  <si>
    <t>modelovanie a simulácia procesov</t>
  </si>
  <si>
    <t>progresívne materiály a materiálový dizajn</t>
  </si>
  <si>
    <t>inteligentné informačné systémy</t>
  </si>
  <si>
    <t>odvetvové ekonomiky a manažment</t>
  </si>
  <si>
    <t>Vysvetlivky:</t>
  </si>
  <si>
    <t>1)</t>
  </si>
  <si>
    <t>A - študijný program v PK ponúkaný výlučne v anglickom jazyku</t>
  </si>
  <si>
    <t xml:space="preserve">
S - študijný program ponúkaný v prijí,acom konaní (ďalej len "PK") v slovenskom jazyku alebo v kombinácii slovenského jazyka a iných jazykov ako   anglický jazyk, český jazyk  (ďalej len "štátny jazyk")                                       </t>
  </si>
  <si>
    <t>SA - študijný program v PK ponúkaný v štátnom jyzyku a výlučne v anglickom jazyku</t>
  </si>
  <si>
    <t>SA* - študijný program v PK ponúkaný v štátnom jazyku  a STU je pripravená na poskytovanie študijného programu výlučne v anglickom jazyku</t>
  </si>
  <si>
    <t xml:space="preserve">S*A - študijný program v PK ponúkaný výlučne v anglickom jazyku a STU je pripravená na poskytovanie študijného programu v štátnom jazyku </t>
  </si>
  <si>
    <t>Poznámka</t>
  </si>
  <si>
    <t>dopravná technika</t>
  </si>
  <si>
    <t>automatizácia a riadenie</t>
  </si>
  <si>
    <t>mikroelektronika</t>
  </si>
  <si>
    <t>Fakulta architektúry a dizajnu</t>
  </si>
  <si>
    <t>kvalita produkcie</t>
  </si>
  <si>
    <t>programové systémy</t>
  </si>
  <si>
    <t>V roku 2021 nebolo na STU vedené žiadne konanie o odňatí titulu, rektorovi STU nebol podaný žiadny odôvodnený návrh na začatie konania o odňatí titulu ani žiadna osoba nedoručila písomné oznámenie o vzdaní sa akademického titulu, vedecko-pedagogického titulu alebo umelecko-pedagogického titulu.</t>
  </si>
  <si>
    <t>Slovenská technická univerzita v Bratislave</t>
  </si>
  <si>
    <t xml:space="preserve">§ 27 ods. 3 zákona
č. 269/2018 Z. z. </t>
  </si>
  <si>
    <t xml:space="preserve"> ex offo (§ 113af ods. 12 zákona č. 131/2002 Z. z.)</t>
  </si>
  <si>
    <t>Spolu v roku 2020</t>
  </si>
  <si>
    <t>Podiel v % 2020</t>
  </si>
  <si>
    <t>R - STU</t>
  </si>
  <si>
    <t>FA</t>
  </si>
  <si>
    <t>MTF Trnava</t>
  </si>
  <si>
    <t>ZVV/dielo</t>
  </si>
  <si>
    <r>
      <t xml:space="preserve">Arnould Matthias Marcel Jean, Ing. </t>
    </r>
    <r>
      <rPr>
        <sz val="10"/>
        <rFont val="Calibri"/>
        <family val="2"/>
        <charset val="238"/>
        <scheme val="minor"/>
      </rPr>
      <t>(16%)</t>
    </r>
  </si>
  <si>
    <t xml:space="preserve">Lávka cez Chorvátske rameno, Lávka č. 1 - súťažný návrh / 3. cena </t>
  </si>
  <si>
    <t>Bratislava, Metropolitný inštitút Bratislavy</t>
  </si>
  <si>
    <t>21. 7. 2021</t>
  </si>
  <si>
    <r>
      <t xml:space="preserve">Arnould Matthias Marcel Jean, Ing. </t>
    </r>
    <r>
      <rPr>
        <sz val="10"/>
        <rFont val="Calibri"/>
        <family val="2"/>
        <charset val="238"/>
        <scheme val="minor"/>
      </rPr>
      <t>(45%)</t>
    </r>
  </si>
  <si>
    <t>Turistická útulňa Jozefa Maka - víťazný súťažný návrh / 1.-3. miesto</t>
  </si>
  <si>
    <t>Bratislava, KST Hikemates</t>
  </si>
  <si>
    <t>12. 8. 2021</t>
  </si>
  <si>
    <t>YXV/dielo</t>
  </si>
  <si>
    <r>
      <t xml:space="preserve">Arnould Matthias Marcel Jean, Ing. </t>
    </r>
    <r>
      <rPr>
        <sz val="10"/>
        <rFont val="Calibri"/>
        <family val="2"/>
        <charset val="238"/>
        <scheme val="minor"/>
      </rPr>
      <t>(100%)</t>
    </r>
  </si>
  <si>
    <t>Obytný kontajner L01 - realizácia</t>
  </si>
  <si>
    <t>Siladice, Nomad Industry - Marek Filo</t>
  </si>
  <si>
    <t>25. 3. 2021</t>
  </si>
  <si>
    <t>XXV/dielo</t>
  </si>
  <si>
    <t>Obnova bytu na Nálepkovej ul. v Piešťanoch</t>
  </si>
  <si>
    <t>Piešťaný, Súkromný investor - Martina Adamusová</t>
  </si>
  <si>
    <t>1. 11. 2021</t>
  </si>
  <si>
    <t>Obnova rodinného domu v Nitre</t>
  </si>
  <si>
    <t>Nitra, Súkromný investor - Marek Filo</t>
  </si>
  <si>
    <t>29. 10. 2021</t>
  </si>
  <si>
    <t>Obnova bytu na Kvačalovej ul. v Bratislave</t>
  </si>
  <si>
    <t>Bratislava, Súkromný investor - Ing. Peter Studený</t>
  </si>
  <si>
    <t>Obytný kontajner L02</t>
  </si>
  <si>
    <t>Apartmány Leier</t>
  </si>
  <si>
    <t>Piešťany, Súkromný investor - Ing. Dagmar Eliášová</t>
  </si>
  <si>
    <t>XVV/dielo</t>
  </si>
  <si>
    <r>
      <t xml:space="preserve">Bránický Filip, Ing. PhD. </t>
    </r>
    <r>
      <rPr>
        <sz val="10"/>
        <rFont val="Calibri"/>
        <family val="2"/>
        <charset val="238"/>
        <scheme val="minor"/>
      </rPr>
      <t>(15%)</t>
    </r>
  </si>
  <si>
    <t>Lávka cez Chorvátske rameno, Lávka č. 2 - súťažný návrh č. 5</t>
  </si>
  <si>
    <t>Lávka cez Chorvátske rameno, Lávka  č. 3 - súťažný návrh č. 7</t>
  </si>
  <si>
    <t>ZYY/podujatie</t>
  </si>
  <si>
    <r>
      <t xml:space="preserve">Bránický Filip, Ing. PhD. </t>
    </r>
    <r>
      <rPr>
        <sz val="10"/>
        <rFont val="Calibri"/>
        <family val="2"/>
        <charset val="238"/>
        <scheme val="minor"/>
      </rPr>
      <t>(34%)</t>
    </r>
  </si>
  <si>
    <t xml:space="preserve">Výstava Archtrip 2019 </t>
  </si>
  <si>
    <t>Bratislava, Galéria architektúry SAS, Ballasov palác</t>
  </si>
  <si>
    <t>28. 09. - 15. 10. 2021</t>
  </si>
  <si>
    <r>
      <t xml:space="preserve">Bránický Filip, Ing. PhD. </t>
    </r>
    <r>
      <rPr>
        <sz val="10"/>
        <rFont val="Calibri"/>
        <family val="2"/>
        <charset val="238"/>
        <scheme val="minor"/>
      </rPr>
      <t>(100%)</t>
    </r>
  </si>
  <si>
    <t>Dom K - komplexný návrh a realizácia interiéru a zariaďovacích predmetov, Štefanov nad Oravou</t>
  </si>
  <si>
    <t>Štefanov nad Oravou, Súkromný investor - rodina Koňuchová</t>
  </si>
  <si>
    <t>December 2021</t>
  </si>
  <si>
    <t>ZVX/dielo</t>
  </si>
  <si>
    <r>
      <t>Dlhý Dušan, Ing.</t>
    </r>
    <r>
      <rPr>
        <sz val="10"/>
        <rFont val="Calibri"/>
        <family val="2"/>
        <charset val="238"/>
        <scheme val="minor"/>
      </rPr>
      <t xml:space="preserve"> PhD. (10%)</t>
    </r>
  </si>
  <si>
    <t>Obnova parku na Mírovém náměstí v Holdoníně - ocenený súťažný návrh / 2. miesto</t>
  </si>
  <si>
    <t>Hodonín, Město Hodonín</t>
  </si>
  <si>
    <t>29. 07. 2021</t>
  </si>
  <si>
    <t>Rekonštrukcia verejných priestorov na Jurigovom námestí, Bratislava - ocenený súťažný návrh / 1. miesto</t>
  </si>
  <si>
    <t>2. 11. 2021</t>
  </si>
  <si>
    <t>Obnova Štefánikovej ulice v Trnave - ocenený súťažný návrh / 3. miesto</t>
  </si>
  <si>
    <t>Trnava, Mesto Trnava</t>
  </si>
  <si>
    <t>28. 10. 2021</t>
  </si>
  <si>
    <t>YYV/dielo</t>
  </si>
  <si>
    <r>
      <t>Gregorová Jana, doc. Ing. arch. PhD.</t>
    </r>
    <r>
      <rPr>
        <sz val="10"/>
        <rFont val="Calibri"/>
        <family val="2"/>
        <charset val="238"/>
        <scheme val="minor"/>
      </rPr>
      <t xml:space="preserve"> (30%)</t>
    </r>
  </si>
  <si>
    <t>Prípravná dokumentácia ku komplexnej obnove objektu NKP bývalého vodného mlyna v Pamiatkovej zóne Modra – 2.
etapa; časť: Posúdenie nových zistených konštrukciímlynského zariadenia,jeho identifikácia a dopracovanie návrhu
prezentácie – II. Etapa</t>
  </si>
  <si>
    <t>Modra, Súkromný investor - Vladimír Sodoma</t>
  </si>
  <si>
    <t>14. 9. 2021</t>
  </si>
  <si>
    <t>ZXV/podujatie</t>
  </si>
  <si>
    <r>
      <t>Gregorová Jana, doc. Ing. arch. PhD.</t>
    </r>
    <r>
      <rPr>
        <sz val="10"/>
        <rFont val="Calibri"/>
        <family val="2"/>
        <charset val="238"/>
        <scheme val="minor"/>
      </rPr>
      <t xml:space="preserve"> (100%)</t>
    </r>
  </si>
  <si>
    <t>Výstava - Hľadá sa identita  (www.kunstmatrix.com)</t>
  </si>
  <si>
    <t>Bratislava, Stavebná fakulta STU</t>
  </si>
  <si>
    <t>27. 09.- 31. 10. 2021</t>
  </si>
  <si>
    <r>
      <t xml:space="preserve">Hanuliak Peter, Ing. </t>
    </r>
    <r>
      <rPr>
        <sz val="10"/>
        <rFont val="Calibri"/>
        <family val="2"/>
        <charset val="238"/>
        <scheme val="minor"/>
      </rPr>
      <t>(100%)</t>
    </r>
  </si>
  <si>
    <t>Novostavba rodinného domu a návrh interiérového riešenia - RD Mokrý, Žilina</t>
  </si>
  <si>
    <t>Žilina, Mesto Žilina</t>
  </si>
  <si>
    <t>20. 10. 2021</t>
  </si>
  <si>
    <t>Novostavba rodinného dvojdomu - RD Stator, Chorvátsky Grob</t>
  </si>
  <si>
    <t>Chorvátsky Grob, Obec Chorvátsky Grob</t>
  </si>
  <si>
    <t>10. 9. 2021</t>
  </si>
  <si>
    <t>Rodinný dom s dvomi bytovými jednotkami - RD Amberský, Miloslavov</t>
  </si>
  <si>
    <t>Miloslavov, Obec Miloslavov</t>
  </si>
  <si>
    <t>4. 11. 2021</t>
  </si>
  <si>
    <t>XZV/dielo</t>
  </si>
  <si>
    <t>Novostavba polyfunkčného objektu - Somoláni, Rovinka</t>
  </si>
  <si>
    <t>Rovinka, Obec Rovinka</t>
  </si>
  <si>
    <t>16. 9. 2021</t>
  </si>
  <si>
    <t>Novostavba polyfunkčného objektu - T2L, Rovinka</t>
  </si>
  <si>
    <t>21. 12. 2021</t>
  </si>
  <si>
    <t>Dva rodinné domy v radovej zástavbe - ZM Holding, Chorvátsky Grob</t>
  </si>
  <si>
    <t>16. 8. 2021</t>
  </si>
  <si>
    <t>Novostavba rodinného domu a návrh interiérového riešenia - RD Kettner, Chorvátsky Grob</t>
  </si>
  <si>
    <t>8. 10. 2021</t>
  </si>
  <si>
    <t>Novostavba rodinného domu a návrh interiérového riešenia - RD Staněk, Alekšince</t>
  </si>
  <si>
    <t>Alekšince, Obec Alekšince</t>
  </si>
  <si>
    <t>Novostavba rodinného domu s dvomi bytovými jednotkami a garáž - RD Sčensný, Mlynčeky</t>
  </si>
  <si>
    <t>Mlynčeky, Obec Mlynčeky</t>
  </si>
  <si>
    <r>
      <t>Hanzl Jakub, Ing.</t>
    </r>
    <r>
      <rPr>
        <sz val="10"/>
        <rFont val="Calibri"/>
        <family val="2"/>
        <charset val="238"/>
        <scheme val="minor"/>
      </rPr>
      <t xml:space="preserve"> (15%)</t>
    </r>
  </si>
  <si>
    <t>Lávka cez Chorvátske rameno, Lávka č. 3 - súťažný návrh č. 7</t>
  </si>
  <si>
    <r>
      <t xml:space="preserve">Jamnický Martin, Ing. </t>
    </r>
    <r>
      <rPr>
        <sz val="10"/>
        <rFont val="Calibri"/>
        <family val="2"/>
        <charset val="238"/>
        <scheme val="minor"/>
      </rPr>
      <t>(90%)</t>
    </r>
  </si>
  <si>
    <t>Obnova budovy Stavebnej fakulty STU v Bratislave - blok A, Bratislava</t>
  </si>
  <si>
    <t>Bratislava, Mestská časť Bratislava–Staré Mesto</t>
  </si>
  <si>
    <t>8. 1. 2021</t>
  </si>
  <si>
    <r>
      <t xml:space="preserve">Nádaská Zuzana, Ing. arch. PhD. </t>
    </r>
    <r>
      <rPr>
        <sz val="10"/>
        <rFont val="Calibri"/>
        <family val="2"/>
        <charset val="238"/>
        <scheme val="minor"/>
      </rPr>
      <t>(15%)</t>
    </r>
  </si>
  <si>
    <r>
      <t xml:space="preserve">Nádaská Zuzana, Ing. arch. PhD. </t>
    </r>
    <r>
      <rPr>
        <sz val="10"/>
        <rFont val="Calibri"/>
        <family val="2"/>
        <charset val="238"/>
        <scheme val="minor"/>
      </rPr>
      <t>(90%)</t>
    </r>
  </si>
  <si>
    <t>Dostavba ZŠ Bohdanovce nad Trnavo</t>
  </si>
  <si>
    <t>Bohdanovce nad Trnavou, Obec Bohdanovce nad Trnavou</t>
  </si>
  <si>
    <t>19. 2. 2021</t>
  </si>
  <si>
    <r>
      <t xml:space="preserve">Naddourová Nora, Ing. </t>
    </r>
    <r>
      <rPr>
        <sz val="10"/>
        <rFont val="Calibri"/>
        <family val="2"/>
        <charset val="238"/>
        <scheme val="minor"/>
      </rPr>
      <t>(33%)</t>
    </r>
  </si>
  <si>
    <t>YVV/dielo</t>
  </si>
  <si>
    <r>
      <t xml:space="preserve">Naddourová Nora, Ing. </t>
    </r>
    <r>
      <rPr>
        <sz val="10"/>
        <rFont val="Calibri"/>
        <family val="2"/>
        <charset val="238"/>
        <scheme val="minor"/>
      </rPr>
      <t>(50%)</t>
    </r>
  </si>
  <si>
    <t>Idea pre Magnu - súťažný návrh č. 29 /odmenený návrh</t>
  </si>
  <si>
    <t>Piešťany, Magna Energia</t>
  </si>
  <si>
    <t xml:space="preserve"> 18. 3. 2021</t>
  </si>
  <si>
    <r>
      <t xml:space="preserve">Pilař Pavol, Mgr. art. Ing. ArtD. </t>
    </r>
    <r>
      <rPr>
        <sz val="10"/>
        <rFont val="Calibri"/>
        <family val="2"/>
        <charset val="238"/>
        <scheme val="minor"/>
      </rPr>
      <t>(15%)</t>
    </r>
  </si>
  <si>
    <r>
      <t>Poliak Martin, Ing.</t>
    </r>
    <r>
      <rPr>
        <sz val="10"/>
        <rFont val="Calibri"/>
        <family val="2"/>
        <charset val="238"/>
        <scheme val="minor"/>
      </rPr>
      <t xml:space="preserve"> (40%)</t>
    </r>
  </si>
  <si>
    <t>Prípravná dokumentácia ku komplexnej obnove objektu NKP bývalého vodného mlyna v Pamiatkovej zóne Modra – 2.
etapa; časť: Posúdenie nových zistených konštrukciímlynského zariadenia,jeho identifikácia a dopracovanie návrhu
prezentácie – II. etapa</t>
  </si>
  <si>
    <r>
      <t>Poliak Martin, Ing.</t>
    </r>
    <r>
      <rPr>
        <sz val="10"/>
        <rFont val="Calibri"/>
        <family val="2"/>
        <charset val="238"/>
        <scheme val="minor"/>
      </rPr>
      <t xml:space="preserve"> (33%)</t>
    </r>
  </si>
  <si>
    <r>
      <t xml:space="preserve">Provazník Robert, Ing. </t>
    </r>
    <r>
      <rPr>
        <sz val="10"/>
        <rFont val="Calibri"/>
        <family val="2"/>
        <charset val="238"/>
        <scheme val="minor"/>
      </rPr>
      <t>(45%)</t>
    </r>
  </si>
  <si>
    <r>
      <t xml:space="preserve">Provazník Robert, Ing. </t>
    </r>
    <r>
      <rPr>
        <sz val="10"/>
        <rFont val="Calibri"/>
        <family val="2"/>
        <charset val="238"/>
        <scheme val="minor"/>
      </rPr>
      <t>(18%)</t>
    </r>
  </si>
  <si>
    <t>Idea pre Magnu - súťažný návrh</t>
  </si>
  <si>
    <r>
      <t xml:space="preserve">Ruhig Roman, Ing. arch. Ing. PhD. </t>
    </r>
    <r>
      <rPr>
        <sz val="10"/>
        <rFont val="Calibri"/>
        <family val="2"/>
        <charset val="238"/>
        <scheme val="minor"/>
      </rPr>
      <t>(16%)</t>
    </r>
  </si>
  <si>
    <t xml:space="preserve">Lávka cez Chorvátske rameno, Lávka č. 1 - súťažný návrh č. 1 / 3. cena </t>
  </si>
  <si>
    <r>
      <t xml:space="preserve">Ruhig Roman, Ing. arch. Ing. PhD. </t>
    </r>
    <r>
      <rPr>
        <sz val="10"/>
        <rFont val="Calibri"/>
        <family val="2"/>
        <charset val="238"/>
        <scheme val="minor"/>
      </rPr>
      <t>(50%)</t>
    </r>
  </si>
  <si>
    <t>Lávka cez Chorvátske rameno, Lávka č. 3 - súťažný návrh č. 6</t>
  </si>
  <si>
    <t>ZYY/dielo</t>
  </si>
  <si>
    <r>
      <t xml:space="preserve">Ruhig Roman, Ing. arch. Ing. PhD. </t>
    </r>
    <r>
      <rPr>
        <sz val="10"/>
        <rFont val="Calibri"/>
        <family val="2"/>
        <charset val="238"/>
        <scheme val="minor"/>
      </rPr>
      <t>(25%)</t>
    </r>
  </si>
  <si>
    <t>Liturgický priestor pre pontifikálnu omšu počas pastoračnej návštevy pápeža Františka v Šaštíne - realizácia</t>
  </si>
  <si>
    <t>Bratislava, Šaštín, Bratislavská arcidiecéza,</t>
  </si>
  <si>
    <t>15. 9. 2021</t>
  </si>
  <si>
    <t xml:space="preserve"> Interiér H+M, Kvetoslavov</t>
  </si>
  <si>
    <t>Bratislava, Súkromní investori - Helena a Michal Tóthovci</t>
  </si>
  <si>
    <t>9. 10. 2021</t>
  </si>
  <si>
    <t>XYV/dielo</t>
  </si>
  <si>
    <t>Výstavba mestských nájomných bytov na Jesenského ul. 4 v Košiciach - súťažný návrh</t>
  </si>
  <si>
    <t>Košice, Magistrát mesta Košice</t>
  </si>
  <si>
    <t>3. 3. 2021</t>
  </si>
  <si>
    <t>XVX/dielo</t>
  </si>
  <si>
    <t>Rastúci obytný komín "KlaRUCH" - súťažný návrh v súťaži New European Buahuas Prizes 2021</t>
  </si>
  <si>
    <t>Brusel, European Commission</t>
  </si>
  <si>
    <t>8. 12. 2021</t>
  </si>
  <si>
    <t>Modernizácia tradičného rodinného domu, Slovenská Ľupča - architetonická štúdia</t>
  </si>
  <si>
    <t>Slovenská Ľupča, Súkromní investori - Kristína Priečková a Martin Priečko</t>
  </si>
  <si>
    <t>Modernizácia a nadstavba rekreačného objektu A, Slnečné jazerá, Senec</t>
  </si>
  <si>
    <t>Bratislava, Súkromní investori - Martin Záhora a Marian Lalik</t>
  </si>
  <si>
    <t>15. 12. 2021</t>
  </si>
  <si>
    <t>Modernizácia a nadstavba rekreačného objektu B, Slnečné jazerá Senec</t>
  </si>
  <si>
    <t>Bratislava, Súkromný investor - Marian Lalik</t>
  </si>
  <si>
    <t>02.09.2021</t>
  </si>
  <si>
    <t>Rodinný dom MJM, Trnávka, Bratislava</t>
  </si>
  <si>
    <t>Bratislava, Súkromný investor - Michal Ondrášek</t>
  </si>
  <si>
    <r>
      <t xml:space="preserve">Ruhigová Ema, Ing. arch. Ing. PhD. </t>
    </r>
    <r>
      <rPr>
        <sz val="10"/>
        <rFont val="Calibri"/>
        <family val="2"/>
        <charset val="238"/>
        <scheme val="minor"/>
      </rPr>
      <t>(16%)</t>
    </r>
  </si>
  <si>
    <r>
      <t xml:space="preserve">Ruhigová Ema, Ing. arch. Ing. PhD. </t>
    </r>
    <r>
      <rPr>
        <sz val="10"/>
        <rFont val="Calibri"/>
        <family val="2"/>
        <charset val="238"/>
        <scheme val="minor"/>
      </rPr>
      <t>(50%)</t>
    </r>
  </si>
  <si>
    <r>
      <t xml:space="preserve">Ruhigová Ema, Ing. arch. Ing. PhD. </t>
    </r>
    <r>
      <rPr>
        <sz val="10"/>
        <rFont val="Calibri"/>
        <family val="2"/>
        <charset val="238"/>
        <scheme val="minor"/>
      </rPr>
      <t>(25%)</t>
    </r>
  </si>
  <si>
    <t>2. 9. 2021</t>
  </si>
  <si>
    <t>YVY/podujatie</t>
  </si>
  <si>
    <r>
      <t xml:space="preserve">Řehák Ivan, akad. soch. </t>
    </r>
    <r>
      <rPr>
        <sz val="10"/>
        <rFont val="Calibri"/>
        <family val="2"/>
        <charset val="238"/>
        <scheme val="minor"/>
      </rPr>
      <t>(100%)</t>
    </r>
  </si>
  <si>
    <t>III. Trienále portrétu - Open Call - výstava</t>
  </si>
  <si>
    <t>Liptovský Mikuláš, Liptovská galéria P. M. Bohúňa v Liptovskom Mikuláši</t>
  </si>
  <si>
    <t>20. 4. - 31. 8. 2021</t>
  </si>
  <si>
    <t>ZXV/dielo</t>
  </si>
  <si>
    <t>Poet - zberateľská eurominca v nominálnej hodnote 10 € k 200. výročiu narodenia Janka Kráľa / 3. cena</t>
  </si>
  <si>
    <t>Bratislava, Národná banka Slovenska</t>
  </si>
  <si>
    <t>8. 4. 2021</t>
  </si>
  <si>
    <t>Sivá vlčica - zberateľská eurominca v nominálnej hodnote 5 € s tematikou Fauna a flóra na Slovensku – vlk dravý /
odmenený návrh</t>
  </si>
  <si>
    <t>21. 6. 2021</t>
  </si>
  <si>
    <t>Idaho - zberateľská eurominca v nominálnej hodnote 5 € s tematikou Fauna a flóra na Slovensku – vlk dravý /
odmenený návr</t>
  </si>
  <si>
    <t>Konjunkcia - zberateľská eurominca v nominálnej hodnote 100 € s tematikou Bratislavské korunovácie - 450. výročie
korunovácie Rudolfa / súťažný návrh</t>
  </si>
  <si>
    <t>14. 12. 2021</t>
  </si>
  <si>
    <t>ZVZ/podujatie</t>
  </si>
  <si>
    <t>XXXVI FIDEM Art Medal Congress and Exhibition 2020</t>
  </si>
  <si>
    <t>Tokyo, Hyakudan Kaidan in Hotel Gajoen</t>
  </si>
  <si>
    <t>2. 12.- 16. 12. 2021</t>
  </si>
  <si>
    <t>ZZY</t>
  </si>
  <si>
    <t>Uhrík Martin</t>
  </si>
  <si>
    <t>Bratislava DESIGN WEEK 2021 - dielo dizajn modulárneho stojanu na bicykle Bajkstend</t>
  </si>
  <si>
    <t>Galéria Bohéma, Bratislava</t>
  </si>
  <si>
    <t>1.12.-8.12.2021</t>
  </si>
  <si>
    <t>Bratislava DESIGN WEEK 2021 - výtvarný návrh expozície</t>
  </si>
  <si>
    <t>Hajtmánek Roman</t>
  </si>
  <si>
    <t>Bratislava DESIGN WEEK 2021 - dizajn vizuálnej komunikácie</t>
  </si>
  <si>
    <t>01.12. - 08.12.2021</t>
  </si>
  <si>
    <t>Bratislava DESIGN WEEK 2021 - Vyhliadková veža - architektonická štúdia</t>
  </si>
  <si>
    <t>ZZX</t>
  </si>
  <si>
    <t>Olah  Peter</t>
  </si>
  <si>
    <t>Trofej pre víťazov IIHF Ice Hockey World Championship 2021</t>
  </si>
  <si>
    <t>International Ice Hockey Federation, Riga, Lotyšsko</t>
  </si>
  <si>
    <t>21.5. - 6.6.2021</t>
  </si>
  <si>
    <t>Stacho Monika</t>
  </si>
  <si>
    <t>ZWEI HÄUSER EINES HERRN: Ľubo a Monika Stacho - kolektívna výstava</t>
  </si>
  <si>
    <t>Reglerkirche Erfurt, Nemecko</t>
  </si>
  <si>
    <t>29.7.-7.8./29.8.2021</t>
  </si>
  <si>
    <t>Dóci  Ondrej</t>
  </si>
  <si>
    <t>Návrh nadstavby na elektrické dodávky firmu Voltia</t>
  </si>
  <si>
    <t>Voltia Automotive s.r.o., Dohňany</t>
  </si>
  <si>
    <t>Júl-Október 2021</t>
  </si>
  <si>
    <t>Olah Peter</t>
  </si>
  <si>
    <t>Trofej pre víťazov 108. ročníka súťaže Tour de France 2021</t>
  </si>
  <si>
    <t xml:space="preserve"> Amaury Sport Organisation, Paríž, Francúzko</t>
  </si>
  <si>
    <t>1.7.2021 - 24.07.2021</t>
  </si>
  <si>
    <t>ZZV</t>
  </si>
  <si>
    <t>Ebringerová Paulína</t>
  </si>
  <si>
    <t>Podujatie: KOLABO 2021 / kurátorstvo</t>
  </si>
  <si>
    <t>Mestské divadlo Pavla Országha Hviezdoslava</t>
  </si>
  <si>
    <t>2.12.-5.12.2021</t>
  </si>
  <si>
    <t>Podujatie: KOLABO 2021 - KOLABO 2021 - výtvarný návrh expozície</t>
  </si>
  <si>
    <t>Baláž Martin</t>
  </si>
  <si>
    <t>Nové dizajny v doprave - 115 autorských digitálnych dizajnérskych skíc, komunikujúcich a dokumentujúcich odborný výklad autora na tému diela ako celku.</t>
  </si>
  <si>
    <t>Slovenského technické  múzeum – Múzeum dopravy v Bratislave</t>
  </si>
  <si>
    <t>15.10.2021</t>
  </si>
  <si>
    <t>ZYZ</t>
  </si>
  <si>
    <t>Kubušová Vlasta</t>
  </si>
  <si>
    <t>Grey Matter. New materials for the post-fossil era / Design Week 2021, Madrid</t>
  </si>
  <si>
    <t>CentroCentro, Madrid, Španielsko</t>
  </si>
  <si>
    <t>11.2. - 9.5.2021</t>
  </si>
  <si>
    <t>Lipková Michala</t>
  </si>
  <si>
    <t>Designblok - Prague International Design Festival / kurátorstvo kolekcie Taste my Story</t>
  </si>
  <si>
    <t>Gabriel Loci, Praha, ČR</t>
  </si>
  <si>
    <t>6.10.-10.10.2021</t>
  </si>
  <si>
    <t>Gábrišová Vanda</t>
  </si>
  <si>
    <t>Designblok - Prague International Design Festival / Taste my Story (Výstava - výtvarný návrh expozície)</t>
  </si>
  <si>
    <t>Pergerová Zuzana</t>
  </si>
  <si>
    <t>Designblok - Prague International Design Festival / Autorský projekt Holy Potato (Zlatý zemiak)</t>
  </si>
  <si>
    <t>Turzáková Lea</t>
  </si>
  <si>
    <t>Designblok - Prague International Design Festival / Autorský projekt Lullabread (Uspávanka pre chlieb)</t>
  </si>
  <si>
    <t>Horňák Juraj</t>
  </si>
  <si>
    <t>Designblok - Prague International Design Festival / Autorský projekt Eat with Me (Najedz sa so mnou)</t>
  </si>
  <si>
    <t>Mjartan  Martin</t>
  </si>
  <si>
    <t>Designblok - Prague International Design Festival / Autorský projekt Honey Chain (Medová reťaz)</t>
  </si>
  <si>
    <t>Designblok - Prague International Design Festival / dielo: kúpelňových batérií z kolekcie AXOR MyEdition.</t>
  </si>
  <si>
    <t>Creative Resilience - Medzinárodná online virtuálna výstava na tému vzťahu k pandémii Covid-19 vo vede prostredníctvom umenia.</t>
  </si>
  <si>
    <t>UNESCO Headquarters Paríž, Francúzsko</t>
  </si>
  <si>
    <t>27.10.-01.12.2021</t>
  </si>
  <si>
    <t xml:space="preserve">Výstava: Waste Age: What Design can do? </t>
  </si>
  <si>
    <t>Design Museum, Londýn, VB</t>
  </si>
  <si>
    <t>23.10.2021-20.2.2022</t>
  </si>
  <si>
    <t>Výstava: Supersalone Milan Design Week</t>
  </si>
  <si>
    <t>Supersalone, Miláno, Taliansko</t>
  </si>
  <si>
    <t>5.9.-10.9.2021</t>
  </si>
  <si>
    <t>Alcova Milan Design Week</t>
  </si>
  <si>
    <t>Alcova, Miláno Taliansko</t>
  </si>
  <si>
    <t>4.9.-12.09.2021</t>
  </si>
  <si>
    <t>Vienna Biennale for Change 2021 PLANET LOVE. Climate Care in the Digital Age</t>
  </si>
  <si>
    <t xml:space="preserve">Museum of Applied Arts, Viedeň, Rakúsko </t>
  </si>
  <si>
    <t>28.5. – 3.10.2021</t>
  </si>
  <si>
    <t>ZYY</t>
  </si>
  <si>
    <t>MODULO - Ekologické dezinfekčné zariadenie s použitím diamantových nanotechnológií / nominácia na Národná cena za dizajn</t>
  </si>
  <si>
    <t>Slovenské centrum dizajnu, Bratislava</t>
  </si>
  <si>
    <t>24.9.-19.12.2021</t>
  </si>
  <si>
    <t>100 najlepších fotografických kníh v strednej a východnej Európe 2000-2020 - kolektívna výstava Mesiac fotografie</t>
  </si>
  <si>
    <t>Výstavná sieň UK, Bratislava</t>
  </si>
  <si>
    <t>2.11.-30.11.2021</t>
  </si>
  <si>
    <t>Páriš Tomáš</t>
  </si>
  <si>
    <t>Bratislava DESIGN WEEK 2021 - dielo "OL4"</t>
  </si>
  <si>
    <t>Predajňa Slávica, Bratislava</t>
  </si>
  <si>
    <t>2.12.-7.12.2021</t>
  </si>
  <si>
    <t>Antony Tibor</t>
  </si>
  <si>
    <t>Bratislava DESIGN WEEK 2021 -  dielo Spirulina Lamp</t>
  </si>
  <si>
    <t>Bratislava DESIGN WEEK 2021 -  International Inspiration</t>
  </si>
  <si>
    <t>Tesařová Katarína</t>
  </si>
  <si>
    <t xml:space="preserve">Bratislava DESIGN WEEK 2021 - A(r)ch love alebo reminiscentník pre rok 2021 – séria ilustrácií </t>
  </si>
  <si>
    <t>Zoya Galéria, Bratislava</t>
  </si>
  <si>
    <t>2.12.-16.12.2021</t>
  </si>
  <si>
    <t>Otiepková Soňa</t>
  </si>
  <si>
    <t>Bratislava DESIGN WEEK 2021 -  dielo Homeland / Doma</t>
  </si>
  <si>
    <t>2.12. - 7.12.2021</t>
  </si>
  <si>
    <t>Národná cena za dizajn 2021 - produktový dizajn / dielo "Weaving colours"</t>
  </si>
  <si>
    <t>24.09. - 19.12.2021</t>
  </si>
  <si>
    <t>Bratislava DESIGN WEEK 2021 -  dielo:  Bumpy (pohár)</t>
  </si>
  <si>
    <t>3.12.-16.12.2021</t>
  </si>
  <si>
    <t>Ilona Németh</t>
  </si>
  <si>
    <t xml:space="preserve">Možné agrarizmy / Potential Agrarianisms  (Fragments of the Eastern Sugar Archive)  </t>
  </si>
  <si>
    <t>Kunsthalle, Bratislava</t>
  </si>
  <si>
    <t>21.8.-31.10.2021</t>
  </si>
  <si>
    <t>ZYX</t>
  </si>
  <si>
    <t>Fotoblokas Centrinė Europa fotoknygose - výstava autorskej dvojice</t>
  </si>
  <si>
    <t>Litvanian National Gallery of Art Vilnius, LITVA</t>
  </si>
  <si>
    <t>30.7.-3.10.2021</t>
  </si>
  <si>
    <t>Hubinský Tomáš</t>
  </si>
  <si>
    <t xml:space="preserve">Sapiens Territory – audiovizuálny záznam – scénografia, svetelný dizajn  </t>
  </si>
  <si>
    <t>Bratislava in Movement Association, Bratislava</t>
  </si>
  <si>
    <t>28.5.2021</t>
  </si>
  <si>
    <t>Lukáč Milan</t>
  </si>
  <si>
    <t xml:space="preserve">Výstava: Jeźdźcy na wzgórzu / Jazdci na kopci,  kurátor  Bronisław  Krzysztof </t>
  </si>
  <si>
    <t>Historické múzeum, Bielsko-Białej, Poľsko</t>
  </si>
  <si>
    <t>18.11.-31.12.2021</t>
  </si>
  <si>
    <t>Festival Mini - predajný výberový detský festival  / dielo chaRUGter</t>
  </si>
  <si>
    <t>Pražská tržnica, Praha, ČR</t>
  </si>
  <si>
    <t>19.11. - 20.11.2021</t>
  </si>
  <si>
    <t>Zucker. Industrielles Erbe und Kolonialismus - participácia s inštaláciami   na kolektívnej výstave</t>
  </si>
  <si>
    <t xml:space="preserve"> rotor &gt; Center for Contemporary Art, Graz, Rakúsko</t>
  </si>
  <si>
    <t>8.10.-23.12.2021</t>
  </si>
  <si>
    <t>Sugarloaf Manufacture and Archive -  inštalácia v galérii, ako súčasť   umeleckého projektu Eastern Sugar</t>
  </si>
  <si>
    <t>Schafhof - Europäisches Künstlerhaus Oberbayern, Mníchov, Nemecko</t>
  </si>
  <si>
    <t>24.4.-18.7.2021</t>
  </si>
  <si>
    <t>Polakovič Štefan</t>
  </si>
  <si>
    <t>Súťažný architektonický návrh: Centrum súčasného umenia a architektúry / 3. miesto</t>
  </si>
  <si>
    <t>Mesto České Budějovice, CZ</t>
  </si>
  <si>
    <t>Marec 2021</t>
  </si>
  <si>
    <t>ZYV</t>
  </si>
  <si>
    <t>VIII. Bienále voľného výtvarného umenia 2020 -2021 /  Kurátorka Mária H. Nepšinská</t>
  </si>
  <si>
    <t>Gáléria SVÚ -  UMELKA, Bratislava</t>
  </si>
  <si>
    <t>17.12.2020 - 18.4.2021</t>
  </si>
  <si>
    <t>Vaňová, Veronika</t>
  </si>
  <si>
    <t>Idea pre Magnu -  urbanisticko-architektonická jednokolová súťaž návrhov,  overená SKA</t>
  </si>
  <si>
    <t>Kursalon s.r.o., Piešťany</t>
  </si>
  <si>
    <t>23.3.2021</t>
  </si>
  <si>
    <t>Pohaničová, Jana</t>
  </si>
  <si>
    <t>Výstava: Staviteľ múzeí Michal Milan Harminc / kurátorstvo</t>
  </si>
  <si>
    <t>Slovenské národné múzeum, Bratislava</t>
  </si>
  <si>
    <t>20.11.2019 - 17.1.2021</t>
  </si>
  <si>
    <t>Artrooms Moravany 3 : Budúcnosť kolesa; Kaštieľ Moravany n. Váhom - kolektívna výstava</t>
  </si>
  <si>
    <t>Kaštieľ Moravany nad Váhom</t>
  </si>
  <si>
    <t>4.7.-19.9.2021</t>
  </si>
  <si>
    <t>OFF festival Bratislava - kolektívna výstava na prestížnom medzinárodnom fotografickom podujatí</t>
  </si>
  <si>
    <t>OD Dunaj, Bratislava</t>
  </si>
  <si>
    <t>5.11.-19.11.2021</t>
  </si>
  <si>
    <t>Afloat dielo inštalované na podujatí "Biela noc" - medzinárodný umelecký projekt</t>
  </si>
  <si>
    <t>Radničné námestie, Bratislava</t>
  </si>
  <si>
    <t>17.9.-3.10.2021</t>
  </si>
  <si>
    <t>Kubinský Bohuš</t>
  </si>
  <si>
    <t>Výstava: Slovenská medaila 2016-2020 / 30 rokov ZMS / kurátorky: Magdaléna Kamhalová a Mária Horváthová</t>
  </si>
  <si>
    <t>7.9.-25.9.2021</t>
  </si>
  <si>
    <t>Gabriela Gásparová Illéšová</t>
  </si>
  <si>
    <t>Fejo Katarína</t>
  </si>
  <si>
    <t>Vízia rozvoja obce Bernolákova - návrh na  architektonicko-krajinársku súťaž / 2.cena</t>
  </si>
  <si>
    <t>Obec Bernolákovo</t>
  </si>
  <si>
    <t>9.12.2021</t>
  </si>
  <si>
    <t>Hanáček  Tomáš</t>
  </si>
  <si>
    <t>Námestovo Transformácia nábrežia - návrh na  urbanisticko-architektonickú súťaž / 1.cena</t>
  </si>
  <si>
    <t>Mesto Námestovo</t>
  </si>
  <si>
    <t>Jún 2021</t>
  </si>
  <si>
    <t>Bakyta Robert</t>
  </si>
  <si>
    <t>Dom rozlúčky - architektonická súťaž / 1.cena</t>
  </si>
  <si>
    <t>Mestský úrad Brezno</t>
  </si>
  <si>
    <t>Október 2021</t>
  </si>
  <si>
    <t>Kusý Martin</t>
  </si>
  <si>
    <t>ZXX</t>
  </si>
  <si>
    <t>Kočlík Dušan</t>
  </si>
  <si>
    <t>Búdka BUDDY pre domácich miláčikov  –  interiérový domček pre domáce zvieratá / ocenenie</t>
  </si>
  <si>
    <t>Javorina v.d., Spišská Belá</t>
  </si>
  <si>
    <t>2021</t>
  </si>
  <si>
    <t>ZXV</t>
  </si>
  <si>
    <t>Výstava: Harmincove chrámy / kurátorstvo</t>
  </si>
  <si>
    <t>Kostol s. Margity, Bratislava-Lamač</t>
  </si>
  <si>
    <t>11.7.-30.7.2021</t>
  </si>
  <si>
    <t>Mazalán Peter</t>
  </si>
  <si>
    <t>Ich habe genug / Už stačí - architektonické scénografické   riešenie</t>
  </si>
  <si>
    <t>Štátne divadlo Košice</t>
  </si>
  <si>
    <t>1.12.2021</t>
  </si>
  <si>
    <t>ZVY</t>
  </si>
  <si>
    <t>Krížom krážom/Criss Cross : Kolektívna medzinárodná výstava,    v kurátorskej koncepcii Kataríny Balúnove</t>
  </si>
  <si>
    <t>Galéria umelcov Spiša, Spišská Nová Ves</t>
  </si>
  <si>
    <t>01.12.2021 - 27.3.2022</t>
  </si>
  <si>
    <t>ZVX</t>
  </si>
  <si>
    <t>Jelínková Martina</t>
  </si>
  <si>
    <t xml:space="preserve">Storytelling Trenčín: The old city of Trenčín - Dielo trvalo zverejnené na zahraničnom webovom portály </t>
  </si>
  <si>
    <t xml:space="preserve">Organizácia Life Beyond Tourism </t>
  </si>
  <si>
    <t>Kráľová Eva</t>
  </si>
  <si>
    <t>ZVV</t>
  </si>
  <si>
    <t>Šimkovič, Vladimír</t>
  </si>
  <si>
    <t>Súťažný návrh BIATEC“ – dejiny keltského mincovníctva v Bratislave / 3. cena</t>
  </si>
  <si>
    <t>Galéria mesta Bratislavy, Bratislava</t>
  </si>
  <si>
    <t>Júl-September 2021</t>
  </si>
  <si>
    <t>Súťažný návrh BIATEC“ – dejiny keltského mincovníctva v Bratislave / 2. cena</t>
  </si>
  <si>
    <t>Šíp Lukáš</t>
  </si>
  <si>
    <t>Výstava: Ľudská tvár - Sloboda alebo smrť / Pocta Alexandrovi Dubčekovi</t>
  </si>
  <si>
    <t>Bratislavský hrad, Bratislava</t>
  </si>
  <si>
    <t>23.11.2021-30.1.2022</t>
  </si>
  <si>
    <t>Výstava: Slovensko - krajina, ktorá nezabúda</t>
  </si>
  <si>
    <t>Galéria SPP, Bratislava</t>
  </si>
  <si>
    <t>8.9.-29.10.2021</t>
  </si>
  <si>
    <t xml:space="preserve">Sapiens Territory – site specific Záhrada CNK – scénografia, svetelný dizajn  </t>
  </si>
  <si>
    <t>Záhrada, Centrum nezávislej kultúry, Banská Bystrica</t>
  </si>
  <si>
    <t>1.6.2021</t>
  </si>
  <si>
    <t>Bogár Michal</t>
  </si>
  <si>
    <t>Súťaž:  Priestor pre pontifikálnu omšu počas pastoračnej návštevy pápeža Františka v Šaštíne / 1. miesto</t>
  </si>
  <si>
    <t>Rímskokatolícka cirkev Bratislavská arcidiedéza, BA</t>
  </si>
  <si>
    <t>Júl 2021</t>
  </si>
  <si>
    <t>Fragmenty ústavnosti - multimediálna svetelná site-specific projekcia / Biela noc</t>
  </si>
  <si>
    <t>24.9.-26.9.2021</t>
  </si>
  <si>
    <t>YZY</t>
  </si>
  <si>
    <t>Daniel Peter</t>
  </si>
  <si>
    <t>Výstava Identita.SK - Návrh výstavy – koncepcia vystavenia produktov</t>
  </si>
  <si>
    <t>Dizajn štúdio ÚĽUV, Bratislava</t>
  </si>
  <si>
    <t>12.11.2021-28.02.2022</t>
  </si>
  <si>
    <t xml:space="preserve">Empatia v umení - dizajn vizuálnej komunikácie pre medzinárodný univerzitný projekt Empathy in Art </t>
  </si>
  <si>
    <t xml:space="preserve">FAD STU, Bratislava </t>
  </si>
  <si>
    <t>YZX</t>
  </si>
  <si>
    <t>Jelenčík, Branislav</t>
  </si>
  <si>
    <t>Design pre firmu EXIQUA - grafický dizajn logotypu, etikiet, typový prospekt v slovenskom aj v českom jazyku...</t>
  </si>
  <si>
    <t>EXIQUA, s.r.o., Košice</t>
  </si>
  <si>
    <t>október 2021</t>
  </si>
  <si>
    <t>Design pre firmu IBG, s.r.o. -grafický dizajn logotypu, inzerátu firmy, výučbový film, autorský koncept a vizuál</t>
  </si>
  <si>
    <t>IBG, s.r.o., Pezinok</t>
  </si>
  <si>
    <t>Králik Marián</t>
  </si>
  <si>
    <t>Séria výstav so zameraním na program živých performancii a súčasné zvukové experimenty / kurátorstvo</t>
  </si>
  <si>
    <t>Fond na podporu umenia,  Bratislava</t>
  </si>
  <si>
    <t>06.08. - 08.10.2021</t>
  </si>
  <si>
    <t>YZV</t>
  </si>
  <si>
    <t>Sopirová  Alžbeta</t>
  </si>
  <si>
    <t>Územný plán obce Hubice - Zmeny a doplnky 2/2021</t>
  </si>
  <si>
    <t>Obecný úrad  Hubice</t>
  </si>
  <si>
    <t>15.6.2021</t>
  </si>
  <si>
    <t>Príprava 7 ks veľkoformátových fotografií na baneroch, zo strednoformátových diapozitívov,
negatívov a digitálnych snímkov, vrátane portrétu prof. Emila Belluš, príprava na tlač</t>
  </si>
  <si>
    <t>Propeler-nábrežie Dunaja, Bratislava V</t>
  </si>
  <si>
    <t>4.7.-31.8.2021</t>
  </si>
  <si>
    <t>Turlíková Zuzana</t>
  </si>
  <si>
    <t>Vizuálna identita a identita značky KAATY jewelry</t>
  </si>
  <si>
    <t>Súkromný investor, Bratislava</t>
  </si>
  <si>
    <t>Január -September 2021</t>
  </si>
  <si>
    <t xml:space="preserve">Vizuálna identita a identita značky "medomilla" </t>
  </si>
  <si>
    <t>Súkromný investor, Nová Ľubovňa</t>
  </si>
  <si>
    <t>Ceľocel - objekt, rotačný tvar kvetu, umiestnenie AS nové NIVY, Bratislava</t>
  </si>
  <si>
    <t>OZ Dobrý deň, Bratislava</t>
  </si>
  <si>
    <t>September 2021</t>
  </si>
  <si>
    <t>Terao Vošková Katarína</t>
  </si>
  <si>
    <t>Výstava: Banská Štiavnica gotická  / kurátorstvo</t>
  </si>
  <si>
    <t>FAD STU, detašované pracovisko, Banská Štiavnica</t>
  </si>
  <si>
    <t>18.9.2021-28.2.2022</t>
  </si>
  <si>
    <t>Grafické podklady k dielu Afloat</t>
  </si>
  <si>
    <t>4.9.-24.10.2021</t>
  </si>
  <si>
    <t xml:space="preserve">Resilience – dynamická priestorová inštalácia – experiment  </t>
  </si>
  <si>
    <t>2.9.-5.9.2021</t>
  </si>
  <si>
    <t>Design pre firmu VERTICAL Industrial, a. s.</t>
  </si>
  <si>
    <t>VERTICAl Industrial, Bratislava</t>
  </si>
  <si>
    <t xml:space="preserve">Vis major – kinetická svetelná inštalácia </t>
  </si>
  <si>
    <t>Scénografia a svetelný dizajn, Genius Loci – Weittenhof</t>
  </si>
  <si>
    <t>GMB, Mirbachov palác</t>
  </si>
  <si>
    <t>11.9. 2021</t>
  </si>
  <si>
    <t>Dekameron / Silent Generation - architektonické scénografické a výtvarné riešenie</t>
  </si>
  <si>
    <t>Štúdio 12, Divadelný ústav, Bratislava</t>
  </si>
  <si>
    <t>9.7.2021</t>
  </si>
  <si>
    <t>Stratené mravce 1- inštalácia  objektu mravce, umiestnené vo verejnom priestore</t>
  </si>
  <si>
    <t>Národná banka Slovenska, Bratislava</t>
  </si>
  <si>
    <t>26.4.-8.6.2021</t>
  </si>
  <si>
    <t>Stratené mravce 2- inštalácia  objektu mravce, umiestnené vo verejnom priestore</t>
  </si>
  <si>
    <t>Námestie Mateja Korvína, Bratislava</t>
  </si>
  <si>
    <t>8.5.-12.9.2021</t>
  </si>
  <si>
    <t>Stratené mravce 1 a 2- výstavný cyklus inštalácie objektu mravce  / kurátorstvo</t>
  </si>
  <si>
    <t>NBS a Námestie Mateja Korvína, Bratislava</t>
  </si>
  <si>
    <t>26.4.-12.9.2021</t>
  </si>
  <si>
    <t>Závodný Ľubomír</t>
  </si>
  <si>
    <t>Domy Kramáre, Bratislava - realizácia</t>
  </si>
  <si>
    <t>Slovcolor, Bratislava</t>
  </si>
  <si>
    <t>18.11.2021</t>
  </si>
  <si>
    <t>Little Koliba, Bratislava, realizácia</t>
  </si>
  <si>
    <t>BS real estate, Bratislava</t>
  </si>
  <si>
    <t>Multi Use House, polyfunkčný dom, Mickiewiczova ul., Bratislava - realizácia</t>
  </si>
  <si>
    <t>Fingers, Košice</t>
  </si>
  <si>
    <t>23.09.2021</t>
  </si>
  <si>
    <t>YYZ</t>
  </si>
  <si>
    <t xml:space="preserve">Bratislava DESIGN WEEK 2021 -  výstava: Sorry we are trying. Biomaterials in Practice </t>
  </si>
  <si>
    <t>2.12.2021-8.1.2022</t>
  </si>
  <si>
    <t>YYY</t>
  </si>
  <si>
    <t>Hain Vladimír</t>
  </si>
  <si>
    <t xml:space="preserve"> goodbye Design factory / kurátorstvo</t>
  </si>
  <si>
    <t>Design Factory, Bratislava</t>
  </si>
  <si>
    <t>21.5. - 27.5.2021</t>
  </si>
  <si>
    <t>Kotradyová Veronika</t>
  </si>
  <si>
    <t>Dizajn vizuálnej komunikácie výstavy Identita.SK</t>
  </si>
  <si>
    <t>11.11.2021-28.2.2022</t>
  </si>
  <si>
    <t>Výstava Identita.SK / kurátorstvo</t>
  </si>
  <si>
    <t>Návrh interaktívnej databázy ProjektIdentita.sk</t>
  </si>
  <si>
    <t>11.11.2021-28.2.2023</t>
  </si>
  <si>
    <t>YYX</t>
  </si>
  <si>
    <t>Hronský Michal</t>
  </si>
  <si>
    <t>Návrh výstavného stánku na odbornú výstavu BRANCHENTAG 2021, Köln, Nemecko - realizácia</t>
  </si>
  <si>
    <t>Europlac Röhr GmbH, Tettnang - Nemecko</t>
  </si>
  <si>
    <t>09.11. 2021 -10.11.2021</t>
  </si>
  <si>
    <t>EUROPAN 16 COMPETITION_ AALST BELGICKO - návrh na urbanisticko-architektonickú súťaž</t>
  </si>
  <si>
    <t>EUROPAN international competition Aalst, Belgicko</t>
  </si>
  <si>
    <t>YYV</t>
  </si>
  <si>
    <t>Majcher Stanislav</t>
  </si>
  <si>
    <t>Komplexná rekonštrukcia objektu s prístavbou – DSS NOSICE -  realizácia</t>
  </si>
  <si>
    <t>DSS, Nosice, Púchov</t>
  </si>
  <si>
    <t>12.4.2021</t>
  </si>
  <si>
    <t>Botek Andrej</t>
  </si>
  <si>
    <t xml:space="preserve"> XXX. SALÓN 2021  - Kolektívna výstava Spoločnosti voľných výtvarných umelcov / kurátorka: Z.Neumannová</t>
  </si>
  <si>
    <t>21.7. - 8.8.2021</t>
  </si>
  <si>
    <t>NKP Kaštiel Zemianske  Podhradie – rekonštrukcia obvodového plášťa a objektu kaštieľa</t>
  </si>
  <si>
    <t>Domov sociálnych služieb, Zemianske Podhradie</t>
  </si>
  <si>
    <t>26.8.2021</t>
  </si>
  <si>
    <t>Vizuálna komunikácia Vydavateľstva Nové mesto</t>
  </si>
  <si>
    <t>Vydavateľstvo  Nové mesto s.r.o., Bratislava</t>
  </si>
  <si>
    <t>Kolektívna výstava: Svetlo v pohybe, kurátorka: Mária Kovalčíková</t>
  </si>
  <si>
    <t>Galéria Slovenského rozhlasu RTVS, Bratislava</t>
  </si>
  <si>
    <t>7.10.-5.11.2021</t>
  </si>
  <si>
    <t>Kováč Bohumil</t>
  </si>
  <si>
    <t>Územný plán mesta Nové Mesto nad Váhom, Aktualizácia č.12, Zmeny a doplnky č. 12.1-12.7</t>
  </si>
  <si>
    <t>Mestský úrad Nové mesto nad Váhom</t>
  </si>
  <si>
    <t>November 2021</t>
  </si>
  <si>
    <t>Görner Karol</t>
  </si>
  <si>
    <t>Sebareflexie - výstava Spolku výtvarníkov Slovenska / kurátorka: Mária Horváthová</t>
  </si>
  <si>
    <t>2.9.-1.10.2021</t>
  </si>
  <si>
    <t>Revitalizácia - Pasáž OTP, Námestie SNP - ulica Horná Strieborná, Banská Bystrica</t>
  </si>
  <si>
    <t>OTP BUILDINGS, s.r.o., Bratislava</t>
  </si>
  <si>
    <t>Február 2021</t>
  </si>
  <si>
    <t>Legény Ján</t>
  </si>
  <si>
    <t>Petrík Vladimír</t>
  </si>
  <si>
    <t>Humaj Peter</t>
  </si>
  <si>
    <t xml:space="preserve">Bienále FORMA 2021, kurátor výstavy: Miroslav Daubrava </t>
  </si>
  <si>
    <t>Krajská galéria v Prešove</t>
  </si>
  <si>
    <t>04.11. - 28.11.2021</t>
  </si>
  <si>
    <t>Ploczeková Eva</t>
  </si>
  <si>
    <t>Bude ako nebolo - výstava</t>
  </si>
  <si>
    <t>T.O.P. AUTO PREMIUM Art Gallery, Bratislava</t>
  </si>
  <si>
    <t>6.9.-29.9.2021</t>
  </si>
  <si>
    <t>Šuda Michal</t>
  </si>
  <si>
    <t>6.9. - 29.9.2021</t>
  </si>
  <si>
    <t>Nové pódium so zázemím - Amfiteáter Markuška - realizácia</t>
  </si>
  <si>
    <t>Obec Lúčky</t>
  </si>
  <si>
    <t>7.7.2021</t>
  </si>
  <si>
    <t>Multifunkčný športový areál - Liptovský Hrádok - realizácia</t>
  </si>
  <si>
    <t xml:space="preserve">Canis Club Liptov, liptovský Mikuláš </t>
  </si>
  <si>
    <t>16.11.2021</t>
  </si>
  <si>
    <t xml:space="preserve">Jednotka magnetickej rezonancie - centrum diagnostiky  - nový pavilón - realizácia </t>
  </si>
  <si>
    <t>Nemocnica s poliklinikou, Považská Bystrica</t>
  </si>
  <si>
    <t>23.11.2021</t>
  </si>
  <si>
    <t>Pauliny Pavol</t>
  </si>
  <si>
    <t>Rekonštrukcia meštianskeho domu na Rudnayovom námestí č. 3 v Bratislave - realizácia</t>
  </si>
  <si>
    <t>Obnova fasád a strešného plášťa NKP Tepláreň I na Čulenovej ulici v Bratislave - realizácia</t>
  </si>
  <si>
    <t>Penta Real Estate, Bratislava</t>
  </si>
  <si>
    <t>9.4.2021</t>
  </si>
  <si>
    <t>Obnova a revitalizácia národnej kultúrnej pamiatky meštiansky dom Pracháreň v Trnave</t>
  </si>
  <si>
    <t>Mesto Trnava</t>
  </si>
  <si>
    <t>27.1.2021</t>
  </si>
  <si>
    <t>Varga Martin</t>
  </si>
  <si>
    <t>Obnova Štefanikovej ulice v Trnave - návrh na  architektonicko-krajinársku súťaž / odmena</t>
  </si>
  <si>
    <t>28.10.2021</t>
  </si>
  <si>
    <t>Podunajské Biskupice - revitalizácia parku pri pošte - víťazný súťažný návrh urbanisticko-architektonicko-krajinárskej súťaže</t>
  </si>
  <si>
    <t>Hlavné mesto SR, Bratislava-Podunajské Biskupice</t>
  </si>
  <si>
    <t>14.4 . - 10.05.2021</t>
  </si>
  <si>
    <t>Hanáček Tomáš</t>
  </si>
  <si>
    <t>Adaptácia pamiatky Ružový mlyn, Piešťany - realizácia</t>
  </si>
  <si>
    <t>Ružový mlyn, s.r.o., Bratislava</t>
  </si>
  <si>
    <t>17.12.2021</t>
  </si>
  <si>
    <t>Schleicher Alexander</t>
  </si>
  <si>
    <t>Vrakunský lesík - krajinno-architektonická štúdia</t>
  </si>
  <si>
    <t>Bratislava - MČ Vrakuňa</t>
  </si>
  <si>
    <t>26.4.2021</t>
  </si>
  <si>
    <t xml:space="preserve">Konverzia - inovatívny festival umenia vo forme interiérových a exteriérových inštalácií </t>
  </si>
  <si>
    <t>exteriér/interiér, Dubnica nad Váhom</t>
  </si>
  <si>
    <t>15.5.-31.10.2021</t>
  </si>
  <si>
    <t>Gondová Anna</t>
  </si>
  <si>
    <t>Nová stála expozícia pre Kysucké múzeum „Dejiny Čadce a okolitých obcí“ -  súťažný návrh na novú expozíciu pre Kysucké múzeum v Čadci / 3. miesto</t>
  </si>
  <si>
    <t>Kysucké múzeum, Čadca</t>
  </si>
  <si>
    <t>9.9.2021</t>
  </si>
  <si>
    <t>Metropolitan Star, polyfunkčný objekt, Bratislava - realizácia</t>
  </si>
  <si>
    <t>Strabag, Bratislava</t>
  </si>
  <si>
    <t>11.6.2021</t>
  </si>
  <si>
    <t>YXX</t>
  </si>
  <si>
    <t>Kurátorstvo k výstave Sotheby´s International Reality autorov O. Konupčík a R. Kašpárek</t>
  </si>
  <si>
    <t xml:space="preserve"> Sotheby´s International Reality Praha, ČR</t>
  </si>
  <si>
    <t>30.9.2021</t>
  </si>
  <si>
    <t>YXV</t>
  </si>
  <si>
    <t>Územný plán obce Šintava - Zmeny a doplnky 4/2021</t>
  </si>
  <si>
    <t>Obecný úrad  Šintava</t>
  </si>
  <si>
    <t>13.4.2021</t>
  </si>
  <si>
    <t>Filová Natália</t>
  </si>
  <si>
    <t>Realizácia interiéru coworkingového priestoru na Matfyz (FMFI UK) – Unispace</t>
  </si>
  <si>
    <t>FMFI UK, Bratislava</t>
  </si>
  <si>
    <t>27.9.2021</t>
  </si>
  <si>
    <t xml:space="preserve">Výtvarno priestorové riešenie výstavy:  Priame spoje - výstava fotografií </t>
  </si>
  <si>
    <t>Francúzsky inštitút, Bratislava</t>
  </si>
  <si>
    <t>13.3.-4.4.2021</t>
  </si>
  <si>
    <t>Varga Tibor</t>
  </si>
  <si>
    <t>Návrh interiéru Black Star – Barber shop -realizácia</t>
  </si>
  <si>
    <t>Január - Apríl 2021</t>
  </si>
  <si>
    <t>Hanták Jakub</t>
  </si>
  <si>
    <t>Rodinný dom Henriques v Miloslavove - realizácia</t>
  </si>
  <si>
    <t>26.11.2021</t>
  </si>
  <si>
    <t>Jarmok (risografika) - víťazný návrh  súťaže risografík Trnavský kraj príbehov</t>
  </si>
  <si>
    <t>Krajská organizácia cestovného ruchu, Trnava</t>
  </si>
  <si>
    <t>3.8.2021</t>
  </si>
  <si>
    <t>Interiér obchodnej jednotky GREENGREEN, OC Slimák, Bratislava - realizácia</t>
  </si>
  <si>
    <t>GreenGreen, s.r.o., Bratislava</t>
  </si>
  <si>
    <t>Október-November 2021</t>
  </si>
  <si>
    <t>Dizajn vizuálnej komunikácie konferencie Zdravé domy 2021</t>
  </si>
  <si>
    <t>OZ ArTUR a FAD STU/BCDlab,</t>
  </si>
  <si>
    <t>Informácie v kocke 1 a 2 - objekt  knižné búdky</t>
  </si>
  <si>
    <t>Stará tržnica, Bratislava</t>
  </si>
  <si>
    <t>16.9.2021</t>
  </si>
  <si>
    <t>Expozícia Castellum Romanum - architektonický dizajn expozície</t>
  </si>
  <si>
    <t>Rímske a národopisné múzeum, Iža</t>
  </si>
  <si>
    <t>23.9.2021</t>
  </si>
  <si>
    <t>YVY</t>
  </si>
  <si>
    <t>Výstava: Identita.SK</t>
  </si>
  <si>
    <t>12.11.2021 - 28.2.2022</t>
  </si>
  <si>
    <t>Truben Miroslav</t>
  </si>
  <si>
    <t>Dielo Sflight  -  výstava Digital Modularity /  séria interdisciplinárnych workshopov</t>
  </si>
  <si>
    <t>Galéria M.A.Bazovského. Trenčín</t>
  </si>
  <si>
    <t>12.11.-19.12.2021</t>
  </si>
  <si>
    <t>YVX</t>
  </si>
  <si>
    <t xml:space="preserve">Virtual Exhibition Design From Your Kitchen - Medzinárodná výstava diel vybraných mladých dizajnérov do 30 r. </t>
  </si>
  <si>
    <t>Virtuálna galéria ZDW 360, Zlín, ČR</t>
  </si>
  <si>
    <t>29.3. – 29.4. 2021</t>
  </si>
  <si>
    <t>PYTHAGORAS BOX - realizácia mobilného objektu 1x1x1m</t>
  </si>
  <si>
    <t>YVV</t>
  </si>
  <si>
    <t>Územný plán obce Pata Zmeny a doplnky 2/2021</t>
  </si>
  <si>
    <t>Obecný úrad Pata</t>
  </si>
  <si>
    <t>Júl-August 2021</t>
  </si>
  <si>
    <t>Súťažný architektonicko - výtvarný návrh novej expozície s názvom Expozícia stredovekých a novovekých dejín Liptova / 2. cena</t>
  </si>
  <si>
    <t>Liptovské múzeum, Ružomberok</t>
  </si>
  <si>
    <t>Vráblová Edita</t>
  </si>
  <si>
    <t>Grafický návrh obálky knihy:  Revitalizácia obytného prostredia bytových domov</t>
  </si>
  <si>
    <t>Vydavateľstvo Spektrum, Bratislava</t>
  </si>
  <si>
    <t>Puškár Branislav</t>
  </si>
  <si>
    <t>4.výstava Dopĺňanie sféry D.Tomečková a P. Jánošík krúžia okolo Sféry . Dielo : Nástroj na ‚‘‘Veľký tresk‘‘</t>
  </si>
  <si>
    <t>Kunsthalle, Žilina</t>
  </si>
  <si>
    <t>16.11.-5.12.2021</t>
  </si>
  <si>
    <t>Radové rodinné domy Prúdy – blok SO.05  - realizácia</t>
  </si>
  <si>
    <t>TS Stavby, s.r.o., Dvorníky</t>
  </si>
  <si>
    <t>Rodinný dom v Bernolákove - projekt pre SP</t>
  </si>
  <si>
    <t>Servisné centrum Allianz - Slovenská poisťovňa, a. s. v Žiline</t>
  </si>
  <si>
    <t>Allianz, Slovenská poisťovňa, a.s., Žilina</t>
  </si>
  <si>
    <t>August 2021</t>
  </si>
  <si>
    <t>Servisné centrum Allianz - Slovenská poisťovňa, a. s. v Nitre</t>
  </si>
  <si>
    <t>Allianz, Slovenská poisťovňa, a.s., Nitra</t>
  </si>
  <si>
    <t>Servisné centrum Allianz - Slovenská poisťovňa, a. s. v Košiciach</t>
  </si>
  <si>
    <t>Allianz, Slovenská poisťovňa, a.s., Košice</t>
  </si>
  <si>
    <t>Servisné centrum Allianz - Slovenská poisťovňa, a. s. v Banskej Bystrici</t>
  </si>
  <si>
    <t xml:space="preserve">Allianz, Slovenská poisťovňa, a.s., Banská Bystrica </t>
  </si>
  <si>
    <t>Apríl 2021</t>
  </si>
  <si>
    <t>Servisné centrum Allianz - Slovenská poisťovňa, a. s. v Bratislave</t>
  </si>
  <si>
    <t>Allianz, Slovenská poisťovňa, a.s., Bratislava</t>
  </si>
  <si>
    <t>Modelovňa Ústavu dizajnu FAD STU</t>
  </si>
  <si>
    <t>STU, Bratislava</t>
  </si>
  <si>
    <t>Morgenstein Peter</t>
  </si>
  <si>
    <t>Radový rodinný dom Prúdy – SO.03.01 - realizácia</t>
  </si>
  <si>
    <t>Investor: Haus Land s.r.o., Sereď</t>
  </si>
  <si>
    <t>8.12.2021</t>
  </si>
  <si>
    <t>Radový rodinný dom Prúdy – SO.03.02 - realizácia</t>
  </si>
  <si>
    <t>Radový rodinný dom Prúdy – SO.03.03 - realizácia</t>
  </si>
  <si>
    <t>Radový rodinný dom Prúdy – SO.03.04 - realizácia</t>
  </si>
  <si>
    <t>Radový rodinný dom Prúdy – SO.03.05 - realizácia</t>
  </si>
  <si>
    <t>Radový rodinný dom Prúdy – SO.03.06- realizácia</t>
  </si>
  <si>
    <t>15.12.2021</t>
  </si>
  <si>
    <t>Prepojovací objekt s katedrálou sv. Martina, Rudnayovo nám. v Bratislave - realizácia</t>
  </si>
  <si>
    <t>Layout web stránky Kúsok dreva - návrh layoutu pre web stránku</t>
  </si>
  <si>
    <t>OZ BCDlab, Bratislava</t>
  </si>
  <si>
    <t>Rodinný dom, Bratislava - Dúbravka</t>
  </si>
  <si>
    <t>Interiér obchodnej prevádzky Orange, OC Hypernova Bardejov</t>
  </si>
  <si>
    <t>Orange Slovensko, a.s., Bratislava</t>
  </si>
  <si>
    <t>Interiér obchodnej prevádzky Orange,  Humenné</t>
  </si>
  <si>
    <t>Interiér obchodnej prevádzky Orange,  Kolárovo</t>
  </si>
  <si>
    <t>Interiér obchodnej prevádzky Orange,  OC CASSOVIA Košice</t>
  </si>
  <si>
    <t>Interiér obchodnej prevádzky Orange, ul. Štefánikova Martin</t>
  </si>
  <si>
    <t>Interiér obchodnej prevádzky Orange,  OC FORUM Prešov</t>
  </si>
  <si>
    <t>Interiér obchodnej prevádzky Orange,  Trebišov</t>
  </si>
  <si>
    <t>Interiér obchodnej prevádzky Orange,  Vranov nad Topľou</t>
  </si>
  <si>
    <t>Interiér obchodnej prevádzky Orange,  OC AUPARK Žilina</t>
  </si>
  <si>
    <t>Interiér obchodnej prevádzky Orange,  OC FORUM Poprad</t>
  </si>
  <si>
    <t>Interiér obchodnej prevádzky Orange,  OC TULIP Martin</t>
  </si>
  <si>
    <t>Interiér obchodnej prevádzky Orange,  Partizánske</t>
  </si>
  <si>
    <t>Stolpersteine -  osádzanie dlažobných kociek s mosadznou tabuľkou</t>
  </si>
  <si>
    <t>exteriér - Kúpeľná a Panská ul., Bratislava</t>
  </si>
  <si>
    <t>9.9.-12.9.2021</t>
  </si>
  <si>
    <t>XZX</t>
  </si>
  <si>
    <t>Webový design pre advokátsku kanceláriu Pavlíčková a Pavlíček.</t>
  </si>
  <si>
    <t>Advokátska kancelária, Zlín, ČR</t>
  </si>
  <si>
    <t>XZV</t>
  </si>
  <si>
    <t>Logotyp a vizuální identita - Košíček</t>
  </si>
  <si>
    <t>ITENSA s.r.o., Komárno</t>
  </si>
  <si>
    <t>Logotyp a web design - Decostore</t>
  </si>
  <si>
    <t>CreataiveSites, s.r.o., Bratislava</t>
  </si>
  <si>
    <t>Výstavba nájomných bytov na Jesenského 4 v Košiciach -architektonická súťaž</t>
  </si>
  <si>
    <t>Magistrát mesta Košice a ÚHA Košice</t>
  </si>
  <si>
    <t>24.3.2021</t>
  </si>
  <si>
    <t>Návrh  a realizácia dizajnu  bytu B.121 (105 m2) v objekte EINPARK</t>
  </si>
  <si>
    <t>Súkromný investor, Chorvátsky Grob</t>
  </si>
  <si>
    <t>Bondie - Webový dizajn e-shopu</t>
  </si>
  <si>
    <t>CreativeSites, s.r.o., Bratislava</t>
  </si>
  <si>
    <t xml:space="preserve"> 2021</t>
  </si>
  <si>
    <t>Gugenio - Webový design pro e-shop Gugenio</t>
  </si>
  <si>
    <t>Yuri Korec &amp; Co - design vizuálnej komunikácie</t>
  </si>
  <si>
    <t>Občianske združenie Skrzprst, Bratislava</t>
  </si>
  <si>
    <t>Dizajn vizuálnej komunikácie pre predstavenie Sapiens Territory performera Yuriho Koreca, grafický design</t>
  </si>
  <si>
    <t>XYX</t>
  </si>
  <si>
    <t>Spolkový dům Velešín - architektonická súťaž</t>
  </si>
  <si>
    <t xml:space="preserve">U Zlaté Podkovy s.r.o., Velešín, ČR </t>
  </si>
  <si>
    <t>25.3.2021</t>
  </si>
  <si>
    <t>Bátor Jozef</t>
  </si>
  <si>
    <t>Spolkový dům Velešín - návrh na architektonickú súťaž</t>
  </si>
  <si>
    <t>Dom s bytmi pre seniorov- návrh na architektonickú súťaž</t>
  </si>
  <si>
    <t>Mesto Krásno, ČR</t>
  </si>
  <si>
    <t>17.9.2021</t>
  </si>
  <si>
    <t>Materská škola Jeseniova,  Praha - návrh na architektonickú súťaž</t>
  </si>
  <si>
    <t>Mestská časť Praha 3, ČR</t>
  </si>
  <si>
    <t>22.9.2021</t>
  </si>
  <si>
    <t>Paňák Pavol</t>
  </si>
  <si>
    <t>Centrála správy železníc, Praha - urbanisticko-architektonická súťaž</t>
  </si>
  <si>
    <t>Správa železníc, Praha</t>
  </si>
  <si>
    <t>XYV</t>
  </si>
  <si>
    <t>Končeková Danica</t>
  </si>
  <si>
    <t xml:space="preserve">Rekonštrukcia objektu SOŠ v Banskej Štiavnici na  špecializované zariadenie DSS a nájomné bývanie  -štúdia </t>
  </si>
  <si>
    <t>Domov MÁRIE, Banská Štiavnica</t>
  </si>
  <si>
    <t>Látečka Rudolf</t>
  </si>
  <si>
    <t>Rollová Lea</t>
  </si>
  <si>
    <t>Boháčová  Kristína</t>
  </si>
  <si>
    <t>Súťažný architektonický návrh: Dostavba komplexu Vysokej školy múzických umení na Svoradovej ulici, BA</t>
  </si>
  <si>
    <t>VŠMU, Bratislava</t>
  </si>
  <si>
    <t>Nov.- December 2021</t>
  </si>
  <si>
    <t>Architektonická štúdia umiestnenia telocvične, Gymnázium Ľudovíta Štúra, Trenčín</t>
  </si>
  <si>
    <t>Gymnázium Ľudovíta Štúra, Trenčín</t>
  </si>
  <si>
    <t>23.2.2021</t>
  </si>
  <si>
    <t>Štúdia modernizácie mestských kúpeľov -  plavárne v Banskej Štiavnici</t>
  </si>
  <si>
    <t>Mesto Banská Štiavnica</t>
  </si>
  <si>
    <t>25.10.2021</t>
  </si>
  <si>
    <t>Rekonštrukcia strechy a krovu kostola sv. Michala Archanjela v Bánove</t>
  </si>
  <si>
    <t>Rímskokatolícka cirkev, farnosť Bánov</t>
  </si>
  <si>
    <t>Kursalon, s.r.o., Piešťany</t>
  </si>
  <si>
    <t>Rekonštrukcia budovy radnice, Žilina - projekt pre stavebné povolenie</t>
  </si>
  <si>
    <t>Mesto Žilina</t>
  </si>
  <si>
    <t>12.5.2021</t>
  </si>
  <si>
    <t>Návrh interiéru priestorov DITEC, Gazdovský rad, Šamorín - štúdia</t>
  </si>
  <si>
    <t>Investori: DITEC a MADTech, Bratislava</t>
  </si>
  <si>
    <t>Obytná zóna Slnný háj, Staré Grunty  - vyzvaná architektonická súťaž/ 2.cena</t>
  </si>
  <si>
    <t>DELOIS s.r.o., Bratislava</t>
  </si>
  <si>
    <t>Kolimárová Simona</t>
  </si>
  <si>
    <t>Rekonštrukcia internátu Hviezda - Interná neanon. dvojkolová architektonická súťaž pre uzavretý počet súťažných tímov</t>
  </si>
  <si>
    <t>FAD STU, Bratislava</t>
  </si>
  <si>
    <t>Apríl - Jún 2021</t>
  </si>
  <si>
    <t>Kacej Michal</t>
  </si>
  <si>
    <t>Revitalizácia verejného priestoru - projekt pre ÚR</t>
  </si>
  <si>
    <t>Obec Šarišské Michaľany</t>
  </si>
  <si>
    <t>29.12.2021</t>
  </si>
  <si>
    <t>Andráš Milan</t>
  </si>
  <si>
    <t>XXV</t>
  </si>
  <si>
    <t>Rodinný dom Strmé sady, Bratislava - projekt pre SP</t>
  </si>
  <si>
    <t>3.2.2021</t>
  </si>
  <si>
    <t>Rekonštrukcia a nadstavba rodinného domu s ateliérom - projekt pre SP</t>
  </si>
  <si>
    <t>Návrh a realizácia dizajnu malometrážneho bytu  v Rači</t>
  </si>
  <si>
    <t>Czafík Michal</t>
  </si>
  <si>
    <t>Rodinný dom, Bratislava - Jarovce (Projekt pre stavebné povolenie + realizačný projekt)</t>
  </si>
  <si>
    <t>Rodinný dom s garážou, Bratislava - Jarovce (Projekt pre stavebné povolenie )</t>
  </si>
  <si>
    <t>Máj 2021</t>
  </si>
  <si>
    <t>Madona – exteriérové výtvarné dielo - Inštalácia do niky na fasáde</t>
  </si>
  <si>
    <t>Rímskokat.cirkev, farnosť sv. Martina, Bratislava</t>
  </si>
  <si>
    <t>15.8.2021</t>
  </si>
  <si>
    <t>Územný plán obce Trhová Hradská Zmeny a doplnky 2/2021</t>
  </si>
  <si>
    <t>Obec Trhová Hradská</t>
  </si>
  <si>
    <t>XVV</t>
  </si>
  <si>
    <t>Rodinný dom, Rusovce - projekt pre SP</t>
  </si>
  <si>
    <t>20.1.2021</t>
  </si>
  <si>
    <t>Rodiný dom s dvojgarážou, Solčany - projekt pre SP</t>
  </si>
  <si>
    <t>Súkromný investor, Topoľčany</t>
  </si>
  <si>
    <t>3.6.2021</t>
  </si>
  <si>
    <t>Výstava: Život je taký pestrý / Kurátorka  Eva Hurajová</t>
  </si>
  <si>
    <t>Staromestská knižnica, Bratislava</t>
  </si>
  <si>
    <t>6.9. - 30.9.2021</t>
  </si>
  <si>
    <t>Dorko, František</t>
  </si>
  <si>
    <t>Rekonštrukcia rodinného domu - Vajnory</t>
  </si>
  <si>
    <t>Firemný kalendár pre firmu europlac na rok 2022</t>
  </si>
  <si>
    <t>PYTHAGORAS BOOK  - katalóg pre vybrané produkty f. europlac (20 strán)</t>
  </si>
  <si>
    <t>Europlac porfólio - prezentácia</t>
  </si>
  <si>
    <t>Kolektívna výberová predajná výstava: Spoločnosti voľných výtvarných umelcov/ Kurátor: Zuzana Neumannová</t>
  </si>
  <si>
    <t>Galéria CIT, Bratislava</t>
  </si>
  <si>
    <t>25.11.2021 - 14.01.2022</t>
  </si>
  <si>
    <t>Novostavba rodinného domu - realizácia</t>
  </si>
  <si>
    <t>Súkromný investor, Banská Bystrica</t>
  </si>
  <si>
    <t>5.5.2021</t>
  </si>
  <si>
    <t>Súkromný investor, Poltár</t>
  </si>
  <si>
    <t>Súkromný investor, Lučene</t>
  </si>
  <si>
    <t>10.12.2021</t>
  </si>
  <si>
    <t>Rekonštrukcia strechy a krovu meštianskeho domu na Dolnej ulici č. 7 v Kremnici</t>
  </si>
  <si>
    <t>7.10.2021</t>
  </si>
  <si>
    <t xml:space="preserve">Výstava: „Farby nádeje“  </t>
  </si>
  <si>
    <t>Kafé Lampy, Bratislava</t>
  </si>
  <si>
    <t>19.4.-17.6.2021</t>
  </si>
  <si>
    <t>Rodinný dom - Podvažie</t>
  </si>
  <si>
    <t>Súkromný investor, Dubnica nad Váhom</t>
  </si>
  <si>
    <t>2.6.2021</t>
  </si>
  <si>
    <t>Rodinný dom – novostavba - Miloslavov</t>
  </si>
  <si>
    <t>Ministerstvo kultúry</t>
  </si>
  <si>
    <t>G</t>
  </si>
  <si>
    <t>MK-2362/2021-423</t>
  </si>
  <si>
    <t>Makýš Oto, doc. Ing. PhD.</t>
  </si>
  <si>
    <t>Vydanie publikácie o rímsach nachádzajúcich sa na stredovekých a novovekých budovách (materiály, konštrukcie, technológie, proporcie, poruchy a pod.)</t>
  </si>
  <si>
    <t>01.01.2021 - 31.12.2021</t>
  </si>
  <si>
    <t>MK-2364/2021-423</t>
  </si>
  <si>
    <t>Študijné cesty študentov k téme obnovy pamiatok</t>
  </si>
  <si>
    <t>MK-2371/2021-423</t>
  </si>
  <si>
    <t xml:space="preserve">Dni technológie obnovy pamiatok - DTOP 2021 </t>
  </si>
  <si>
    <t>MK-2388/2021-423</t>
  </si>
  <si>
    <t>Publikácie a seminárne k pamiatkovej obnove</t>
  </si>
  <si>
    <t>MK-2870/2021-423</t>
  </si>
  <si>
    <t>Kvasnicová Magdaléna, doc. PhDr., PhD</t>
  </si>
  <si>
    <t>Koniareň a zachované prvky drobnej architektúry v parku Rakovských v Kočovciach</t>
  </si>
  <si>
    <t>Fond na podporu umenia</t>
  </si>
  <si>
    <t>FNPU-21-514-04807</t>
  </si>
  <si>
    <t>Bieliková Barbora, Mgr.</t>
  </si>
  <si>
    <t>Akvízia knižnice a informačného centra Stavebnej fakulty STU v Bratislave</t>
  </si>
  <si>
    <t>Bratislavský samosprávny kraj</t>
  </si>
  <si>
    <t>DOT/2021/0295</t>
  </si>
  <si>
    <t>Gregorová Jana, doc. Ing. arch.</t>
  </si>
  <si>
    <t>Tradícia a jej ochrana v procese projektovania</t>
  </si>
  <si>
    <t>ERASMUS+ KA2</t>
  </si>
  <si>
    <t>Z</t>
  </si>
  <si>
    <t>561890-EPP-1-2015-1-IT-EPPKA2-CBHE-JP/ERASMUS-KA2</t>
  </si>
  <si>
    <t>Stanko Štefan, doc. Ing. PhD.</t>
  </si>
  <si>
    <t>MARUEEB - Master Degree in Innovative Technologies in Energy Efficient Buildings for Russian and Armenian Universities and Stakeholders</t>
  </si>
  <si>
    <t>2015-2018</t>
  </si>
  <si>
    <t>dofinancovanie</t>
  </si>
  <si>
    <t>2019-1-HU01-KA203-060975</t>
  </si>
  <si>
    <t xml:space="preserve">Rabenseifer Roman, doc.Ing.arch. Dr.tech </t>
  </si>
  <si>
    <t>Higher Education Package for Nearly Zero Energy and Smart Building Design</t>
  </si>
  <si>
    <t>1.9.2019 - 31.8.2022</t>
  </si>
  <si>
    <t>Správa ciest</t>
  </si>
  <si>
    <t>O</t>
  </si>
  <si>
    <t>PB50</t>
  </si>
  <si>
    <t>Halvoník Jaroslav,prof.Ing.PhD.</t>
  </si>
  <si>
    <t>Diagnostické zhodnotenie stavu mostných objektov</t>
  </si>
  <si>
    <t>Dopravoprojekt</t>
  </si>
  <si>
    <t>PA15</t>
  </si>
  <si>
    <t xml:space="preserve">Cáapayiová Silvia,Ing,PhD. </t>
  </si>
  <si>
    <t xml:space="preserve">Analýzy vhodnosti materiálov do telesa pozemných komunikácií a konštrukcie vozovky na úseku D4 </t>
  </si>
  <si>
    <t>Meto Trnava</t>
  </si>
  <si>
    <t>PA94</t>
  </si>
  <si>
    <t>Schlosser Tibor,doc.Ing.CSc.</t>
  </si>
  <si>
    <t xml:space="preserve">Vypracovanie posudku pre technickú špecifikáciu-inteligentné riadenie dopravy - SMART TRNAVA </t>
  </si>
  <si>
    <t>Reming, a.s.</t>
  </si>
  <si>
    <t>PA76</t>
  </si>
  <si>
    <t>Zuzulová Andrea,doc.Ing.PhD.</t>
  </si>
  <si>
    <t>ŽSR, Modernizácia železničnej trate DNV-štátna hranica SR/ČR.</t>
  </si>
  <si>
    <t>Metro a.s.</t>
  </si>
  <si>
    <t>PB14</t>
  </si>
  <si>
    <t>Dopravno-kapacitný prieskum pre projekt Vajnory (DKP)-súčasný stav.</t>
  </si>
  <si>
    <t>Hl.mesto Sr</t>
  </si>
  <si>
    <t>PA02</t>
  </si>
  <si>
    <t xml:space="preserve">Dopravné riešenie-trasovania električky a  následne odborná súčinnosť </t>
  </si>
  <si>
    <t>Žilinská univerzita</t>
  </si>
  <si>
    <t>PW84</t>
  </si>
  <si>
    <t>Nové štandardy projektovania"</t>
  </si>
  <si>
    <t>PA83</t>
  </si>
  <si>
    <t>Vyhotovenie technicko-ekonomických štúdií podľa cenovej ponuky zo dňa  30.6.2021</t>
  </si>
  <si>
    <t>AFRY CZ</t>
  </si>
  <si>
    <t>PB36</t>
  </si>
  <si>
    <t>Školenie o výpočte konštrukcií vozoviek podľa TP a o príručke užívateľa programu LAYMED</t>
  </si>
  <si>
    <t>PT Engineering</t>
  </si>
  <si>
    <t>PA12</t>
  </si>
  <si>
    <t>Erdélyi Ján, doc,Ing.PhD.</t>
  </si>
  <si>
    <t>3D Scanu</t>
  </si>
  <si>
    <t>Kartografický ústav</t>
  </si>
  <si>
    <t>PA25</t>
  </si>
  <si>
    <t>Vykonanie kalibrácie invarových nivelačných lát</t>
  </si>
  <si>
    <t>MTF STU Trnava</t>
  </si>
  <si>
    <t>PA03</t>
  </si>
  <si>
    <t>Kyrinovič Peter,doc.Ing.PhD.</t>
  </si>
  <si>
    <t>Vykonanie geodetického zamerania a vypracovanie projektovej dokumentácie skutočného stavu bazéna MTF</t>
  </si>
  <si>
    <t>PA30</t>
  </si>
  <si>
    <t>Vykonanie geodetického zamerania rovinnosti stien a podlahy miestnosti č. 013 v budove SO 105</t>
  </si>
  <si>
    <t>Banské projekty</t>
  </si>
  <si>
    <t>PA32</t>
  </si>
  <si>
    <t xml:space="preserve">Vykonanie geodetického zamerania presklenej fasády a nosnej oceľovej konštrukcie fasády budovy </t>
  </si>
  <si>
    <t>Geoig s.r.o.</t>
  </si>
  <si>
    <t>PA62</t>
  </si>
  <si>
    <t xml:space="preserve">Vykonanie kalibrácie: Kódovej nivelačnej laty </t>
  </si>
  <si>
    <t>PB04</t>
  </si>
  <si>
    <t>3D Scan-Lenzing Rakúsko</t>
  </si>
  <si>
    <t>PB11</t>
  </si>
  <si>
    <t>Kopáčik Alojz,prof.Ing.Ph&amp;d.</t>
  </si>
  <si>
    <t>Konferencia IPG</t>
  </si>
  <si>
    <t>Geostar,s.r.o.</t>
  </si>
  <si>
    <t>PR62</t>
  </si>
  <si>
    <t>Kopecký Miloslav,prof.Ing.,PhD.</t>
  </si>
  <si>
    <t>Zhodnotenia výsledkov odčítaných a vyhodnotených geotechnických meraní objednávateľa R2 Žiar nad Hronom obchvat.</t>
  </si>
  <si>
    <t>SVP, š.p.</t>
  </si>
  <si>
    <t>PW96</t>
  </si>
  <si>
    <t>Bednárová Emília,prof.Ing.PhD.</t>
  </si>
  <si>
    <t>Expertné posúdenie anomálneho vývoja hladín v podloží priehrady a návrh opatrení.</t>
  </si>
  <si>
    <t>Mondi SCP a.s.</t>
  </si>
  <si>
    <t>PA24</t>
  </si>
  <si>
    <t>Kopecký Miloslav,prof.RNDr.PhD</t>
  </si>
  <si>
    <t>Meranie hladín podzemných vôd na účelovej komunikácii"</t>
  </si>
  <si>
    <t>PW74</t>
  </si>
  <si>
    <t xml:space="preserve">Analýza stability svahu </t>
  </si>
  <si>
    <t>PW45</t>
  </si>
  <si>
    <t>Inklinometrické merania stability svahu na účelovej komunikácii</t>
  </si>
  <si>
    <t>Vodohosp.výstavba</t>
  </si>
  <si>
    <t>PY96</t>
  </si>
  <si>
    <t>Slávik Ivan,doc.Ing.PhD.</t>
  </si>
  <si>
    <t>Experimentálny výskum vlastností zemín odkaliska Predajná I".</t>
  </si>
  <si>
    <t>Rímsko-kat.cirkev</t>
  </si>
  <si>
    <t>PA96</t>
  </si>
  <si>
    <t>Brček Martin,RNDr.PhD.</t>
  </si>
  <si>
    <t>Inžinierskogeologický prieskum v lokalite Ivanka pri Dunaji pre Green House projekt."</t>
  </si>
  <si>
    <t>PA51*1</t>
  </si>
  <si>
    <t xml:space="preserve">Analýza priesakových pomerov v telese a v podloží ochrannej hrádze </t>
  </si>
  <si>
    <t>PA51*2</t>
  </si>
  <si>
    <t>Analýza priesakových pomerov v telese a v podloží priehrady</t>
  </si>
  <si>
    <t>PW80</t>
  </si>
  <si>
    <t>Posúdenie konštrukčnej stability telesa priehrady pri manipulácii s hladinou vody v zásobnom priestore nádrže.</t>
  </si>
  <si>
    <t>PA42</t>
  </si>
  <si>
    <t>Orfánus Martin,Ing.PhD.</t>
  </si>
  <si>
    <t>Základy hydrodynamického modelovania prúdenia vody v prostredí HEC-RAS6 pomocou 2D modelovania formou online výuky.</t>
  </si>
  <si>
    <t>PW06</t>
  </si>
  <si>
    <t>Dušička Peter,prof.Ing.PhD.</t>
  </si>
  <si>
    <t xml:space="preserve">VE Žilina-Štúdia zvýšenia hornej prevádzkovej hladiny VDŽ </t>
  </si>
  <si>
    <t>NDS a.s.</t>
  </si>
  <si>
    <t>PA35</t>
  </si>
  <si>
    <t>Šoltész Andrej,prof..Ing.PhD-</t>
  </si>
  <si>
    <t>Poskytnutie služieb konzultačnej činnosti v počte 90 hodín</t>
  </si>
  <si>
    <t>SKY Park</t>
  </si>
  <si>
    <t>PA49</t>
  </si>
  <si>
    <t>Bielek Boris,prof.Ing.PhD.</t>
  </si>
  <si>
    <t>Vedecko-výskumnú spoluprácu zameranú na laboratórne experimentálne overenie akustickej nepriezvučnosti stropov v administratívnom objekte</t>
  </si>
  <si>
    <t>Aku Desing</t>
  </si>
  <si>
    <t>PA41</t>
  </si>
  <si>
    <t>Szabó Daniel,Mgr.</t>
  </si>
  <si>
    <t>Vyhodnotenie z meraní</t>
  </si>
  <si>
    <t>Schuco</t>
  </si>
  <si>
    <t>PA47</t>
  </si>
  <si>
    <t>Umiestnenie loga Vašej spoločnosti na panel umiestnený na experimentálnom zariadení Twin-rooms v CL STU</t>
  </si>
  <si>
    <t>Applied Acoustq</t>
  </si>
  <si>
    <t>PA45</t>
  </si>
  <si>
    <t xml:space="preserve">Merania zvukovej pohltivosti absorbérov DURISOL LSA </t>
  </si>
  <si>
    <t>Eustream a.s.</t>
  </si>
  <si>
    <t>PA48</t>
  </si>
  <si>
    <t>Brodniansky Ján,prof.Ing.PhD.</t>
  </si>
  <si>
    <t>Autorský dozor a konzultácie počas vybraných činností pri oprave koróznych vád v brzdnom bloku</t>
  </si>
  <si>
    <t>Pavel Filo</t>
  </si>
  <si>
    <t>PA53</t>
  </si>
  <si>
    <t>Chmelík Vojtech,doc.Ing.PhD.</t>
  </si>
  <si>
    <t>Prepočet váženej neperiezvučnosti Rw</t>
  </si>
  <si>
    <t>Tomra Sorting,s.r.o.</t>
  </si>
  <si>
    <t>PB16</t>
  </si>
  <si>
    <t xml:space="preserve">Meranie parametrov priestorovej akustiky </t>
  </si>
  <si>
    <t>Ing.Skoček</t>
  </si>
  <si>
    <t>PB35</t>
  </si>
  <si>
    <t>Prepočet váženej nepriezvučnosti Rw zvislej deliacej konštrukcie a záverečnej správy</t>
  </si>
  <si>
    <t>Bory Home III</t>
  </si>
  <si>
    <t>PA60</t>
  </si>
  <si>
    <t>Macák Marek,Ing.PhD.</t>
  </si>
  <si>
    <t>Posúdenie kvality vnútorného prostredia obytnej miestnosti</t>
  </si>
  <si>
    <t>PA60*2</t>
  </si>
  <si>
    <t>PIO Keramoprojekt a.s.</t>
  </si>
  <si>
    <t>PA39</t>
  </si>
  <si>
    <t>Sokol Milan,prof.Ing.PhD.</t>
  </si>
  <si>
    <t xml:space="preserve">Monitorovanie vibrácií na stavbe Úpravňa mastenca Gemerská Poloma </t>
  </si>
  <si>
    <t>PA78</t>
  </si>
  <si>
    <t>Jendželovský Norbert,prof.Ing.PhD.</t>
  </si>
  <si>
    <t>Termodynamická analýza konštrukcií pri zaťažení požiarom"</t>
  </si>
  <si>
    <t>PA79</t>
  </si>
  <si>
    <t>Termodynamická analýza konštrukcií pri zaťažení požiarom".</t>
  </si>
  <si>
    <t>Bory Hoome</t>
  </si>
  <si>
    <t>PA80</t>
  </si>
  <si>
    <t>FP Solutions</t>
  </si>
  <si>
    <t>PA82</t>
  </si>
  <si>
    <t>Stanovenie požiadaviek na požiarnu odolnosť konštrukcií".</t>
  </si>
  <si>
    <t>Dreamer, s.r.o.</t>
  </si>
  <si>
    <t>PA81</t>
  </si>
  <si>
    <t>TSUS</t>
  </si>
  <si>
    <t>PA65</t>
  </si>
  <si>
    <t>Štefunková Zuzana,Ing.PhD.</t>
  </si>
  <si>
    <t>Určenie minerálneho zloženia RTG difrakčnou analýzou</t>
  </si>
  <si>
    <t>VUKI a.s.</t>
  </si>
  <si>
    <t>PW85</t>
  </si>
  <si>
    <t xml:space="preserve">Odovzdanie záverečnej správy o výsledkoch meraní </t>
  </si>
  <si>
    <t>Dušan Ondrišík</t>
  </si>
  <si>
    <t>PA27</t>
  </si>
  <si>
    <t>Gašparík Jozef,prof.Ing.Phd.</t>
  </si>
  <si>
    <t>Odovzdanie elektronickej dokumentácie integrovaného systému manažérstva kvality</t>
  </si>
  <si>
    <t>PURA W s.r.o.</t>
  </si>
  <si>
    <t>PA58</t>
  </si>
  <si>
    <t xml:space="preserve">Odovzdanie elektronickej dokumentácie integrovaného systému manažérstva kvality </t>
  </si>
  <si>
    <t>BSK</t>
  </si>
  <si>
    <t>PA89</t>
  </si>
  <si>
    <t>Makýš Peter, doc. Ing. PhD.</t>
  </si>
  <si>
    <t>Rekonštrukcia a investičná podpora COVP Polygrafická</t>
  </si>
  <si>
    <t>Cedis s.r.o.</t>
  </si>
  <si>
    <t>PA90</t>
  </si>
  <si>
    <t>Zodpovedania otázok týkajúcich sa časového plánovania</t>
  </si>
  <si>
    <t>ÚVO</t>
  </si>
  <si>
    <t>PB21</t>
  </si>
  <si>
    <t>Rekonštrukcia technického pavilónu FU-NANO-Biolab</t>
  </si>
  <si>
    <t>PB28</t>
  </si>
  <si>
    <t>Inovácia a modernizácia ÚV Hriňová</t>
  </si>
  <si>
    <t>Úrad pre normalizáciu</t>
  </si>
  <si>
    <t>PB09</t>
  </si>
  <si>
    <t>Somorová Viera,doc.Ing.PhD.</t>
  </si>
  <si>
    <t>Preklad normy STN EN ISO 41014:2020</t>
  </si>
  <si>
    <t>PB10</t>
  </si>
  <si>
    <t>Preklad normy CEN ISO/TR 41013:2021</t>
  </si>
  <si>
    <t>PA21</t>
  </si>
  <si>
    <t>Skúšky osvedčovateľov</t>
  </si>
  <si>
    <t>SPP a.s.</t>
  </si>
  <si>
    <t>PA36</t>
  </si>
  <si>
    <t>Víchová Kamila,Ing.PhD.</t>
  </si>
  <si>
    <t xml:space="preserve">Vypracovanie odborného vyhotovenia </t>
  </si>
  <si>
    <t>Prior</t>
  </si>
  <si>
    <t>PA98</t>
  </si>
  <si>
    <t>Pilař Pavol Ing.Mgr.art,ArtD.</t>
  </si>
  <si>
    <t xml:space="preserve">Overovacia štúdia objektov OD PRIOR piešťany, Liptovský Mikuláš </t>
  </si>
  <si>
    <t>PA88</t>
  </si>
  <si>
    <t>Bránický Filip,Ing.PhD.</t>
  </si>
  <si>
    <t xml:space="preserve">Návrh modernizácie a revitalizácie centrálnej mestskej zóny mesta Námestovo </t>
  </si>
  <si>
    <t>Union Poisťovňa</t>
  </si>
  <si>
    <t>PA14</t>
  </si>
  <si>
    <t>Petráková Zora,doc.Ing.PhD.</t>
  </si>
  <si>
    <t>Určenia príčin porušenia oporného múra,kanalizácie,asfaltovej parkovacej plochy objektu Sliezky dom.</t>
  </si>
  <si>
    <t>OR PZ Malacky</t>
  </si>
  <si>
    <t>PW87</t>
  </si>
  <si>
    <t>Vypracovanie ZP vo veci stanovenia všeobecnej hodnoty pozemkov v zmysle uznesenia.</t>
  </si>
  <si>
    <t>Žilinská teplárenská</t>
  </si>
  <si>
    <t>PW78</t>
  </si>
  <si>
    <t>Stanovenie všeobecnej hodnoty pozemkov v súvislosti s majetkoprávnym vysporiadaním pozemkov pod odkaliskom ŽT.</t>
  </si>
  <si>
    <t>PW48</t>
  </si>
  <si>
    <t xml:space="preserve">Vypracovanie odborného vyjadrenia-riadenie bezpečnosti,návrh opatrení a analýza financovateľnosti bezpečnostných opatrení na cestách I. triedy v II. etape </t>
  </si>
  <si>
    <t>Ing.Badrňová</t>
  </si>
  <si>
    <t>PW88</t>
  </si>
  <si>
    <t>Vypracovanie ZP vo veci:zhotoviteľom neakceptovanej reklamácie rovnej strechy bytového domu na Andovskej ul. Nové Zámky</t>
  </si>
  <si>
    <t>OR PZ Dolný Kubín</t>
  </si>
  <si>
    <t>PV83</t>
  </si>
  <si>
    <t>Doplnok k znaleckému posudku.</t>
  </si>
  <si>
    <t>FR SR</t>
  </si>
  <si>
    <t>PA26</t>
  </si>
  <si>
    <t xml:space="preserve">Odborné posúdenia ceny za nájom pozemkov pre účely daňového konanie </t>
  </si>
  <si>
    <t>OS Dolný Kubín</t>
  </si>
  <si>
    <t>PW54</t>
  </si>
  <si>
    <t>Vypracovanie ZP v právnej veci</t>
  </si>
  <si>
    <t>OS Trnava</t>
  </si>
  <si>
    <t>PA33</t>
  </si>
  <si>
    <t>Vyúčtovanie ZP v právnej veci vo veci Uznesenia 16C/222/2016.</t>
  </si>
  <si>
    <t>Energo Kubín</t>
  </si>
  <si>
    <t>PB03</t>
  </si>
  <si>
    <t xml:space="preserve">Znalecké posudzovanie triedy betónu odstreďovaných betónových stožiarov" </t>
  </si>
  <si>
    <t>PPA</t>
  </si>
  <si>
    <t>PW22</t>
  </si>
  <si>
    <t>Posúdenia hospodárnosti a efektívnosti a účinnosti vynaložených finančných prostriedkov zo zdrojov EÚ</t>
  </si>
  <si>
    <t>KR PZ Trenčín</t>
  </si>
  <si>
    <t>PB07</t>
  </si>
  <si>
    <t xml:space="preserve">ZP vo veci: KRP-116/2-VYS-TN-2020 vedenej na KR PZ Trenčín </t>
  </si>
  <si>
    <t>OS BA III</t>
  </si>
  <si>
    <t>PW99</t>
  </si>
  <si>
    <t xml:space="preserve"> ZPv právnej veci žalobcu: 1/Ing.J.Kalný proti žalovaným 1/Ing. Ján Šimko vo veci Uznesenia 11C/187/2005</t>
  </si>
  <si>
    <t>PB31</t>
  </si>
  <si>
    <t>Odborné minimum</t>
  </si>
  <si>
    <t>PA72</t>
  </si>
  <si>
    <t>CRH Slovensko</t>
  </si>
  <si>
    <t>PA18</t>
  </si>
  <si>
    <t>Priechodský Vladimír,Ing.PhD.</t>
  </si>
  <si>
    <t>Dodanie protokolov zo skúšok modulu pružnosti</t>
  </si>
  <si>
    <t>Špecial Trans</t>
  </si>
  <si>
    <t>PA16</t>
  </si>
  <si>
    <t>Dodanie Odborného vyjadrenia k pevnosti betónu pilierov</t>
  </si>
  <si>
    <t>Skeleton a.s.</t>
  </si>
  <si>
    <t>PA22</t>
  </si>
  <si>
    <t>Dodanie protokolov zo skúšok</t>
  </si>
  <si>
    <t>Vertical</t>
  </si>
  <si>
    <t>PA28</t>
  </si>
  <si>
    <t>PA31</t>
  </si>
  <si>
    <t>Cor Metal</t>
  </si>
  <si>
    <t>PA61</t>
  </si>
  <si>
    <t>Dodanie výsledkov skúšok ocele</t>
  </si>
  <si>
    <t>YIT Slovakia</t>
  </si>
  <si>
    <t>PA77</t>
  </si>
  <si>
    <t xml:space="preserve">Dodanie výsledkov skúšok zvarenej ocele </t>
  </si>
  <si>
    <t>Pa92</t>
  </si>
  <si>
    <t>VUJE a.s.</t>
  </si>
  <si>
    <t>PA93</t>
  </si>
  <si>
    <t xml:space="preserve"> Dodanie výsledkov skúšok ocele </t>
  </si>
  <si>
    <t>Portik a.s.</t>
  </si>
  <si>
    <t>PA95</t>
  </si>
  <si>
    <t>PA50</t>
  </si>
  <si>
    <t>PB19</t>
  </si>
  <si>
    <t>PA68</t>
  </si>
  <si>
    <t>Arsa s.r.o.</t>
  </si>
  <si>
    <t>PB37</t>
  </si>
  <si>
    <t xml:space="preserve">Skúšky pevnosti historických tehál a malty </t>
  </si>
  <si>
    <t>Elter</t>
  </si>
  <si>
    <t>PA43</t>
  </si>
  <si>
    <t xml:space="preserve">Dodanie protokolov zo skúšok betónu </t>
  </si>
  <si>
    <t>PK87</t>
  </si>
  <si>
    <t>Odovzdanie protokolov zo skúšok kameniva.</t>
  </si>
  <si>
    <t>VCES a.s.</t>
  </si>
  <si>
    <t>PX78</t>
  </si>
  <si>
    <t>Posúdenie vád a spracovanie ZP na prehrievanie chodieb na obytnom súbore Slnečnice.</t>
  </si>
  <si>
    <t>PW46</t>
  </si>
  <si>
    <t>Skúšky znalcov</t>
  </si>
  <si>
    <t>PX26</t>
  </si>
  <si>
    <t>Posúdenie vád a spracovanie ZP na zatečenie a vlhkosť v garáži na obytnom súbore Slnečnice 1/A a 1/B.</t>
  </si>
  <si>
    <t>PW91</t>
  </si>
  <si>
    <t>OS Nitra</t>
  </si>
  <si>
    <t>PS91</t>
  </si>
  <si>
    <t xml:space="preserve"> ZP v trestnej veci proti obžalovanému pe závažný zločin podvodu v zmysle uznesenia 4T/73/2015.</t>
  </si>
  <si>
    <t>OR PZ Nové Zámky</t>
  </si>
  <si>
    <t>PY64</t>
  </si>
  <si>
    <t>Znalecký úkon v trestnej veci za zločin Porušovania povinnosti pri správe cudzieho majetku.</t>
  </si>
  <si>
    <t>Fisebi s.r.o.</t>
  </si>
  <si>
    <t>PA07</t>
  </si>
  <si>
    <t>Vyúčtovanie za vyjadrenie k námietkam - FISEBI s.r.o.</t>
  </si>
  <si>
    <t>Ministerstvo život.prostr.</t>
  </si>
  <si>
    <t>PA08</t>
  </si>
  <si>
    <t>Vyčtovanie za vyjadrenie k námietkam - Jozef Gregor</t>
  </si>
  <si>
    <t>Hasta s.r.o.</t>
  </si>
  <si>
    <t>PA09</t>
  </si>
  <si>
    <t>Za vyjadrenie k námietkam - HASTA s.r.o.</t>
  </si>
  <si>
    <t>Jan.son</t>
  </si>
  <si>
    <t>PA10</t>
  </si>
  <si>
    <t>Za vyjadrenie k námietkam - JAN.SON s.r.o.</t>
  </si>
  <si>
    <t>Ing.Revúcky</t>
  </si>
  <si>
    <t>PA11</t>
  </si>
  <si>
    <t>Za vyjadrenie k námietkam - Ing.Revúcky</t>
  </si>
  <si>
    <t>Slovenská poľnohsp.univerzita</t>
  </si>
  <si>
    <t>PW56</t>
  </si>
  <si>
    <t>Vypracovanie ZP vo veci: posúdenia železobetónovej kupole auly SPU v Nitre.</t>
  </si>
  <si>
    <t>Synot Gastro</t>
  </si>
  <si>
    <t>PW31</t>
  </si>
  <si>
    <t>Odovzdanie znaleckého posudku vo veci posúdenia transparentnej strechy nad dvorom hotela Elizabeth v Trenčíne.</t>
  </si>
  <si>
    <t>OS Považská Bystrica</t>
  </si>
  <si>
    <t>PY85</t>
  </si>
  <si>
    <t>Oľga Bakošová a spol proti žalovanému SR.</t>
  </si>
  <si>
    <t>OS Trenčín</t>
  </si>
  <si>
    <t>PY50</t>
  </si>
  <si>
    <t>Stanovenie všeobecnej hodnoty stavebných prác a spotrebovaného materilálu v zmysle uznesenia.</t>
  </si>
  <si>
    <t>OS BAI.</t>
  </si>
  <si>
    <t>PR88</t>
  </si>
  <si>
    <t>Znalecký úkon vo veci:Ivan Šimčík</t>
  </si>
  <si>
    <t>Kistler Bratislava s.r.o,</t>
  </si>
  <si>
    <t>47/20</t>
  </si>
  <si>
    <t>Magdolén Ľuboš, doc. Ing., PhD.</t>
  </si>
  <si>
    <t>Konzultácie a merania v oblasti funkcionality spaľovacieho motora</t>
  </si>
  <si>
    <t>14.12.2020 - 16.12.2020</t>
  </si>
  <si>
    <t>Výskumn ústav zváračský</t>
  </si>
  <si>
    <t>40/20</t>
  </si>
  <si>
    <t>Morávek Ivan, Ing., PhD.</t>
  </si>
  <si>
    <t>Meranie priemeru časti upchávky č.1 až 5</t>
  </si>
  <si>
    <t>25.11.2020 - 4.12.2020</t>
  </si>
  <si>
    <t>Konštrukta Defence</t>
  </si>
  <si>
    <t>48/20</t>
  </si>
  <si>
    <t>Chmelko, Vladimír, doc. Ing., PhD.</t>
  </si>
  <si>
    <t>Vykonanie experimentálnych skúšok so vzorkami materiálu OCHN3MFA pre stanovenie materiálových koeficientov</t>
  </si>
  <si>
    <t>26.11.2020 - 21.12.2020</t>
  </si>
  <si>
    <t>ZF Slovakia, a.s.</t>
  </si>
  <si>
    <t>80/19</t>
  </si>
  <si>
    <t>Meranie dynamických vlastností ZMS</t>
  </si>
  <si>
    <t>9.12.2020 - 14.12.2020</t>
  </si>
  <si>
    <t>ZETOR TRACTORS a.s.</t>
  </si>
  <si>
    <t xml:space="preserve">Z </t>
  </si>
  <si>
    <t>38/20</t>
  </si>
  <si>
    <t>Gulan Ladislav, prof. Ing., PhD.</t>
  </si>
  <si>
    <t>Nastavenie podmienok a 3D skenovanie , spracovanei dát</t>
  </si>
  <si>
    <t>19.10.2020 - 23.10.2020</t>
  </si>
  <si>
    <t>Slovenský vodohospodársky podnik, šp.</t>
  </si>
  <si>
    <t>45/20</t>
  </si>
  <si>
    <t>Olšiak Róbert, prof. Ing., PhD.</t>
  </si>
  <si>
    <t>Určenie rozsahu technických parametrov špecifikovaných komponentov čerpacej stanice, špecifikácia certifikátov  a ďalších požiadaviek na predmet zákazky, konzultácie</t>
  </si>
  <si>
    <t>10.12.2020 -25.1.2021</t>
  </si>
  <si>
    <t>Cloetta Slovakia s.r.o.</t>
  </si>
  <si>
    <t>1/21</t>
  </si>
  <si>
    <t>Gábrišová Zuzana, Ing. , PhD.</t>
  </si>
  <si>
    <t>Analýza chcemického zloženia kovových častíc+technická správa</t>
  </si>
  <si>
    <t>20.1.2021 - 22.01.2021</t>
  </si>
  <si>
    <t>S-Case s.r.o.</t>
  </si>
  <si>
    <t>2/21</t>
  </si>
  <si>
    <t>Kurilla Matej, Ing., PhD.</t>
  </si>
  <si>
    <t>3D skenovanie súčiastok (oximeter)</t>
  </si>
  <si>
    <t>28.1.2021 - 29.1.2021</t>
  </si>
  <si>
    <t>Slovenské elektrárne , a.s.</t>
  </si>
  <si>
    <t>7/09</t>
  </si>
  <si>
    <t>Urban František, prof. Ing., CSc.</t>
  </si>
  <si>
    <t>Nezávislé posudzovanie materiálov</t>
  </si>
  <si>
    <t>1.11.2020 -8.2021</t>
  </si>
  <si>
    <t>SAVKA SYSTEMS, s.r.o.</t>
  </si>
  <si>
    <t>8/21</t>
  </si>
  <si>
    <t>Numerická pevnostná analýzy konštrukcie., Experimentálne overenie mechanickej pevnosti</t>
  </si>
  <si>
    <t xml:space="preserve">10.2.2021 - 8.3.2021 </t>
  </si>
  <si>
    <t>3/21</t>
  </si>
  <si>
    <t>prof. Ing. Ladislav Gulan, PhD.</t>
  </si>
  <si>
    <t>3D tlač + skenovanie</t>
  </si>
  <si>
    <t>15.2.2021 - 2.3.2021</t>
  </si>
  <si>
    <t>Wertheim T s.r.o., D.Streda</t>
  </si>
  <si>
    <t>10/21</t>
  </si>
  <si>
    <t>Výroba ozubených kolies podľa výkresu</t>
  </si>
  <si>
    <t>16.3.2021-24.3.2021</t>
  </si>
  <si>
    <t>Úrad pre verejné obstarávanie</t>
  </si>
  <si>
    <t>11/21</t>
  </si>
  <si>
    <t>Masaryk,Michal, prof. Ing., PhD.</t>
  </si>
  <si>
    <t>Odborné stanovisko "Modernizácia a rekonštrukcia strojovne chladenia"</t>
  </si>
  <si>
    <t>25.3.2021 - 30.4.2021</t>
  </si>
  <si>
    <t>SLOVBANEX spol.s  r. o.</t>
  </si>
  <si>
    <t>15/21</t>
  </si>
  <si>
    <t>Šišmišová  Dana, Ing., PhD.</t>
  </si>
  <si>
    <t>Expertízny posudok o stave automatizovaného využitia sieťových technológií a návrh možných optimalizačných riešení</t>
  </si>
  <si>
    <t>16.4.2021 - 30.4.2021</t>
  </si>
  <si>
    <t>Volkswagen Slovakia a.s.,
BA</t>
  </si>
  <si>
    <t>16/21</t>
  </si>
  <si>
    <t>Králik, Marián, oc. Ing., CSc.</t>
  </si>
  <si>
    <t>Výučba vo Volkswagene, a.s. Bratislava</t>
  </si>
  <si>
    <t>22.4.2021 - 23.74.2021</t>
  </si>
  <si>
    <t>Slovnaft montáže a opravy a.s.</t>
  </si>
  <si>
    <t>4/08</t>
  </si>
  <si>
    <t>Prikkel Karol, doc. Ing., PhD.</t>
  </si>
  <si>
    <t xml:space="preserve">majster údržby online </t>
  </si>
  <si>
    <t>24.3.2021-31.3.2021</t>
  </si>
  <si>
    <t>Plastic Omnium Auto Exteriors, s.r.o.</t>
  </si>
  <si>
    <t>21/20</t>
  </si>
  <si>
    <t>3D print</t>
  </si>
  <si>
    <t>9.4.2021 - 12.4.2021</t>
  </si>
  <si>
    <t>17/21</t>
  </si>
  <si>
    <t>3.6.2021 - 25.6.2021</t>
  </si>
  <si>
    <t>ADAKRA s.r.o.</t>
  </si>
  <si>
    <t>22/21</t>
  </si>
  <si>
    <t>3D tlač prototypu</t>
  </si>
  <si>
    <t>13.9..2021 - 17.9.2021</t>
  </si>
  <si>
    <t>GreenLab, s.r.o.</t>
  </si>
  <si>
    <t>20/21</t>
  </si>
  <si>
    <t>Výpočet a riešenie tepelných tokov pre rotačnú práčku WM1500</t>
  </si>
  <si>
    <t>25.8.2021 - 1.10.2021</t>
  </si>
  <si>
    <t>TECHNOCON, s.r.o.</t>
  </si>
  <si>
    <t>18/21</t>
  </si>
  <si>
    <t>Križan Peter, doc. Ing., PhD.</t>
  </si>
  <si>
    <t xml:space="preserve">Pevnostný výpočet manipulačnej plošiny KIS+ správa </t>
  </si>
  <si>
    <t>9.7.2021 - 20.7.2021</t>
  </si>
  <si>
    <t>24/21</t>
  </si>
  <si>
    <t>25/21</t>
  </si>
  <si>
    <t>01.10.-28.10.2021</t>
  </si>
  <si>
    <t>34/21</t>
  </si>
  <si>
    <t>Numerická pevnostná analýzy + tvorba modelu</t>
  </si>
  <si>
    <t>15.11.2021 29.11.2021</t>
  </si>
  <si>
    <t>STU FCHPT</t>
  </si>
  <si>
    <t>26/21</t>
  </si>
  <si>
    <t>Výroba komôr</t>
  </si>
  <si>
    <t>11.10.2021 - 2.12.2021</t>
  </si>
  <si>
    <t>30/21</t>
  </si>
  <si>
    <t>Process Automation Solutions s.r.o.</t>
  </si>
  <si>
    <t>27/21</t>
  </si>
  <si>
    <t>Pevnostný výpočet konštrukcie robotického pracoviska + správa (protokol)</t>
  </si>
  <si>
    <t>15.10.2021 - 25.10.2021</t>
  </si>
  <si>
    <t>33/21</t>
  </si>
  <si>
    <t>23.11.2021 - 30.11.2021</t>
  </si>
  <si>
    <t>28/2021</t>
  </si>
  <si>
    <t>Fekete Roman, prof. Ing., PhD.</t>
  </si>
  <si>
    <t>Servis reaktora superkritického stavu</t>
  </si>
  <si>
    <t>04.11.2021 - 15.11.2021</t>
  </si>
  <si>
    <t>KEGA</t>
  </si>
  <si>
    <t>038STU-4/2018</t>
  </si>
  <si>
    <t>doc. Ing. Peter Drahoš, PhD.</t>
  </si>
  <si>
    <t>Konvergencia automatizácie a pokročilých IKT</t>
  </si>
  <si>
    <t>2018-2020</t>
  </si>
  <si>
    <t>predľženie riešenia do 03/2021, COVID situácia</t>
  </si>
  <si>
    <t>002STU-4/2019</t>
  </si>
  <si>
    <t>doc. Ing. Peter Bokes, PhD.</t>
  </si>
  <si>
    <t>Prenos tepla 2021</t>
  </si>
  <si>
    <t>2019-2021</t>
  </si>
  <si>
    <t>026STU-4/2019</t>
  </si>
  <si>
    <t>prof. Ing. Ľubica Stuchlíková, PhD.</t>
  </si>
  <si>
    <t>Interaktívny showroom FINE – Fotoniky, Informatiky, Nanotechnológií a Elektroniky</t>
  </si>
  <si>
    <t>031STU-4/2019</t>
  </si>
  <si>
    <t>prof. Ing. Vladimír Nečas, PhD.</t>
  </si>
  <si>
    <t>Bezpečná a efektívna budúcnosť jadrovej energetiky</t>
  </si>
  <si>
    <t>016STU-4/2020</t>
  </si>
  <si>
    <t>prof. Ing. Danica Rosinová, PhD.</t>
  </si>
  <si>
    <t>Virtuálna a zmiešaná realita vo výučbe pre Industry 4.0</t>
  </si>
  <si>
    <t>2020-2022</t>
  </si>
  <si>
    <t>011STU-4/2020</t>
  </si>
  <si>
    <t>prof. Ing. Vladimír Kutiš, PhD.</t>
  </si>
  <si>
    <t>Laboratórium smart štruktúr a dynamiky</t>
  </si>
  <si>
    <t>025STU-4/2020</t>
  </si>
  <si>
    <t>prof. Ing. Július Cirák, CSc.</t>
  </si>
  <si>
    <t>Kooperačné vzdelávanie v nanotechnológiách a nanovedách</t>
  </si>
  <si>
    <t>039STU-4/2021</t>
  </si>
  <si>
    <t>Digitálne technológie pre Industry 4.0 testbed</t>
  </si>
  <si>
    <t>2021-2023</t>
  </si>
  <si>
    <t>030STU-4/2021</t>
  </si>
  <si>
    <t>doc. Ing. Katarína Žáková, PhD.</t>
  </si>
  <si>
    <t>Budovanie laboratória mechatroniky na báze smart technológií</t>
  </si>
  <si>
    <t>034STU-4/2021</t>
  </si>
  <si>
    <t>doc. Ing. Rastislav Róka, PhD.</t>
  </si>
  <si>
    <t>Použitie progresívnych foriem vzdelávania pri príprave nových vzdelávacích programov v oblasti optických bezdrôtových technológií</t>
  </si>
  <si>
    <t>015STU-4/2021</t>
  </si>
  <si>
    <t>prof. Ing. Gregor Rozinaj, PhD.</t>
  </si>
  <si>
    <t>MonEd - Moderné trendy a nové technológie online vzdelávania v IKT študijných programoch v Európskom vzdelávacom priestore</t>
  </si>
  <si>
    <t>APVV</t>
  </si>
  <si>
    <t>SK-PL-18-0068</t>
  </si>
  <si>
    <t>Key enabling technologies for advanced electronic and optoelectronic applications</t>
  </si>
  <si>
    <t>1.1.2019-31.12.2021</t>
  </si>
  <si>
    <t>SEC spol. s r.o.</t>
  </si>
  <si>
    <t>Obj. 20201201</t>
  </si>
  <si>
    <t>doc. Ing. Karol Kováč, PhD.</t>
  </si>
  <si>
    <t>EMC skúšky</t>
  </si>
  <si>
    <t>Bel Power Solutions, s.r.o.</t>
  </si>
  <si>
    <t>Obj. P201021093</t>
  </si>
  <si>
    <t>Obj. P201021429-1</t>
  </si>
  <si>
    <t>Optotune Slovakia s.r.o.</t>
  </si>
  <si>
    <t>Obj. 2020/113</t>
  </si>
  <si>
    <t>N I K É , spol. s r.o.</t>
  </si>
  <si>
    <t>Obj. ZREBY - 20119</t>
  </si>
  <si>
    <t>prof. Ing. František Janíček, PhD.</t>
  </si>
  <si>
    <t>Znalecký posudok</t>
  </si>
  <si>
    <t>-</t>
  </si>
  <si>
    <t>Obj. P201020978</t>
  </si>
  <si>
    <t>Obj. P201022649</t>
  </si>
  <si>
    <t>LED - SOLAR, s.r.o.</t>
  </si>
  <si>
    <t>Obj. OBV2102015</t>
  </si>
  <si>
    <t>XIMEA s.r.o.</t>
  </si>
  <si>
    <t>Obj. P338578</t>
  </si>
  <si>
    <t>ERMS s.r.o.</t>
  </si>
  <si>
    <t>Obj. 20200001</t>
  </si>
  <si>
    <t>Ing. Attila Kment, PhD.</t>
  </si>
  <si>
    <t>Periodické skúšky OOPP</t>
  </si>
  <si>
    <t>PPC Investments, a. s.</t>
  </si>
  <si>
    <t>Obj. NOSL192000074</t>
  </si>
  <si>
    <t xml:space="preserve">Slovenské elektrárne, a. s. </t>
  </si>
  <si>
    <t>Obj. 4600012190</t>
  </si>
  <si>
    <t>doc. Ing. Róbert Hinca, PhD.</t>
  </si>
  <si>
    <t>Posudzovanie materiálov</t>
  </si>
  <si>
    <t>Obj. ZREBY - 21015</t>
  </si>
  <si>
    <t>Obj. P2010022981</t>
  </si>
  <si>
    <t>SEC Technologies, s.r.o.</t>
  </si>
  <si>
    <t>Obj. písomná</t>
  </si>
  <si>
    <t>Obj. 4500291267</t>
  </si>
  <si>
    <t>doc. Ing. Ján Haščík, PhD.</t>
  </si>
  <si>
    <t>AGROMYŠĽA, s.r.o.</t>
  </si>
  <si>
    <t xml:space="preserve">Obj. </t>
  </si>
  <si>
    <t>Helio Energy k.s.</t>
  </si>
  <si>
    <t>My Energy spv2 k.s.</t>
  </si>
  <si>
    <t>DH energy k.s.</t>
  </si>
  <si>
    <t>Obj. 20210302</t>
  </si>
  <si>
    <t>Obj. P201023956</t>
  </si>
  <si>
    <t>ZKW Slovakia s.r.o.</t>
  </si>
  <si>
    <t>Obj. 4100151555</t>
  </si>
  <si>
    <t>CRAYONIC B.V.</t>
  </si>
  <si>
    <t>Obj. P201024274</t>
  </si>
  <si>
    <t>Obj. 4500290947</t>
  </si>
  <si>
    <t>Obj. P201023954</t>
  </si>
  <si>
    <t>Applied Meters, a.s.</t>
  </si>
  <si>
    <t>Obj. VOB/20210039</t>
  </si>
  <si>
    <t>P201024743</t>
  </si>
  <si>
    <t>Obj. P201024442</t>
  </si>
  <si>
    <t>Obj. 2021001</t>
  </si>
  <si>
    <t>Obj. P201024742</t>
  </si>
  <si>
    <t>Obj. P201025086</t>
  </si>
  <si>
    <t>Obj. 4600013747</t>
  </si>
  <si>
    <t>Kurz kontrolných fyzikov</t>
  </si>
  <si>
    <t>Sylex, s.r.o.</t>
  </si>
  <si>
    <t>Obj. 21027</t>
  </si>
  <si>
    <t>Obj. 4500274718</t>
  </si>
  <si>
    <t>Postgraduál</t>
  </si>
  <si>
    <t>VÚEZ, a.s.</t>
  </si>
  <si>
    <t>Obj. 3403/2019</t>
  </si>
  <si>
    <t xml:space="preserve"> Jacobs Slovakia s.r.o. </t>
  </si>
  <si>
    <t>Obj. 2000233</t>
  </si>
  <si>
    <t>Úrad jadrového dozoru Slovenskej republiky</t>
  </si>
  <si>
    <t>Obj. 91186</t>
  </si>
  <si>
    <t>ZSE Elektrárne s.r.o.</t>
  </si>
  <si>
    <t>Obj. 4530006278</t>
  </si>
  <si>
    <t>PH KONZULTA, s.r.o.</t>
  </si>
  <si>
    <t>Obj.</t>
  </si>
  <si>
    <t>České vysoké učení technické v Praze</t>
  </si>
  <si>
    <t>Obj. 1411710043</t>
  </si>
  <si>
    <t>Ing. Filip Osuský, PhD.</t>
  </si>
  <si>
    <t>Simulačný workshop</t>
  </si>
  <si>
    <t>Obj. P201025547</t>
  </si>
  <si>
    <t>Obj. 4100154121</t>
  </si>
  <si>
    <t xml:space="preserve">MediaTech Central Europe, a. s. </t>
  </si>
  <si>
    <t>Obj. 202110022</t>
  </si>
  <si>
    <t>ALAS SLOVAKIA,s.r.o.</t>
  </si>
  <si>
    <t>Obj. OBJ-21-0597</t>
  </si>
  <si>
    <t>Obj. P201025692</t>
  </si>
  <si>
    <t>Obj. 4600015082, dod. 1</t>
  </si>
  <si>
    <t>Technická správa</t>
  </si>
  <si>
    <t>Bratislavská  teplárenská, a. s.</t>
  </si>
  <si>
    <t>Obj. ZSL-2006-00036-94100</t>
  </si>
  <si>
    <t>Obj. 20210504</t>
  </si>
  <si>
    <t>Obj. 41001559636</t>
  </si>
  <si>
    <t>Obj. P201026566</t>
  </si>
  <si>
    <t>Inštitút bezpečnosti práce, s.r.o.</t>
  </si>
  <si>
    <t>Obj. AF/01/SF</t>
  </si>
  <si>
    <t>prof. Ing. František Duchoň, PhD.</t>
  </si>
  <si>
    <t>Online kurz Elektrotech. Minimum</t>
  </si>
  <si>
    <t>Sittig Industrie-Elektronik SK s.r.o.</t>
  </si>
  <si>
    <t>Obj. BL2021008</t>
  </si>
  <si>
    <t>Obj. P201026866</t>
  </si>
  <si>
    <t>Vertiv Slovakia, a. s.</t>
  </si>
  <si>
    <t>Obj. 14070097828</t>
  </si>
  <si>
    <t>Obj. 4100157310</t>
  </si>
  <si>
    <t>Aliter Technologies,a.s.</t>
  </si>
  <si>
    <t>Obj. AT-O20210604-GKR-01</t>
  </si>
  <si>
    <t>Obj. BL2021039</t>
  </si>
  <si>
    <t>TESTEK, a.s.</t>
  </si>
  <si>
    <t>prof. Ing. Justín Murín, DrSc.</t>
  </si>
  <si>
    <t>Odborná príprava na skúšku</t>
  </si>
  <si>
    <t>Delta Electronics (Slovakia). s.r.o.</t>
  </si>
  <si>
    <t>Obj. PO200612400160</t>
  </si>
  <si>
    <t>Applied Precision , s.r.o.</t>
  </si>
  <si>
    <t>Obj. 21610748</t>
  </si>
  <si>
    <t>Obj. P201028278</t>
  </si>
  <si>
    <t>Obj. BL2021044</t>
  </si>
  <si>
    <t>AMMK, s.r.o.</t>
  </si>
  <si>
    <t>3DB, s.r.o.</t>
  </si>
  <si>
    <t>Dopravný podnik Bratislava, akciová spoločnosť</t>
  </si>
  <si>
    <t>Obj. 8400010219</t>
  </si>
  <si>
    <t>Obj. 21536</t>
  </si>
  <si>
    <t>Ing. Stanislav Sojak, PhD.</t>
  </si>
  <si>
    <t>Teplotná kalibrácia</t>
  </si>
  <si>
    <t>Obj. 20210720</t>
  </si>
  <si>
    <t>Obj. P201030032</t>
  </si>
  <si>
    <t>Obj. P201029718</t>
  </si>
  <si>
    <t>Obj. P201030036</t>
  </si>
  <si>
    <t>Obj. P201030274</t>
  </si>
  <si>
    <t>Obj. P201030033</t>
  </si>
  <si>
    <t>Obj. P201030039</t>
  </si>
  <si>
    <t>Obj. P201030040</t>
  </si>
  <si>
    <t>Obj. 20210816</t>
  </si>
  <si>
    <t>SLOVNAFT, a.s.</t>
  </si>
  <si>
    <t>Obj. 4550041607</t>
  </si>
  <si>
    <t>prof. Ing. Martin Weis, PhD.</t>
  </si>
  <si>
    <t>Meranie povrchu drsnosti fólií</t>
  </si>
  <si>
    <t>Obj. P201030547</t>
  </si>
  <si>
    <t>Obj. P201030875</t>
  </si>
  <si>
    <t>SCHÄFER Werke GmbH &amp; Co KG</t>
  </si>
  <si>
    <t>Obj. 4100700705</t>
  </si>
  <si>
    <t>Didactum Security GmbH</t>
  </si>
  <si>
    <t>Obj. AG0105</t>
  </si>
  <si>
    <t>Photoneo s. r. o.</t>
  </si>
  <si>
    <t>Obj. 20211003</t>
  </si>
  <si>
    <t>Vutlan s.r.o.</t>
  </si>
  <si>
    <t>Obj. AG105</t>
  </si>
  <si>
    <t>RZ-Products GmbH</t>
  </si>
  <si>
    <t>Obj. BE04-007935</t>
  </si>
  <si>
    <t>Obj. P201031356</t>
  </si>
  <si>
    <t>Univerzitná knižnica v Bratislave</t>
  </si>
  <si>
    <t>Obj. O/2021-280</t>
  </si>
  <si>
    <t>Obj. 20211510</t>
  </si>
  <si>
    <t>REVSTAV s.r.o.</t>
  </si>
  <si>
    <t>Obj. 3/10/21</t>
  </si>
  <si>
    <t>Slovenská elektrizačná prenosová sústava, a.s.</t>
  </si>
  <si>
    <t>Obj. 4500020991</t>
  </si>
  <si>
    <t>Obj. P201033011</t>
  </si>
  <si>
    <t>Obj. P201032848</t>
  </si>
  <si>
    <t>Obj. AT-O20211103-GKR-01</t>
  </si>
  <si>
    <t>Fachhochschule Wiener Neustadt</t>
  </si>
  <si>
    <t>Ing. Katarína Sedlačková, PhD.</t>
  </si>
  <si>
    <t>Dištančné vzdelávanie</t>
  </si>
  <si>
    <t>Obj. 4500021163</t>
  </si>
  <si>
    <t>Ovj. P201033364</t>
  </si>
  <si>
    <t>VUJE, a. s.</t>
  </si>
  <si>
    <t>Obj. 4500076760</t>
  </si>
  <si>
    <t>ELTODO SK, a.s.</t>
  </si>
  <si>
    <t>Obj. 2021220330</t>
  </si>
  <si>
    <t>Mgr. Roman Dubnička, PhD.</t>
  </si>
  <si>
    <t>Meranie umelého osvetlenia</t>
  </si>
  <si>
    <t>Mesto Košice</t>
  </si>
  <si>
    <t>Obj. O50100210087</t>
  </si>
  <si>
    <t>OMS, a.s.</t>
  </si>
  <si>
    <t>Univerzita Pardubice</t>
  </si>
  <si>
    <t>Obj. 2130350316</t>
  </si>
  <si>
    <t>Ing. Marian Vojs, PhD.</t>
  </si>
  <si>
    <t>Automatizovaný dvojkanálový systém</t>
  </si>
  <si>
    <t>Jihočeská univerzita v Českých Budejovicích</t>
  </si>
  <si>
    <t>Obj. 2109102715</t>
  </si>
  <si>
    <t>Výroba nerezových dosiek pre LDTD</t>
  </si>
  <si>
    <t>Obj. 20211107</t>
  </si>
  <si>
    <t>Obj. OBJ-21-2011</t>
  </si>
  <si>
    <t>Obj. P201031746</t>
  </si>
  <si>
    <t>Obj. P201032223</t>
  </si>
  <si>
    <t>Obj. P201033531</t>
  </si>
  <si>
    <t>Obj. NOSL192100196</t>
  </si>
  <si>
    <t>SEAK, s.r.o.</t>
  </si>
  <si>
    <t>Obj. OBV2112199</t>
  </si>
  <si>
    <t>MŠVVaŠR</t>
  </si>
  <si>
    <t>DAAD</t>
  </si>
  <si>
    <t>Ing. Marian Vojs, PhD.    </t>
  </si>
  <si>
    <t xml:space="preserve">Development of boron doped diamond electrodes and TiO2 thin layer for photo-electrochemical applications </t>
  </si>
  <si>
    <t>01.02.2020 - 31.12.2022</t>
  </si>
  <si>
    <t>SK-AT Interreg 5</t>
  </si>
  <si>
    <t>INTERREG V-A SK-AT/2016/01</t>
  </si>
  <si>
    <t>Ing. Richard Balogh, PhD.</t>
  </si>
  <si>
    <t>RoboCoop - Robotics Education driven by Interregional Cooperation</t>
  </si>
  <si>
    <t>01.08.2018 - 31.07. 2022</t>
  </si>
  <si>
    <t>Interreg CE</t>
  </si>
  <si>
    <t>CE1581</t>
  </si>
  <si>
    <t xml:space="preserve">Development of an integrated concept for the deployment of innovative technologies and services allowing independent living of frail elderly </t>
  </si>
  <si>
    <t>01.04.2019 - 31.03.2022</t>
  </si>
  <si>
    <t>SAIA</t>
  </si>
  <si>
    <t>CEEPUS III</t>
  </si>
  <si>
    <t xml:space="preserve">doc.Ing.Alena Kozáková, PhD. </t>
  </si>
  <si>
    <t>BG-1103 Modelling, Simulation and Computer-aided Design in Engineering and Management</t>
  </si>
  <si>
    <t>2018 -</t>
  </si>
  <si>
    <t>ERASMUS+</t>
  </si>
  <si>
    <t>2019-2083/001-001</t>
  </si>
  <si>
    <t xml:space="preserve">doc. Ing. Katarína Žáková, PhD. </t>
  </si>
  <si>
    <t>ETAT - Education &amp; Training for Automation 4.0 in Thailand</t>
  </si>
  <si>
    <t>15.11. 2019 - 14.11. 2022</t>
  </si>
  <si>
    <t>Visegradfund</t>
  </si>
  <si>
    <t>V4Nuclear Training Course</t>
  </si>
  <si>
    <t>01.02.2020 - 30.06.2021</t>
  </si>
  <si>
    <t>Akcia Rakúsko - Slovensko 2019-03-15-001</t>
  </si>
  <si>
    <t xml:space="preserve">prof. Ing. Ivan Hotový, PhD. </t>
  </si>
  <si>
    <t>Micropatterned chemoresistive gas sensor</t>
  </si>
  <si>
    <t xml:space="preserve">15.07.2019 - 03/2021 </t>
  </si>
  <si>
    <t>predĺžený do 31.12. 2021</t>
  </si>
  <si>
    <t>Akcia Rakúsko - Slovensko 2020-10-15-001</t>
  </si>
  <si>
    <t>prof. Ing. František Uherek, PhD.</t>
  </si>
  <si>
    <t>Passive optical components for telecom and medical applications (PASTEL)</t>
  </si>
  <si>
    <t>01.01. 2021 - 31.12. 2023</t>
  </si>
  <si>
    <t>refundácia - zálohová platba</t>
  </si>
  <si>
    <t>ESA</t>
  </si>
  <si>
    <t xml:space="preserve">doc. Ing. Pavol Valko, PhD. </t>
  </si>
  <si>
    <t>Space Engineering Through (True) Training (SETTT)</t>
  </si>
  <si>
    <t>2020 - 2022</t>
  </si>
  <si>
    <t>2020-1-CZ01-KA226-VET-094346</t>
  </si>
  <si>
    <t xml:space="preserve">prof. Ing. Pavol Podhradský, PhD. </t>
  </si>
  <si>
    <t xml:space="preserve">DiT4LL- Digital Technologies for Lecturing and Learning </t>
  </si>
  <si>
    <t>01.06. 2021 -31.05. 2023</t>
  </si>
  <si>
    <t>2014-1-CZ01-KA202-002074-P4</t>
  </si>
  <si>
    <t xml:space="preserve">Techpedia </t>
  </si>
  <si>
    <t>01.09. 2014 - 31.08. 2017</t>
  </si>
  <si>
    <t xml:space="preserve">záverečná platba po ukončení projektu </t>
  </si>
  <si>
    <t>2020-1-CZ01-KA226-HE-094373</t>
  </si>
  <si>
    <t xml:space="preserve">doc. Ing. Branislav Vrban, PhD. </t>
  </si>
  <si>
    <t>PADINE-TT - Partnership for Distance Nuclear Education - removing social barriers Trough new Technology</t>
  </si>
  <si>
    <t>01.05. 2021 - 30.04. 2023</t>
  </si>
  <si>
    <t>APVV bilaterálna</t>
  </si>
  <si>
    <t>SK-SRB-18-0016</t>
  </si>
  <si>
    <t>prof. Ing. Vladimír Lukeš, DrSc.</t>
  </si>
  <si>
    <t>Synergia experimentu a teórie: antioxidačný efekt derivátov fenolových zlúčenín</t>
  </si>
  <si>
    <t>SK-SRB-18-0020</t>
  </si>
  <si>
    <t>prof. Ing. Ivan Špánik, DrSc.</t>
  </si>
  <si>
    <t>Vývoj a implementácia vzorkovacích a laboratórnych postupov na environmentálne hodnotenie mokradí</t>
  </si>
  <si>
    <t>SK-PT-18-0007</t>
  </si>
  <si>
    <t>doc. Ing. Dana Dvoranová, PhD.</t>
  </si>
  <si>
    <t>Multifunkčné kovmi modifikované TiO2 fotokatalyzátory na environmentálnu remediáciu</t>
  </si>
  <si>
    <t>APVV multilaterálne</t>
  </si>
  <si>
    <t>DS-FR-19-0035</t>
  </si>
  <si>
    <t>prof. Ing. Peter Rapta, DrSc.</t>
  </si>
  <si>
    <t>Redoxne aktívne komplexy kovov ako katalyzátory pre produkciu energeticky bohatých materiálov</t>
  </si>
  <si>
    <t>1.3.2020-31.12.2022</t>
  </si>
  <si>
    <t>DS-FR-19-0031</t>
  </si>
  <si>
    <t>Ing. Martin Klaučo, PhD.</t>
  </si>
  <si>
    <t>Plne centralizované riadenie vozidla</t>
  </si>
  <si>
    <t>SK-FR-19-0004</t>
  </si>
  <si>
    <t>doc. Ing. Radoslav Paulen, PhD.</t>
  </si>
  <si>
    <t>Optimálny návrh a riadenie procesov</t>
  </si>
  <si>
    <t>1.2.2020-31.12.2022</t>
  </si>
  <si>
    <t>DS-FR-19-0001</t>
  </si>
  <si>
    <t>Multifunkčné monolitické aergély pre účinné čistenie vôd</t>
  </si>
  <si>
    <t>APVV PP H-EUROPE</t>
  </si>
  <si>
    <t>PP H-EUROPE-21-0001</t>
  </si>
  <si>
    <t>Reliable Modeling, Estimation, and Control for Future Process Industry via Set-based Tools</t>
  </si>
  <si>
    <t>1.7.2021-31.12.2021</t>
  </si>
  <si>
    <t>SlovakAid</t>
  </si>
  <si>
    <t>SAMRS/2019/AFG/1/1</t>
  </si>
  <si>
    <t>prof. Ing. Juma Haydary, PhD.</t>
  </si>
  <si>
    <t>Podpora vzdelávania v oblasti obnoviteľných zdrojov energie na Kábulskej univerzite</t>
  </si>
  <si>
    <t>20.9.2019-30.4.2021</t>
  </si>
  <si>
    <t>Nadácia Tatra banky</t>
  </si>
  <si>
    <t>2021VZDinst008</t>
  </si>
  <si>
    <t>doc. Ing. Juraj Oravec, PhD.</t>
  </si>
  <si>
    <t>Vybudovanie Smart Eco Greenhouse VESNA</t>
  </si>
  <si>
    <t>1.12.2021-30.11.2022</t>
  </si>
  <si>
    <t>2021VZDinst038</t>
  </si>
  <si>
    <t>doc. Ing. Svetlana Hrouzková, PhD.</t>
  </si>
  <si>
    <t>Zaradenie metódy QuEChERS na analýzu včelích produktov do výučby</t>
  </si>
  <si>
    <t>Európska komisia</t>
  </si>
  <si>
    <t>2020-1-SK01-KA226-HE-094322</t>
  </si>
  <si>
    <t>Digitalizácia laboratórnych cvičení z klasickej a inštrumentálnej analytickej chémie</t>
  </si>
  <si>
    <t>1.3.2021-31.8.2022</t>
  </si>
  <si>
    <t>hameln rds s.r.o.</t>
  </si>
  <si>
    <t>ZOD004/21</t>
  </si>
  <si>
    <t>Ing. Michal Kaliňák, PhD.</t>
  </si>
  <si>
    <t>Meranie NMR spektier</t>
  </si>
  <si>
    <t>1.2.2021-5.2.2021</t>
  </si>
  <si>
    <t>OLO a.s.</t>
  </si>
  <si>
    <t>ZOD005/20</t>
  </si>
  <si>
    <t>prof. Ing. Peter Segľa, DrSc.</t>
  </si>
  <si>
    <t>Elementárna analýza 48x2=96 vzoriek s  palalelkami, príprava vzoriek, vyhodnotenie meraní</t>
  </si>
  <si>
    <t>1.2.2020-31.12.2020</t>
  </si>
  <si>
    <t>ZOD005/21</t>
  </si>
  <si>
    <t xml:space="preserve">Meranie NMR </t>
  </si>
  <si>
    <t>GEORGANICS, s.r.o.</t>
  </si>
  <si>
    <t>ZOD006/21</t>
  </si>
  <si>
    <t xml:space="preserve">Meranie v NMR kyvetách </t>
  </si>
  <si>
    <t>8.2.2021-19.2.2021</t>
  </si>
  <si>
    <t>GENERICA, s.r.o.</t>
  </si>
  <si>
    <t>ZOD007/19</t>
  </si>
  <si>
    <t>Ing. Helena Hronská, PhD.</t>
  </si>
  <si>
    <t>Stanovenie galaktozidázovej aktivity práškových a tabletových preparátov</t>
  </si>
  <si>
    <t>1.1.2019-31.12.2020</t>
  </si>
  <si>
    <t>VUP a.s. Prievidza</t>
  </si>
  <si>
    <t>ZOD007/21</t>
  </si>
  <si>
    <t>Meranie NMR</t>
  </si>
  <si>
    <t>2.2.2021-4.2.2021</t>
  </si>
  <si>
    <t>Biosynth s.r.o.</t>
  </si>
  <si>
    <t>ZOD010/21</t>
  </si>
  <si>
    <t>8.3.2021-19.3.2021</t>
  </si>
  <si>
    <t>OFZ, a.s.</t>
  </si>
  <si>
    <t>ZOD011/21</t>
  </si>
  <si>
    <t>doc. Ing. Pavol Hudec, CSc.</t>
  </si>
  <si>
    <t>Stanovenie merných povrchov</t>
  </si>
  <si>
    <t>1.2.2021-31.12.2021</t>
  </si>
  <si>
    <t>Ústav polymérov SAV</t>
  </si>
  <si>
    <t>ZOD012/21</t>
  </si>
  <si>
    <t>ESR meranie s teplotou</t>
  </si>
  <si>
    <t>4.2.2021-15.6.2021</t>
  </si>
  <si>
    <t>INJECTA a.s.</t>
  </si>
  <si>
    <t>ZOD013/21</t>
  </si>
  <si>
    <t>doc. Ing. Marián Janek, PhD.</t>
  </si>
  <si>
    <t>Mikroanalýza Rtg. vzoriek</t>
  </si>
  <si>
    <t>5.3.2021-5.3.2021</t>
  </si>
  <si>
    <t>Bizling Technology s.r.o.</t>
  </si>
  <si>
    <t>ZOD014/21</t>
  </si>
  <si>
    <t>prof. Ing. Ivan Hudec, PhD.</t>
  </si>
  <si>
    <t xml:space="preserve">Kurz o termoplastoch </t>
  </si>
  <si>
    <t>3-3.2021-3.3.2021</t>
  </si>
  <si>
    <t>Univerzita sv. Cyrila a Metoda</t>
  </si>
  <si>
    <t>ZOD016/21</t>
  </si>
  <si>
    <t>16.4.2021-23.4.2021</t>
  </si>
  <si>
    <t>PLEURAN, s.r.o.</t>
  </si>
  <si>
    <t>ZOD017/20</t>
  </si>
  <si>
    <t>doc. Ing. Petra Olejníková, PhD.</t>
  </si>
  <si>
    <t xml:space="preserve">Vplyv autochtónnej a alachtónnej mikrobioty </t>
  </si>
  <si>
    <t>15.3.2020-31.12.2021</t>
  </si>
  <si>
    <t>ZOD017/21</t>
  </si>
  <si>
    <t>doc. Ing. Vladimír Jorík, CSc.</t>
  </si>
  <si>
    <t>XRPD analýzy</t>
  </si>
  <si>
    <t>1.1.2021-31.12.2021</t>
  </si>
  <si>
    <t>Aktual, s.r.o.</t>
  </si>
  <si>
    <t>ZOD018/21</t>
  </si>
  <si>
    <t>doc. Ing. František Kreps, PhD.</t>
  </si>
  <si>
    <t xml:space="preserve">Konzultačná činnosť ohľadom názvoslovia </t>
  </si>
  <si>
    <t>3.5.2021-10.5.2021</t>
  </si>
  <si>
    <t>Intercable s.r.o.</t>
  </si>
  <si>
    <t>ZOD019/21</t>
  </si>
  <si>
    <t xml:space="preserve">Testovanie hrúbky cínu na medi </t>
  </si>
  <si>
    <t>20.4.2021-15.5.2021</t>
  </si>
  <si>
    <t>Electronic waste recycling s.r.o.</t>
  </si>
  <si>
    <t>ZOD022/20</t>
  </si>
  <si>
    <t>prof. Ing. Ján Híveš, PhD.</t>
  </si>
  <si>
    <t>Stanovenie zloženia kovových zmesí</t>
  </si>
  <si>
    <t>18.1.2020-31.12.2023</t>
  </si>
  <si>
    <t>Univerzita Komenského v Bratislave</t>
  </si>
  <si>
    <t xml:space="preserve">ZOD025/21 </t>
  </si>
  <si>
    <t>Elementárna analýza 29 vzoriek</t>
  </si>
  <si>
    <t>15.6.2021-30.6.2021</t>
  </si>
  <si>
    <t>Centrum experimentálnej medicíny SAV</t>
  </si>
  <si>
    <t xml:space="preserve">ZOD026/21  </t>
  </si>
  <si>
    <t>Softvér na NMR spracovanie</t>
  </si>
  <si>
    <t>10.6.2021-17.6.2021</t>
  </si>
  <si>
    <t>TPA s.r.o.</t>
  </si>
  <si>
    <t xml:space="preserve">ZOD027/21 </t>
  </si>
  <si>
    <t xml:space="preserve">Ing. Eva Smrčková, CSc. </t>
  </si>
  <si>
    <t xml:space="preserve">Štúdium vlastností kalu </t>
  </si>
  <si>
    <t>4.9.2021-18.9.2021</t>
  </si>
  <si>
    <t>Biomedicínske centrum SAV</t>
  </si>
  <si>
    <t xml:space="preserve">ZOD029/21 </t>
  </si>
  <si>
    <t>Mgr. Ladislav Bačiak</t>
  </si>
  <si>
    <t>Zavedenie metódy zobrazenia metastáz</t>
  </si>
  <si>
    <t>1.7.2021-8.7.2021</t>
  </si>
  <si>
    <t>TSUS n.o. pobočka Bratislava</t>
  </si>
  <si>
    <t xml:space="preserve">ZOD031/21 </t>
  </si>
  <si>
    <t xml:space="preserve">Pozorovanie mikroštruktúry </t>
  </si>
  <si>
    <t>6.4.2021-6.4.2021</t>
  </si>
  <si>
    <t xml:space="preserve">ZOD032/21  </t>
  </si>
  <si>
    <t>12.7.2021-15.7.2021</t>
  </si>
  <si>
    <t>HOFITECH s.r.o.</t>
  </si>
  <si>
    <t xml:space="preserve">ZOD033/21 </t>
  </si>
  <si>
    <t xml:space="preserve">Meranie pH vzoriek </t>
  </si>
  <si>
    <t>27.7.2021-30.9.2021</t>
  </si>
  <si>
    <t>Prírodovedecká fakulta UK</t>
  </si>
  <si>
    <t xml:space="preserve">ZOD035/21 </t>
  </si>
  <si>
    <t>Elementárna analýza 17 vzoriek</t>
  </si>
  <si>
    <t>20.8.2021-31.8.2021</t>
  </si>
  <si>
    <t>DNB consult, s.r.o.</t>
  </si>
  <si>
    <t xml:space="preserve">ZOD037/21 </t>
  </si>
  <si>
    <t>Ing. Aleš Ház, PhD.</t>
  </si>
  <si>
    <t>Stanovenie elementárneho zloženia</t>
  </si>
  <si>
    <t>8.9.2021-9.9.2021</t>
  </si>
  <si>
    <t>ZOD039/21</t>
  </si>
  <si>
    <t>NMR stanovenia</t>
  </si>
  <si>
    <t>21.9.2021-24.9.2021</t>
  </si>
  <si>
    <t>Auchem s.r.o.</t>
  </si>
  <si>
    <t>ZOD040/21</t>
  </si>
  <si>
    <t>27.9.2021-1.10.2021</t>
  </si>
  <si>
    <t xml:space="preserve">ZOD041/21 </t>
  </si>
  <si>
    <t>4.10.2021-6.10.2021</t>
  </si>
  <si>
    <t>ZOD042/21</t>
  </si>
  <si>
    <t>1.10.2021-8.10.2021</t>
  </si>
  <si>
    <t>IKEA Components s.r.o.</t>
  </si>
  <si>
    <t>ZOD043/21</t>
  </si>
  <si>
    <t>doc. Ing. Štefan Šutý, PhD.</t>
  </si>
  <si>
    <t>Testovanie vzorkovaných papierových balíčkov</t>
  </si>
  <si>
    <t>29.9.2021-30.9.2021</t>
  </si>
  <si>
    <t>VIPO a.s.</t>
  </si>
  <si>
    <t xml:space="preserve">ZOD045/21 </t>
  </si>
  <si>
    <t>11.10.2021-15.10.2021</t>
  </si>
  <si>
    <t>Stuvital, s.r.o.</t>
  </si>
  <si>
    <t xml:space="preserve">ZOD046/21 </t>
  </si>
  <si>
    <t>Analýza vybraných látok v extraktoch cukrovej repy</t>
  </si>
  <si>
    <t>18.10.2021-21.10.2021</t>
  </si>
  <si>
    <t xml:space="preserve">Národné poľnohosp. a potravinárske centrum </t>
  </si>
  <si>
    <t xml:space="preserve">ZOD047/21 </t>
  </si>
  <si>
    <t>Meranie 13C NMR</t>
  </si>
  <si>
    <t>2.11.2021-5.11.2021</t>
  </si>
  <si>
    <t xml:space="preserve">ZOD049/21 </t>
  </si>
  <si>
    <t>Elementárna analýza 25 vzoriek</t>
  </si>
  <si>
    <t>10.11.2021-16.11.2021</t>
  </si>
  <si>
    <t xml:space="preserve">ZOD054/21 </t>
  </si>
  <si>
    <t>1.12.2021-8.12.2021</t>
  </si>
  <si>
    <t xml:space="preserve">ENICS SLOVAKIA </t>
  </si>
  <si>
    <t xml:space="preserve">ZOD055/21 </t>
  </si>
  <si>
    <t xml:space="preserve">Chemická analýza znečistených fólií </t>
  </si>
  <si>
    <t>3.11.2021-30.11.2021</t>
  </si>
  <si>
    <t>Mikrochem spol.s.r.o.</t>
  </si>
  <si>
    <t xml:space="preserve">ZOD056/21 </t>
  </si>
  <si>
    <t>NMR analýza</t>
  </si>
  <si>
    <t>1.12.2021-5.12.2021</t>
  </si>
  <si>
    <t>CONFORMITY s.r.o.</t>
  </si>
  <si>
    <t>ZOD058/19</t>
  </si>
  <si>
    <t>Analýza</t>
  </si>
  <si>
    <t>10.9.2019-31.12.2021</t>
  </si>
  <si>
    <t>Ministerstvo práce, sociálnych vecí a rodiny SR, ESF</t>
  </si>
  <si>
    <t>312041R446</t>
  </si>
  <si>
    <t>Rollová Lea, doc. Ing. arch., PhD.</t>
  </si>
  <si>
    <t>Deinštitucionalizácia zariadení sociálnych služieb - Podpora transformačných tímov</t>
  </si>
  <si>
    <t>2018-2023</t>
  </si>
  <si>
    <t>312041APA3</t>
  </si>
  <si>
    <t>Podpora univerzálneho navrhovania</t>
  </si>
  <si>
    <t>2020-2023</t>
  </si>
  <si>
    <t>MK SR</t>
  </si>
  <si>
    <t>MK-2713/2021-423</t>
  </si>
  <si>
    <t>Vošková Katarrína, Ing. arch., PhD.</t>
  </si>
  <si>
    <t>11. ročník multidisciplinárneho študentského workshopu Jesenná univerzita architektúry 2021: “Stavebnohistorický a urbanistický vývoj Banskej Štiavnice, 3. časť: Banská Štiavnica gotická”. Poznávanie, dokumentovanie a prezentovanie</t>
  </si>
  <si>
    <t>FPU</t>
  </si>
  <si>
    <t>20-514-04146</t>
  </si>
  <si>
    <t>Sýkorová Zuzana, Mgr.</t>
  </si>
  <si>
    <t>Akvizícia literatúry do fondu Knižnice Fakulty architektúry  STU</t>
  </si>
  <si>
    <t>APVV-SK-PL-2018</t>
  </si>
  <si>
    <t>Kristiánová Katarína, doc. Ing. arch. ,PhD.</t>
  </si>
  <si>
    <t>Koncept "livability" v kontexte malých miest</t>
  </si>
  <si>
    <t>Slovenská poľnohospodárska univerzita, Nitra</t>
  </si>
  <si>
    <t>2020-1-SK01-KA203-078379</t>
  </si>
  <si>
    <t>Learnig Landscapes</t>
  </si>
  <si>
    <t>Eskisehir Osmangazi Universitesi, Turecko</t>
  </si>
  <si>
    <t>2020-1-TR01-KA205-091140</t>
  </si>
  <si>
    <t>Empowering Rural Tourism through Entreprenuership with Youth</t>
  </si>
  <si>
    <t>SAAIC - Slovenská akademická asosiácia pre medzinárodnú spoluprácu</t>
  </si>
  <si>
    <t>2021-1-SK01-KA220-SCH-000023803</t>
  </si>
  <si>
    <t>Lavička Jozef, Ing.</t>
  </si>
  <si>
    <t>CLIMAte  coalition eXchange of best practices</t>
  </si>
  <si>
    <t>Úrad vlády Slovenskej republiky</t>
  </si>
  <si>
    <t>CLT02015</t>
  </si>
  <si>
    <t>Gregor Pavel, prof. Ing. arch., PhD.</t>
  </si>
  <si>
    <t>Empatia v umení</t>
  </si>
  <si>
    <t>Stredná odborná škola kaderníctva a vizážistiky</t>
  </si>
  <si>
    <t>ZoS/0501/0005/21</t>
  </si>
  <si>
    <t>Vinárčiková Jana, doc. Ing. arch., PhD.</t>
  </si>
  <si>
    <t>Návrh interiéru "Beaty Care" salónu</t>
  </si>
  <si>
    <t>Obec Nitrianske Pravno</t>
  </si>
  <si>
    <t>ZoS/0501/0011/21</t>
  </si>
  <si>
    <t>Hrašková Nadežda, doc. Ing. arch., PhD.</t>
  </si>
  <si>
    <t>Námestie SNP v Nitrianskom Pravne</t>
  </si>
  <si>
    <t>Ministerstvo obrany SR</t>
  </si>
  <si>
    <t>ZoD/0502/0003/21</t>
  </si>
  <si>
    <t xml:space="preserve">Rosina Roman, Ing. </t>
  </si>
  <si>
    <t>Overovacia štúdia objektu "Kukurica"</t>
  </si>
  <si>
    <t>ZoD/0502/0007/21</t>
  </si>
  <si>
    <t>Kočlík Dušan, Ing., ArtD.</t>
  </si>
  <si>
    <t>Overovacia štúdia využitia objektu Karáčoniho paláca</t>
  </si>
  <si>
    <t>ZoD/0502/0008/21</t>
  </si>
  <si>
    <t>Predprojektová príprava pre komplexnú obnovu mestského opevnenia v Trnave</t>
  </si>
  <si>
    <t>Mesto Nové Mesto nad Váhom</t>
  </si>
  <si>
    <t>ZoD/0502/0006/20</t>
  </si>
  <si>
    <t>Kováč Bohumil, prof. Ing. arch., PhD.</t>
  </si>
  <si>
    <t>Zmeny a doplnky Územného plánu mesta Nové Mesto nad Váhom</t>
  </si>
  <si>
    <t>ZoD/0502/0016/20</t>
  </si>
  <si>
    <t>Pauliny Pavol Ing. arch., PhD.</t>
  </si>
  <si>
    <t>Obnova a revitaliácia národnej kultúrnej pamiatky - meštiansky dom Pracháreň</t>
  </si>
  <si>
    <t>2020-2021</t>
  </si>
  <si>
    <t>Hlavné mesto Slovenskej republiky Bratislava</t>
  </si>
  <si>
    <t>OTS2102706, SSV/OSP/21/03</t>
  </si>
  <si>
    <t>Čerešňová Zuzana, doc. Ing. arch., PhD.</t>
  </si>
  <si>
    <t>Hodnotenie a monitoring bezberiérovej prístupnosti mestských objektov</t>
  </si>
  <si>
    <t>OTS2104416, SSV/OSP/21/08</t>
  </si>
  <si>
    <t>OTS2102708, SSV/OSP/21/04</t>
  </si>
  <si>
    <t>Fakulta stroního inženýrství VUT Brno</t>
  </si>
  <si>
    <t>Paliatka Peter, prof. akad. soch.</t>
  </si>
  <si>
    <t>Štúdia designu modelu</t>
  </si>
  <si>
    <t>ŠKODA AUTO, a.s.</t>
  </si>
  <si>
    <t>26702526/611</t>
  </si>
  <si>
    <t>Lipková Michala, Mgr. Art., ArtD.</t>
  </si>
  <si>
    <t>Connected Family 2030</t>
  </si>
  <si>
    <t>DZ/0501/0022/21</t>
  </si>
  <si>
    <t>Dištančná spolupráca a VR design proces</t>
  </si>
  <si>
    <t>2021-2022</t>
  </si>
  <si>
    <t>A05/4500322257</t>
  </si>
  <si>
    <t>Andáš Milan, doc. Ing. arch., PhD.</t>
  </si>
  <si>
    <t>Projektová dokumnetácia WC</t>
  </si>
  <si>
    <t>Miestny úrad Bratislava-Dúbravka</t>
  </si>
  <si>
    <t>768/2021</t>
  </si>
  <si>
    <t>Odborný posudok k PD Miestna knižnica Dúbravka - bezbariérový prístup</t>
  </si>
  <si>
    <t>Mestská časť Bratislava-Ružinov</t>
  </si>
  <si>
    <t>754/2020</t>
  </si>
  <si>
    <t>Smatanová Katarína, doc. Ing. arch., PhD.</t>
  </si>
  <si>
    <t>Architektonická overovacia štúdia revitalizácie parku pri radnici v Prievoze</t>
  </si>
  <si>
    <t>Komunitné centrum, Nitra</t>
  </si>
  <si>
    <t>4/2021</t>
  </si>
  <si>
    <t>Hain Vladimír, Ing. arch., PhD.</t>
  </si>
  <si>
    <t>Doplnenie aktulánej expozície Elektrárne</t>
  </si>
  <si>
    <t>Plavecký klub STU Trnava</t>
  </si>
  <si>
    <t>213/21</t>
  </si>
  <si>
    <t>Markovičová Mária, PhDr.</t>
  </si>
  <si>
    <t>Športová činnosť</t>
  </si>
  <si>
    <t>2.9.2021-31.12.2021</t>
  </si>
  <si>
    <t>FO</t>
  </si>
  <si>
    <t>221/21</t>
  </si>
  <si>
    <t>Važan Pavel, prof. Ing. PhD.</t>
  </si>
  <si>
    <t>Kurz elektrotechnickej spôsobilosti</t>
  </si>
  <si>
    <t>6.10.2021-15.12.2021</t>
  </si>
  <si>
    <t>Športový klub odbro RTVŠ Trnava</t>
  </si>
  <si>
    <t>236/21</t>
  </si>
  <si>
    <t>Makovičová Mária, PhDr.</t>
  </si>
  <si>
    <t>1.10.2021-31.12.2021</t>
  </si>
  <si>
    <t>ŠD a J</t>
  </si>
  <si>
    <t>17/09</t>
  </si>
  <si>
    <t>Široký Radovan, Ing.</t>
  </si>
  <si>
    <t>Združenie používateľov Slovenskej akademickej dátovej siete Bratislava</t>
  </si>
  <si>
    <t>66/10</t>
  </si>
  <si>
    <t>Hýroš Matej, Ing.</t>
  </si>
  <si>
    <t>SANET I</t>
  </si>
  <si>
    <t>Davital Banská Bystrica</t>
  </si>
  <si>
    <t>103/20</t>
  </si>
  <si>
    <t>Tibenská Alica, Ing.</t>
  </si>
  <si>
    <t>Prenájom automatov</t>
  </si>
  <si>
    <t>1.1.2021.-31.12.2021</t>
  </si>
  <si>
    <t>130//20</t>
  </si>
  <si>
    <t>1.5.2021-30.6.2021</t>
  </si>
  <si>
    <t>CEEPUS fremover</t>
  </si>
  <si>
    <t>Necpal Martin, Ing., PhD.</t>
  </si>
  <si>
    <t>CEEPUS - Vytváranie sietí spolupracujúcich vysokých škôl</t>
  </si>
  <si>
    <t>31.5.-11.6.2021</t>
  </si>
  <si>
    <t>Šuba Roland, Ing., PhD.</t>
  </si>
  <si>
    <t>CIII-BA-1402-02-2021</t>
  </si>
  <si>
    <t>27.6.-3.7.2021</t>
  </si>
  <si>
    <t>CIII-PL-0033-16-2021</t>
  </si>
  <si>
    <t>Velíšek Karol, prof.h.c. prof.Ing., CSc.</t>
  </si>
  <si>
    <t>14.6.-18.6.2021</t>
  </si>
  <si>
    <t>12.-16.7.2021</t>
  </si>
  <si>
    <t>CIII-PL-0701-10-2122</t>
  </si>
  <si>
    <t>12.-16.10.2021</t>
  </si>
  <si>
    <t>Holubek Radovan, doc.Ing., PhD.</t>
  </si>
  <si>
    <t>CEEPUS</t>
  </si>
  <si>
    <t>Fidlerová Helena, Ing., PhD.</t>
  </si>
  <si>
    <t>10.-16.10.2021</t>
  </si>
  <si>
    <t>CEEPUS Teacher mobility</t>
  </si>
  <si>
    <t>19.-22.10.2021</t>
  </si>
  <si>
    <t>Morovič Ladislav, doc.Ing., PhD.</t>
  </si>
  <si>
    <t>CIII-PL-0033-17-2122</t>
  </si>
  <si>
    <t>9.-13.11.2021</t>
  </si>
  <si>
    <t>Bočák Róbert</t>
  </si>
  <si>
    <t>4.-26.11.2021</t>
  </si>
  <si>
    <t>CIII-RO-0058-13-2021</t>
  </si>
  <si>
    <t>Grozav Sorin Dimittru</t>
  </si>
  <si>
    <t>16.-22.6.2021</t>
  </si>
  <si>
    <t>Ceclan Vasile Adrian</t>
  </si>
  <si>
    <t>CIII-RO-0058-14-2122</t>
  </si>
  <si>
    <t>Santa Robert</t>
  </si>
  <si>
    <t>20.-24.9.2021</t>
  </si>
  <si>
    <t>Nemedi Imre</t>
  </si>
  <si>
    <t>CIII-RS-1412-03-2122</t>
  </si>
  <si>
    <t>Mircetic Dejan</t>
  </si>
  <si>
    <t>3.-9.9.2021</t>
  </si>
  <si>
    <t>Witasek Roman</t>
  </si>
  <si>
    <t>4.-26.10.2021</t>
  </si>
  <si>
    <t>CIII-BG-0722-10-2122</t>
  </si>
  <si>
    <t>Labudzki Remigiusz</t>
  </si>
  <si>
    <t>Poljak Gabriela</t>
  </si>
  <si>
    <t>CIII-RS-1311-04-2122</t>
  </si>
  <si>
    <t>Rozić Antonio</t>
  </si>
  <si>
    <t>7.-28.10.2021</t>
  </si>
  <si>
    <t>Vojnović Andrea</t>
  </si>
  <si>
    <t>CIII-RS-0304-14-2122</t>
  </si>
  <si>
    <t>Tirian Gelu Ovidiu</t>
  </si>
  <si>
    <t>DITEC a.s.</t>
  </si>
  <si>
    <t xml:space="preserve">objednávka </t>
  </si>
  <si>
    <t>prof. Ing. Ivan Kotuliak, PhD.</t>
  </si>
  <si>
    <t>Propagácia spoločnosti</t>
  </si>
  <si>
    <t>Alesa s.r.o.</t>
  </si>
  <si>
    <t>dar.zml.</t>
  </si>
  <si>
    <t>Vybavenie učebne</t>
  </si>
  <si>
    <t>EMM s.r.o.</t>
  </si>
  <si>
    <t>SFÉRA a.s.</t>
  </si>
  <si>
    <t>TEMPEST a.s.</t>
  </si>
  <si>
    <t>Asseco Central Europe a.s.</t>
  </si>
  <si>
    <t>Prezentácia spoločnosti</t>
  </si>
  <si>
    <t>IBM Slovensko s.r.o.</t>
  </si>
  <si>
    <t>Združenie používateľov Slovenskej akademickej dátovej siete SANET</t>
  </si>
  <si>
    <t>zmluva 12/2021</t>
  </si>
  <si>
    <t>Zabezpečenie akademickej dátovej siete SANET pre vedu, výskum a vzdelávanie</t>
  </si>
  <si>
    <t>Ústav manažmentu STU</t>
  </si>
  <si>
    <t>Colliers International spol. s.r.o.</t>
  </si>
  <si>
    <t>Darovacia zmluva</t>
  </si>
  <si>
    <t>Ing. Andrej Adamuščin, PhD.</t>
  </si>
  <si>
    <t>Podpora vedy a výskumu v oblasti realitného trhu, projektu International Real Estate Challenge a podujatí European Real Estate  Society</t>
  </si>
  <si>
    <t>2020 - 2020</t>
  </si>
  <si>
    <t>Darovacia zmluva bola podpísaná v r. 2020, ale  peniaze priši až 27.01.2021</t>
  </si>
  <si>
    <t>2021 - 2021</t>
  </si>
  <si>
    <t>Suma prišla 28.12.2021</t>
  </si>
  <si>
    <t>Mayflower Group, s.r.o.</t>
  </si>
  <si>
    <t>R STU</t>
  </si>
  <si>
    <t>SAAIC</t>
  </si>
  <si>
    <t>2021-1-SK01-KA131-HED-000010381</t>
  </si>
  <si>
    <t>Ing. Michaela Anna Jurkovičová</t>
  </si>
  <si>
    <t>Mobility študentov a zamestnancov vysokých škôl medzi krajinami programu</t>
  </si>
  <si>
    <t>1.9.2021-31.10.203</t>
  </si>
  <si>
    <t>KA131</t>
  </si>
  <si>
    <t>2020-1-SK01-KA103-078102</t>
  </si>
  <si>
    <t>1.6.2020-31.5.2022</t>
  </si>
  <si>
    <t>KA103</t>
  </si>
  <si>
    <t>EIT Manufacturing</t>
  </si>
  <si>
    <t xml:space="preserve">Mgr. Rastislav Igliar / Ing. Ivana Mrázová, PhD. </t>
  </si>
  <si>
    <t xml:space="preserve">EIT Manufacturing RIS Hubs </t>
  </si>
  <si>
    <t>1.1.2021 - 31.12.2021</t>
  </si>
  <si>
    <t>Schreiber / Ing. Štefan Hičák, PhD.</t>
  </si>
  <si>
    <t>RIS Industry 4.0 Hubs</t>
  </si>
  <si>
    <t>doc. Ing. Monika Bakošová, PhD./ doc. Ing. Mikuláš Bittera, PhD.</t>
  </si>
  <si>
    <t xml:space="preserve">Education programmes Development in RIS countries </t>
  </si>
  <si>
    <t xml:space="preserve">Ing. Štefan Hičák, PhD. </t>
  </si>
  <si>
    <t>Interactive Manufacturing @ Schools</t>
  </si>
  <si>
    <t>MŠVVaŠ SR</t>
  </si>
  <si>
    <t>003STU-2-1/2021</t>
  </si>
  <si>
    <t>Ing. Andrej Takáč</t>
  </si>
  <si>
    <t>HRS4R na STU</t>
  </si>
  <si>
    <t>1.1.2021 - 31.12.2022</t>
  </si>
  <si>
    <t>MIRRI SR</t>
  </si>
  <si>
    <t>Z SKATV603, 305011Z513</t>
  </si>
  <si>
    <t>Ing. Miroslav Mihalik</t>
  </si>
  <si>
    <t>DigiVil - Digital Village</t>
  </si>
  <si>
    <t>1.7.2020 - 31.12.2022</t>
  </si>
  <si>
    <t>Z SKATV608, 305011ABB8</t>
  </si>
  <si>
    <t>Ing. Mgr. Mária Búciová</t>
  </si>
  <si>
    <t>CARLiS (Careers in Life Sciences) - Rozvoj kapacít a programov pre doktorandov v oblasti vied o živej prírode pre ich lepšie uplatnenie na trhu práce</t>
  </si>
  <si>
    <t>1.11.2020 - 31.12.2022</t>
  </si>
  <si>
    <t>VEGA</t>
  </si>
  <si>
    <t>1/0412/18</t>
  </si>
  <si>
    <t>Jendželovsky Norbert, prof. Ing., PhD.</t>
  </si>
  <si>
    <t>Analýza správania sa stavebných konštrukcií pri dynamickom zaťažení s ohľadom na interakciu konštrukcie a podložia</t>
  </si>
  <si>
    <t>2018-2021</t>
  </si>
  <si>
    <t>1/0709/19</t>
  </si>
  <si>
    <t>Frolkovič Peter, doc. RNDr., CSc.</t>
  </si>
  <si>
    <t>Level set metódy na neštruktúrovaných sieťach a pre implicitne dané výpočtové oblasti</t>
  </si>
  <si>
    <t>2019-2022</t>
  </si>
  <si>
    <t>1/0006/19</t>
  </si>
  <si>
    <t>Mesiar Radko, prof. RNDr., DrSc.</t>
  </si>
  <si>
    <t>Nové trendy v teórii agregovania a ich aplikácie</t>
  </si>
  <si>
    <t>1/0238/19</t>
  </si>
  <si>
    <t>Knor Martin, prof. RNDr., Dr.</t>
  </si>
  <si>
    <t>Extremálne metrické problémy v grafoch a v diskrétnych štruktúrach</t>
  </si>
  <si>
    <t>1/0632/19</t>
  </si>
  <si>
    <t>Szolgay Ján, prof. Ing., PhD.</t>
  </si>
  <si>
    <t>Zmeny hydrologického režimu na Slovensku podľa regionálnych scenárov zmeny klímy a multimodelového hodnotenia</t>
  </si>
  <si>
    <t>1/0113/19</t>
  </si>
  <si>
    <t>Bielek Boris, prof. Ing., PhD.</t>
  </si>
  <si>
    <t>Klimaticky adaptívne fasády pre udržateľnú architektúru a ich potenciál v lokalite strednej Európy</t>
  </si>
  <si>
    <t>1/0254/19</t>
  </si>
  <si>
    <t>Halvonik Jaroslav, prof. Ing., PhD.</t>
  </si>
  <si>
    <t>Šmyková odolnosť železobetónových dosiek namáhaných koncentrovaným zaťažením</t>
  </si>
  <si>
    <t>1/0068/19</t>
  </si>
  <si>
    <t>Macura Viliam, prof. Ing., PhD.</t>
  </si>
  <si>
    <t>Hodnotenie kvality akvatického habitatu horských tokov bioindikáciou</t>
  </si>
  <si>
    <t>1/0682/19</t>
  </si>
  <si>
    <t>Medveď Igor, prof. RNDr., PhD.</t>
  </si>
  <si>
    <t>Transport solí v poréznych stavebných materiáloch</t>
  </si>
  <si>
    <t>1/0662/19</t>
  </si>
  <si>
    <t>Čistý Milan, prof. Ing., PhD.</t>
  </si>
  <si>
    <t>Vývoj nových technologických, analytických a predikčných nástrojov pre ochranu agrárnej krajiny voči suchu</t>
  </si>
  <si>
    <t>1/0574/19</t>
  </si>
  <si>
    <t>Stanko Štefan, prof. Ing., PhD.</t>
  </si>
  <si>
    <t>Odľahčovacie komory a ich vplyv na redukciu bodového znečistenia recipientu</t>
  </si>
  <si>
    <t>1/0737/19</t>
  </si>
  <si>
    <t>Ilavský Ján, prof. Ing., PhD.</t>
  </si>
  <si>
    <t>Riešenie kvality pitnej vody s ohľadom na klimatické zmeny a geologické podmienky</t>
  </si>
  <si>
    <t>1/0511/19</t>
  </si>
  <si>
    <t>Gašparík Jozef, prof. Ing., PhD.</t>
  </si>
  <si>
    <t>Návrh a tvorba časových plánov a elektronickej technologicko-kvalitatívnej databázy stavebných procesov pre aplikáciu v modeli BIM</t>
  </si>
  <si>
    <t>1/0749/19</t>
  </si>
  <si>
    <t>Sokol Milan, prof. Ing., PhD.</t>
  </si>
  <si>
    <t>Identifikácia stavu železničných mostov prostredníctvom dynamických meraní</t>
  </si>
  <si>
    <t>1/0584/19</t>
  </si>
  <si>
    <t>Fraštia Marek, doc. Ing., PhD.</t>
  </si>
  <si>
    <t>Určovanie tvaru vodnej hladiny na účely hydrotechnického výskumu</t>
  </si>
  <si>
    <t>1/0530/19</t>
  </si>
  <si>
    <t>Kopecký Miloslav, doc. RNDr., PhD.</t>
  </si>
  <si>
    <t>Analýza účinnosti odvodnenia pri sanácii nestabilných svahov</t>
  </si>
  <si>
    <t>1/0388/19</t>
  </si>
  <si>
    <t>Brodniansky Ján, prof. Ing., PhD.</t>
  </si>
  <si>
    <t>Analýza a syntéza vplyvu prevádzkových podmienok na líniové a stavebné tenkostenné konštrukcie</t>
  </si>
  <si>
    <t>1/0206/20</t>
  </si>
  <si>
    <t>Širáň Jozef, prof. RNDr., DrSc.</t>
  </si>
  <si>
    <t>Diskrétne štruktúry s vysokou mierou symetrie</t>
  </si>
  <si>
    <t>1/0436/20</t>
  </si>
  <si>
    <t>Mikula Karol, prof. RNDr., DrSc.</t>
  </si>
  <si>
    <t>Numerické metódy pre parciálne diferenciálne rovnice a ich aplikácie</t>
  </si>
  <si>
    <t>2/0142/20</t>
  </si>
  <si>
    <t>Sarkoci Peter, Ing., PhD.</t>
  </si>
  <si>
    <t>Matematické  modely neklasických javov a neurčitosti</t>
  </si>
  <si>
    <t>1/0468/20</t>
  </si>
  <si>
    <t>Stupňanová Andrea, doc. Mgr., PhD.</t>
  </si>
  <si>
    <t>Aplikácia inovatívnych matematických metód v optimalizácii procesov geomodelovania na podklade dát z laserového skenovania</t>
  </si>
  <si>
    <t>1/0486/20</t>
  </si>
  <si>
    <t>Čunderlík Róbert, Ing., PhD.</t>
  </si>
  <si>
    <t>Globálne a lokálne určovanie tiažového poľa Zeme v priestorovej oblasti s vysokým rozlíšením.</t>
  </si>
  <si>
    <t>1/0453/20</t>
  </si>
  <si>
    <t>Králik Juraj, prof.Ing., CSc.</t>
  </si>
  <si>
    <t>Riziková analýza nosných konštrukcií za extrémnych klimatických a havarijných podmienok, seizmicity a simulovaných teroristických útokov. Bezpečnosť a spoľahlivosť priemyselných objektov a jadrových elektrární.</t>
  </si>
  <si>
    <t>1/0522/20</t>
  </si>
  <si>
    <t>Fillo Ľudovít, prof. Ing., PhD.</t>
  </si>
  <si>
    <t>Nelineárna analýza betónových konštrukcií vystužených betonárskou, predpínacou výstužou a FRP</t>
  </si>
  <si>
    <t>1/0645/20</t>
  </si>
  <si>
    <t>Borzovič Viktor, doc. Ing., PhD.</t>
  </si>
  <si>
    <t>Navrhovanie a zosilňovanie betónových konštrukcií na trvanlivosť</t>
  </si>
  <si>
    <t>1/0727/20</t>
  </si>
  <si>
    <t>Hrudka Jaroslav, Ing. PhD.</t>
  </si>
  <si>
    <t>Výskum transformácie zrážkovo-odtokového procesu konštrukčnými materiálmi a usporiadaním urbanizovaných území</t>
  </si>
  <si>
    <t>1/0680/20</t>
  </si>
  <si>
    <t>Čekon Miroslav, Ing., PhD.</t>
  </si>
  <si>
    <t>Klimaticky adaptívne prístupy integrované v energeticky efektívných stavebných komponentoch</t>
  </si>
  <si>
    <t>1/0782/21</t>
  </si>
  <si>
    <t>Kohnová Silvia, prof. Ing., PhD.</t>
  </si>
  <si>
    <t>Viacrozmerná a multi-modelová analýza zmien režimu odtoku na Slovensku</t>
  </si>
  <si>
    <t>2021-2024</t>
  </si>
  <si>
    <t>1/0809/21</t>
  </si>
  <si>
    <t>Janák Juraj, prof. Ing., PhD.</t>
  </si>
  <si>
    <t>Spoločné vyhodnotenie variácie vodných hmôt a ľadovej pokrývky na základe dát družicových misií GRACE, SWARM a GRACE-FO</t>
  </si>
  <si>
    <t>1/0825/21</t>
  </si>
  <si>
    <t>Barloková Danka, prof. Ing., PhD.</t>
  </si>
  <si>
    <t>Odstraňovanie mikropolutantov a mikroplastov z vody použitím membránových procesov</t>
  </si>
  <si>
    <t>1/0728/21</t>
  </si>
  <si>
    <t>Šoltész Andrej, prof. Ing., PhD.</t>
  </si>
  <si>
    <t>Analýza a prognóza vplyvu stavebnej činnosti na podzemné vody v urbanizovanom území</t>
  </si>
  <si>
    <t>1/0042/21</t>
  </si>
  <si>
    <t>Hraška Jozef, prof. Ing., PhD.</t>
  </si>
  <si>
    <t>Výskum vplyvu transparentných fasád na denné osvetlenie, tepelnú pohodu a energetickú hospodárnosť budov s takmer nulovou potrebou energie</t>
  </si>
  <si>
    <t>1/0303/21</t>
  </si>
  <si>
    <t>Krajčík Michal, doc. Ing., PhD.</t>
  </si>
  <si>
    <t>Modernizácia systémov techniky prostredia a ich optimalizácia uplatnením alternatívnych zdrojov energie</t>
  </si>
  <si>
    <t>1/0745/21</t>
  </si>
  <si>
    <t>Frankovská Jana, prof. Ing., PhD</t>
  </si>
  <si>
    <t>Analýza vstupných dát a ich spracovanie na zvýšenie spoľahlivosti navrhovania geotechnických  a energetických konštrukcií</t>
  </si>
  <si>
    <t>1/0229/21</t>
  </si>
  <si>
    <t>Ingeli Rastislav, doc, Ing., PhD.</t>
  </si>
  <si>
    <t>Stavebno fyzikálna podstata budovy s takmer nulovou potrebou energie v kontexte enviromentálnych aspektov</t>
  </si>
  <si>
    <t>1/0304/21</t>
  </si>
  <si>
    <t>Petráš Dušan, prof. Ing., PhD.</t>
  </si>
  <si>
    <t>Znižovanie environmentálnej záťaže využitím sálavého vykurovania a chladenia na báze obnoviteľných zdrojov energie</t>
  </si>
  <si>
    <t>1/0396/21</t>
  </si>
  <si>
    <t>Palko Milan, doc. Ing.arch. Ing, PhD.</t>
  </si>
  <si>
    <t>Koncept inteligentného a ekologického okna v kontexte klimatických zmien</t>
  </si>
  <si>
    <t>1/0300/19</t>
  </si>
  <si>
    <t>Ďuračiová Renata, doc. Ing., PhD.</t>
  </si>
  <si>
    <t>3D modelovanie slnečného žiarenia na stromovej vegetácii reprezentovanej mračnom bodov z laserového skenovania</t>
  </si>
  <si>
    <t>2019 - 2021</t>
  </si>
  <si>
    <t>Prírodovedecká fakulta UPJŠ - spolupráca</t>
  </si>
  <si>
    <t>2/0100/20</t>
  </si>
  <si>
    <t>Juraj Papčo, Ing. PhD.</t>
  </si>
  <si>
    <t>Hustotná analýza horninového prostredia na základe povrchových a podzemných gravimetrických meraní</t>
  </si>
  <si>
    <t>2020 - 2023</t>
  </si>
  <si>
    <t>Prírodovedecká fakulta UK - spolupráca</t>
  </si>
  <si>
    <t>025STU-4/2019</t>
  </si>
  <si>
    <t>doc. Ing. Oľga Ivánková, PhD.</t>
  </si>
  <si>
    <t>Ako sprístupniť náročné modelovanie statiky a dynamiky stavebných objektov študentom na technickej univerzite</t>
  </si>
  <si>
    <t>039STU-4/2019</t>
  </si>
  <si>
    <t>prof. RNDr. Igor Medveď, PhD.</t>
  </si>
  <si>
    <t>Implementácia experimentálnych metód aplikovanej fyziky pri skúmaní hygrotermálnych vlastností poréznych materiálov v rámci vzdelávania</t>
  </si>
  <si>
    <t>008STU-4/2020</t>
  </si>
  <si>
    <t>Vajsáblová Margita, doc. RNDr. PhD.</t>
  </si>
  <si>
    <t>Nástroje softvéru AutoCAD v inovácii výučby geometrie a počítačovej podpory projektovania</t>
  </si>
  <si>
    <t>052STU-4/2021</t>
  </si>
  <si>
    <t>Ing. Ing. arch. Mgr. art. Jozef Kuráň, PhD.</t>
  </si>
  <si>
    <t>Inteligentné navrhovanie - integrácia vedeckých a tvorivých metód pri procese výuky architektonického navrhovania</t>
  </si>
  <si>
    <t>005STU-4/2021</t>
  </si>
  <si>
    <t>prof. Ing. Dušan Petráš, PhD.</t>
  </si>
  <si>
    <t>Interaktívna výuka systémov techniky prostredia a technických zariadení budov</t>
  </si>
  <si>
    <t>049STU-4/2021</t>
  </si>
  <si>
    <t>Ing. Mgr. art. Pavol Pilař, ArtD.</t>
  </si>
  <si>
    <t>Podoby udržateľnosti - predlžovanie životnosti talentovaným a citlivým spôsobom ako súčasť architektonickej tvorby</t>
  </si>
  <si>
    <t>022EU-4/2021</t>
  </si>
  <si>
    <t>Ing. Martin Orfánus, PhD.</t>
  </si>
  <si>
    <t>Podpora kvality vzdelávania v interdisciplinárnom prostredí pomocou moderných didaktických metód a techník</t>
  </si>
  <si>
    <t>Ekonomická univerzita - spolupráca</t>
  </si>
  <si>
    <t>APVV-16-0126</t>
  </si>
  <si>
    <t>Bielek Boris, prof. Ing. PhD.</t>
  </si>
  <si>
    <t>Fasádna technika budov s viacstupňovým využívaním obnoviteľných zdrojov energie pre udržateľnú architektúru</t>
  </si>
  <si>
    <t>01.07.2017 - 31.12.2021</t>
  </si>
  <si>
    <t>bez kooperácií</t>
  </si>
  <si>
    <t>APVV-17-0428</t>
  </si>
  <si>
    <t>Širáň Jozef, prof. RNDr. DrSc.</t>
  </si>
  <si>
    <t>Metrické a spektrálne invarianty grafov a ich aplikácie pri modelovaní sietí, molekúl a iných štruktúr</t>
  </si>
  <si>
    <t>01.07.2018 - 30.06.2022</t>
  </si>
  <si>
    <t>APVV-17-0066</t>
  </si>
  <si>
    <t>Stupňanová Andrea, doc. Mgr. PhD.</t>
  </si>
  <si>
    <t>Zovšeobecnené konvulúcie a rozkladové integrály</t>
  </si>
  <si>
    <t xml:space="preserve">APVV-18-0247 </t>
  </si>
  <si>
    <t>Kopáčik Alojz, prof. Ing. PhD.</t>
  </si>
  <si>
    <t>Automatizácia kontroly elektronickej dokumentácie stavieb s využitím inovatívnych technológií zberu údajov a virtuálnych modelov</t>
  </si>
  <si>
    <t>01.07.2019 - 30.06.2023</t>
  </si>
  <si>
    <t xml:space="preserve">APVV-18-0174 </t>
  </si>
  <si>
    <t>Hraška Jozef, prof. Ing. PhD.</t>
  </si>
  <si>
    <t>Výskum cirkadiánneho potenciálu fasádnych systémov budov</t>
  </si>
  <si>
    <t xml:space="preserve">APVV-18-0052 </t>
  </si>
  <si>
    <t>Mesiar Radko, prof. RNDr. DrSc.</t>
  </si>
  <si>
    <t>Modelovanie neurčitosti: rozšírenia a zovšeobecnenia niektorých špeciálnych metód a ich aplikácie</t>
  </si>
  <si>
    <t>APVV-18-0205</t>
  </si>
  <si>
    <t>Barloková Danka, prof. Ing. PhD.</t>
  </si>
  <si>
    <t>Riešenie krízových situácií v zásobovaní vodou s ohľadom na klimatické zmeny</t>
  </si>
  <si>
    <t>01.07.2019 - 31.12.2023</t>
  </si>
  <si>
    <t>APVV-18-0203</t>
  </si>
  <si>
    <t xml:space="preserve">Stanko Štefan, prof. Ing. PhD. </t>
  </si>
  <si>
    <t>Smart nakladanie s extrémnymi dažďovými vodami v urbanizovanom území</t>
  </si>
  <si>
    <t>APVV-18-0472</t>
  </si>
  <si>
    <t>Fraštia Marek, doc. Ing. PhD.</t>
  </si>
  <si>
    <t>Meranie tvaru vodnej hladiny pri neustálenom prúdení metódami blízkej fotogrametrie</t>
  </si>
  <si>
    <t>APVV-19-0383</t>
  </si>
  <si>
    <t>Šoltész Andrej, prof. Ing. PhD.</t>
  </si>
  <si>
    <t>Prírodné a technické opatrenia zamerané na retenciu vody v
podhorských povodiach Slovenska</t>
  </si>
  <si>
    <t>01.07.2020 - 28.06.2024</t>
  </si>
  <si>
    <t>APVV-19-0460</t>
  </si>
  <si>
    <t>Mikula Karol, prof. RNDr. DrSc.</t>
  </si>
  <si>
    <t>Numerické modelovanie, spracovanie obrazu a analýza dát</t>
  </si>
  <si>
    <t>01.07.2020 - 30.06.2024</t>
  </si>
  <si>
    <t>APVV-19-0340</t>
  </si>
  <si>
    <t>Kohnová Silvia, prof. Ing. PhD.</t>
  </si>
  <si>
    <t>Konektivita a dynamika tvorby povodňového odtoku vo vrcholových
povodiach Slovenska</t>
  </si>
  <si>
    <t>APVV-20-0023</t>
  </si>
  <si>
    <t>Dušička Peter, prof. Ing. PhD.</t>
  </si>
  <si>
    <t>Výskum hydraulických charakteristík rybích priechodov s ohľadom na
ichtyologické požiadavky</t>
  </si>
  <si>
    <t>01.07.2021 - 30.06.2025</t>
  </si>
  <si>
    <t>APVV-16-0253</t>
  </si>
  <si>
    <t>Ing. Andrej Škrinár, Macura Viliam, prof. Ing. PhD.</t>
  </si>
  <si>
    <t>Vývoj metodiky hodnotenia ekologického potenciálu výrazne zmenených vodných útvarov (HMWB) na základe ichtyocenóz</t>
  </si>
  <si>
    <t>1.07.2017 - 31.07.2021</t>
  </si>
  <si>
    <t xml:space="preserve">Prírodovedecká fakulta UK - spolupráca </t>
  </si>
  <si>
    <t>APVV-16-0073</t>
  </si>
  <si>
    <t>Jenča Gejza, doc. Ing. PhD.</t>
  </si>
  <si>
    <t>Pravdepodobnostné, algebrické a kvantovo-mechanické aspekty neurčitosti</t>
  </si>
  <si>
    <t>1.07.2017 - 31.12..2021</t>
  </si>
  <si>
    <t>Matematický ústav SAV - spolupráca</t>
  </si>
  <si>
    <t>APVV-16-0431</t>
  </si>
  <si>
    <t>Identifikácia a monitoring biotopov Natura 2000 dynamickou segmentáciou satelitných obrazov</t>
  </si>
  <si>
    <t>1.07.2017 - 31.12.2021</t>
  </si>
  <si>
    <t>Botanický ústav SAV - spolupráca</t>
  </si>
  <si>
    <t>APVV-16-0278</t>
  </si>
  <si>
    <t>Šoltész Andrej, prof. Ing.PhD.</t>
  </si>
  <si>
    <t>Využitie hydromelioračných stavieb na zmiernenie negatívnych účinkov extrémnych hydrologických javov vplývajúcich na kvalitu vodných útvarov v poľnohospodárskej krajine</t>
  </si>
  <si>
    <t>Slovenská poľnohospodárska univerzita Nitra - spolupráca</t>
  </si>
  <si>
    <t>APVV-17-0204</t>
  </si>
  <si>
    <t>Halvoník Jaroslav, prof. Ing., PhD.</t>
  </si>
  <si>
    <t>Zvyšovanie trvanlivosti a konštrukčnej spoľahlivosti nových a existujúcich betónových mostov</t>
  </si>
  <si>
    <t>01.07.2018 - 31.12.2021</t>
  </si>
  <si>
    <t>Technický a skúšobný ústav - spolupráca</t>
  </si>
  <si>
    <t>APVV-17-0580</t>
  </si>
  <si>
    <t>Puškár Anton, prof. Ing. PhD.</t>
  </si>
  <si>
    <t>Výskum strešnej krytiny s integrovanou funkciou výmenníka tepla</t>
  </si>
  <si>
    <t>01.07.2018 - 30.06.2021</t>
  </si>
  <si>
    <t>Ústav materiálov a mechaniky strojov SAV - spolupráca</t>
  </si>
  <si>
    <t>APVV-18-0347</t>
  </si>
  <si>
    <t>Szolgay Ján, prof. Ing. PhD.</t>
  </si>
  <si>
    <t xml:space="preserve">Zmeny  klímy a prírodné riziká: zraniteľnosť a adaptačné kapacity lesných ekosystémov Západných Karpát              </t>
  </si>
  <si>
    <t>01.07.2019 - 30.06.2022</t>
  </si>
  <si>
    <t>Lesnícka fakulta TUZVO - spolupráca</t>
  </si>
  <si>
    <t>APVV-19-0150</t>
  </si>
  <si>
    <t xml:space="preserve">Papčo Juraj, Ing.PhD. </t>
  </si>
  <si>
    <t>Nová mapa Bouguerových anomálií alpsko-karpatskej oblasti: nástroj
pre gravimetrické a tektonické aplikácie</t>
  </si>
  <si>
    <t>UK BA - spolupráca</t>
  </si>
  <si>
    <t>APVV-19-0308</t>
  </si>
  <si>
    <t xml:space="preserve">Širáň Jozef, prof. RNDr. DrSc. </t>
  </si>
  <si>
    <t>Výnimočné štruktúry v diskrétnej matematike</t>
  </si>
  <si>
    <t>FMFI UK BA - spolupráca</t>
  </si>
  <si>
    <t>APVV-20-0175</t>
  </si>
  <si>
    <t>Frankovská Jana, prof. Ing. PhD., v spolupráci s UK PF</t>
  </si>
  <si>
    <t>Bentonit: strategická surovina Slovenska - inovatívne hodnotenie zdrojov a ich kvality pre jej efektívne využívanie</t>
  </si>
  <si>
    <t>PriF UK BA - spolupráca</t>
  </si>
  <si>
    <t>APVV-20-0069</t>
  </si>
  <si>
    <t>Jenča Gejza, doc, Ing. PhD., v spolupráci s MU SAV</t>
  </si>
  <si>
    <t>Pravdepodobnostné, algebrické a kvantovo-mechanické metódy určovania neurčitosti</t>
  </si>
  <si>
    <t>01.07.2021 - 30.06.2026</t>
  </si>
  <si>
    <t>MÚ SAV BA - spolupráca</t>
  </si>
  <si>
    <t>APVV-20-0374</t>
  </si>
  <si>
    <t>Szolgay, prof. Ing. PhD.  v spolupráci s ÚH SAV</t>
  </si>
  <si>
    <t>Regionálna detekcia, atribúcia a projekcia dopadov variability klímy a klimatickej zmeny na režim odtoku na Slovensku</t>
  </si>
  <si>
    <t>ÚH SAV BA - spolupráca</t>
  </si>
  <si>
    <t>H2020-MSCA-RISE-2016</t>
  </si>
  <si>
    <t>MSCA - 690970</t>
  </si>
  <si>
    <t>Chmelík Vojtech, doc. Ing. PhD.</t>
  </si>
  <si>
    <t>Advanced physical-acoustic and psycho-acoustic diagnostic methods for innovation in building acoustics - papabuild</t>
  </si>
  <si>
    <t>01.02.2016 - 01.02.2020</t>
  </si>
  <si>
    <t>Technische Universität Wien</t>
  </si>
  <si>
    <t>WETRAX - 0101/0149/19</t>
  </si>
  <si>
    <t>Kohnova Silvia, prof. Ing. PhD.</t>
  </si>
  <si>
    <t>Influence of climate change on extreme precipitation totals in south Bavaria and Austria</t>
  </si>
  <si>
    <t>SK-AT-2019-10-15-002</t>
  </si>
  <si>
    <t>Variability and change of runoff generation in Alpine-Carpathian basins</t>
  </si>
  <si>
    <t>H2020 MSCA- ITN</t>
  </si>
  <si>
    <t>Mikula Karol, prof. RNDr. DrSC.</t>
  </si>
  <si>
    <t>INFLANET - Training European Experts in Inflammation:
from the molecular players to animal models and the bedside</t>
  </si>
  <si>
    <t>2020-2024</t>
  </si>
  <si>
    <t>H2020</t>
  </si>
  <si>
    <t>SEEtheSkills 101033743</t>
  </si>
  <si>
    <t>Ing. Tomáš Funtík, PhD., doc. Ing. Ján Erdélyi, PhD.</t>
  </si>
  <si>
    <t>Sustainable EnErgy Skills in construction: Visible, Validated, Valuable</t>
  </si>
  <si>
    <t>MH SR, OPVaI-MH/DP/2018/2.2.2-20</t>
  </si>
  <si>
    <t>313022U785</t>
  </si>
  <si>
    <t>doc. Ing. Renata Ďuračiová, PhD.</t>
  </si>
  <si>
    <t>Geoinformačná analytická IoT platforma na podporu rozhodovania (GIANT)</t>
  </si>
  <si>
    <t>01.06.2020 – 31.01.2022</t>
  </si>
  <si>
    <t>23 085,16</t>
  </si>
  <si>
    <t>313022W068</t>
  </si>
  <si>
    <t>prof. Ing. Boris  Bielek, PhD.</t>
  </si>
  <si>
    <t>Výskum a vývoj inovovaného produktu - akustickej gitary</t>
  </si>
  <si>
    <t>01.09.2020 – 31.05.2023</t>
  </si>
  <si>
    <t>2 233,57</t>
  </si>
  <si>
    <t>Obec Hodruša Hámre</t>
  </si>
  <si>
    <t>PA04</t>
  </si>
  <si>
    <t>Šoltész Július,doc.Ing.PhD-</t>
  </si>
  <si>
    <t>Prieskum a statické expertízne činnosti na stavbe Šachta Mayer-Hodruša-Hámre Kultúrneho dedičstva UNESCO</t>
  </si>
  <si>
    <t>Hl.mesto SR</t>
  </si>
  <si>
    <t>PA05</t>
  </si>
  <si>
    <t>Jaroslav Halvoník,prof.Ing.Phd,</t>
  </si>
  <si>
    <t>Monitoring statického stavu nosnej konštrukcie mosta a pilierov na moste M137 Bojnícka ulica</t>
  </si>
  <si>
    <t>PA38</t>
  </si>
  <si>
    <t>Monitoring dočasnej prevádzky mosta M137</t>
  </si>
  <si>
    <t>PB22</t>
  </si>
  <si>
    <t>Prieskum objektov v areáli na Technickej ul. 6</t>
  </si>
  <si>
    <t>UK Bratislava</t>
  </si>
  <si>
    <t>PV61</t>
  </si>
  <si>
    <t>Papčo Juraj,Ing.PhD.</t>
  </si>
  <si>
    <t>Monitorovaniu tektonickej stability študovaného územia v oblasti Vikartovského zlomu a analýze výsledkov meraní na geodetických monitorovacích bodoch IV. etapa ,časť 1.</t>
  </si>
  <si>
    <t>Útia</t>
  </si>
  <si>
    <t>PA86</t>
  </si>
  <si>
    <t>Merania pomocou laserového skenera pri výskume dynamických vlastností stav.konštrukcií</t>
  </si>
  <si>
    <t>PA87</t>
  </si>
  <si>
    <t>Vykonanie merania pomocou interferometrického radaru pri výskume dynamických vlastností vybraných stav. konštrukcií</t>
  </si>
  <si>
    <t>PA55</t>
  </si>
  <si>
    <t>Suľovská M onika,Ing.PhD.</t>
  </si>
  <si>
    <t>Posúdenie projektovej dokumentácie úpravy portálov tunela Šibeník</t>
  </si>
  <si>
    <t>MM Revital a.s.</t>
  </si>
  <si>
    <t>PA37</t>
  </si>
  <si>
    <t>Experimentálny výskum zemín podložia,hrádze a uložených popolov v rámci sanácie enviromentálnej záťaže</t>
  </si>
  <si>
    <t>H.E.E.Consult</t>
  </si>
  <si>
    <t>PA73</t>
  </si>
  <si>
    <t xml:space="preserve">Experimentálny výskum tvarového a materiálového zloženia starej enviromentálnej záťaže "Úložisko popolčeka Horné Naštice" </t>
  </si>
  <si>
    <t>PA85</t>
  </si>
  <si>
    <t>Kopecký Miloslav,prof.RNDr.,PhD.</t>
  </si>
  <si>
    <t>Experimentálne overenie stability zosuvného územia na základe inklinometrického merania".</t>
  </si>
  <si>
    <t>PA84</t>
  </si>
  <si>
    <t>Kopecký Miloslav,prof.RNDr,Ph&amp;D,</t>
  </si>
  <si>
    <t>Experimentálne overenie stability zosuvného územia na základe inklinometrického merania podpovrchových posunov".</t>
  </si>
  <si>
    <t>PB05</t>
  </si>
  <si>
    <t>Experimentálny výskum vplyvu vysokopecných prachov z výroby karbidu vápnika na stabilitu hrádzového systému Odkaliska 7 Nováky"</t>
  </si>
  <si>
    <t>Valbek Protect</t>
  </si>
  <si>
    <t>PW97</t>
  </si>
  <si>
    <t xml:space="preserve">Analýza inžinierskogeologických pomerov projektovanej trasy širokorozchodnej železnice </t>
  </si>
  <si>
    <t>PA19</t>
  </si>
  <si>
    <t>Experimentálny výskum geomateriálov podložia,uložených popolov a stabilizátu Dočasného odklaliska</t>
  </si>
  <si>
    <t>PA51</t>
  </si>
  <si>
    <t xml:space="preserve">Ochranné hrádze obcí Liptovský Trnovec,Vlachy a Vlašky: Analýza priesakových pomerov v telese a v podloží ochrannej hrádze </t>
  </si>
  <si>
    <t>SHMÚ</t>
  </si>
  <si>
    <t>PW57</t>
  </si>
  <si>
    <t>Výleta Roman,Ing.PhD.</t>
  </si>
  <si>
    <t>Analýza a testovanie zaraďovania vplyvu užívania podzemných vôd na výpočet kvantitatívnej VHB povrchových vôd pre vybrané profily"</t>
  </si>
  <si>
    <t>SHMU</t>
  </si>
  <si>
    <t>PW58</t>
  </si>
  <si>
    <t xml:space="preserve">Stanovenie návrhových povodňových prietokov o stanovenie kritérií hodnotenia bezpečnosti a stanovenie návrhového povodňového zaťaženia vodných stavieb s protipovodňovou funkciou" čiastková úloha: "Združená pravdepodobnostná analýza povodňových prietokov a objemov pomocou inovatívnej a v praxi ešte málo používanej metódy kopúl </t>
  </si>
  <si>
    <t>Žilinský sam.kraj</t>
  </si>
  <si>
    <t>PA34</t>
  </si>
  <si>
    <t xml:space="preserve">Výskum hladinového režimu rieky Váh v úsekoch plánovanej Vážskej cyklotrasy </t>
  </si>
  <si>
    <t>VÚVH</t>
  </si>
  <si>
    <t>PW16</t>
  </si>
  <si>
    <t>Spolupráca na implementácii aktivít projektu DEEPWATER-CE" v rámci programu Interreg Central Europe.</t>
  </si>
  <si>
    <t>Ingsteel</t>
  </si>
  <si>
    <t>PA46</t>
  </si>
  <si>
    <t>Vykonanie skúšok vodotesnosti fasády pre objekt AS Nivy MALL BA.</t>
  </si>
  <si>
    <t>Bavint s.r.o.</t>
  </si>
  <si>
    <t>Franek Michal,Ing.PhD.</t>
  </si>
  <si>
    <t>PA63</t>
  </si>
  <si>
    <t>Experimentálne overenie vodotesnosti okenných konštrukcií a sendvičových tepelnoizolačných panelov</t>
  </si>
  <si>
    <t>Emos Alumatic</t>
  </si>
  <si>
    <t>PA52</t>
  </si>
  <si>
    <t>Experimentálne overenie  a optimalizácia pevnostných a funkčných parametrov posuvných elementov transparentných uzavretí logií</t>
  </si>
  <si>
    <t>CBD Hybernska</t>
  </si>
  <si>
    <t>PA64</t>
  </si>
  <si>
    <t xml:space="preserve">Laboratórne experimentálne overenie a optimalizácia akustických parametrov 3-och alternatívnych riešení osadenia hlin.okien </t>
  </si>
  <si>
    <t>Panra Real</t>
  </si>
  <si>
    <t>PB15</t>
  </si>
  <si>
    <t>Experimentálne overenie akustických parametrov obvodovej steny s inštalovanou vetracou jednotkou systemair</t>
  </si>
  <si>
    <t>PB25</t>
  </si>
  <si>
    <t>Vedecko-výskumná spolupráca zameraná na experimentálne overenie vodotesnosti novej konštrukcie sendvičových tepelnoizolačných panelov</t>
  </si>
  <si>
    <t>Whitestone Constructions</t>
  </si>
  <si>
    <t>PA13</t>
  </si>
  <si>
    <t>Slivanský Miloš,Ing.PhD.</t>
  </si>
  <si>
    <t>Statická analýza strešnej konštrukcie halových objektov firmy CHIPITA Slovakia s.r.o.</t>
  </si>
  <si>
    <t>PA01</t>
  </si>
  <si>
    <t>Statická analýza strešnej konštrukcie halových objektov firmy CHIPTA Slovakia.</t>
  </si>
  <si>
    <t>Tozan EU</t>
  </si>
  <si>
    <t>PA91</t>
  </si>
  <si>
    <t>Hubová Oľga,doc.Ing.PhD.</t>
  </si>
  <si>
    <t>CFD počítačovú simuláciu prúdenia vetra  a násldného stanovenia rozloženia tlakov a saní na objekte bytového domu</t>
  </si>
  <si>
    <t>Halvoník Jaroslav,prof.Ingg.PhD.</t>
  </si>
  <si>
    <t xml:space="preserve">Diagnostické zhodnotenie stavu mostných objektov M1795, M7277, M3173, M5296, M6631 </t>
  </si>
  <si>
    <t>Studio acht.</t>
  </si>
  <si>
    <t>PB12</t>
  </si>
  <si>
    <t>Vypracovanie odborného stanoviska k zaťaženiu vetrom objektu Aspira II a okolia</t>
  </si>
  <si>
    <t>PB17</t>
  </si>
  <si>
    <t>Čubanová Lea,Ing.PhD.</t>
  </si>
  <si>
    <t>Výskum zhodnotenia zmien v profiloch nádrže SĹňava</t>
  </si>
  <si>
    <t>PA56</t>
  </si>
  <si>
    <t>Fraštia Marek,doc.Ing.PhD.</t>
  </si>
  <si>
    <t>Geodetická dokumentácia MO Trnava</t>
  </si>
  <si>
    <t>Sl.pol.univ.v Nitre</t>
  </si>
  <si>
    <t>Petráková Zora,doc.Ing-PhD.</t>
  </si>
  <si>
    <t>Posúdenia železobetónovej kupole auly SPU v Nitre</t>
  </si>
  <si>
    <t>PB48</t>
  </si>
  <si>
    <t>Ároch Rudolf,doc.Ing.PhD.</t>
  </si>
  <si>
    <t xml:space="preserve">Overenie technológie privárania pozdĺžnych výstuh mostovky Mosta SNP </t>
  </si>
  <si>
    <t>PW82</t>
  </si>
  <si>
    <t>II.etapy diagnostiky mostovky</t>
  </si>
  <si>
    <t>PB30</t>
  </si>
  <si>
    <t>Zaťažiteľnosť nadchodu nad trasou "A" Karlova Ves na Jurigovom námestí</t>
  </si>
  <si>
    <t>PB34</t>
  </si>
  <si>
    <t xml:space="preserve">Prieskum a expertné činnosti Revitalizácia terasy Jasovská 1,00 </t>
  </si>
  <si>
    <t>PB39</t>
  </si>
  <si>
    <t>Rekonštrukcia budovy na Štetinovej ul. v Bratislave</t>
  </si>
  <si>
    <t>Livinn s.r.o.</t>
  </si>
  <si>
    <t>PW28</t>
  </si>
  <si>
    <t>Szabo Daniel,Mgr.</t>
  </si>
  <si>
    <t>Teoreticko-experimentálne overovanie a vyhodnocovanie vlastností kompozitného okna systému FIBER 100ST</t>
  </si>
  <si>
    <t>Fenestra s.r.o.</t>
  </si>
  <si>
    <t>PA29</t>
  </si>
  <si>
    <t>Teoreticko-experimentálne overovanie a optimalizácia akustických vlastností rámovej hliníkovej okennej konštrukcie</t>
  </si>
  <si>
    <t>Altino s.r.o.</t>
  </si>
  <si>
    <t>PA40</t>
  </si>
  <si>
    <t>Teoreticko-experimentálne overovanie akustických vlastností alternatívnych riešení sklených stien a dverí</t>
  </si>
  <si>
    <t>PA44</t>
  </si>
  <si>
    <t>Metodika obnovy údržby protišmykových vlastností cementobetónového krytu vozovky</t>
  </si>
  <si>
    <t>J T Real Estate a.s.</t>
  </si>
  <si>
    <t>PA59</t>
  </si>
  <si>
    <t>River park-Meranie vibrácií na terene od prejazdov električiek</t>
  </si>
  <si>
    <t>Vodohosp.výstavba, š.p.</t>
  </si>
  <si>
    <t>PB20</t>
  </si>
  <si>
    <t>Výskum zanášania dna zdrže Hrušov VDG na podklade údajov diaľkového prieskumu Zeme</t>
  </si>
  <si>
    <t>PA70</t>
  </si>
  <si>
    <t>Diagnostická prehliadka premostení na základe "Rámcovej zmluvy o dielo 094/21/EUS"</t>
  </si>
  <si>
    <t>HB Reavis</t>
  </si>
  <si>
    <t>PA71</t>
  </si>
  <si>
    <t>Magura Martin,Ing.PhD.</t>
  </si>
  <si>
    <t>Experimentálne laboratórne overenie prípojov na fasádnych paneloch</t>
  </si>
  <si>
    <t>PB23</t>
  </si>
  <si>
    <t>Experimentálne a výpočtové overenie únosnosti nového typu fasánych panelov</t>
  </si>
  <si>
    <t xml:space="preserve">G </t>
  </si>
  <si>
    <t>050STU-4/2021</t>
  </si>
  <si>
    <t>Polóni Marián, prof. Ing., CSc.</t>
  </si>
  <si>
    <t>Experimentálna jednotka pre bakalárske a diplomové práce v zameraní spaľovacích motorov</t>
  </si>
  <si>
    <t>032STU-4/2021</t>
  </si>
  <si>
    <t>Belavý Cyril, prof. Ing., CSc.</t>
  </si>
  <si>
    <t>Budovanie inovatívneho laboratória automatického riadenia pre podporu inteligentného priemyslu a bezkontaktnej výučby</t>
  </si>
  <si>
    <t>012STU-4/2021</t>
  </si>
  <si>
    <t>Takács Gergely, prof. Ing., PhD.</t>
  </si>
  <si>
    <t>Nízkonákladové miniatúrne didaktické prostriedky pre pedagogický proces automatického riadenia a mechatroniky na mikroradičových platformách</t>
  </si>
  <si>
    <t>007STU-4/2021</t>
  </si>
  <si>
    <t>Budovanie laboratória elektrotechniky pre potreby inteligentného priemyslu s možnosťou bezkontaktnej výuky.</t>
  </si>
  <si>
    <t>013STU-4/2021</t>
  </si>
  <si>
    <t>Halaj Martin, doc. Ing., PhD.</t>
  </si>
  <si>
    <t>Posilnenie aktivizujúcich metód výučby v oblasti technického merania</t>
  </si>
  <si>
    <t>019STU-4/2020</t>
  </si>
  <si>
    <t>Hučko Branislav, doc. Ing., PhD.</t>
  </si>
  <si>
    <t>Publikačný portál "Journal of Mechanical Engineering - Strojnícky časopis"</t>
  </si>
  <si>
    <t>014STU-4/2020</t>
  </si>
  <si>
    <t>Palenčár Jakub, Ing., PhD.</t>
  </si>
  <si>
    <t>Zavádzanie progresívnych metód pre zvyšovanie úrovne vzdelávacieho procesu predmetu navrhovanie a vyhodnocovanie meraní</t>
  </si>
  <si>
    <t>016STU-4/2019</t>
  </si>
  <si>
    <t>Peciar Marián , prof. Ing., PhD.</t>
  </si>
  <si>
    <t>Aplikácia DEM metódy vo výučbe procesnej techniky</t>
  </si>
  <si>
    <t>023STU-4/2020</t>
  </si>
  <si>
    <t>Ďuriš Stanislav, prof. Ing., CSc.</t>
  </si>
  <si>
    <t>Zavádzanie problematiky metrologického zabezpečenia zdravotníckej techniky do výučby študentov</t>
  </si>
  <si>
    <t>036STU-4/2020</t>
  </si>
  <si>
    <t>Peciar Peter, doc. Ing., PhD.</t>
  </si>
  <si>
    <t>Aplikácia inovácií poznatkov procesnej techniky vo výučbe konštrukčných predmetov</t>
  </si>
  <si>
    <t>027STU-4/2019</t>
  </si>
  <si>
    <t>Príprava akreditovaného študijného programu "Výrobné systémy a manažérstvo kvality" na EUR-ACE akreditované štúdium</t>
  </si>
  <si>
    <t>024STU-4/2020</t>
  </si>
  <si>
    <t>Vachálek Ján, doc. Ing., PhD.</t>
  </si>
  <si>
    <t>Budovanie progresívneho laboratória metrológie v rámci konceptu Priemysel 4.0</t>
  </si>
  <si>
    <t>034STU-4/2019</t>
  </si>
  <si>
    <t>Lipková Martina, Mgr., PhD.</t>
  </si>
  <si>
    <t>ADAPTÁCIA TECHNICKÝCH CUDZOJAZYČNÝCHTEXTOV A ICH IMPLEMENTÁCIA DO CUDZOJAZYČNÉHO VZDELÁVANIA V OBLASTI STROJNÍCTVA  S VYUŽITÍM INOVATÍVNYCH IKT METÓD.</t>
  </si>
  <si>
    <t>041STU-4/2020</t>
  </si>
  <si>
    <t>Margetin Matúš Margetin, Ing., PhD.</t>
  </si>
  <si>
    <t>Implementácia využitia nekonvenčných materiálov vo výuke inžinierskych predmetov</t>
  </si>
  <si>
    <t>003VŠVU-4/2020</t>
  </si>
  <si>
    <t>Kolláth Ľudovít, doc. Ing., PhD.</t>
  </si>
  <si>
    <t>Zvýšenie úrovne edukačného procesu v oblasti kinetickej architektúry</t>
  </si>
  <si>
    <t>1/0687/21</t>
  </si>
  <si>
    <t>Palenčár Rudolf, prof. Ing, CSc.</t>
  </si>
  <si>
    <t>Rozvoj metód  vyhodnotenia meraní so zameraním na zabezpečenie nadväznosti meraní</t>
  </si>
  <si>
    <t>1/0665/21</t>
  </si>
  <si>
    <t>Matúš Miloš, doc. Ing., PhD.</t>
  </si>
  <si>
    <t>Výskum a optimalizácia technologických parametrov progresívnej aditívnej výroby efektívnych ochranných prostriedkov proti COVID-19</t>
  </si>
  <si>
    <t>1/0271/20</t>
  </si>
  <si>
    <t>Jančo Roland, prof. Ing., PhD.</t>
  </si>
  <si>
    <t>Návrh objektívnych a termodynamicky konzistentných materiálových modelov  uvažujúcich veľké pretvorenia</t>
  </si>
  <si>
    <t>1/0430/20</t>
  </si>
  <si>
    <t>Musil Miloš, prof. Ing., CSc.</t>
  </si>
  <si>
    <t>Analýza seizmickej odolnosti rotačných sústav</t>
  </si>
  <si>
    <t>1/0085/19</t>
  </si>
  <si>
    <t>Výskum silových pomerov počas zhutňovania biomasy a tvarová optimalizácia lisovacích nástrojov zhutňovacích strojov</t>
  </si>
  <si>
    <t>1/0130/19</t>
  </si>
  <si>
    <t>Gondár Ernest, prof. Ing., PhD.</t>
  </si>
  <si>
    <t>Možnosti prípravy a aplikácie časticových kompozitov s odpadových materiálov</t>
  </si>
  <si>
    <t>1/0227/19</t>
  </si>
  <si>
    <t>Úradníček Juraj, Ing., PhD.</t>
  </si>
  <si>
    <t>Rozšírenie aktuálnych metód výpočtu dynamickej nestability automobilových kotúčových bŕzd s uvažovaním termálno-štrukturálnych efektov.</t>
  </si>
  <si>
    <t>1/0405/19</t>
  </si>
  <si>
    <t>Schrek Alexander, Doc., Ing., PhD.</t>
  </si>
  <si>
    <t>Tvárnenie a REW spájanie kombinovaných výťažkov z vysokopevných mikrolegovaných plechov a plechov z Al-zliatin</t>
  </si>
  <si>
    <t>1/0298/18</t>
  </si>
  <si>
    <t>Švec Pavol, prof. Ing., CSc.</t>
  </si>
  <si>
    <t>Keramické kompozitné materiály na báze Si3N4 a B4C odolné abrazívnemu opotrebeniu</t>
  </si>
  <si>
    <t>PP-COVID-20-0103</t>
  </si>
  <si>
    <t>Šooš Ľubomír, prof. Ing., PhD.</t>
  </si>
  <si>
    <t>Výskum a kompozícia nanofiltrov na účinnú deaktiváciu patogénov a
zvýšenie kolektívnej imunity populácie</t>
  </si>
  <si>
    <t>16.09.2020 - 31.12.2021</t>
  </si>
  <si>
    <t>APVV-19-0538</t>
  </si>
  <si>
    <t>Žiaran Stanislav, prof. Ing., CSc.</t>
  </si>
  <si>
    <t>Progresívny hybridný vysokootáčkový spriadací aktuátor</t>
  </si>
  <si>
    <t>01.07.2020 - 30.06.2023</t>
  </si>
  <si>
    <t>APVV-19-0401</t>
  </si>
  <si>
    <t>Digitálne dvojča vozidla s podporou umelej inteligencie pre
autonómne dopravné prostriedky</t>
  </si>
  <si>
    <t>APVV-19-0607</t>
  </si>
  <si>
    <t>Optimalizované progresívne tvary a netradičné kompozitné suroviny
ušľachtilých biopalív</t>
  </si>
  <si>
    <t>APVV-19-0559</t>
  </si>
  <si>
    <t>Pokusová Marcela, prof. Ing., PhD.</t>
  </si>
  <si>
    <t>Modifikácia povrchu vybraných kovových materiálov počas elektrohydro- dynamického módu elektrolytno-plazmovej technológie</t>
  </si>
  <si>
    <t>APVV-18-0066</t>
  </si>
  <si>
    <t>Vývoj inovatívnych metód pre primárnu metrológiu momentu sily
aplikáciou silových účinkov konvenčnej etalonáže</t>
  </si>
  <si>
    <t>APVV-17-0309</t>
  </si>
  <si>
    <t>Výskum modulárnej štruktúry novej generácie pásových ťahačov pre technológie v enviromentálne citlivom prostredí .</t>
  </si>
  <si>
    <t>01.08.2018 - 30.06.2022</t>
  </si>
  <si>
    <t>APVV-18-0348</t>
  </si>
  <si>
    <t>Spracovanie odpadných polyolefínov na plynné monoméry a
zmesné etylétery</t>
  </si>
  <si>
    <t>APVV-18-0023</t>
  </si>
  <si>
    <t>Roháľ-Ilkiv Boris,prof. Ing., CSc.</t>
  </si>
  <si>
    <t>Efektívne metódy pre vnorené riadenie založené na optimalizácii</t>
  </si>
  <si>
    <t>APVV-18-0505</t>
  </si>
  <si>
    <t>Vývoj originálnej konštrukcie zhutňovacieho lisu s obrátenou
kinematikou</t>
  </si>
  <si>
    <t>APVV-17-0666</t>
  </si>
  <si>
    <t>Šolek Peter, prof. Ing., CSc.</t>
  </si>
  <si>
    <t>Výskum vlastností materiálov a ich vývoj pre nosné konštrukcie a pruženie v prívesovej technike</t>
  </si>
  <si>
    <t>APVV-17-0006</t>
  </si>
  <si>
    <t>Preplňovaný spaľovací motor s pohonom na syntézne plyny z obnoviteľných zdrojov energie</t>
  </si>
  <si>
    <t>01.08.2018 - 30.06.2021</t>
  </si>
  <si>
    <t>APVV-18-0527</t>
  </si>
  <si>
    <t>Beniak Juraj, doc. Ing., PhD.</t>
  </si>
  <si>
    <t>Vývoj a optimalizácia technológie aditívnej výroby a konštrukcie
zariadenia pre výrobu súčiastok s optimalizovanou pevnosťou a
výrobnými nákladmi</t>
  </si>
  <si>
    <t>SK-PL-18-0075</t>
  </si>
  <si>
    <t>Ondruška Juraj, Ing. PhD.</t>
  </si>
  <si>
    <t>Vplyv teplotných podmienok a vlhkosti na mechanické a energetické vlastnosti peliet z biomasy</t>
  </si>
  <si>
    <t>1.1.2019 -31.12.2020</t>
  </si>
  <si>
    <t>SK-SRB-18-0045</t>
  </si>
  <si>
    <t>Danko Ján, Ing., PhD.</t>
  </si>
  <si>
    <t>Výskum dynamických vlastností gumokovového uloženia elektromotora pre elektrické vozidlá</t>
  </si>
  <si>
    <t>APVV -20-0428</t>
  </si>
  <si>
    <t>Výskum progresívnych metód znižovania prenosu hluku a vibrácií hnacieho ústrojenstva elektromobilov s využitím gumo-kovových dielov s podporou umelej inteligencie</t>
  </si>
  <si>
    <t>1.7.2021 - 30.6.2024</t>
  </si>
  <si>
    <t>APVV -20-0046</t>
  </si>
  <si>
    <t>Efektívne energetické zhodnotenie alternatívnych palív z odpadov v kogeneračných jednotkách.</t>
  </si>
  <si>
    <t>01.07.2021 - 30.06.2024</t>
  </si>
  <si>
    <t>APVV-20-0317</t>
  </si>
  <si>
    <t>Gabrišová Ľudmila, Ing. Mgr., PhD.</t>
  </si>
  <si>
    <t>Výskum a vývoj nových procesov získavania prchavých aróma aktívnych zlúčenín z biotechnologického média</t>
  </si>
  <si>
    <t>1.8.2021 - 30.06.2025</t>
  </si>
  <si>
    <t>APVV-20-0346</t>
  </si>
  <si>
    <t>Právne a technické aspekty zavádzania autonómnych vozidiel</t>
  </si>
  <si>
    <t>1.8.2021 - 30.6.2023</t>
  </si>
  <si>
    <t>SK-AT-20-0021</t>
  </si>
  <si>
    <t>Gulan, Martin, doc. Ing., PhD.</t>
  </si>
  <si>
    <t>Testbedy pre akceleráciu digitálnej transformácie malých a stredných podnikov</t>
  </si>
  <si>
    <t>01.04.2021 - 31.12.2022</t>
  </si>
  <si>
    <t>1224/2019</t>
  </si>
  <si>
    <t>Šooš, Ľubomír, prof. Ing., PhD.</t>
  </si>
  <si>
    <t>Univerzitná a priemyselná výskumno-edukačná platforma recyklujúcej spoločnosti</t>
  </si>
  <si>
    <t>18.12.2019- 21.12.2022</t>
  </si>
  <si>
    <t>MH SR</t>
  </si>
  <si>
    <t>313012P612</t>
  </si>
  <si>
    <t>Automatizácia v procese výroby nákladných železničných vozidiel</t>
  </si>
  <si>
    <t>1.3.2019 - 31.12.2021</t>
  </si>
  <si>
    <t>313012P922</t>
  </si>
  <si>
    <t>Nová generácia nákladných železničných vozidiel</t>
  </si>
  <si>
    <t>313012P062</t>
  </si>
  <si>
    <t>Výskum a vývoj zameraný na inováciu procesu výroby účinnejších odlučovačov ropných látok</t>
  </si>
  <si>
    <t>1.1.2019 - 30.06.2022</t>
  </si>
  <si>
    <t>Výskumná agentúra</t>
  </si>
  <si>
    <t>313011V334</t>
  </si>
  <si>
    <t>Inovatívne riešenia pohonných, energetických a bezpečnostných komponentov dopravných prostriedkov</t>
  </si>
  <si>
    <t>1.9.2019- 30.6.2023</t>
  </si>
  <si>
    <t>313021X329</t>
  </si>
  <si>
    <t>Šooš Ľubomír, Prof. Ing., PhD., Peciar Marián, prof. Ing., PhD., Masaryk Michal, doc. Ing., PhD., Magdolén Ľuboš, doc. Ing., PhD., Hučko Branislav,doc. Ing., PhD.</t>
  </si>
  <si>
    <t>Advancing University Ca-pacity and Competence in Research, Development a Innovation)</t>
  </si>
  <si>
    <t>1.9.2019- 31.12.2023</t>
  </si>
  <si>
    <t>313022U737</t>
  </si>
  <si>
    <t>Priemyselný výskum a experimentálny vývoj zariadenia na adaptívne orbitálne obrábanie zváracích hrán osovo symetrických telies</t>
  </si>
  <si>
    <t>1.10.2020- 30.9.2023</t>
  </si>
  <si>
    <t>TechSim Engineering s.r.o.</t>
  </si>
  <si>
    <t>FW01010462</t>
  </si>
  <si>
    <t>Výpočtová a experimentální podpora 3D tisku kovových komponent technologií DLMS a vystavených v provozu víceosému únavovému zatěžování</t>
  </si>
  <si>
    <t>3/2020 -6/2023</t>
  </si>
  <si>
    <t>MicroStep, spol. s r.o.</t>
  </si>
  <si>
    <t>S4/2018</t>
  </si>
  <si>
    <t>Výskum technologických uzlov automatizovanej linky na výrobu segmentov oceľových konštrukcií CUTTING</t>
  </si>
  <si>
    <t>12/2018- 11/2021</t>
  </si>
  <si>
    <t>WINDOW GLASS, s.r.o.</t>
  </si>
  <si>
    <t>0201/0065/2018</t>
  </si>
  <si>
    <t>Výskum termických pochodov v procese znižovania vlhkosti organických materiálov</t>
  </si>
  <si>
    <t>12/2018 - 20/2021</t>
  </si>
  <si>
    <t>Nadácia Volkswagen Slovakia</t>
  </si>
  <si>
    <t>241/19 TECH_VZ_S</t>
  </si>
  <si>
    <t>eBoots up</t>
  </si>
  <si>
    <t xml:space="preserve">EIT Manufacturing </t>
  </si>
  <si>
    <t>Juhás Martin, Ing, PhD.</t>
  </si>
  <si>
    <t xml:space="preserve">Learning Factories for Digital Transformation of SMEs </t>
  </si>
  <si>
    <t xml:space="preserve">Empower LIFT network </t>
  </si>
  <si>
    <t xml:space="preserve">Smart Measurement Assisted Assembly Lines for large-scale structures </t>
  </si>
  <si>
    <t>InMAS</t>
  </si>
  <si>
    <t>Gasinex Projekt s.r.o.</t>
  </si>
  <si>
    <t xml:space="preserve">O </t>
  </si>
  <si>
    <t>01/20</t>
  </si>
  <si>
    <t>Gužela Štefan doc. Ing., PhD.</t>
  </si>
  <si>
    <t>Návrh úpravy separátorov H90.102 a H90.103 na základe výskumuseparačných slastností kvapalných zmesí</t>
  </si>
  <si>
    <t>8.1.2020 - 21.5.2020</t>
  </si>
  <si>
    <t>eustream, a.s.</t>
  </si>
  <si>
    <t>7/21</t>
  </si>
  <si>
    <t>Knížat, Branislav, doc. Ing., PhD.</t>
  </si>
  <si>
    <t>Modelový výskum nastavenia APV regulácie kompresora</t>
  </si>
  <si>
    <t>1.3.2021-30.7.2021</t>
  </si>
  <si>
    <t>ELV PRODUKT a.s.</t>
  </si>
  <si>
    <t>4/21</t>
  </si>
  <si>
    <t>Výskum statickej únostnosi lisovacieho zariadenia k hydrauliskému agregátu HAV400-7,5/100-20/200</t>
  </si>
  <si>
    <t>20.8.2021 - 16.9.2021</t>
  </si>
  <si>
    <t>Hlavné mesto SR Bratislava</t>
  </si>
  <si>
    <t>35/21</t>
  </si>
  <si>
    <t>Vývoj a aplikácia diagnostiky aktuálneho stavu a zaťaženia lán mosta SNP - 1. etapa</t>
  </si>
  <si>
    <t>30.5.2021 - 30.11.2021</t>
  </si>
  <si>
    <t>MAT-obaly, s.r.o.</t>
  </si>
  <si>
    <t>5/21</t>
  </si>
  <si>
    <t>Analýza frakčného zloženia PE-drviny</t>
  </si>
  <si>
    <t>15.2.2021 - 19.2.2021</t>
  </si>
  <si>
    <t>Testovanie atypických polymérnych častíc na základe ich prípravy a spracovania a výskum vplyvu polydisperzity na stredný rozmer častíc</t>
  </si>
  <si>
    <t>AGRO CS a.s.</t>
  </si>
  <si>
    <t>13/21</t>
  </si>
  <si>
    <t>Výskum a experimentálne overenie zvýšenia výkonu dvojvalcového kompaktora</t>
  </si>
  <si>
    <t>31.3.2021 - 20.4.2021</t>
  </si>
  <si>
    <t>Výskum vplyvu plniacej závitovky na tlakové interakcie v zóne zaklinenia a zvýšenie produkčného výkonu stroja.</t>
  </si>
  <si>
    <t>VUCHT a.s.</t>
  </si>
  <si>
    <t>9/21</t>
  </si>
  <si>
    <t>Dzianik František, Ing., PhD.</t>
  </si>
  <si>
    <t>Analýza a riešenie problému nefunkčnosti cyklónových odlučovačov na prevádzke výroby granulovaných hnojív UGL</t>
  </si>
  <si>
    <t>16.3.2021 - 20.5.2021</t>
  </si>
  <si>
    <t>Aplikácia teórie separácie tuhých častíc z prúdu dvojfázovej zmesi na aktuálnu dispozíciu a procesný a konštrukčný návrh úprav technológie.</t>
  </si>
  <si>
    <t>Duslo a.s.</t>
  </si>
  <si>
    <t>12/21</t>
  </si>
  <si>
    <t>Juriga Martin, Ing., PhD.</t>
  </si>
  <si>
    <t>Analýza a riešenie opravy kotvenia centrálnej rúry reaktora R201</t>
  </si>
  <si>
    <t xml:space="preserve">3.3.2021 - 31.5.2021 </t>
  </si>
  <si>
    <t>Aplikácia výpočtových modelov FEM na statické a dynamické zaťaženie kotvenia vostavby reaktora, výskum možností stabilizácie a potlačenia kmitania ako reakcie na dynamiku procesov v reaktore</t>
  </si>
  <si>
    <t>PANARA, s.r.o.</t>
  </si>
  <si>
    <t>83/19</t>
  </si>
  <si>
    <t>Technická výbava kompostéra bioplastov a zvyškov potravín</t>
  </si>
  <si>
    <t>10.12.2019 - 6.8.2020</t>
  </si>
  <si>
    <t>Výskum, výpočet a realizácia tepelnej bilancie a frakčného zloženia spracovávanej zmesi v biokompostéri</t>
  </si>
  <si>
    <t>ČOVSPOL, a.s.</t>
  </si>
  <si>
    <t>19/21</t>
  </si>
  <si>
    <t>Testovanie veľkosti časríc usadenín z potrubného systému</t>
  </si>
  <si>
    <t>13.7.2021 - 20.7.2021</t>
  </si>
  <si>
    <t>Testovanie atypických tuhých častíc na základe výskumu ich získavania a spracovania vzorky z rozvodu pitnej vody</t>
  </si>
  <si>
    <t>31/21</t>
  </si>
  <si>
    <t>Vysokotlaký nerezový vsádzkový reaktor (max. teplota 200C, maximálny tlak 2MPa, objem vsádzky do 150 ml), školenie</t>
  </si>
  <si>
    <t>24.9.2021. - 24.11.2021</t>
  </si>
  <si>
    <t>Pevnostný a procesný výpočet tlakovéj reaktorovej nádoby na základe výpočtu procesných parametrov spracovania vsádzky</t>
  </si>
  <si>
    <t>32/21</t>
  </si>
  <si>
    <t>PID regulátory, ohrevné telesá</t>
  </si>
  <si>
    <t>30.9.2021 - 24.11.2021</t>
  </si>
  <si>
    <t>Návrh systému regulácie ohrevu reaktora na základe výpočtu procresných závislostí spracovávaného materiálu</t>
  </si>
  <si>
    <t>Eurofea s.r.o.</t>
  </si>
  <si>
    <t>46/20</t>
  </si>
  <si>
    <t>Realizácia pevnostných výpočtov v programe Ansys</t>
  </si>
  <si>
    <t>12.12.2020 -12.1.2021</t>
  </si>
  <si>
    <t>Výskum zaťaženia manipulačného ramena - simulácia v ANSYS a porovnanie s reálnymi hodnotami, návrh zmeny kotvenia</t>
  </si>
  <si>
    <t>Zeocem a.s.</t>
  </si>
  <si>
    <t>42/20</t>
  </si>
  <si>
    <t>Macho Oliver, Ing., PhD.</t>
  </si>
  <si>
    <t>Testovanie krmných zmesí pre reautorizáciu (flowability, moisture centent, angle of repose)</t>
  </si>
  <si>
    <t>30.11.2020 -23.12.2020</t>
  </si>
  <si>
    <t>Výskum interakcie komponentov zmesi tuhých častíc na výsledky sumárnej  frakčnej analýzy</t>
  </si>
  <si>
    <t>Providium s.r.o.</t>
  </si>
  <si>
    <t>23/21</t>
  </si>
  <si>
    <t>Pevnostná analýza a optimalizácia betónových skruží</t>
  </si>
  <si>
    <t>13.8.2021- 20.9.2021</t>
  </si>
  <si>
    <t>Aplikácia modelov trojosovej napätosti hrubostennej nádoby na výpočet špičkových napätí v stenách s otvormi</t>
  </si>
  <si>
    <t>5m solution s.r.o.</t>
  </si>
  <si>
    <t>14/21</t>
  </si>
  <si>
    <t>Preverenie možností mechanickej úpravy suroviny suchou cestou ako podklad pre zlepšenie súčasnej technológie spracovania</t>
  </si>
  <si>
    <t>13.4.2021- 31.5.2021</t>
  </si>
  <si>
    <t>Výskum vplyvu sušenia, mletia a frakčného zloženia drevnej masy na extrahovanie aromatických látok pre farmapriemysel</t>
  </si>
  <si>
    <t>Slovnaft, a.s.</t>
  </si>
  <si>
    <t>41/20</t>
  </si>
  <si>
    <t>Mlkvik Marek, doc. Ing., PhD.</t>
  </si>
  <si>
    <t>Úprava geometrie dýzy centrálneho distribútora pary poľného horáka 23D207</t>
  </si>
  <si>
    <t>2.12.2020 - 31.12.2020</t>
  </si>
  <si>
    <t xml:space="preserve">Projekt zameraný na výskum vplyvu geometrických parametrov dýzy centrálneho distribútora pary na prúdenie v hlavici poľného horáka. Cieľom proj. bolo dosiahnutie stavu, kedy sú horľavé zložky  vytláčané prúdom pary z hlavice poľného horáka tak, aby nedošlo k horeniu vnútri telesa. Výsledkom výskumu bol návrh, ktorého funkčnosť bola overovaná pomocou CFD analýzy. </t>
  </si>
  <si>
    <t>1/0104/17</t>
  </si>
  <si>
    <t>prof. Ing. Vladimír Slugeň, DrSc.</t>
  </si>
  <si>
    <t>Štúdium radiačnej degradácie konštrukčných materiálov pokročilých jadrových reaktorov</t>
  </si>
  <si>
    <t>2017-2021</t>
  </si>
  <si>
    <t>1/0159/17</t>
  </si>
  <si>
    <t>prof. Ing. Pavol Zajac, PhD.</t>
  </si>
  <si>
    <t>Bezpečná postkvantová kryptografia</t>
  </si>
  <si>
    <t>1/0558/17</t>
  </si>
  <si>
    <t>Výskum bórom dopovaných diamantových elektród pre detekciu a odstraňovanie liečiv, drog a vybraných rezistentných baktérií z odpadových vôd</t>
  </si>
  <si>
    <t>1/0640/17</t>
  </si>
  <si>
    <t>doc. Ing. Anton Beláň, PhD.</t>
  </si>
  <si>
    <t>Sebestačné inteligentné siete a regióny a ich začlenenie do existujúcej elektrizačnej sústavy</t>
  </si>
  <si>
    <t>1/0668/17</t>
  </si>
  <si>
    <t>Opto-elektrická diagnostika alternatívnych polovodičových materiálov a štruktúr pre fotovoltické aplikácie</t>
  </si>
  <si>
    <t>1/0863/17</t>
  </si>
  <si>
    <t>Rádioaktívne materiály v jadrových zariadeniach</t>
  </si>
  <si>
    <t>1/0867/17</t>
  </si>
  <si>
    <t>prof. Dr. Ing. Miloš Oravec</t>
  </si>
  <si>
    <t>MLbiomedia – Pokročilé metódy strojového učenia na návrh biometrických a medicínskych systémov</t>
  </si>
  <si>
    <t>1/0886/17</t>
  </si>
  <si>
    <t>Ing. Anton Kuzma, PhD.</t>
  </si>
  <si>
    <t>Flexibilné senzorické štruktúry pre snímanie biofyzikálnych parametrov</t>
  </si>
  <si>
    <t>1/0905/17</t>
  </si>
  <si>
    <t>prof. Ing. Viera Stopjaková, PhD.</t>
  </si>
  <si>
    <t>Konverzia energie pre energeticky-autonómne integrované systémy</t>
  </si>
  <si>
    <t>1/0081/18</t>
  </si>
  <si>
    <t>Modelovanie a experimentálne vyšetrovanie piezoelektrických smart štruktúr</t>
  </si>
  <si>
    <t>1/0102/18</t>
  </si>
  <si>
    <t>Multifyzikálne modelovanie, simulácia a meranie senzorov a aktuátorov z funkčne gradovaného a multifunkčného materiálu</t>
  </si>
  <si>
    <t>1/0477/18</t>
  </si>
  <si>
    <t>prof. Ing. Peter Farkaš, DrSc.</t>
  </si>
  <si>
    <t>Kódy pre komunikáciu so sondami v hĺbkach vesmíru</t>
  </si>
  <si>
    <t>1/0320/19</t>
  </si>
  <si>
    <t>doc. Ing. Vladimír Jančárik, PhD.</t>
  </si>
  <si>
    <t>Pokročilé metódy nedeštruktívnej defektoskopie a diagnostiky konštrukčných dielov založené na analýze magnetizačných procesov prebiehajúcich vo feromagnetických a ferimagnetických materiáloch</t>
  </si>
  <si>
    <t>1/0440/19</t>
  </si>
  <si>
    <t>prof. Ing. Jaroslav Polec, PhD.</t>
  </si>
  <si>
    <t>Detekcia kognitívnych porúch na základe sledovania pohybu očí</t>
  </si>
  <si>
    <t>1/0452/19</t>
  </si>
  <si>
    <t>doc. Ing. Martin Weis, PhD.</t>
  </si>
  <si>
    <t>Technológia injekt tlače organických polovodičov pre flexibilnú elektroniku</t>
  </si>
  <si>
    <t>1/0532/19</t>
  </si>
  <si>
    <t>Ing. Magdaléna Kadlečíková, PhD.</t>
  </si>
  <si>
    <t>Kompozity na báze uhlíkových nanorúrok a vláknitých alebo mikropórovitých uhlíkových materiálov</t>
  </si>
  <si>
    <t>1/0727/19</t>
  </si>
  <si>
    <t>Ing. Juraj Marek, PhD.</t>
  </si>
  <si>
    <t>Rozvoj metód charakterizácie a analýza spoľahlivosti inovatívnych výkonových prvkov na báze GaN podporená 2/3D modelovaním a simuláciou</t>
  </si>
  <si>
    <t>1/0745/19</t>
  </si>
  <si>
    <t>prof. Ing. Mikuláš Huba, PhD.</t>
  </si>
  <si>
    <t>Riadenie a modelovanie mechatronických systémov v emobilite</t>
  </si>
  <si>
    <t>1/0746/19</t>
  </si>
  <si>
    <t>prof. Ing. Alexander Šatka, CSc.</t>
  </si>
  <si>
    <t>Charakterizácia a diagnostika polovodičových štruktúr a prvkov mikroskopickými metódami</t>
  </si>
  <si>
    <t>1/0754/19</t>
  </si>
  <si>
    <t>prof. Ing. Peter Hubinský, PhD.</t>
  </si>
  <si>
    <t>Výskum metód ovládania kolaboratívnych mobilných robotov</t>
  </si>
  <si>
    <t>1/0758/19</t>
  </si>
  <si>
    <t>doc. Ing. Martin Donoval, PhD.</t>
  </si>
  <si>
    <t>Flexibilné SMART senzorické prvky ako súčasť Internetu vecí</t>
  </si>
  <si>
    <t>1/0130/20</t>
  </si>
  <si>
    <t>prof. Ing. Miglierini Marcel, DrSc.</t>
  </si>
  <si>
    <t>Hyperjemné interakcie medzi jadrom a elektrónovým obalom ako nástroj špeciačnej analýzy železa</t>
  </si>
  <si>
    <t>1/0731/20</t>
  </si>
  <si>
    <t>Ing. Daniel Arbet, PhD.</t>
  </si>
  <si>
    <t>Rozvoj metód zvyšovania efektivity systémov na konverziu energie na čipe</t>
  </si>
  <si>
    <t>1/0049/20</t>
  </si>
  <si>
    <t>doc. Ing. Andrej Babinec, PhD.</t>
  </si>
  <si>
    <t>Modelovanie a riadenie biosystémov</t>
  </si>
  <si>
    <t>1/0733/20</t>
  </si>
  <si>
    <t>doc. Ing. Jaroslav Kováč, PhD.</t>
  </si>
  <si>
    <t>Vývoj a charakterizácia progresívnych substrátov pre povrchovo zosilnený Ramanovský rozptyl (SERS) vhodných pre environmentálne senzory</t>
  </si>
  <si>
    <t>1/0529/20</t>
  </si>
  <si>
    <t>doc. Ing. Miroslav Mikolášek, PhD.</t>
  </si>
  <si>
    <t>Výskum progresívnych heteroštruktúr pre foto-elektrochemické a optoelektronické aplikácie</t>
  </si>
  <si>
    <t>1/0554/20</t>
  </si>
  <si>
    <t>Ing. Marián Marton, PhD.</t>
  </si>
  <si>
    <t>Syntéza uhlíkových nanomateriálov z kvapalných prekurzorov</t>
  </si>
  <si>
    <t>1/0599/20</t>
  </si>
  <si>
    <t>Ing. Jozef Rodina, PhD.</t>
  </si>
  <si>
    <t>Robustná lokalizácia pre drony v priemysle 4.0</t>
  </si>
  <si>
    <t>1/0775/20</t>
  </si>
  <si>
    <t>Ing. Martin Dekan, PhD.</t>
  </si>
  <si>
    <t>Lokalizácia mobilného robota v priemyselnom prostredí</t>
  </si>
  <si>
    <t>2/0084/20</t>
  </si>
  <si>
    <t>Vysokoodolné polovodičové senzory ionizujúceho žiarenia pre využitie v radiačnom prostredí</t>
  </si>
  <si>
    <t>1/0382/20</t>
  </si>
  <si>
    <t>Ing. Vladimír Kršjak, PhD.</t>
  </si>
  <si>
    <t>Mikroštrukturálna charakterizácia moderných ocelí vystavených extrémnym radiačným prostrediam</t>
  </si>
  <si>
    <t>1/0135/20</t>
  </si>
  <si>
    <t>doc. Ing. Rastislav Dosoudil, PhD.</t>
  </si>
  <si>
    <t>Keramické a flexibilné kompozitné materiály s riadenou modifikáciou ich elektromagnetických vlastností</t>
  </si>
  <si>
    <t>1/0395/20</t>
  </si>
  <si>
    <t>Ing. Jarmila Degmová, PhD.</t>
  </si>
  <si>
    <t>Konštrukčné materiály jadrových zariadení</t>
  </si>
  <si>
    <t>2/0072/20</t>
  </si>
  <si>
    <t>Ing. Eugen Antal, PhD</t>
  </si>
  <si>
    <t>Moderné metódy spracovania šifrovaných archívnych dokumentov</t>
  </si>
  <si>
    <t>1/0045/21</t>
  </si>
  <si>
    <t>prof. Ing. René Harťanský, PhD.</t>
  </si>
  <si>
    <t>Elektromagnetická kompatibilita bezdrôtových IoT zariadení</t>
  </si>
  <si>
    <t>1/0760/21</t>
  </si>
  <si>
    <t>Rozvoj a implementácia zberačov energie na čipe</t>
  </si>
  <si>
    <t>1/0416/21</t>
  </si>
  <si>
    <t>Pokročilé numerické metódy modelovania a simulácie nosníkov všeobecného prierezu vyrobených z homogénnych i funkčne gradovaných materiálov</t>
  </si>
  <si>
    <t>1/0615/21</t>
  </si>
  <si>
    <t>Tienenie rádioaktívnych materiálov v jadrových zariadeniach a v medicíne</t>
  </si>
  <si>
    <t>1/0677/21</t>
  </si>
  <si>
    <t>Fotonické vláknové senzory s 3Dnanoštruktúrou na báze polymérnych materiálov</t>
  </si>
  <si>
    <t>1/0789/21</t>
  </si>
  <si>
    <t>prof. Ing. Ivan Hotový, DrSc.</t>
  </si>
  <si>
    <t>Nanoštruktúrne polovodivé materiály a ich integrácia do chemoodporových senzorov plynov a do senzorov
ťažkých kovov</t>
  </si>
  <si>
    <t>2/0055/21</t>
  </si>
  <si>
    <t>Ing. Tomáš Váry, PhD.</t>
  </si>
  <si>
    <t>Štúdium nízkomolekulových \pi-konjugovaných derivátov tiofénu vhodných ako organické polovodiče</t>
  </si>
  <si>
    <t>len aktivita</t>
  </si>
  <si>
    <t>APVV-16-0059</t>
  </si>
  <si>
    <t xml:space="preserve">doc. Ing. Rastislav Dosoudil, PhD. </t>
  </si>
  <si>
    <t>Výskum nových magnetodielektrických keramických a kompozitných materiálových štruktúr</t>
  </si>
  <si>
    <t>1.7.2017-31.12.2021</t>
  </si>
  <si>
    <t>APVV-16-0288</t>
  </si>
  <si>
    <t>Nové metódy pre systémy zvyšovania bezpečnosti jadrového palivového cyklu</t>
  </si>
  <si>
    <t>1.7.2017-30.6.2021</t>
  </si>
  <si>
    <t>APVV-16-0079</t>
  </si>
  <si>
    <t>prof. Ing. Marcel Miglierini, DrSc.</t>
  </si>
  <si>
    <t>Moderné amorfné a polykryšatalické funkčné materiály pre senzory a aktuátory</t>
  </si>
  <si>
    <t>APVV-17-0169</t>
  </si>
  <si>
    <t>Nanotechnológia prípravy MIS fotoelektród s oxidmi kovov pre systémy na výrobu solárnych palív</t>
  </si>
  <si>
    <t>1.8.2018-30.6.2021</t>
  </si>
  <si>
    <t>APVV-17-0190</t>
  </si>
  <si>
    <t>prof. Ing. Alena Kozáková, PhD.</t>
  </si>
  <si>
    <t xml:space="preserve"> Vývoj autonómneho vozidla na otvorenej platforme elektromobilu</t>
  </si>
  <si>
    <t>1.8.2018-31.7.2022</t>
  </si>
  <si>
    <t>APVV-17-0214</t>
  </si>
  <si>
    <t>Kolaboratívny robot pre použitie v laboratóriu</t>
  </si>
  <si>
    <t>APVV-17-0501</t>
  </si>
  <si>
    <t>prof. Ing. Daniel Donoval, DrSc.</t>
  </si>
  <si>
    <t>Pokročilá technológia senzorov na báze organickej elektroniky</t>
  </si>
  <si>
    <t>APVV-17-0116</t>
  </si>
  <si>
    <t>Algoritmus kolektívnej inteligencie: Interdisciplinárne štúdium swarmového správania netopierov</t>
  </si>
  <si>
    <t>APVV-18-0273</t>
  </si>
  <si>
    <t>doc. Ing. Andrea Šagátová, PhD.</t>
  </si>
  <si>
    <t>Radiačne odolnejší senzor pre RTG zobrazovanie vyššej kvality</t>
  </si>
  <si>
    <t>1.7.2019-30.6.2023</t>
  </si>
  <si>
    <t>APVV-18-0028</t>
  </si>
  <si>
    <t>Ing. Atilla Kment, PhD.</t>
  </si>
  <si>
    <t>Výskum a optimalizácia konštrukcie a materiálového zloženia káblov pre náročné požiadavky prostredí koncepcie Priemysel 4.0</t>
  </si>
  <si>
    <t>APVV-18-0029</t>
  </si>
  <si>
    <t>doc. Ing. Juraj Packa, PhD.</t>
  </si>
  <si>
    <t>Výskum nových polyesterových a polyesterimidových živičnatých kompozitov s cieľom zvýšenia adhézie a flexibility impregnantov</t>
  </si>
  <si>
    <t>APVV-18-0054</t>
  </si>
  <si>
    <t>Vertikálny GaN MOSFET pre výkonové spínacie aplikácie</t>
  </si>
  <si>
    <t>1.7.2019-30.6.2022</t>
  </si>
  <si>
    <t>APVV-18-0211</t>
  </si>
  <si>
    <t>Mgr. Martin Konôpka, PhD.</t>
  </si>
  <si>
    <t>AMF: Zobrazovanie, manipulácia, simulácia na atomárnej škále</t>
  </si>
  <si>
    <t>APVV-18-0243</t>
  </si>
  <si>
    <t>Výskum radiačne odolných polovodičových detektorov pre jadrovú energetiku</t>
  </si>
  <si>
    <t>1.7.2019-31.12.2022</t>
  </si>
  <si>
    <t>APVV-18-0550</t>
  </si>
  <si>
    <t>Tlačené senzorické prvky pre monitorovanie ľudského zdravia pomocou internetu vecí</t>
  </si>
  <si>
    <t>SK-IL-RD-18-0008</t>
  </si>
  <si>
    <t>Platoon modeling and control for mixed autonomous and
conventional vehicles: a laboratory experimental analysis</t>
  </si>
  <si>
    <t>1.10.2018-30.9.2021</t>
  </si>
  <si>
    <t>DS-FR-19-0014</t>
  </si>
  <si>
    <t>Ing. Branislav Vrban, PhD.</t>
  </si>
  <si>
    <t xml:space="preserve">Experimentálne a výpočtové štúdie tieniacich vlastností materiálov využívaných v radiačnej ochrane </t>
  </si>
  <si>
    <t>APVV-19-0220</t>
  </si>
  <si>
    <t>Ontologická reprezentácia pre bezpečnosť informačných systémov</t>
  </si>
  <si>
    <t>1.7.2020-30.6.2024</t>
  </si>
  <si>
    <t>APVV-19-0392</t>
  </si>
  <si>
    <t>Rozvoj zberačov energie na čipe pre energeticky-autonómne elektronické systémy</t>
  </si>
  <si>
    <t>1.7.2020-31.12.2023</t>
  </si>
  <si>
    <t>APVV-19-0406</t>
  </si>
  <si>
    <t>Výskum a vývoj senzorov a aktuátorov vyrobených z polymérnych monofilov</t>
  </si>
  <si>
    <t>1.7.2020-30.6.2023</t>
  </si>
  <si>
    <t>APVV-19-0436</t>
  </si>
  <si>
    <t>Nové informačné a komunikačné technológie pre budúcu informačnú infraštruktúru</t>
  </si>
  <si>
    <t>APVV-19-0049</t>
  </si>
  <si>
    <t>Výskum starnutia elektroizolačných systémov, zmeny životnosti používaných materiálov po zavedení nových EÚ regulácií (RoHS, REACH)</t>
  </si>
  <si>
    <t>PP-COVID-20-0019</t>
  </si>
  <si>
    <t>Inteligentné monitorovanie odpadových vôd za úćelom vytvorenia systému včasného varovania populácie SR pred širením ochorenia COVID-19</t>
  </si>
  <si>
    <t>16.9.2020-31.12.2021</t>
  </si>
  <si>
    <t>Hl. FCHPT STU</t>
  </si>
  <si>
    <t>PP-COVID-20-0101</t>
  </si>
  <si>
    <t>Systém na telemedicínsku diagnostiku klinického stavu pacientov s COVID-19 a iných ochorení s príbuznými príznakmi pre minimalizáciu dopadov pandémie</t>
  </si>
  <si>
    <t>APVV-20-0010</t>
  </si>
  <si>
    <t>Výskum vplyvu hélia na radiačné krehnutie modelových zliatin</t>
  </si>
  <si>
    <t>1.7.2021-30.6.2025</t>
  </si>
  <si>
    <t>APVV-20-0042</t>
  </si>
  <si>
    <t>Mikroelektromechanické senzory s rádiofrekvenčným prenosom</t>
  </si>
  <si>
    <t>APVV-20-0157</t>
  </si>
  <si>
    <t>Efektívne prepojenie energetických systémov miest pomocou pokročilých otvorených technológii</t>
  </si>
  <si>
    <t>1.7.2021-31.12.2024</t>
  </si>
  <si>
    <t>APVV-20-0300</t>
  </si>
  <si>
    <t>Tieniace vlastnosti materiálov využívaných v radiačnej ochrane</t>
  </si>
  <si>
    <t xml:space="preserve">APVV-20-0310 </t>
  </si>
  <si>
    <t>prof. Ing. Martin Weis, DrSc.</t>
  </si>
  <si>
    <t>Výskum a vývoj pokročilých organických materiálov a štruktúr pre prípravu senzorov plynov pomocou technológie inkjet tlače</t>
  </si>
  <si>
    <t>1.8.2021-30.6.2024</t>
  </si>
  <si>
    <t>APVV-20-0437</t>
  </si>
  <si>
    <t>Fotonické labortórium na čipe: výskum a vývoj platformy plazmonického senzora pre okamžitú detekciu zložiek v roztokoch</t>
  </si>
  <si>
    <t>APVV-20-0111</t>
  </si>
  <si>
    <t>Pokročilé lítiové batérie s dlhou životnosťou</t>
  </si>
  <si>
    <t>Hl. SAV, FEI je spolurieš. s CND STU</t>
  </si>
  <si>
    <t>APVV-20-0220</t>
  </si>
  <si>
    <t>Moderné elektronické súčiastky na báze ultraširokopásmového polovodiča Ga2O3 pre budúce vysokonapäťové aplikácie</t>
  </si>
  <si>
    <t>Hl. SAV, FEI je spolurieš. s MTF STU</t>
  </si>
  <si>
    <t xml:space="preserve">APVV-20-0266 </t>
  </si>
  <si>
    <t>Aplikácia moderných výkonových tranzistorov na báze široko pásmových polovodičov a analýza ich spoľahlivosť</t>
  </si>
  <si>
    <t>MVP</t>
  </si>
  <si>
    <t>Ing. Filip Chymo</t>
  </si>
  <si>
    <t>Optimalizácia technológie depozície tenkých vrstiev niklu pre využitie v OFET prvkoch a na foto-elektrochemickú oxidáciu vody</t>
  </si>
  <si>
    <t>2.3.2020-28.2.2021</t>
  </si>
  <si>
    <t>Ing. Matej Rábek, PhD.</t>
  </si>
  <si>
    <t>Vzdialený experiment regulácie vertikálnej polohy loptičky</t>
  </si>
  <si>
    <t>Ing. Jakub Matišák</t>
  </si>
  <si>
    <t>3D vizualizačné metódy v online experimentovaní</t>
  </si>
  <si>
    <t>Mgr. Katarína Kaprinayová</t>
  </si>
  <si>
    <t>Analýzy vybraných materiálov tlakovej nádoby reaktora za účelom predĺženia prevádzkovej životnosti</t>
  </si>
  <si>
    <t>Ing. Roman Leskovský</t>
  </si>
  <si>
    <t>Vývoj autonómneho vozidla s využitím virtuálneho prostredia</t>
  </si>
  <si>
    <t>Ing. Kristián Ondrejička</t>
  </si>
  <si>
    <t>Analýza energetickej bilancie PEM palivového článku a návrh potrieb na realizáciu experimentálnej kvantifikácie overovaných napäťových strát</t>
  </si>
  <si>
    <t>Ing. Juraj Škunda</t>
  </si>
  <si>
    <t>Metóda pre rýchlu diagnostiku porúch čítania pomocou sledovania pohybov očí</t>
  </si>
  <si>
    <t>Ing. Martin Lučan</t>
  </si>
  <si>
    <t>Simultánna lokalizácia a mapovanie pomocou vizuálneho systému</t>
  </si>
  <si>
    <t>Ing. Ján Šubjak</t>
  </si>
  <si>
    <t>Vývoj automatizovaného dávkovača liekov na báze IoT ako súčasť komplexného systému monitorovania zdravia</t>
  </si>
  <si>
    <t>Ing. Martin Feiler</t>
  </si>
  <si>
    <t>Príprava a optimalizácia organo-gélových elektród využívajúcich vysoko vodivé polyméry</t>
  </si>
  <si>
    <t>Ing. Michal Šnírer</t>
  </si>
  <si>
    <t>Stanovenie indukovanej aktivity konštrukčných materiálov reaktorov</t>
  </si>
  <si>
    <t>Ing. Martin Ziman</t>
  </si>
  <si>
    <t>Vývoj technológie prípravy sol-gel tenko-vrstvových tranzistorov a vyhodnocovanie ich kontaktného odporu</t>
  </si>
  <si>
    <t>Ing. Peter Hausner</t>
  </si>
  <si>
    <t xml:space="preserve">Stanovenie priestorových váhových funkcií ex-core detektorov pre reaktor VVER-440 </t>
  </si>
  <si>
    <t>Ing. Branislav Stríbrnský</t>
  </si>
  <si>
    <t>Inovácia meracích systémov nízkych aktivít pre vyraďovanie jadrových elektrární</t>
  </si>
  <si>
    <t>Ing. Peter Ondrejka</t>
  </si>
  <si>
    <t>Príprava a charakterizácia superkapacitorov s vysokou energetickou hustotou na báze disulfidov kovov.</t>
  </si>
  <si>
    <t>1.4.2021-31.3.2022</t>
  </si>
  <si>
    <t>Platforma pre online laboratórium na riadenie mechatronických systémov</t>
  </si>
  <si>
    <t>Ing. Filip Žemla</t>
  </si>
  <si>
    <t>Zber dát PLC zariadení s využitím cloud computingu</t>
  </si>
  <si>
    <t>Ing. Boris Nerušil</t>
  </si>
  <si>
    <t>Mobilné pracovisko pre detekciu dysgrafie</t>
  </si>
  <si>
    <t>Návrh fotonických a plazmonických štruktúr s využitím SiON</t>
  </si>
  <si>
    <t>Nodalizácia modelovania aktívnej zóny pre stanovenie hustoty toku neutrónov v mimo-zónovej oblasti reaktora VVER-440/V-213</t>
  </si>
  <si>
    <t>Návrh vláknových senzorov na báze 3D fotonických štruktúr</t>
  </si>
  <si>
    <t>Ing. Tomáš Vincze</t>
  </si>
  <si>
    <t>Vývoj sol-gel technológie prípravy tenko-vrstvových tranzistorov na báze oxidov medi a ich aplikácia v plynových senzoroch</t>
  </si>
  <si>
    <t>Ing. Lenka Hrušková</t>
  </si>
  <si>
    <t>Pokročilá automatizovaná analýza magnetických parametrov v reálnom čase – aparatúra na nedeštruktívne testovanie</t>
  </si>
  <si>
    <t>Ing. Jozef Bendík, PhD.</t>
  </si>
  <si>
    <t>Impakt malej fotovoltickej výroby v distribučných sieťach</t>
  </si>
  <si>
    <t>Ing. Matej Cenký, PhD.</t>
  </si>
  <si>
    <t>Modelovanie správania spotrebiteľov vlastniacich elektromobil v podmienkach Slovenskej republiky</t>
  </si>
  <si>
    <t>Exceletný MVP</t>
  </si>
  <si>
    <t>Grantová schéma na podporu excelentných tímov mladých výskumníkov</t>
  </si>
  <si>
    <t>Ing. Behúl Miroslav, PhD.</t>
  </si>
  <si>
    <t>Fotoaktívne materiály pre detekciu a vysokoúčinné odstraňovanie vírusov, baktériíí a mikropolutantov</t>
  </si>
  <si>
    <t>1.9.2020-31.8.2022</t>
  </si>
  <si>
    <t>Ing. Miroslav Novota</t>
  </si>
  <si>
    <t>Diagnostika srdcových chorôb v reálnom čase pomocou neurónových sietí</t>
  </si>
  <si>
    <t>1.5.2019-30.4.2021</t>
  </si>
  <si>
    <t xml:space="preserve">Ing. Juraj Nevřela, PhD. </t>
  </si>
  <si>
    <t>Progresívny senzorický systém vyhodnocovania teploty ľudského tela na báze moderných organických materiálov v reálnom čase</t>
  </si>
  <si>
    <t>1.9.2021-31.8.2023</t>
  </si>
  <si>
    <t xml:space="preserve">Excelentné tvorivé tímy </t>
  </si>
  <si>
    <t>JAFMET</t>
  </si>
  <si>
    <t>Aplikácie jadrovo-fyzikálnych metód a techník v jadrovom inžinierstve</t>
  </si>
  <si>
    <t>1.11.2019-31.1.2021</t>
  </si>
  <si>
    <t>ONTIO</t>
  </si>
  <si>
    <t>Návrh energeticky-autonómnych elektronických systémov na čipe</t>
  </si>
  <si>
    <t>VirTel</t>
  </si>
  <si>
    <t>Virtuálny teleport</t>
  </si>
  <si>
    <t>Nadácia TB</t>
  </si>
  <si>
    <t>2019et012</t>
  </si>
  <si>
    <t>Autonómny systém na 3D tlač vo vesmíre</t>
  </si>
  <si>
    <t>1.1.2020-30.11.2021</t>
  </si>
  <si>
    <t>2021digvs006</t>
  </si>
  <si>
    <t>Ing. Michal Mičjan, PhD.</t>
  </si>
  <si>
    <t>Systém na monitorovanie kvality ovzdušia na školách a univerzitách</t>
  </si>
  <si>
    <t>1.9.2021-30.6.2022</t>
  </si>
  <si>
    <t>2021digvs010</t>
  </si>
  <si>
    <t>doc. Ing. Oto Haffner, PhD.</t>
  </si>
  <si>
    <t>Ovládanie vesmírneho rovera pomocou motion-capture obleku</t>
  </si>
  <si>
    <t>2021digvs015</t>
  </si>
  <si>
    <t>Bc. Ján Briežnik</t>
  </si>
  <si>
    <t>Lokalizácia a riadenie po trajektórii autonómneho systému segway</t>
  </si>
  <si>
    <t>2021digvs016</t>
  </si>
  <si>
    <t>doc. Ing. Radoslav Vargic, PhD.</t>
  </si>
  <si>
    <t>2021digvs003</t>
  </si>
  <si>
    <t>Inteligentný zberač energie z elektrických vedení</t>
  </si>
  <si>
    <t>VODOHOSPODÁRSKA VÝSTAVBA</t>
  </si>
  <si>
    <t>140/1022/150421</t>
  </si>
  <si>
    <t>Štúdia na monitorovanie rádioaktivity</t>
  </si>
  <si>
    <t>Istran, spol. s r.o.</t>
  </si>
  <si>
    <t>O-210924pb-STU</t>
  </si>
  <si>
    <t>Bórom dopované diamantové elektródy</t>
  </si>
  <si>
    <t>H2020 EU</t>
  </si>
  <si>
    <t>H2020/737434-1 -ECSEL-RIA</t>
  </si>
  <si>
    <t>CONNECT - Innovative smart components, modules and appliances for a truly connected, efficient and secure smart grid</t>
  </si>
  <si>
    <t>01.04. 2017 - 31.03.2020</t>
  </si>
  <si>
    <t>finálna platba po skončení projektu</t>
  </si>
  <si>
    <t>H2020/737417-2-ECSEL-IA</t>
  </si>
  <si>
    <t>R3-PowerUP - 300mm Pilot Line for Smart Power and Power Discretes</t>
  </si>
  <si>
    <t>01.11.2017-30.04.2021</t>
  </si>
  <si>
    <t>H2020/755151-RIA</t>
  </si>
  <si>
    <t>MEACTOS - Mitigating Environmentally Assissted Cracking Through Optimisation of Surface Condition</t>
  </si>
  <si>
    <t>01.09.2017 - 31.08.2021</t>
  </si>
  <si>
    <t>H2020/783274 - ECSEL-RIA</t>
  </si>
  <si>
    <r>
      <t>5G_GaN2</t>
    </r>
    <r>
      <rPr>
        <b/>
        <sz val="10"/>
        <rFont val="Calibri"/>
        <family val="2"/>
        <charset val="238"/>
        <scheme val="minor"/>
      </rPr>
      <t xml:space="preserve"> - </t>
    </r>
    <r>
      <rPr>
        <sz val="10"/>
        <rFont val="Calibri"/>
        <family val="2"/>
        <charset val="238"/>
        <scheme val="minor"/>
      </rPr>
      <t>Advanced RF Transceivers for 5G base stations based on GaN Technology</t>
    </r>
  </si>
  <si>
    <t>01.06.2018 - 31.05.2021</t>
  </si>
  <si>
    <t>H2020/783174 - ECSEL-RIA</t>
  </si>
  <si>
    <r>
      <rPr>
        <sz val="10"/>
        <rFont val="Calibri"/>
        <family val="2"/>
        <charset val="238"/>
        <scheme val="minor"/>
      </rPr>
      <t>HiPERFORM</t>
    </r>
    <r>
      <rPr>
        <b/>
        <sz val="10"/>
        <rFont val="Calibri"/>
        <family val="2"/>
        <charset val="238"/>
        <scheme val="minor"/>
      </rPr>
      <t xml:space="preserve"> - </t>
    </r>
    <r>
      <rPr>
        <sz val="10"/>
        <rFont val="Calibri"/>
        <family val="2"/>
        <charset val="238"/>
        <scheme val="minor"/>
      </rPr>
      <t>High performant Wide Band Gap Power Electronics for Reliable, energy eFficient drivetrains and Optimization thRough Multi-physics simulation</t>
    </r>
  </si>
  <si>
    <t>01.05.2018 - 30.04.2021</t>
  </si>
  <si>
    <t>H2020/783158 - ECSEL-IA</t>
  </si>
  <si>
    <t xml:space="preserve">Ing. Aleš Chvála, PhD. </t>
  </si>
  <si>
    <r>
      <rPr>
        <sz val="10"/>
        <rFont val="Calibri"/>
        <family val="2"/>
        <charset val="238"/>
        <scheme val="minor"/>
      </rPr>
      <t>REACTION</t>
    </r>
    <r>
      <rPr>
        <b/>
        <sz val="10"/>
        <rFont val="Calibri"/>
        <family val="2"/>
        <charset val="238"/>
        <scheme val="minor"/>
      </rPr>
      <t xml:space="preserve"> -</t>
    </r>
    <r>
      <rPr>
        <sz val="10"/>
        <rFont val="Calibri"/>
        <family val="2"/>
        <charset val="238"/>
        <scheme val="minor"/>
      </rPr>
      <t xml:space="preserve"> first and euRopEAn siC eigTh Inches pilOt liNe</t>
    </r>
  </si>
  <si>
    <t>01.11.2018 - 30.04.2022</t>
  </si>
  <si>
    <t>H2020-Euratom-1.2.</t>
  </si>
  <si>
    <t>847593 - COFUND-EJP</t>
  </si>
  <si>
    <t>EURAD - European Joint Programme on Radioactive Waste Management</t>
  </si>
  <si>
    <t>1.6.2019-30.05.2024</t>
  </si>
  <si>
    <t>824964 - DIH2</t>
  </si>
  <si>
    <t xml:space="preserve">DIH2 - A Pan#European Network of Robotics DIHs for Agile Production </t>
  </si>
  <si>
    <t>01.01.2019-31.12.2022</t>
  </si>
  <si>
    <t>na FEI STU len aktivita, riešiteľ projektu NCR</t>
  </si>
  <si>
    <t>H2020/826392 - ECSEL - RIA</t>
  </si>
  <si>
    <t>UltimateGaN - Research for GaN technologies, devices, packages and applications to address the challenges of the future GaN roadmap</t>
  </si>
  <si>
    <t>1.5.2019-30.04.2022</t>
  </si>
  <si>
    <t>H2020-Euratom-1.8.</t>
  </si>
  <si>
    <t>H2020/847555-NFRP-2018-7 CSA</t>
  </si>
  <si>
    <t xml:space="preserve">doc. Ing. Ján Haščík, PhD. </t>
  </si>
  <si>
    <t>ENEEP - European Nuclear Experimental Educational Platform</t>
  </si>
  <si>
    <t>01.06.2019-31.05.2022</t>
  </si>
  <si>
    <t>7RP</t>
  </si>
  <si>
    <t xml:space="preserve">ENEN RU II - Strengthening of Cooperation and Exchange for Nuclear Education and Training between the EU and the Russian Federation </t>
  </si>
  <si>
    <t>2014-2017 -</t>
  </si>
  <si>
    <t xml:space="preserve">pokračuje ako členstvo </t>
  </si>
  <si>
    <t>H2020/826417 - ECSEL - IA</t>
  </si>
  <si>
    <t xml:space="preserve">Power2Power - Providing next-generation Silicon - based power solutions in transport and machinery for significant decarbonisation in the next decade </t>
  </si>
  <si>
    <t>1.6.2019 - 31.5. 2022</t>
  </si>
  <si>
    <t>NATO</t>
  </si>
  <si>
    <t>SPS G5448</t>
  </si>
  <si>
    <t xml:space="preserve">prof. Ing. Otokar Grošek, PhD. </t>
  </si>
  <si>
    <t>Secure Communication in the Quantum Era</t>
  </si>
  <si>
    <t>01.04.2018 - 30.07.2022</t>
  </si>
  <si>
    <t>presun spoluriešiteľskej organizácii</t>
  </si>
  <si>
    <t>H 2020 EU</t>
  </si>
  <si>
    <t>H2020/876659</t>
  </si>
  <si>
    <t>iREL40 - Intelligent Reliability 4.0</t>
  </si>
  <si>
    <t>01.05.2020 - 30.04.2023</t>
  </si>
  <si>
    <t>Progresuss - Highly efficient and trustworthy electronics, components and systems for the next generation energy supply infrastructure</t>
  </si>
  <si>
    <t>01.04.2020-31.03.2023</t>
  </si>
  <si>
    <t>H2020/945234</t>
  </si>
  <si>
    <t xml:space="preserve">Ing. Jarmila Degmová, PhD. </t>
  </si>
  <si>
    <t xml:space="preserve">ECC - SMART - Joint European Canadian Chinese Development of Small Modular Reactor Technology </t>
  </si>
  <si>
    <t>01.09.2020-31.08.2024</t>
  </si>
  <si>
    <t>H2020/900014</t>
  </si>
  <si>
    <t xml:space="preserve">Fractesuss -  Fracture mechanics testing of irradiated RPV steels by means of sub-sized specimens </t>
  </si>
  <si>
    <t>01.10.2020-30.09.2024</t>
  </si>
  <si>
    <t>H2020/945272</t>
  </si>
  <si>
    <t>STRUMAT LTO - Structural Materials Research for safe Long Term Operation of LWR NPPs</t>
  </si>
  <si>
    <t>H2020/945041</t>
  </si>
  <si>
    <t>SafeG - Safety of GFR Trough Innovative Materials, technologies and processes</t>
  </si>
  <si>
    <t>IAEA</t>
  </si>
  <si>
    <t>CODE - F23034</t>
  </si>
  <si>
    <t>IAEA - Radiation Technologies for Treatment of Emerging Organic Pollutants</t>
  </si>
  <si>
    <t>07/2020-12/2023</t>
  </si>
  <si>
    <t>H2020/952176</t>
  </si>
  <si>
    <t>DIH WORLD - Accelerating deployment and matureness of DIHs for the benefit of Digitisation of European SMEs</t>
  </si>
  <si>
    <t>H2020/952911</t>
  </si>
  <si>
    <t xml:space="preserve">BOOSTER - Boost of Organic Solar Technology for European Radiance </t>
  </si>
  <si>
    <t>01.09.2020 - 31.08.2024</t>
  </si>
  <si>
    <t>H2020/101007281</t>
  </si>
  <si>
    <t>HiEFFICIENT - Highly EFFICIENT and reliable electric drivetrains based on modular, intelligent and highly integrated wide band gap power electronics modules</t>
  </si>
  <si>
    <t>01.05. 2021 - 30.04. 2024</t>
  </si>
  <si>
    <t>H2020/ 101004730</t>
  </si>
  <si>
    <t>I.FAST - Innovation Fostering in Accelerator Science and Technology</t>
  </si>
  <si>
    <t>01.05.2021 - 30.04. 2025</t>
  </si>
  <si>
    <t>313011Y837</t>
  </si>
  <si>
    <t>Výskum a vývoj pokročilých a inteligentných riadiacich systémov pre výrobné procesy so zameraním na automobilový priemysel</t>
  </si>
  <si>
    <t>1/2016 - 12/2019</t>
  </si>
  <si>
    <t>spolu s MTF (suma prináleží FEI)</t>
  </si>
  <si>
    <t>313011U413</t>
  </si>
  <si>
    <t>prof. Ing. Vladimír Slugeň, PhD.</t>
  </si>
  <si>
    <t>Predchádzanie prostredím urýchlenému praskaniu prostredníctvom optimalizácie povrchov</t>
  </si>
  <si>
    <t>3/2019 - 3/2023</t>
  </si>
  <si>
    <t>313012P386</t>
  </si>
  <si>
    <t xml:space="preserve">prof. Ing. Fantišek Duchoň, PhD. </t>
  </si>
  <si>
    <t>Robotické pracovisko pre inteligentné zváranie maloobjemovej výroby (IZVAR)</t>
  </si>
  <si>
    <t>2/2019 - 12/2021</t>
  </si>
  <si>
    <t>313021W404</t>
  </si>
  <si>
    <t xml:space="preserve">prof. Ing. František Janíček, PhD. </t>
  </si>
  <si>
    <t>Medzinárodné centrum excelentnosti pre výskum inteligentných a bezpečných informačno-komunikačných technológií a systémov – II. etapa</t>
  </si>
  <si>
    <t>11/2019 - 6/2023</t>
  </si>
  <si>
    <t>spolu s FIIT (suma prináleží FEI)</t>
  </si>
  <si>
    <t>nedá sa určiť, celofakultný projekt</t>
  </si>
  <si>
    <t>Advancing University Capacity and Competence in Research, Development and Innovation</t>
  </si>
  <si>
    <t>9/2019 - 12/2023</t>
  </si>
  <si>
    <t>313021W479</t>
  </si>
  <si>
    <t xml:space="preserve">doc. Ing. Martin Donoval, PhD. </t>
  </si>
  <si>
    <t>Výskumné centrum pre analýzu a ochranu dát - II. Etapa</t>
  </si>
  <si>
    <t>1/2017 - 6/2023</t>
  </si>
  <si>
    <t>Zálohová platba (priebežne sa zúčtováva)</t>
  </si>
  <si>
    <t>313011ASX4</t>
  </si>
  <si>
    <t>Výskum a vývoj telemedicínskeho systému na podporu monitorovania možného šírenia ochorenia COVID-19 s cieľom rozvoja analytických nástrojov slúžiacich na znižovanie rizika nákazy</t>
  </si>
  <si>
    <t>3/2021-6/2023</t>
  </si>
  <si>
    <t>313011ATR9</t>
  </si>
  <si>
    <t>Výskum a vývoj využiteľnosti autonómnych lietajúcich prostriedkov v boji proti pandémii spôsobenej COVID-19</t>
  </si>
  <si>
    <t>9/2020-6/2023</t>
  </si>
  <si>
    <t>313011ASY8</t>
  </si>
  <si>
    <t>Výskum a rozvoj telemedicínskych riešení na podporu boja proti pandémii vyvolanej ochorením COVID-19 a znižovaní jej negatívnych následkov monitorovaním zdravotného stavu ľudí za účelom eliminácie rizika nákazy u rizikových skupín obyvateľstva.</t>
  </si>
  <si>
    <t>1/2021-6/2023</t>
  </si>
  <si>
    <t>EIT</t>
  </si>
  <si>
    <t>Shaping the Next Generation of manufacturing professionals II</t>
  </si>
  <si>
    <t>1.1/2020-12/2021</t>
  </si>
  <si>
    <t>To support the transformation of existing SME´s, Tie 1 &amp; Tier 2´s into volume automotive composite material suppliers</t>
  </si>
  <si>
    <t>1.1/2021-31.12/2021</t>
  </si>
  <si>
    <t>APVV všeobecná</t>
  </si>
  <si>
    <t>APVV-16-0088</t>
  </si>
  <si>
    <t>Komplexné využitie rastlinnej biomasy v biopotravinách s pridanou hodnotou</t>
  </si>
  <si>
    <t>APVV-16-0111</t>
  </si>
  <si>
    <t>prof. Ing. Jozef Markoš, DrSc.</t>
  </si>
  <si>
    <t>Návrh, simulácia a optimalizácia hybridných reaktívne separačných systémov na biokatalytickú produckciu prírodných látok</t>
  </si>
  <si>
    <t>APVV-16-0216</t>
  </si>
  <si>
    <t>Ing. Barbora Kaliňáková, PhD.</t>
  </si>
  <si>
    <t>Moderné plazmové technológie pre ekologické poľnohospodárstvo a potravinárstvo</t>
  </si>
  <si>
    <t>APVV-16-0097</t>
  </si>
  <si>
    <t>doc. Ing. Elena Hájeková, PhD.</t>
  </si>
  <si>
    <t>Vývoj technológie výroby pokročilých motorových palív z nepotravinárskych surovín</t>
  </si>
  <si>
    <t>1.7.2017-31.7.2021</t>
  </si>
  <si>
    <t>APVV-16-0258</t>
  </si>
  <si>
    <t>doc. Ing. Pavol Jakubec, PhD.</t>
  </si>
  <si>
    <t>Kryštalizáciou-indukovaná asymetrická transformácia v syntéze biologicky účinných látok</t>
  </si>
  <si>
    <t>1.7.2017-31.10.2021</t>
  </si>
  <si>
    <t>APVV-16-0314</t>
  </si>
  <si>
    <t>prof. Ing. Michal Rosenberg, PhD.</t>
  </si>
  <si>
    <t>Výskum a vývoj priemyselných biokatalyzátorov na prípravu špeciálnych biochemikálií</t>
  </si>
  <si>
    <t>APVV-16-0439</t>
  </si>
  <si>
    <t>doc. Ing. Martin Šimkovič, PhD.</t>
  </si>
  <si>
    <t>Využitie myrozinázy na aktiváciu sulforafanu pre vývoj preparátu s preventívnymi účinkami nádorových ochorení</t>
  </si>
  <si>
    <t>APVV-16-0039</t>
  </si>
  <si>
    <t>RNDr. Ľubor Dlháň, PhD.</t>
  </si>
  <si>
    <t>Agregácia prechodných kovov v živých organizmoch</t>
  </si>
  <si>
    <t>APVV-17-0119</t>
  </si>
  <si>
    <t>prof. Ing. Igor Bodík, PhD.</t>
  </si>
  <si>
    <t>Monitoring ciest farmaceutík z čistiarenských kalov do pôd, rastlín a podzemných vôd</t>
  </si>
  <si>
    <t>APVV-17-0149</t>
  </si>
  <si>
    <t>doc. RNDr. Miroslav Gál, PhD.</t>
  </si>
  <si>
    <t>Zelený expresný systém pre produkciu rekombinantných proteínov v Candida utilis</t>
  </si>
  <si>
    <t>APVV-17-0262</t>
  </si>
  <si>
    <t>prof. Ing. Milan Čertík, PhD.</t>
  </si>
  <si>
    <t>Re-dizajn metabolizmu tukotvorných mikroorganizmov pre biotechnologickú prípravu priemyselne atraktívnych olejov</t>
  </si>
  <si>
    <t>APVV-17-0183</t>
  </si>
  <si>
    <t>Využitie elektrochemicky pripraveného zeleného oxidovadla železanu pre dočisťovanie odpadových vôd</t>
  </si>
  <si>
    <t>1.8.2018-31.12.2021</t>
  </si>
  <si>
    <t>APVV-17-0212</t>
  </si>
  <si>
    <t>Bioaktívne látky rakytníka rešetliakového a ich uplatnenie vo funkčných potravinách</t>
  </si>
  <si>
    <t>1.8.2018-31.7.2021</t>
  </si>
  <si>
    <t>APVV-17-0078</t>
  </si>
  <si>
    <t>doc. Ing. Anna Ujhelyiová, PhD.</t>
  </si>
  <si>
    <t>Polymérne systémy z obnoviteľných zdrojov pre vlákna a textílie</t>
  </si>
  <si>
    <t>APVV-17-0109</t>
  </si>
  <si>
    <t>prof. Ing. Gabriel Čík, CSc.</t>
  </si>
  <si>
    <t>Komplexné využitie pribudliny na prípravu látok s vysokou pridanou hodnotou</t>
  </si>
  <si>
    <t>APVV-17-0302</t>
  </si>
  <si>
    <t>Ing. Tomáš Soták, PhD.</t>
  </si>
  <si>
    <t>Selektívna konverzia odpadovej biomasy chemickými a biotechnologickými procesmi</t>
  </si>
  <si>
    <t>APVV-17-0333</t>
  </si>
  <si>
    <t>doc. Ing. Vladimír Štefuca, CSc.</t>
  </si>
  <si>
    <t>Výskum a vývoj efektívnych procesov prípravy vanilínu a iných prírodných aróm s využitím oxidačného a protektívneho účinku rekombinantnej katalázy a peroxidázy</t>
  </si>
  <si>
    <t>APVV-17-0304</t>
  </si>
  <si>
    <t>Ing. Jozef Feranc, PhD.</t>
  </si>
  <si>
    <t>Nové environmentálne prijateľné biodegradovateľné zmesi polymérov z obnoviteľných zdrojov</t>
  </si>
  <si>
    <t>APVV-17-0513</t>
  </si>
  <si>
    <t>prof. Ing. Viktor Milata, DrSc.</t>
  </si>
  <si>
    <t>Smart chromogénne heterocykly</t>
  </si>
  <si>
    <t>APVV-18-0134</t>
  </si>
  <si>
    <t>doc. Ing. Zuzana Labovská, PhD.</t>
  </si>
  <si>
    <t>Viacúrovňová intenzifikácia chemických procesov a priemyselných klastrov</t>
  </si>
  <si>
    <t>APVV-18-0061</t>
  </si>
  <si>
    <t>prof. Ing. Peter Šimko, DrSc.</t>
  </si>
  <si>
    <t>Potraviny so zníženým obsahom cholesterolu</t>
  </si>
  <si>
    <t>1.7.2019-30.5.2023</t>
  </si>
  <si>
    <t>APVV-18-0016</t>
  </si>
  <si>
    <t>prof. Ing. Marian Koman, DrSc.</t>
  </si>
  <si>
    <t>Molekulové nanomagnety zložené z komplexov prechodných kovov</t>
  </si>
  <si>
    <t>APVV-18-0039</t>
  </si>
  <si>
    <t>Ing. Tatiana Klempova, PhD.</t>
  </si>
  <si>
    <t>Aplikácia fermentovaných bioproduktov a humínových látok vo výžive hydiny, nový prístup ku zlepšeniu zdravia zvierat a produkcii bezpečných a funkčných potravín</t>
  </si>
  <si>
    <t>APVV-18-0155</t>
  </si>
  <si>
    <t>doc. Ing. Milan Králik, PhD.</t>
  </si>
  <si>
    <t>Syntéza, kompatibilizácia a transport komponentov multifunkčných systémov vhodných na stabilizáciu celulózových materiálov</t>
  </si>
  <si>
    <t>APVV-18-0188</t>
  </si>
  <si>
    <t>prof. Ing. Milan Polakovič, PhD.</t>
  </si>
  <si>
    <t>Chemoenzymatická syntéza látok s farmaceutickýmpotenciálom:
optimalizácia procesov produkcie fenyletanoidných glykozidov</t>
  </si>
  <si>
    <t>Spracovanie odpadných polyolefínov na plynné monoméry a zmesné etylétery</t>
  </si>
  <si>
    <t>APVV-18-0201</t>
  </si>
  <si>
    <t>doc. Ing. Martin Rebroš, PhD.</t>
  </si>
  <si>
    <t>Funkčná analýza a produkcia bioaktívnych látok hmyzu a kliešťov</t>
  </si>
  <si>
    <t>APVV-18-0197</t>
  </si>
  <si>
    <t>doc. Ing. Ivan Šalitroš, PhD.</t>
  </si>
  <si>
    <t>Relaxačné procesy v kvantových magnetických systémoch</t>
  </si>
  <si>
    <t>APVV-18-0255</t>
  </si>
  <si>
    <t>doc. Ing. Pavol Hudec, PhD.</t>
  </si>
  <si>
    <t>Katalytická depolymerizácia lignínu zo surovín na výrobu pokročilých biopalív</t>
  </si>
  <si>
    <t>APVV-18-0232</t>
  </si>
  <si>
    <t>doc. Ing. Elena Graczová, PhD.</t>
  </si>
  <si>
    <t>Regenerácia iónových kvapalín používaných v separačných procesoch</t>
  </si>
  <si>
    <t>APVV-18-0254</t>
  </si>
  <si>
    <t>Príprava biokatalyzátorov z priemyselných vedľajších produktov a ich využitie v biorafinériách</t>
  </si>
  <si>
    <t>APVV-19-0024</t>
  </si>
  <si>
    <t>Redoxne aktívne komplexy kovov vykazujúce duálne protirakovinové
a antibakteriálne účinky</t>
  </si>
  <si>
    <t>APVV-19-0093</t>
  </si>
  <si>
    <t>prof. Ing. Albert Breier, DrSc.</t>
  </si>
  <si>
    <t>Viaclieková rezistencia u leukemických buniek - fenotyp spôsobený interferenciou viacerých molekulárnych príčin</t>
  </si>
  <si>
    <t>1.7.2020-30.5.2024</t>
  </si>
  <si>
    <t>APVV-19-0094</t>
  </si>
  <si>
    <t>Obranné mechanizmy mikrobiálnych a živočíšnych buniek pri znižovaní ich citlivosti na rastlinné defenzné zlúčeniny</t>
  </si>
  <si>
    <t>APVV-19-0091</t>
  </si>
  <si>
    <t>doc. Ing. Ján Kruželák, PhD.</t>
  </si>
  <si>
    <t>Elastomérne kompozitné a zmesné materiály so zložkami z obnoviteľných zdrojov</t>
  </si>
  <si>
    <t>APVV-19-0250</t>
  </si>
  <si>
    <t>doc. Ing. Tomáš Mackuľak, PhD.</t>
  </si>
  <si>
    <t>Výskyt mikroplastov a vybraných mikropolutantov v povrchových a
pitných vodách Slovenska a ich účinné odstránenie pomocou progresívnych postupov</t>
  </si>
  <si>
    <t>1.7.2020-31.5.2024</t>
  </si>
  <si>
    <t>APVV-19-0338</t>
  </si>
  <si>
    <t>doc. Ing. Tibor Liptaj, PhD.</t>
  </si>
  <si>
    <t>Pokročilá fotochemicky indukovaná radikálová polymerizácia s prenosom atómu tolerantná k prítomnosti kyslíka</t>
  </si>
  <si>
    <t>APVV-19-0031</t>
  </si>
  <si>
    <t>prof. Ing. Ľubomír Valík, PhD.</t>
  </si>
  <si>
    <t>Mikrobiálne kontaminanty v tradičných slovenských syroch: ich eliminácia vedeckými nástrojmi založenými na kvantitatívnej analýze a matematickom modelovaní</t>
  </si>
  <si>
    <t>APVV-19-0087</t>
  </si>
  <si>
    <t>Bioaktívne komplexy prechodných kovov s magnetickou bistabilitou</t>
  </si>
  <si>
    <t>APVV-19-0149</t>
  </si>
  <si>
    <t>Inovácie v analytických systémoch pre udržateľné a bezpečné životné prostredie</t>
  </si>
  <si>
    <t>APVV-19-0170</t>
  </si>
  <si>
    <t>Výroba plynu s parametrami kvality plynného paliva, splyňovaním tuhého odpadu a biomasy</t>
  </si>
  <si>
    <t>APVV-20-0193</t>
  </si>
  <si>
    <t>Ing. Leona Omaníková, PhD.</t>
  </si>
  <si>
    <t>Materiálová recyklácia environmentálne prijateľných polymérnych materiálov získaných z obnoviteľných zdrojov</t>
  </si>
  <si>
    <t>APVV-20-0213</t>
  </si>
  <si>
    <t>doc. Ing. Lukáš Bučinský, PhD.</t>
  </si>
  <si>
    <t>Súčinnosť prístupov teoretickej chémie, kryštalografie, spektroskopie a organickej syntézy pri riešení bytostných problémov tejto doby (pandemické hrozby a vývoj liečiv)</t>
  </si>
  <si>
    <t>APVV-20-0105</t>
  </si>
  <si>
    <t>Ing. Peter Koóš, PhD.</t>
  </si>
  <si>
    <t>Štúdium a optimalizácia prietokových sytémov pre syntézu zložitých organických molekúl</t>
  </si>
  <si>
    <t>APVV-20-0272</t>
  </si>
  <si>
    <t>prof. Ing. Milan Polakovič, CSc.</t>
  </si>
  <si>
    <t>Imobilizácia a koimobilizácia viabilných celobunkových biokatalyzátorov s enzýmovými kaskádami pre produkciu chemických špecialít, vývoj metód ich charakterizácie a bioreaktorové inžinierstvo</t>
  </si>
  <si>
    <t>1.8.2021-30.6.2025</t>
  </si>
  <si>
    <t>APVV-20-0256</t>
  </si>
  <si>
    <t>Obalové systémy na báze biodegradovateľných polymérov z
obnoviteľných zdrojov</t>
  </si>
  <si>
    <t>1.7.2021-30.6.2024</t>
  </si>
  <si>
    <t>APVV-20-0208</t>
  </si>
  <si>
    <t>Príprava špeciálnych sacharidov a ich derivátov z prírodných surovín
s využitím biotechnologických postupov</t>
  </si>
  <si>
    <t>APVV-20-0312</t>
  </si>
  <si>
    <t>Nové chromatografické membránové adsorbenty: fyzikálnochemické
a procesové charakteristiky a optimalizácia separácie vybraných terapeutických proteínov</t>
  </si>
  <si>
    <t>APVV-20-0129</t>
  </si>
  <si>
    <t>doc. Ing. Boris Lakatoš, PhD.</t>
  </si>
  <si>
    <t>Potenciálna úloha kyseliny valproovej v potlačení zápalu</t>
  </si>
  <si>
    <t>APVV-20-0166</t>
  </si>
  <si>
    <t>Nekonvenčné kvasinky ako producenty lipidov s vysokou pridanou hodnotou</t>
  </si>
  <si>
    <t>APVV-20-0143</t>
  </si>
  <si>
    <t>Mgr. Ladislav Bačiak, PhD.</t>
  </si>
  <si>
    <t>Samovražedná génová terapia sprostredkovaná exozómami z
mezenchýmových stromálnych a pankreatických nádorových buniek
v liečbe duktálneho adenokarcinómu pankreasu</t>
  </si>
  <si>
    <t>APVV-20-0261</t>
  </si>
  <si>
    <t>doc. Ing. Michal Kvasnica, PhD.</t>
  </si>
  <si>
    <t>Energeticky efektívne, bezpečné a zabezpečené procesné riadenie</t>
  </si>
  <si>
    <t>APVV-20-0257</t>
  </si>
  <si>
    <t>doc. Ing. Svetlana Kryštofová, PhD.</t>
  </si>
  <si>
    <t>Strom a krajina – vplyv drevín na diverzitu pôdnych mikroorganizmov
v poľnohospodárskej krajine</t>
  </si>
  <si>
    <t>APVV-20-0298</t>
  </si>
  <si>
    <t>Denné svetlo ako iniciátor chemických reakcií v syntéze antibiotík</t>
  </si>
  <si>
    <t>APVV-20-0348</t>
  </si>
  <si>
    <t>Valorizácia kávového odpadu pre produkciu priemyselne zaujímavých látok s vyššou pridanou hodnotou a biodieselu</t>
  </si>
  <si>
    <t>APVV-20-0410</t>
  </si>
  <si>
    <t>doc. Ing. Katarína Vizárová, PhD.</t>
  </si>
  <si>
    <t>Ochrana a konzervovanie novodobých objektov kultúrneho dedičstva s obsahom plastov</t>
  </si>
  <si>
    <t>APVV PP-COVID</t>
  </si>
  <si>
    <t>PP-COVID-20-0025</t>
  </si>
  <si>
    <t>Vývoj a testovanie respirátorov s efektívnou degradáciou vírusov filtrami s obsahom antivirotických materiálov</t>
  </si>
  <si>
    <t>Inteligentné monitorovanie odpadových vôd za účelom vytvorenia systému včasného varovania populácie SR pred šírením ochorenia COVID-19</t>
  </si>
  <si>
    <t>PP-COVID-20-0056</t>
  </si>
  <si>
    <t>Vytvorenie systému skorej a rýchlej detekcie, identifikácie a diagnostiky nových infekčných ochorení s pandemickým potenciálom - pilotná štúdia COVID-19</t>
  </si>
  <si>
    <t>1/0125/18</t>
  </si>
  <si>
    <t>Nové koordinačné zlúčeniny a materiály s laditeľnou magnetickou aktivitou</t>
  </si>
  <si>
    <t>1.1.2018-31.12.2021</t>
  </si>
  <si>
    <t>2/0057/18</t>
  </si>
  <si>
    <t>Mgr. Lucia Messingerová, PhD.</t>
  </si>
  <si>
    <t>Analýza alelovo-špecifickej regulácie expresie CD33</t>
  </si>
  <si>
    <t>1/0532/18</t>
  </si>
  <si>
    <t>Ing. Alžbeta Medveďová, PhD.</t>
  </si>
  <si>
    <t>Využitie princípov prediktívnej mikrobiológie pri zvyšovaní zdravotnej bezpečnosti, hygienickej bezchybnosti a kvality tradičných slovenských parených syrov zo surového mlieka.</t>
  </si>
  <si>
    <t>1/0552/18</t>
  </si>
  <si>
    <t>prof. Ing. Tibor Gracza, DrSc.</t>
  </si>
  <si>
    <t>Asymetrické a stereoselektívne syntézy prírodných látok a ich analógov</t>
  </si>
  <si>
    <t>1/0697/18</t>
  </si>
  <si>
    <t>Možnosti hľadania nových špecifických miest zásahu pre antifungálne aktívne zlúčeniny</t>
  </si>
  <si>
    <t>1/0639/18</t>
  </si>
  <si>
    <t>doc. Ing. Ján Moncoľ, PhD.</t>
  </si>
  <si>
    <t>Komplexy prechodných kovov s aktivitou metaloenzýmov</t>
  </si>
  <si>
    <t>1/0063/18</t>
  </si>
  <si>
    <t>doc. Ing. Daniela Šmogrovičová, PhD.</t>
  </si>
  <si>
    <t>Cielená selekcia kvasiniek pre produkciu alkoholických nápojov špecifických vlastností</t>
  </si>
  <si>
    <t>1/0012/19</t>
  </si>
  <si>
    <t>Štúdium získavania zdraviu prospešných látok z rastlinnej biomasy a ich implementácia do potravín.</t>
  </si>
  <si>
    <t>1.1.2019-31.12.2022</t>
  </si>
  <si>
    <t>1/0323/19</t>
  </si>
  <si>
    <t>Biotechnologické spracovanie odpadových olejov a tukov</t>
  </si>
  <si>
    <t>2/0035/19</t>
  </si>
  <si>
    <t>prof. Ing. Michal Uher, DrSc.</t>
  </si>
  <si>
    <t>Dejiny silikátov (sklo, maltoviny, magnezit) na Slovensku vo výrobe, výskume a odbornom školstve</t>
  </si>
  <si>
    <t>1/0486/19</t>
  </si>
  <si>
    <t>doc. Ing. Viera Khunová, PhD.</t>
  </si>
  <si>
    <t>Výskum multifunkčných polymérnych nanokompozitov na báze halloyzitu</t>
  </si>
  <si>
    <t>2/0070/19</t>
  </si>
  <si>
    <t>Výskum zmien vo fenotype leukemických buniek po indukcii membránového transportéra ABCB1.</t>
  </si>
  <si>
    <t>1/0262/19</t>
  </si>
  <si>
    <t>prof. Ing. Štefan Marchalín, DrSc.</t>
  </si>
  <si>
    <t>Nové prístupy v syntéze bioaktívnych funkcionalizovaných analógov polyhydroxylovaných indolizidínových
alkaloidov</t>
  </si>
  <si>
    <t>1/0343/19</t>
  </si>
  <si>
    <t>Elektrochemická príprava železanov pre degradáciu mikropolutantov v odpadových vodách</t>
  </si>
  <si>
    <t>1/0363/19</t>
  </si>
  <si>
    <t>Fermentované cereálne a pseudocereálne výrobky pre nutrične hendikepované skupiny konzumentov:
optimalizácia podmienok fermentácie a zloženia zákysových a doplnkových kultúr s probiotickým potenciálom vo fermentovaných matriciach</t>
  </si>
  <si>
    <t>1/0718/19</t>
  </si>
  <si>
    <t>doc. Ing. Jozef Kožíšek, CSc.</t>
  </si>
  <si>
    <t>Cielený výskum elektrónovej štruktúry s dôsledkom na chemické a fyzikálno-chemické vlastnosti II.</t>
  </si>
  <si>
    <t>1/0585/19</t>
  </si>
  <si>
    <t>Laditeľné explicitné prediktívne regulátory pre systémy s rýchlou dynamikou</t>
  </si>
  <si>
    <t>1/0489/19</t>
  </si>
  <si>
    <t>CIAT ako praktický nástroj v syntéze biologicky účinných substituovaných pyrolidínov.</t>
  </si>
  <si>
    <t>1/0602/19</t>
  </si>
  <si>
    <t>doc. Ing. Milena Reháková, PhD.</t>
  </si>
  <si>
    <t>Príprava a štúdium polymérnych gélov s využitím v ochrane kultúrneho dedičstva</t>
  </si>
  <si>
    <t>1/0488/19</t>
  </si>
  <si>
    <t>Ing. Pavol Gemeiner, PhD.</t>
  </si>
  <si>
    <t>Tlačené funkčné vrstvy pre hybridné perovskitové solárne články</t>
  </si>
  <si>
    <t>1/0403/19</t>
  </si>
  <si>
    <t>doc. Ing. Michal Jablonský, PhD.</t>
  </si>
  <si>
    <t>Spracovanie lignocelulózových vlákien s použitím hlboko eutektických rozpúšťadiel</t>
  </si>
  <si>
    <t>1/0521/19</t>
  </si>
  <si>
    <t>Vývoj a využitie moderných analytických metód na určovanie pôvodu slovenských výberových tokajských vín</t>
  </si>
  <si>
    <t>1/0412/20</t>
  </si>
  <si>
    <t>Pokročilé ekologické analytické metódy na extrakciu a stanovenie xenobiotík vo vzorkách životného prostredia</t>
  </si>
  <si>
    <t>1.1.2020-31.12.2023</t>
  </si>
  <si>
    <t>1/0139/20</t>
  </si>
  <si>
    <t>doc. Ing. Martin Breza, CSc.</t>
  </si>
  <si>
    <t>Elektrónová štruktúra komplexov kovov s "non-innocent" ligandami ako kľúč k interpretácii a predikcii ich
vlastností II.</t>
  </si>
  <si>
    <t>2/0012/20</t>
  </si>
  <si>
    <t>Ing. Peter Gajdoš, PhD.</t>
  </si>
  <si>
    <t>Kyselina puniková: produkcia a mechanizmy jej účinku v kvasinkách</t>
  </si>
  <si>
    <t>1/0545/20</t>
  </si>
  <si>
    <t>doc. Ing. Monika Bakošová, PhD.</t>
  </si>
  <si>
    <t>Pokročilé riadenie energeticky náročných procesov s neurčitosťami v chemických, biochemických a potravinárskych technológiách</t>
  </si>
  <si>
    <t>1/0159/20</t>
  </si>
  <si>
    <t>doc. Ing. Ľubomír Švorc, PhD.</t>
  </si>
  <si>
    <t>Vývoj nových elektroanalytických, spektrometrických a chromatografických metód a spájanie dát pre analýzu,
charakterizáciu a klasifikáciu zložitých vzoriek</t>
  </si>
  <si>
    <t>1/0162/20</t>
  </si>
  <si>
    <t>doc. Ing. Peter Szolcsányi, PhD.</t>
  </si>
  <si>
    <t>Efektívna škálovateľná syntéza nových vonných molekúl</t>
  </si>
  <si>
    <t>1.1.2020-31.12.2022</t>
  </si>
  <si>
    <t>1/0504/20</t>
  </si>
  <si>
    <t>Výskum mechanizmu účinku nových potenciálnych liečiv s duálnym protirakovinovým a antibakteriálnym efektom na báze tiosemikarbazónových hybridov</t>
  </si>
  <si>
    <t>1/0766/20</t>
  </si>
  <si>
    <t>Cielená syntéza atraktívnych a biorelevantných zlúčenín s využitím moderných syntetických metód</t>
  </si>
  <si>
    <t>1/0482/20</t>
  </si>
  <si>
    <t>prof. Ing. Marián Valko, DrSc.</t>
  </si>
  <si>
    <t>Cyklická zmena oxidačného stavu a DNA interkalačné vlastnosti bifunkčných komplexov prechodných kovov s
halogénderivátmi nesteroidných protizápalových liečiv: Syntéza, štruktúrna charakterizácia, biologická aktivita a
protirakovinové vlastnosti</t>
  </si>
  <si>
    <t>2/0130/20</t>
  </si>
  <si>
    <t>Intenzifikácia vývoja, produkcie a neinvazívnej charakterizácie nových imobilizovaných celobunkových
biokatalyzátorov na báze enzýmových kaskád pre produkciu chemických špecialít</t>
  </si>
  <si>
    <t>1/0583/20</t>
  </si>
  <si>
    <t>Ing. Zlatica Kohajdová, PhD.</t>
  </si>
  <si>
    <t>Hodnotenie potenciálu alternatívnych surovín pri výrobe cereálnych výrobkov s pridanou hodnotou</t>
  </si>
  <si>
    <t>2/0136/20</t>
  </si>
  <si>
    <t>Ing. Silvia Martiniaková, PhD.</t>
  </si>
  <si>
    <t>Hodnotenie a porovnanie protizápalovej a antioxidačnej účinnosti karotenoidov in vitro a in vivo pomocou modelov chronických zápalových ochorení</t>
  </si>
  <si>
    <t>1/0267/21</t>
  </si>
  <si>
    <t>doc. RNDr. Zdenko Takáč, PhD.</t>
  </si>
  <si>
    <t>Agregácia neurčitých dát reprezentovaných intervalmi a vektormi</t>
  </si>
  <si>
    <t>1.1.2021-31.12.2023</t>
  </si>
  <si>
    <t>1/0691/21</t>
  </si>
  <si>
    <t>Efektívne riadenie priemyselných prevádzok s použitím dát</t>
  </si>
  <si>
    <t>1.1.2021-31.12.2024</t>
  </si>
  <si>
    <t>1/0064/21</t>
  </si>
  <si>
    <t>Fotokatalyzátory a fotoiniciátory aktivované viditeľným žiarením</t>
  </si>
  <si>
    <t>1/0342/21</t>
  </si>
  <si>
    <t>Bioanorganické kompozity pre náhrady kostných tkanív pripravované pomocou 3D tlače.</t>
  </si>
  <si>
    <t>1/0461/21</t>
  </si>
  <si>
    <t>Štúdium chemickej a elektrónovej štruktúry nových organických zlúčenín s bioinšpirovanými stavebnými jednotkami</t>
  </si>
  <si>
    <t>1/0747/21</t>
  </si>
  <si>
    <t>doc. Ing. Matilda Zemanová, PhD.</t>
  </si>
  <si>
    <t>Viaczložkové katalyzátory pre elektrolytické štiepenie vody</t>
  </si>
  <si>
    <t>1/0515/21</t>
  </si>
  <si>
    <t>Ing. Silvia Mošovská, PhD.</t>
  </si>
  <si>
    <t>Kinetika devitalizácie mikroorganizmov pri miernom opracovaní potravín: aplikácia matematických modelov a hodnotenie účinku nízkoteplotnej plazmy a miernych devitalizačných teplôt na mikroorganizmy</t>
  </si>
  <si>
    <t>1/0527/21</t>
  </si>
  <si>
    <t>doc. Ing. Mária Greifová, PhD.</t>
  </si>
  <si>
    <t>Charakteristika a využitie mikroorganizmov degradujúcich biogénne amíny ako možné riešenie pre zabezpečenie zdravotne bezpečných fermentovaných potravín</t>
  </si>
  <si>
    <t>1/0548/21</t>
  </si>
  <si>
    <t>doc. Ing. Mário Mihaľ, PhD.</t>
  </si>
  <si>
    <t>Experimentálne a matematické modelovanie dvojreaktorových membránových hybridných systémov pre výrobu chemických špecialít</t>
  </si>
  <si>
    <t>1/0511/21</t>
  </si>
  <si>
    <t>prof. Ing. Ľudovít Jelemenský, DrSc.</t>
  </si>
  <si>
    <t>Zlepšenie vlastnej bezpečnosti pri návrhu výrobných procesov pomocou počítačovo podporovaného matematického modelovania.</t>
  </si>
  <si>
    <t>1/0464/21</t>
  </si>
  <si>
    <t>doc. Ing. Lucia Bírošová, PhD.</t>
  </si>
  <si>
    <t>Mikroplasty v potravinovom reťazci a ich súvis s bakteriálnou rezistenciou voči antibiotikám</t>
  </si>
  <si>
    <t>1/0078/21</t>
  </si>
  <si>
    <t>Ing. Michal Zalibera, PhD.</t>
  </si>
  <si>
    <t>NO-uvoľňujúce organokovové komplexy s azolovými ligandmi ako potenciálne protirakovinové liečivá</t>
  </si>
  <si>
    <t>2/0032/21</t>
  </si>
  <si>
    <t>Ing. Zora Hajdúchová, PhD.</t>
  </si>
  <si>
    <t>Štúdium degradácie viaczložkových cementových materiálov v dôsledku uhličitej korózie v podmienkach simulujúcich geotermálne vrty</t>
  </si>
  <si>
    <t>018STU-4/2020</t>
  </si>
  <si>
    <t>Tvorba multimediálnych učebníc a
internetových stránok pre výučbu
anorganickej chémie na vysokých školách</t>
  </si>
  <si>
    <t>037STU-4/2020</t>
  </si>
  <si>
    <t>Moderné interaktívne vzdelávanie v NMR spektroskopii</t>
  </si>
  <si>
    <t>035STU-4/2021</t>
  </si>
  <si>
    <t>doc. Ing. Pavel Ačai, PhD.</t>
  </si>
  <si>
    <t>Aplikácia matematického modelovania
vo výučbe predmetu „Prediktívna
mikrobiológia a hodnotenie rizika“</t>
  </si>
  <si>
    <t>018STU-4/2021</t>
  </si>
  <si>
    <t>Zvýšenie kvality a inovácia vzdelávacieho procesu v predmete laboratórne cvičenia z analytickej chémie</t>
  </si>
  <si>
    <t>1.1.2021-31.12.2022</t>
  </si>
  <si>
    <t>Špičkové tímy na VŠ</t>
  </si>
  <si>
    <t>prof. Ing. Marián Valko, PhD.</t>
  </si>
  <si>
    <t>Fyzikálno-chemické vlastností a štruktúry
látok</t>
  </si>
  <si>
    <t>1.1.2015-31.12.2021</t>
  </si>
  <si>
    <t>Špičkový tím biotechnologických separácií</t>
  </si>
  <si>
    <t>NFP313010P065</t>
  </si>
  <si>
    <t>Výskum a vývoj v oblasti priemyselnej biotechnológie na rast inovácií pri výrobe zdraviu prospešných potravín</t>
  </si>
  <si>
    <t>1.3.2019-31.8.2021</t>
  </si>
  <si>
    <t>NFP313011V336</t>
  </si>
  <si>
    <t>Dopytovo orientovaný výskum pre udržateľné a inovatívne potraviny</t>
  </si>
  <si>
    <t>NFP313022V911</t>
  </si>
  <si>
    <t>Priemyselný výskum nových technologických postupov výroby závlahovej vody</t>
  </si>
  <si>
    <t>1.5.2020-30.4.2023</t>
  </si>
  <si>
    <t>NFP313011ASS8</t>
  </si>
  <si>
    <t>Strategický výskum v oblasti SMART monitoringu, liečby a preventívnej ochrany pred koronavírusom (SARS-CoV-2)</t>
  </si>
  <si>
    <t>1.1.2021-30.6.2023</t>
  </si>
  <si>
    <t>NFP313011ATA2</t>
  </si>
  <si>
    <t>Výskum progresívnych metód diagnostiky COVID-19 a biomarkerov umožňujúcich skorú detekciu jedincov so zvýšeným rizikom ťažkého priebehu ochorenia</t>
  </si>
  <si>
    <t>EOSC Secretariat</t>
  </si>
  <si>
    <t>Wastewater Monitoring Data as an Early Warning Tool to alert COVID-19 in the Population</t>
  </si>
  <si>
    <t>15.5.2020-30.4.2021</t>
  </si>
  <si>
    <t xml:space="preserve">FFG </t>
  </si>
  <si>
    <t>BASISPROGRAMME Collective research – Projektbeschreibung KraftPell – Anwendung und Modifizierung von Kraft-Lignin als Additiv zur Herstellung von Pellets</t>
  </si>
  <si>
    <t>28.2.2021-31.1.2023</t>
  </si>
  <si>
    <t>Ministerstvo vnútra SR</t>
  </si>
  <si>
    <t>SKR-COKP2-2021/000597-036</t>
  </si>
  <si>
    <t>Projekt na zabezpečenie odstránenia nebezpečných odpadov s obsahom polychlórovaných bifenilov v areáli bývalého podniku Chemko Strážske</t>
  </si>
  <si>
    <t>1.9.2021-31.12-2021</t>
  </si>
  <si>
    <t>Zoltamilk, s.r.o. Matúškovo</t>
  </si>
  <si>
    <t>ZOD001/18</t>
  </si>
  <si>
    <t>Produkcia biomasy</t>
  </si>
  <si>
    <t>1.1.2018-30.11.2020</t>
  </si>
  <si>
    <t>Sartorius Stedim Biotech GmbH</t>
  </si>
  <si>
    <t>ZOD001/21</t>
  </si>
  <si>
    <t>prof. Ing. Milan Polakovič, Csc.</t>
  </si>
  <si>
    <t>Skúmanie rovnovážnych a kinetických vlastností membránového adsorbentu Sartobind STIC</t>
  </si>
  <si>
    <t>4.1.2021-22.1.2021</t>
  </si>
  <si>
    <t>SYNTHCLUSTER s.r.o.</t>
  </si>
  <si>
    <t>ZOD002/21</t>
  </si>
  <si>
    <t>Vývoj technologických postupov prípravy biochemikálií</t>
  </si>
  <si>
    <t>18.1.2021-31.12.2023</t>
  </si>
  <si>
    <t>ZOD003/21</t>
  </si>
  <si>
    <t>Ing. Ronald Zakhar, PhD.</t>
  </si>
  <si>
    <t>Odstraňovanie farby z odpadových vôd</t>
  </si>
  <si>
    <t>1.1.2021-31.5.2021</t>
  </si>
  <si>
    <t>Zoltamilk, s.r.o.</t>
  </si>
  <si>
    <t>ZOD009/21</t>
  </si>
  <si>
    <t>1.4.2021-30.12.2023</t>
  </si>
  <si>
    <t>EBA s.r.o.</t>
  </si>
  <si>
    <t xml:space="preserve">ZOD010/20 </t>
  </si>
  <si>
    <t>Príprava a dodanie čistých druhov baktérií pre aplikáciu do mikrobiologického substrátu ROPSTOP SB</t>
  </si>
  <si>
    <t>1.1.2020-31.12.2020</t>
  </si>
  <si>
    <t>NAFTA a.s.</t>
  </si>
  <si>
    <t>ZOD015/21</t>
  </si>
  <si>
    <t>Posúdenie životnosti adsorbentov</t>
  </si>
  <si>
    <t>30.3.2021-31.5.2021</t>
  </si>
  <si>
    <t>Slovenská lekárnická komora</t>
  </si>
  <si>
    <t>ZOD020/21</t>
  </si>
  <si>
    <t>doc. Ing. Tomáš Mackulak, PhD.</t>
  </si>
  <si>
    <t>Vplyv liečív na životné prostredie</t>
  </si>
  <si>
    <t>1.2.2021-28.2.2021</t>
  </si>
  <si>
    <t>DUSLO a.s.</t>
  </si>
  <si>
    <t xml:space="preserve">ZOD021/21 </t>
  </si>
  <si>
    <t>prof. Ing. Peter Šimon, DrSc.</t>
  </si>
  <si>
    <t>Výskum termoanalytických vlastností</t>
  </si>
  <si>
    <t>10.5.2021-30.6.2021</t>
  </si>
  <si>
    <t>Hydrometria s.r.o.</t>
  </si>
  <si>
    <t xml:space="preserve">ZOD022/21  </t>
  </si>
  <si>
    <t>Štúdia rozborov vody</t>
  </si>
  <si>
    <t>VOLSWAGEN SLOVAKIA, a.s.</t>
  </si>
  <si>
    <t xml:space="preserve">ZOD024/21 </t>
  </si>
  <si>
    <t xml:space="preserve">Analýza využitia kvapalného odpadu </t>
  </si>
  <si>
    <t>7.6.2021-31.7.2021</t>
  </si>
  <si>
    <t xml:space="preserve">ZOD030/21 </t>
  </si>
  <si>
    <t>Zhodnotenie fázového zloženia a mikroštruk.</t>
  </si>
  <si>
    <t>14.1.2021-14.1.2021</t>
  </si>
  <si>
    <t>SANOSIL SK s.r.o.</t>
  </si>
  <si>
    <t>ZOD031/20</t>
  </si>
  <si>
    <t>Vplyv mikrobioty na znehodnotenie kultúrnych pamiatok</t>
  </si>
  <si>
    <t>20.7.2020-31.12.2021</t>
  </si>
  <si>
    <t>Proer, s.r.o.</t>
  </si>
  <si>
    <t xml:space="preserve">ZOD033/20 </t>
  </si>
  <si>
    <t>Výskumná činnosť súvisiaca s mikrobiálnymi kontaminantmi</t>
  </si>
  <si>
    <t>31.12.2020-31.12.2021</t>
  </si>
  <si>
    <t>SPP Storage, s.r.o.</t>
  </si>
  <si>
    <t>ZOD044/21</t>
  </si>
  <si>
    <t>Ing. Ivan Červeňanský, PhD.</t>
  </si>
  <si>
    <t>Možnosti využitia fyzikálnych charakteristík</t>
  </si>
  <si>
    <t>20.9.2021-30.11.2021</t>
  </si>
  <si>
    <t>Bohemian Biotech s.r.o.</t>
  </si>
  <si>
    <t xml:space="preserve">ZOD048/21 </t>
  </si>
  <si>
    <t>Výskum a vývoj purifikácie média</t>
  </si>
  <si>
    <t xml:space="preserve">ZOD050/21 </t>
  </si>
  <si>
    <t>Realizácia laboratórnych experimentov</t>
  </si>
  <si>
    <t>15.11.2021-30.11.2021</t>
  </si>
  <si>
    <t>MemBrain s.r.o.</t>
  </si>
  <si>
    <t xml:space="preserve">ZOD051/21 </t>
  </si>
  <si>
    <t>Zhodnotenie efektivity separácie kyseliny</t>
  </si>
  <si>
    <t>23.11.2021-30.11.2021</t>
  </si>
  <si>
    <t>InRec, s.r.o.</t>
  </si>
  <si>
    <t xml:space="preserve">ZOD053/21 </t>
  </si>
  <si>
    <t>Koncepčný dizajn procesu termokatalytického splynovania</t>
  </si>
  <si>
    <t>22.11.2021-7.2.2022</t>
  </si>
  <si>
    <t>Rajo, s.r.o.</t>
  </si>
  <si>
    <t>ZOD055/20</t>
  </si>
  <si>
    <t>Ing. Alena Popovičová, PhD.</t>
  </si>
  <si>
    <t>Analýza LCA - životného cyklu výrobku - ACIDKO</t>
  </si>
  <si>
    <t>1.9.2020-31.12.2020</t>
  </si>
  <si>
    <t>BiogasGT s.r.o.</t>
  </si>
  <si>
    <t xml:space="preserve">ZOD064/20 </t>
  </si>
  <si>
    <t>Experimentálne zistenie vplyvu prídavku Fesfix-železitý koncentrát na redukciu chlóru v spalinách zo spaľovania tuhého alternatívneho paliva TAP</t>
  </si>
  <si>
    <t>15.12.2020-30.1.2021</t>
  </si>
  <si>
    <t>038STU-4/2020</t>
  </si>
  <si>
    <t>Mazalán Peter, Ing. arch. M. arch., PhD.</t>
  </si>
  <si>
    <t>Participatívne formy umenia ako súčasť inovatívnych metód v architektonickom navrhovaní</t>
  </si>
  <si>
    <t>037STU-4/2021</t>
  </si>
  <si>
    <t>Ilkovič Ján, doc. Ing. arch., PhD.</t>
  </si>
  <si>
    <t>Inovatívne formy vzdelávania v oblasti tvorby architektonických konštrukcií</t>
  </si>
  <si>
    <t>029STU-4/2021</t>
  </si>
  <si>
    <t>Ilkovičová Ľubica, doc. Ing. arch., PhD.</t>
  </si>
  <si>
    <t>Live a online kooperácia škôl architektúry v sieti REA</t>
  </si>
  <si>
    <t>022STU-4/2021</t>
  </si>
  <si>
    <t>Pohaničová Jana, prof. Ing. arch., PhD.</t>
  </si>
  <si>
    <t>Diskurz o moderne v tieni doby: architekti A. Piffl – V. Karfík – J. E. Koula a ich zakladateľské dielo</t>
  </si>
  <si>
    <t>001STU-4/2021</t>
  </si>
  <si>
    <t>Reprezentačné interiéry v slovenskej architektúre a ich výtvarné dimenzie</t>
  </si>
  <si>
    <t>1/0286/21</t>
  </si>
  <si>
    <t>Moravčíková Henrieta, prof. Dr. Ing. arch.</t>
  </si>
  <si>
    <t>Inovácie v architektúre 20. storočia na Slovensku</t>
  </si>
  <si>
    <t>APVV-18-0044</t>
  </si>
  <si>
    <t>Morgenstein Peter, Ing. arch., PhD.</t>
  </si>
  <si>
    <t>Solárny potenciál urbanizovaných území a jeho využitie v koncepte SmartCity</t>
  </si>
  <si>
    <t>BUDAPESTI MŰSZAKI ÉS GAZDASÁGTUDOMÁNYI EGYETEM, EFRR</t>
  </si>
  <si>
    <t>DTP3-433-2.2</t>
  </si>
  <si>
    <t>Vitková Ľubica, prof. Ing. arch., PhD.</t>
  </si>
  <si>
    <t>DANube Urban Brand + Building Regional and Local Resilience through the Valorization of Danube’s Cultural Heritage</t>
  </si>
  <si>
    <t>Minicipiul Oradea, EFRR</t>
  </si>
  <si>
    <t>DTP3-748-2.2</t>
  </si>
  <si>
    <t>Art Nouveau 2</t>
  </si>
  <si>
    <t>REGEA, EFRR</t>
  </si>
  <si>
    <t>DTP3-538-2.2</t>
  </si>
  <si>
    <t>Joklová Viera, doc. Ing. arch., PhD.</t>
  </si>
  <si>
    <t>City Storage and Sector Coupling Lab</t>
  </si>
  <si>
    <t>Donau Universitaet Krems, EFRR</t>
  </si>
  <si>
    <t>DTP3-1-359-2.2</t>
  </si>
  <si>
    <t>Paulíny Pavol, Ing. arch., PhD.</t>
  </si>
  <si>
    <t>Living Danube Limes</t>
  </si>
  <si>
    <t>Mesto Nitra</t>
  </si>
  <si>
    <t>ZoS/0501/0017/21</t>
  </si>
  <si>
    <t>Vedecko-výskumná spolupráca</t>
  </si>
  <si>
    <t>Mesto Trenčín</t>
  </si>
  <si>
    <t>ZoS/0501/0023/20</t>
  </si>
  <si>
    <t>Fejo Katarína, Ing. arch., PhD.</t>
  </si>
  <si>
    <t>Aplikovaný výskum  Nábrežná zóna mesta Trenčín</t>
  </si>
  <si>
    <t>Cultural studies Platform CULTstore, Serbia</t>
  </si>
  <si>
    <t>Railway Heritage for Sustainable Tourism Development - Rail4V4+V</t>
  </si>
  <si>
    <t>APVV-16-0057</t>
  </si>
  <si>
    <t>Čaus Alexander, prof. Ing. DrSc.</t>
  </si>
  <si>
    <t>Výskum unikátnej metódy úpravy mikrogeometrie rezných hrán plazmovým leštením v elektrolyte pre zvýšenie trvanlivosti rezných nástrojov pri obrábaní ťažkoobrobiteľných materiálov</t>
  </si>
  <si>
    <t>APVV-16-0223</t>
  </si>
  <si>
    <t>Martinka Jozef, doc. Ing. PhD.</t>
  </si>
  <si>
    <t>Progresívne svetovo unikátne metódy testovania elektrických káblov pre potreby posudzovania zhody a overovania nemennosti ich parametrov ako stavebných výrobkov</t>
  </si>
  <si>
    <t>z toho 17022,00 prevod spoluriešiteľom</t>
  </si>
  <si>
    <t>APVV-17-0025</t>
  </si>
  <si>
    <t>Koleňák Roman, prof. Ing. PhD.</t>
  </si>
  <si>
    <t>Výskum priameho spájania keramických a kovových 
materiálov pomocou aktívnych spájkovacích zliatin</t>
  </si>
  <si>
    <t>2018-2022</t>
  </si>
  <si>
    <t>z toho 31 250,00 prevod spoluriešiteľom</t>
  </si>
  <si>
    <t>APVV-18-0161</t>
  </si>
  <si>
    <t>Dubecký Matúš, Ing. PhD.</t>
  </si>
  <si>
    <t xml:space="preserve">Kvantové Monte Carlo pre silne korelované elektrónové systémy </t>
  </si>
  <si>
    <t>2019-2023</t>
  </si>
  <si>
    <t xml:space="preserve"> APVV-18-0168 </t>
  </si>
  <si>
    <t xml:space="preserve">Noga Pavol, Ing. PhD. </t>
  </si>
  <si>
    <t xml:space="preserve">Nové anorganické zlúčeniny s niklom, paládiom, meďou a striebrom: od DFT modelovania k syntéze pomocou iónových technológií </t>
  </si>
  <si>
    <t>APVV-18-0116</t>
  </si>
  <si>
    <t>Hodúlová Erika, doc. Ing. PhD.</t>
  </si>
  <si>
    <t xml:space="preserve">Výskum progresívnych metód zvárania a spájkovania koróziivzdorných ocelí a medi </t>
  </si>
  <si>
    <t>z toho 23775,00 prevod spoluriešiteľom</t>
  </si>
  <si>
    <t>APVV-18-0418</t>
  </si>
  <si>
    <t>Morovič Ladislav, doc. Ing. PhD.</t>
  </si>
  <si>
    <t xml:space="preserve">Výskum príčin vzniku geometrických odchýlok pri výrobe bezšvíkových rúr a ich technologická dedičnosť s dôrazom na tvarovú stabilitu presných rúr ťahaných za studena s využitím metrologických systémov </t>
  </si>
  <si>
    <t>z toho 22035,00 prevod spoluriešiteľom</t>
  </si>
  <si>
    <t>APVV-18-0508</t>
  </si>
  <si>
    <t>Kusý Martin, doc. Ing. PhD.</t>
  </si>
  <si>
    <t xml:space="preserve">Vývoj PM súčiastok na báze Fe s vyššou únavovou pevnosťou. </t>
  </si>
  <si>
    <t>hl.riešiteľ: UMS SAV Bratislava)</t>
  </si>
  <si>
    <t>SK-FR-19-0007</t>
  </si>
  <si>
    <t>Bošák Ondrej, doc. Mgr. PhD.</t>
  </si>
  <si>
    <t>Štúdium špeciálnych skiel modifikovaných pomocou iónovej výmeny alebo iónovej implantácie</t>
  </si>
  <si>
    <t>DS-FR-19-0036</t>
  </si>
  <si>
    <t>Labaš Vladimír, doc. RNDr. PhD.</t>
  </si>
  <si>
    <t>Príprava a charakterizácia neusporiadaných materiálov určených pre aplikácie v infračervenej oblasti spektra</t>
  </si>
  <si>
    <t>PP-COVID-20-2020</t>
  </si>
  <si>
    <t>Podhorský Štefan, doc. Ing. PhD.</t>
  </si>
  <si>
    <t>Vývoj prototypu priemyselného zariadenia pre elektrolyticko-plazmové leštenie dielov pľúcnych ventilátorov a ďalších zdravotníckych prístrojov</t>
  </si>
  <si>
    <t>SK-AT-20-0013</t>
  </si>
  <si>
    <t>Sahul Miroslav, Ing. PhD.</t>
  </si>
  <si>
    <t>Výskum zvariteľnosti ťažko spájateľných kombinácií materiálov elektrónovým lúčom</t>
  </si>
  <si>
    <t>APVV-20-0124</t>
  </si>
  <si>
    <t>Palcut Marián, doc. Mgr. PhD.</t>
  </si>
  <si>
    <t>Nové zliatiny s viacerými základnými prvkami - dizajn, charakterizácia a vlastnosti</t>
  </si>
  <si>
    <t>2021-2025</t>
  </si>
  <si>
    <t>z toho 9375,00 prevod spoluriešiteľom</t>
  </si>
  <si>
    <t>APVV-20-0259</t>
  </si>
  <si>
    <t>Marônek Milan, prof. Ing. CSc.</t>
  </si>
  <si>
    <t>Výskum vlastností komponentov z kóróziivzdorných zliatin
vyhotovených aditívnou výrobou</t>
  </si>
  <si>
    <t>z toho 11087,00 prevod spoluriešiteľom</t>
  </si>
  <si>
    <t>APVV-20-0056</t>
  </si>
  <si>
    <t>Pekarčíková Marcela, Dr.-Ing.</t>
  </si>
  <si>
    <t>Optimalizácia okrúhleho kábla z vysokoteplotného supravodiča pre pulzné magnetické polia</t>
  </si>
  <si>
    <t>z toho 14666,00 prevod spoluriešiteľom</t>
  </si>
  <si>
    <t>Noga Pavol, Ing. PhD.</t>
  </si>
  <si>
    <t>Moderné elektronické súčiastky na báze ultraširokopásmo-vého polovidiča Ga2O3 pre vysokonapäťové aplikácie</t>
  </si>
  <si>
    <t>hl.riešiteľ: EÚ SAV Bratislava</t>
  </si>
  <si>
    <t>Vretenár Viliam, Ing. PhD.</t>
  </si>
  <si>
    <t xml:space="preserve">Pokročilé lítiové batérie s dlhou životnosťou </t>
  </si>
  <si>
    <t>hl.riešiteľ:  SAV Bratislava</t>
  </si>
  <si>
    <t>013TUKE-4/2019</t>
  </si>
  <si>
    <t>Božek Pavol , Dr. h. c. prof. Ing. CSc.</t>
  </si>
  <si>
    <t>Moderné edukačné nástroje a metódy pre formovanie kreativity a zvýšenie praktických zručností a návykov absolventov technických odborov vysokých škôl</t>
  </si>
  <si>
    <t>hl.riešiteľ: TU Košice</t>
  </si>
  <si>
    <t>001STU-4/2019</t>
  </si>
  <si>
    <t>Modernizácia výučby v oblasti technológií spájania konštrukčných materiálov</t>
  </si>
  <si>
    <t>022STU-4/2019</t>
  </si>
  <si>
    <t>Šugár Peter, prof. Ing. CSc.</t>
  </si>
  <si>
    <t>Zvyšovanie profesijných kompetencií absolventov univerzitného vzdelávania v odbore výrobné technológie implementovaním prvkov duálneho vzdelávania</t>
  </si>
  <si>
    <t>031STU-4/2020</t>
  </si>
  <si>
    <t>Pauliková Alena , doc. Ing. PhD.</t>
  </si>
  <si>
    <t>Sieťová vizualizácia spoločných a špecifických prvkov a zdokumentovaných infromácií integrovaných manažérskych systémov s ohľadom na príslušné ISO normy</t>
  </si>
  <si>
    <t>005STU-4/2020</t>
  </si>
  <si>
    <t>Némethová Andrea , Ing. PhD.</t>
  </si>
  <si>
    <t>Inovácia a nové možnosti vzdelávania v oblasti riadenia priemyselných procesov pomocou PLC</t>
  </si>
  <si>
    <t>006STU-4/2020</t>
  </si>
  <si>
    <t>Moravčík  Roman, doc. Ing. PhD.</t>
  </si>
  <si>
    <t>E-vzdelávanie a implementácia informačných technológií vo výučbe materiálovo-technologických predmetov</t>
  </si>
  <si>
    <t>001TU Z-4/2020</t>
  </si>
  <si>
    <t>Implementácia progresívnych technológií, metód a foriem do vzdlávania v študijnom odbore Bezpečnostné vedy</t>
  </si>
  <si>
    <t>hl.riešiteľ: TU Zvolen</t>
  </si>
  <si>
    <t>013STU-4/2020</t>
  </si>
  <si>
    <t>Tvorba nových študijných materiálov vrátane mulitnediálnej učebnice  pre oblasť technickej prípravy výroby vo zváraní a spájaní materiálov</t>
  </si>
  <si>
    <t>006STU-4/2021</t>
  </si>
  <si>
    <t>Božek Pavol, Dr.h.c. prof. Ing. CSc.</t>
  </si>
  <si>
    <t>Progresívna forma interdisciplinárneho vzdelávania a podpory rozvoja štúdia odborných predmetov v univerzitnom prostredí</t>
  </si>
  <si>
    <t>021STU-4/2021</t>
  </si>
  <si>
    <t>Hrablik Chovanová Henrieta, Ing. PhD.</t>
  </si>
  <si>
    <t>Implementácia inovatívnych metód výučby a MM učebnice pre oblasť rozhodovania a uplatňovania analytických metód vo výučbe vybraných predmetov priemyselného inžinierstva</t>
  </si>
  <si>
    <t>016STU-4/2021</t>
  </si>
  <si>
    <t>Nové formy vzdelávania pre potreby rišenia krízových situácií  (napr. COVID-19) s využitím umelej inteligencie</t>
  </si>
  <si>
    <t>020STU-4/2021</t>
  </si>
  <si>
    <t>Kuracina Richard, doc. Ing. PhD.</t>
  </si>
  <si>
    <t>Vybudovanie inovatívneho výučbového laboratória pre praktické a dynamické vzdelávanie študentov v odbore BOZP</t>
  </si>
  <si>
    <t>009STU-4/2021</t>
  </si>
  <si>
    <t xml:space="preserve">Hajdu Štefan, Ing. PhD.  </t>
  </si>
  <si>
    <t>Inovácie procesov výučby technických predmetov implementáciou rozšírenej a virtuálnej reality</t>
  </si>
  <si>
    <t>1/0490/18</t>
  </si>
  <si>
    <t>Vplyv mikroštruktúry a fázového zloženia na koróznu odolnosť zliatin pre žiarové pokovovanie</t>
  </si>
  <si>
    <t>1/0330/18</t>
  </si>
  <si>
    <t>Priputen Pavol, RNDr. PhD.</t>
  </si>
  <si>
    <t>Materiálový dizajn vysokoentropických zliatin a ich charakterizácia</t>
  </si>
  <si>
    <t>1/0272/18</t>
  </si>
  <si>
    <t>Tanuška Pavol, prof. Ing. PhD.</t>
  </si>
  <si>
    <t>Holistický prístup ziskavania znalostí z výrobných dát pre potreby  riadenia výrobných procesov v súlade s konceptom Industry 4.0</t>
  </si>
  <si>
    <t>1/0747/19</t>
  </si>
  <si>
    <t>Čaus Alexander, prof. Ing., DrSc.</t>
  </si>
  <si>
    <t>Optimalizácia geometrie rezných nástrojov vyrábaných zlievarenskou technológiou a práškovou metalurgiou za účelom zvýšenia trvanlivosti</t>
  </si>
  <si>
    <t>1/0223/19</t>
  </si>
  <si>
    <t>Derzsi Mariana, Dr. hab. doc. Mgr., PhD.</t>
  </si>
  <si>
    <t>Modelovanie nových funkčných materiálov z prvých princípov</t>
  </si>
  <si>
    <t>1/0540/19</t>
  </si>
  <si>
    <t>Čaplovič Ľubomír, prof. Ing., PhD.</t>
  </si>
  <si>
    <t>Výskum možností zvýšenia termickej a oxidačnej stability tvrdých povlakov na báze Al-Ti-N</t>
  </si>
  <si>
    <t>2/0077/19</t>
  </si>
  <si>
    <t>Cagáňová Dagmar, doc. Mgr., PhD.</t>
  </si>
  <si>
    <t>Pracovné kompetencie v kontexte rozvoja priemyslu 4.0</t>
  </si>
  <si>
    <t>1/0305/18</t>
  </si>
  <si>
    <t>Hurajová Ľudmila, Mgr. PhD.</t>
  </si>
  <si>
    <t>Kognitívno-existenciálny profil a špecifiká posttraumatického rozvoja u odliečených onkologických pacientov (cancer survivors)</t>
  </si>
  <si>
    <t>1/0721/20</t>
  </si>
  <si>
    <t>Čambál Miloš, prof. Ing. CSc.</t>
  </si>
  <si>
    <t>Identifikácia priorít udržateľného riadenia ľudských zdrojov s ohľadom na vekovú diverzitu zamestnancov 
v kontexte meniacich sa podmienok fungovania priemyselných podnikov</t>
  </si>
  <si>
    <t>1/0144/20</t>
  </si>
  <si>
    <t>Fyzikálne vlastnosti skiel na báze oxidov ťažkých kovov</t>
  </si>
  <si>
    <t>1/0796/20</t>
  </si>
  <si>
    <t>Behúlová Mária, doc. RNDr. CSc.</t>
  </si>
  <si>
    <t>Vývoj pokročilých modelov pre návrh a optimalizáciu procesov tepelného spracovania a spájania novovyvíjaných vysokopevných ocelí</t>
  </si>
  <si>
    <t>2/0135/20</t>
  </si>
  <si>
    <t>Povlakovanie povrchu práškovo metalurgického titánu pôsobením elektromagnetického žiarenia v pracovnej atmosfére a štúdium vytvorených povlakov</t>
  </si>
  <si>
    <t>1/0019/20</t>
  </si>
  <si>
    <t xml:space="preserve">Peterka Jozef, prof. Dr. Ing. </t>
  </si>
  <si>
    <t>Presné výpočty, modelovanie a simulácia vznikajúcich povrchov na základe fyzikálnych príčin vzniku obrobených povrchov a povrchov vznikajúcich aditívnymi technológiami v podmienkach strojového a robotického obrábania</t>
  </si>
  <si>
    <t>1/0112/20</t>
  </si>
  <si>
    <t>Jurči Peter, prof. Ing. PhD.</t>
  </si>
  <si>
    <t>Stanovenie optimálneho režimu kryogénneho spracovania pre nástrojové ocele</t>
  </si>
  <si>
    <t>1/0303/20</t>
  </si>
  <si>
    <t>Výskum spájkovania kovových a nekovových meteiálov pri výrobe výkonových polovodičových súčiastok</t>
  </si>
  <si>
    <t>1/0408/20</t>
  </si>
  <si>
    <t>Dobrotka Andrej, Mgr. PhD.</t>
  </si>
  <si>
    <t>Hľadanie multikomponentného charakteru flickeringu v akréčnych systémoch</t>
  </si>
  <si>
    <t>1/0205/21</t>
  </si>
  <si>
    <t>Tepelná stabilizácia vysokoteplotných supravodivých pások pre použitie v obmedzovačoch skratových prúdov</t>
  </si>
  <si>
    <t>1/0287/21</t>
  </si>
  <si>
    <t>Výskum hybridnej výroby komponentov progresívnymi metódami navárania</t>
  </si>
  <si>
    <t>1/0499/21</t>
  </si>
  <si>
    <t>Výskum zvariteľnosti a spájkovateľnosti materiálov
 s rozdielnou teplotou tavenia spájanými koncentrovanými zdrojmi energie</t>
  </si>
  <si>
    <t>1/0230/21</t>
  </si>
  <si>
    <t>Paulíková Alena, doc. Ing. PhD.</t>
  </si>
  <si>
    <t>Environmentálna kvalita a životný cyklus stavebných materiálov</t>
  </si>
  <si>
    <t>Eureka</t>
  </si>
  <si>
    <t>An integral process value chain based on Hybrid Manufacturing process for a flexible and reconfigurable production of high complexity tooling (S0104-Flex-Tool)</t>
  </si>
  <si>
    <t>Cagáňová Dagmar, doc. Mgr. PhD.</t>
  </si>
  <si>
    <t xml:space="preserve"> The Caliper project: Linking research and innovation for gender equality </t>
  </si>
  <si>
    <t>H2020/Project ID: 721019</t>
  </si>
  <si>
    <t>Pekarčíková Marcela, Ing. PhD.</t>
  </si>
  <si>
    <t xml:space="preserve">Cost effective FCL using advanced superconducting tapes for future HVDC grids   </t>
  </si>
  <si>
    <t>EIT KIC Raw Materials</t>
  </si>
  <si>
    <t>Strémy Maximilián, doc. Ing. PhD.</t>
  </si>
  <si>
    <t xml:space="preserve">Development of Skill Ecosystem in Visegrad Four Countries </t>
  </si>
  <si>
    <t>Naď Milan, doc. Ing. PhD.</t>
  </si>
  <si>
    <t xml:space="preserve">To support the transformation of existing SME’s, Tier 1 &amp; Tier 2's into volume automotive composite material suppliers </t>
  </si>
  <si>
    <t>2021-2021</t>
  </si>
  <si>
    <t xml:space="preserve">H2020 </t>
  </si>
  <si>
    <t>Dubecký Matúš, Mgr. PhD.</t>
  </si>
  <si>
    <t>Towards Realistic Electronic simulations by eXascale quantum Monte Carlo )</t>
  </si>
  <si>
    <t>Schreiber Peter, doc. Ing. PhD.</t>
  </si>
  <si>
    <t xml:space="preserve">RIS Industry 4.0 Hubs  </t>
  </si>
  <si>
    <t>Juhásová Bohuslava, Ing. PhD.</t>
  </si>
  <si>
    <t xml:space="preserve">Interactive Manufacturing @ Schools   </t>
  </si>
  <si>
    <t>H2020-Marie Sklodowska-Curie Research and Innovation Staff Exchanges - 2017</t>
  </si>
  <si>
    <t xml:space="preserve">Directional Composites through Manufacturing Innovation </t>
  </si>
  <si>
    <t>H2020 COST</t>
  </si>
  <si>
    <t xml:space="preserve">High-temperature superconductivity for accelerating the energy transition </t>
  </si>
  <si>
    <t>INTERREG</t>
  </si>
  <si>
    <t>Interreg SK-CZ</t>
  </si>
  <si>
    <t xml:space="preserve">Vytvorenie strategických partnerstiev a príprava pokročilých kurzov celoživotného vzdelávania pre podniky a klastre s inovačným potenciálom v oblasti strojárskeho a automobilového priemyslu </t>
  </si>
  <si>
    <t xml:space="preserve">International Doctoral Seminar </t>
  </si>
  <si>
    <t>Václav Štefan, doc. Ing. PhD.</t>
  </si>
  <si>
    <t xml:space="preserve">Príprava a zavedenie vzdelávacích on-line výstupov pre strojárske odbory </t>
  </si>
  <si>
    <t>Novotná Ivana, Mgr. PhD.</t>
  </si>
  <si>
    <t>Podpora přenositelných pracovních kompetencí pro trh práce při studiu na vysoké škole</t>
  </si>
  <si>
    <r>
      <t xml:space="preserve">Príprava na misiu </t>
    </r>
    <r>
      <rPr>
        <b/>
        <sz val="10"/>
        <color rgb="FFFF0000"/>
        <rFont val="Calibri"/>
        <family val="2"/>
        <charset val="238"/>
        <scheme val="minor"/>
      </rPr>
      <t>ATHENA</t>
    </r>
    <r>
      <rPr>
        <sz val="10"/>
        <color rgb="FFFF0000"/>
        <rFont val="Calibri"/>
        <family val="2"/>
        <charset val="238"/>
        <scheme val="minor"/>
      </rPr>
      <t xml:space="preserve"> založením slovenského výskumného tímu orientovaného na existujúce röntgenové misie a štúdium aktívnych galaktických jadier</t>
    </r>
  </si>
  <si>
    <t>VISEGRAD</t>
  </si>
  <si>
    <t>International Visegrad Found</t>
  </si>
  <si>
    <r>
      <t xml:space="preserve"> </t>
    </r>
    <r>
      <rPr>
        <b/>
        <sz val="10"/>
        <color rgb="FFFF0000"/>
        <rFont val="Calibri"/>
        <family val="2"/>
        <charset val="238"/>
        <scheme val="minor"/>
      </rPr>
      <t>CLIL</t>
    </r>
    <r>
      <rPr>
        <sz val="10"/>
        <color rgb="FFFF0000"/>
        <rFont val="Calibri"/>
        <family val="2"/>
        <charset val="238"/>
        <scheme val="minor"/>
      </rPr>
      <t xml:space="preserve"> - Vysokoškolský učiteľ</t>
    </r>
  </si>
  <si>
    <t>ERASMUS</t>
  </si>
  <si>
    <t>Erasmus+ KA2</t>
  </si>
  <si>
    <t>Košťál Peter, doc. Ing. PhD.</t>
  </si>
  <si>
    <t xml:space="preserve">Development of mechatronic skills and innovative learning methods for industry 4.0 </t>
  </si>
  <si>
    <t>Fidlerová Helena, Ing. PhD.</t>
  </si>
  <si>
    <t xml:space="preserve">Knowledge Alliance for Business Opportunity Recognition in SDGs </t>
  </si>
  <si>
    <t xml:space="preserve">Boosting the scientific excellence and innovation capacity of 3D printing methods in pandemic period </t>
  </si>
  <si>
    <t>Digital Wellbeing for Higher Education Lecturers</t>
  </si>
  <si>
    <t>NV Bekaert</t>
  </si>
  <si>
    <t>zmluvný výskum</t>
  </si>
  <si>
    <t>Gogola Peter, Ing. PhD.</t>
  </si>
  <si>
    <t xml:space="preserve">Advanced materials, processing and automation technologies </t>
  </si>
  <si>
    <t>HZDR-I</t>
  </si>
  <si>
    <t>Riedlmajer Robert, doc. Ing. PhD.</t>
  </si>
  <si>
    <t>Zmluva o využití ionového laboratória – Zmluvný výskum</t>
  </si>
  <si>
    <t>2020-2030</t>
  </si>
  <si>
    <t>Výzva 009/2019/1.1.3/OPVaI/DP</t>
  </si>
  <si>
    <t xml:space="preserve"> 313011W085</t>
  </si>
  <si>
    <r>
      <t>Vedeckovýskumné centrum excelentnosti SlovakION pre materiálový a interdisciplinárny výskum</t>
    </r>
    <r>
      <rPr>
        <b/>
        <sz val="10"/>
        <color rgb="FFFF0000"/>
        <rFont val="Calibri"/>
        <family val="2"/>
        <charset val="238"/>
        <scheme val="minor"/>
      </rPr>
      <t xml:space="preserve"> </t>
    </r>
  </si>
  <si>
    <t>OPVaI-VA/DP/2018/1.1.3-09 - Digitálne Slovensko a kreatívny priemysel</t>
  </si>
  <si>
    <t>313010T570</t>
  </si>
  <si>
    <t>Výskum pokročilých metód inteligentného spracovania informácií</t>
  </si>
  <si>
    <t>2016-2021</t>
  </si>
  <si>
    <t>OPVaI-VA/DP/2018/1.1.3-06 - Dopravné prostriedky pre 21. storočie</t>
  </si>
  <si>
    <t>313010Y837</t>
  </si>
  <si>
    <t>Soldan Maroš, prof. Ing. PhD.</t>
  </si>
  <si>
    <t>2016-2022</t>
  </si>
  <si>
    <t xml:space="preserve">OPVaI-VA/DP/2018/1.1.3-05 - na podporu mobilizácie excelentných výskumných tímov </t>
  </si>
  <si>
    <t>313011W988</t>
  </si>
  <si>
    <t xml:space="preserve">Výskum v sieti SANET a možnosti jej ďalšieho využitia a rozvoja </t>
  </si>
  <si>
    <t>OPVaI-MH/DP/2017/1.2.2-11-na podporu inovácií prostredníctvom priemyselného výskumu</t>
  </si>
  <si>
    <t>3130020S871</t>
  </si>
  <si>
    <t>Výskum a vývoj lietadla SHARK UL a inovácia procesov jeho výroby</t>
  </si>
  <si>
    <t>OPVaI-VA/DP/2018/2.1.1-05 na podporu mobilizácie excelentných výskumných tímov</t>
  </si>
  <si>
    <t>313021W996</t>
  </si>
  <si>
    <t>Čaplovič Ľubomír, prof. Ing. PhD.</t>
  </si>
  <si>
    <t>Výskum korózie a korózneho praskania v tlakových systémoch primárneho okruhu jadrových elektrární</t>
  </si>
  <si>
    <t>OPII-VA/DP/2020/9.4-01</t>
  </si>
  <si>
    <t>313011ASS8</t>
  </si>
  <si>
    <t>hl.riešiteľ: STU Bratislava</t>
  </si>
  <si>
    <t>ZF Slovakia Trnava</t>
  </si>
  <si>
    <t>Hazlinger Marián, doc. Ing. CSc.</t>
  </si>
  <si>
    <t>Vedecko-výskumný projekt:Mechanické skúšky a metalografické analýzy materiálov</t>
  </si>
  <si>
    <t>7.1.2021-31.12.2021</t>
  </si>
  <si>
    <t>HKS Forge Trnava</t>
  </si>
  <si>
    <t>Nissens Slovakia Čachtice</t>
  </si>
  <si>
    <t>Výskum chemického zloženia a mechanických vlastností nízkolegovaných ocelí</t>
  </si>
  <si>
    <t>7.1.2021-8.1.2021</t>
  </si>
  <si>
    <t>Schaeffler Skalica</t>
  </si>
  <si>
    <t>Kritikos Michaela, Ing. PhD.</t>
  </si>
  <si>
    <t>Výskum pórovitosti tvrdosti a chemického zloženia materiálu</t>
  </si>
  <si>
    <t>7.1.2021-19.1.2021</t>
  </si>
  <si>
    <t>Binder Bratislava</t>
  </si>
  <si>
    <t>Urminský Ján, Ing. PhD.</t>
  </si>
  <si>
    <t>Výskum v oblasti 3D skenovania dielov</t>
  </si>
  <si>
    <t>BOGE Trnava</t>
  </si>
  <si>
    <t>6/21</t>
  </si>
  <si>
    <t>Milde Ján, Ing. PhD.</t>
  </si>
  <si>
    <t>Výskum v oblasti 3D skenovania dielu</t>
  </si>
  <si>
    <t>7.1.2021-15.1.2021</t>
  </si>
  <si>
    <t>Semikron Vrbové</t>
  </si>
  <si>
    <t>Babincová Paulína, Ing. PhD.</t>
  </si>
  <si>
    <t>Výskumná analýza opotrebenia nástrojov</t>
  </si>
  <si>
    <t>14.1.2021-15.1.2021</t>
  </si>
  <si>
    <t>Akebono Trenčín</t>
  </si>
  <si>
    <t>Výskum koróznej stability Al zliatiny počas korózneho testu</t>
  </si>
  <si>
    <t>18.1.2021-19.1.2021</t>
  </si>
  <si>
    <t>20.1.2021-21.1.2021</t>
  </si>
  <si>
    <t>VacuumSchmelze Horná Streda</t>
  </si>
  <si>
    <t>Výskum vplyvu času odhrotovania na geometriu strižných hrán</t>
  </si>
  <si>
    <t>27.1.2021-28.1.2021</t>
  </si>
  <si>
    <t>Chemni Usip Považská Bystrica</t>
  </si>
  <si>
    <t>Vedecko-výskumný projekt:Analýza chemickej vrstvy niklu na nábojoch spojky</t>
  </si>
  <si>
    <t>22.1.2021-25.1.2021</t>
  </si>
  <si>
    <t>Centrum pre vedu a výskum Kalná nad Hronom</t>
  </si>
  <si>
    <t>Dománková Mária, prof. Ing. PhD.</t>
  </si>
  <si>
    <t>Výskumná analýza mikroštruktúry materiálov aplikovaných v jadrovej energetike</t>
  </si>
  <si>
    <t>26.1.2021-29.1.2021</t>
  </si>
  <si>
    <t>ArcelorMittal Senica</t>
  </si>
  <si>
    <t>Vedecko-výskumný projekt:Mechanické skúšky zvarových spojov karosárskych plechov zváraných laserom</t>
  </si>
  <si>
    <t>Výskum v oblasti 3D skenovania dielov plastových súčiastok</t>
  </si>
  <si>
    <t>Jacobs Slovakia Trnava</t>
  </si>
  <si>
    <t>Naď Milan doc. Ing. CSC.</t>
  </si>
  <si>
    <t>Výskumná analýza napätovo-deformačného stavu traverzy pre transport ocelových tienení určených pre skladovanie RAO.</t>
  </si>
  <si>
    <t>27.1.2021-16.2.2021</t>
  </si>
  <si>
    <t>28.1.2021-15.2.2021</t>
  </si>
  <si>
    <t>Miba Steeltec Vráble</t>
  </si>
  <si>
    <t>Dobrovodský Jozef Ing. CSc.</t>
  </si>
  <si>
    <t>Výskum-analýza obsahu vodíka vo vzorkách kotúčov</t>
  </si>
  <si>
    <t>28.1.2021-1.2.2021</t>
  </si>
  <si>
    <t>2.2.2021-3.2.2021</t>
  </si>
  <si>
    <t>Design of Exact Engineering Bratislava</t>
  </si>
  <si>
    <t>Buranský Ivan, Ing. PhD.</t>
  </si>
  <si>
    <t>Výskum v oblasti získavania 3D údajov plastového dielu a úprava tvarovozložitého 3D modelu</t>
  </si>
  <si>
    <t>RUDOLPH USINADOS SK Spišká Nová Ves</t>
  </si>
  <si>
    <t>21/21</t>
  </si>
  <si>
    <t>Sahul Martin, Ing. PhD.</t>
  </si>
  <si>
    <t>Výskum cínových a niklových povlakov na oceľových súčiastkach</t>
  </si>
  <si>
    <t>8.2.2021-9.2.2021</t>
  </si>
  <si>
    <t>Metal Steel Industry Vyšný Kubín</t>
  </si>
  <si>
    <t>Výskum chemickkého zloženia Al zliatiny</t>
  </si>
  <si>
    <t>4.2.2021-5.2.2021</t>
  </si>
  <si>
    <t>VUJE Trnava</t>
  </si>
  <si>
    <t>Bajčičák Martin Ing. PhD.</t>
  </si>
  <si>
    <t>Výskumná analýza príčin vzniku udalosti v priebehu tavenia ocele, vypracovanie expertizného posudku</t>
  </si>
  <si>
    <t>28.1.2021-5.2.2021</t>
  </si>
  <si>
    <t>Lycos - Trnavské Sladovne Trnava</t>
  </si>
  <si>
    <t>Dománková Mária prof. Ing. PhD.</t>
  </si>
  <si>
    <t>Výskum poškodenia austenitickej rúrky</t>
  </si>
  <si>
    <t>15.2.2021-16.2.2021</t>
  </si>
  <si>
    <t>24.2.2021-25.2.2021</t>
  </si>
  <si>
    <t>28/21</t>
  </si>
  <si>
    <t>25.2.2021-26.2.2021</t>
  </si>
  <si>
    <t>HDO SK s.r.o. Myjava</t>
  </si>
  <si>
    <t>29/21</t>
  </si>
  <si>
    <t>Pašák Matej Ing. PhD.</t>
  </si>
  <si>
    <t>Výskum zloženia návarových vrstiev</t>
  </si>
  <si>
    <t>18.2.2021-19.2.2021</t>
  </si>
  <si>
    <t>15.2.2021-12.3.2021</t>
  </si>
  <si>
    <t>Soleras Advanced Coatings BVBA Deinze Belgicko</t>
  </si>
  <si>
    <t>Vedecko-výskumný projekt - RTG difrakčná analýza prekurzorov a produktov magnetronového naprašovania</t>
  </si>
  <si>
    <t>Kinex Bearings Bytča</t>
  </si>
  <si>
    <t>Péteryová Magda, Mgr.</t>
  </si>
  <si>
    <t>Výskum a overenie vlastností ložiskových ocelí</t>
  </si>
  <si>
    <t>Chirana Medical Stará Turá</t>
  </si>
  <si>
    <t>Podhorský Štefan, doc. Ing. CSc.</t>
  </si>
  <si>
    <t>Výskum možnosti elektrolyticko-plazmového leštenia dielov pľúcnych ventilátorov</t>
  </si>
  <si>
    <t>18.2.2021-31.3.2021</t>
  </si>
  <si>
    <t>18.2.2021-12.3.2021</t>
  </si>
  <si>
    <t>PDS Bratislava</t>
  </si>
  <si>
    <t>Návrh predikčného algoritmu na výber áut na kontrolu z výrobnej linky</t>
  </si>
  <si>
    <t>19.2.2021-17.3.2021</t>
  </si>
  <si>
    <t>TNTech Bytča</t>
  </si>
  <si>
    <t>36/21</t>
  </si>
  <si>
    <t>Úprava zapojenia a návrh modifikovanej dosky plošných spojov pre modul meracej ústredne</t>
  </si>
  <si>
    <t>37/21</t>
  </si>
  <si>
    <t>Návrh a implementácia firmweru pre teplotný logger s mikrokontrolerom ARM</t>
  </si>
  <si>
    <t>38/21</t>
  </si>
  <si>
    <t>19.2.2021-19.3.2021</t>
  </si>
  <si>
    <t>39/21</t>
  </si>
  <si>
    <t>Vedecko-výskumný projekt: Mechanické skúšky zvarových spojov karosárskych plechov zváraných laserom</t>
  </si>
  <si>
    <t>25.2.2021-1.3.2021</t>
  </si>
  <si>
    <t>Ing. Peter Rosenberger Trnava</t>
  </si>
  <si>
    <t>40/21</t>
  </si>
  <si>
    <t>Výskumná analýza poškodeného vstrekovacieho čerpadla DELPHI</t>
  </si>
  <si>
    <t>Železiarne Podbrezová</t>
  </si>
  <si>
    <t>41/21</t>
  </si>
  <si>
    <t>Výskum v oblasti získavania 3D merania telies pevného stojanu pretlačovacej stolice</t>
  </si>
  <si>
    <t>23.2.2021-26.2.2021</t>
  </si>
  <si>
    <t>42/21</t>
  </si>
  <si>
    <t>43/21</t>
  </si>
  <si>
    <t>Výskum v oblasti 3D skenovania proto dielu</t>
  </si>
  <si>
    <t>23.2.2021-25.2.2021</t>
  </si>
  <si>
    <t>NV Bekaert SA Zwevegem Belgicko</t>
  </si>
  <si>
    <t>44/21</t>
  </si>
  <si>
    <t>Výskum fázového zloženia produktov zinkovanie technológiou hot-dip</t>
  </si>
  <si>
    <t>4.3.2021-5.3.2021</t>
  </si>
  <si>
    <t xml:space="preserve">Bodycote HT Brno </t>
  </si>
  <si>
    <t>45/21</t>
  </si>
  <si>
    <t>Péteryová Magda Mgr.</t>
  </si>
  <si>
    <t>5.3.2021-8.3.2021</t>
  </si>
  <si>
    <t>46/21</t>
  </si>
  <si>
    <t>Výskum vplyvu rovnania na vznik zvyškových pnutí v ocelových plechoch</t>
  </si>
  <si>
    <t>3.3.2021-5.3.2021</t>
  </si>
  <si>
    <t>47/21</t>
  </si>
  <si>
    <t>INAT s.r.o. Bratislava</t>
  </si>
  <si>
    <t>48/21</t>
  </si>
  <si>
    <t>Pašák Matej, Ing. PhD.</t>
  </si>
  <si>
    <t>Výskum vplyvu aditív na pevnosť súčiastok vyrobených pomocou 3D tlače</t>
  </si>
  <si>
    <t>49/21</t>
  </si>
  <si>
    <t>15.3.2021-16.3.2021</t>
  </si>
  <si>
    <t>BDI spol. s.r.o. Zvolen</t>
  </si>
  <si>
    <t>50/21</t>
  </si>
  <si>
    <t>Výskum v oblasti 3D skenovania prototypu</t>
  </si>
  <si>
    <t>8.3.2021-9.3.2021</t>
  </si>
  <si>
    <t>51/21</t>
  </si>
  <si>
    <t>Vedecko-výskumný projekt-Mechanické skúšky zvarových spojov karosárskych plechov zváraných laserom</t>
  </si>
  <si>
    <t>Škoda Kalná nad Hronom</t>
  </si>
  <si>
    <t>52/21</t>
  </si>
  <si>
    <t>17.3.2021-22.3.2021</t>
  </si>
  <si>
    <t>53/21</t>
  </si>
  <si>
    <t>Sahul Martin Ing. PhD.</t>
  </si>
  <si>
    <t>Výskum vplyvu rôznych spektroskopických metód na kvalifikáciu chemického zloženia drôtov z koróziivzdornej ocele</t>
  </si>
  <si>
    <t>18.3.2021-19.3.2021</t>
  </si>
  <si>
    <t>54/21</t>
  </si>
  <si>
    <t>15.3.2021-17.3.2021</t>
  </si>
  <si>
    <t>55/21</t>
  </si>
  <si>
    <t>Výskum v oblasti 3D skenovania</t>
  </si>
  <si>
    <t>16.3.2021-17.3.2021</t>
  </si>
  <si>
    <t>56/21</t>
  </si>
  <si>
    <t>18.3.2021-26.3.2021</t>
  </si>
  <si>
    <t>57/21</t>
  </si>
  <si>
    <t>22.3.2021-30.4.2021</t>
  </si>
  <si>
    <t>58/21</t>
  </si>
  <si>
    <t>Tanuška Pavo,l prof. Ing. PhD.</t>
  </si>
  <si>
    <t>Výskum v oblasti zberu a spracovania signálov a ich vyhodnotenie metódou akustických emisií</t>
  </si>
  <si>
    <t>22.3.2021-30.11.2021</t>
  </si>
  <si>
    <t>59/21</t>
  </si>
  <si>
    <t>19.3.2021-31.3.2021</t>
  </si>
  <si>
    <t>60/21</t>
  </si>
  <si>
    <t>22.3.2021-24.3.2021</t>
  </si>
  <si>
    <t>61/21</t>
  </si>
  <si>
    <t>62/21</t>
  </si>
  <si>
    <t>29.3.2021-30.3.2021</t>
  </si>
  <si>
    <t>63/21</t>
  </si>
  <si>
    <t>8.4.2021-9.4.2021</t>
  </si>
  <si>
    <t>64/21</t>
  </si>
  <si>
    <t>30.3.2021-22.4.2021</t>
  </si>
  <si>
    <t>65/21</t>
  </si>
  <si>
    <t>Bárta Jozef, Ing. PhD.</t>
  </si>
  <si>
    <t>Výskum praskania sivej liatiny v procese tvrdého spájkovania</t>
  </si>
  <si>
    <t>29.3.2021-31.3.2021</t>
  </si>
  <si>
    <t>66/21</t>
  </si>
  <si>
    <t>Výskumná analýza mikroštuktúry materiálov aplikovaných v jadrovej energetike</t>
  </si>
  <si>
    <t>13.4.2021-22.4.2021</t>
  </si>
  <si>
    <t>TUSONS Trenčianské Stankovce</t>
  </si>
  <si>
    <t>67/21</t>
  </si>
  <si>
    <t>Výskum vplyvu teploty na mechanické vlastnosti polypropylénových viazacích pások</t>
  </si>
  <si>
    <t>12.4.2021-13.4.2021</t>
  </si>
  <si>
    <t>68/21</t>
  </si>
  <si>
    <t>69/21</t>
  </si>
  <si>
    <t>30.3.2021-6.4.2021</t>
  </si>
  <si>
    <t>70/21</t>
  </si>
  <si>
    <t>1.4.2021-23.4.2021</t>
  </si>
  <si>
    <t>71/21</t>
  </si>
  <si>
    <t>Štefan Parobeček Jablonov</t>
  </si>
  <si>
    <t>72/21</t>
  </si>
  <si>
    <t>Bajčičák Martin, Ing. PhD.</t>
  </si>
  <si>
    <t>Výskum odliatia mosadzných krytov zámkov dverí</t>
  </si>
  <si>
    <t>6.4.2021-23.4.2021</t>
  </si>
  <si>
    <t>73/21</t>
  </si>
  <si>
    <t>6.4.2021-7.4.2021</t>
  </si>
  <si>
    <t>74/21</t>
  </si>
  <si>
    <t>Výskumná analýza štruktúry a chemického zloženia adhéznych vrstiev primer a cover</t>
  </si>
  <si>
    <t>16.4.2021-20.4.2021</t>
  </si>
  <si>
    <t>75/21</t>
  </si>
  <si>
    <t>Výskumná analýza chemického zloženia z povrchu dielu</t>
  </si>
  <si>
    <t>16.4.2021-19.4.20201</t>
  </si>
  <si>
    <t>76/21</t>
  </si>
  <si>
    <t>Výskumná analýza chemického zloženia v oblasti poškodenia dielu</t>
  </si>
  <si>
    <t>19.4.2021-20.4.2021</t>
  </si>
  <si>
    <t>77/21</t>
  </si>
  <si>
    <t>Výskumná analýza chemického zloženia a hrúbok vrstiev primer a cover</t>
  </si>
  <si>
    <t>20.4.2021-21.4.2021</t>
  </si>
  <si>
    <t>Gewis Slovakia Prievidza</t>
  </si>
  <si>
    <t>78/21</t>
  </si>
  <si>
    <t>Moravčík Roman, doc. Ing. PhD.</t>
  </si>
  <si>
    <t>Výskumná analýza mikročistoty ocele 31CrMoV9   rôznych priemerov</t>
  </si>
  <si>
    <t>15.4.2021-16.4.2021</t>
  </si>
  <si>
    <t>79/21</t>
  </si>
  <si>
    <t>Výskumná analýza WC-Co kompozitu</t>
  </si>
  <si>
    <t>16.4.2021-19.4.2021</t>
  </si>
  <si>
    <t>80/21</t>
  </si>
  <si>
    <t>13.4.2021-30.4.2021</t>
  </si>
  <si>
    <t>Novoplast Sereď</t>
  </si>
  <si>
    <t>81/21</t>
  </si>
  <si>
    <t>Výskum a odskúšanie vytvorenia digitalizovaného 3D modelu dvoch foriem, adapter</t>
  </si>
  <si>
    <t>13.4.2021-15.4.2021</t>
  </si>
  <si>
    <t>82/21</t>
  </si>
  <si>
    <t>83/21</t>
  </si>
  <si>
    <t>Výskum podielu zvyškového austenitu a analýza materiálovej zhody  dodaných komponentov</t>
  </si>
  <si>
    <t>Bizzcom Bučany</t>
  </si>
  <si>
    <t>84/21</t>
  </si>
  <si>
    <t>Výskum plazmového leštenia nerezových špičiek</t>
  </si>
  <si>
    <t>16.4.2021-30.4.2021</t>
  </si>
  <si>
    <t>85/21</t>
  </si>
  <si>
    <t>22.4.2021-28.4.2021</t>
  </si>
  <si>
    <t>86/21</t>
  </si>
  <si>
    <t>Vedecko-výskumný projekt-RTG difrakčná analýza prekurzorov a produktov magnetronového naprašovania</t>
  </si>
  <si>
    <t>28.4.2021-29.4.2021</t>
  </si>
  <si>
    <t>Novares Slovakia Automotive Zavar</t>
  </si>
  <si>
    <t>87/21</t>
  </si>
  <si>
    <t>Černíčková Ivona doc. Ing. PhD.</t>
  </si>
  <si>
    <t>Výskumná anaýza nečistoty na povrchu plastového dielu</t>
  </si>
  <si>
    <t>27.4.2021-28.4.2021</t>
  </si>
  <si>
    <t>88/21</t>
  </si>
  <si>
    <t>21.4.2021-23.4.2021</t>
  </si>
  <si>
    <t>89/21</t>
  </si>
  <si>
    <t>90/21</t>
  </si>
  <si>
    <t>Výskum vplyvu oduhličenia na povrchovú tvrdosť plechov</t>
  </si>
  <si>
    <t>5.5.2021-6.5.2021</t>
  </si>
  <si>
    <t>91/21</t>
  </si>
  <si>
    <t>6.5.2021-7.5.2021</t>
  </si>
  <si>
    <t>Formex Horné Saliby</t>
  </si>
  <si>
    <t>92/21</t>
  </si>
  <si>
    <t>26.4.2021-29.4.2021</t>
  </si>
  <si>
    <t>3D Systems SK Bratislava</t>
  </si>
  <si>
    <t>93/21</t>
  </si>
  <si>
    <t>Remy Plus Pusté Úľany</t>
  </si>
  <si>
    <t>94/21</t>
  </si>
  <si>
    <t>Jurina František, Ing. PhD.</t>
  </si>
  <si>
    <t>Výskum v oblasti výroby dielov podľa výkresovej dokumentácie</t>
  </si>
  <si>
    <t>26.4.2021-28.4.2021</t>
  </si>
  <si>
    <t>95/21</t>
  </si>
  <si>
    <t>27.4.2021-10.5.2021</t>
  </si>
  <si>
    <t>Mosdorfergasse Weiz Rakúsko</t>
  </si>
  <si>
    <t>96/21</t>
  </si>
  <si>
    <t>Research project:impact test of materials</t>
  </si>
  <si>
    <t>97/21</t>
  </si>
  <si>
    <t>Čaplovič Ľubomír prof. Ing. PhD.</t>
  </si>
  <si>
    <t>Výskum príčin praskania Al odliatkov</t>
  </si>
  <si>
    <t>98/21</t>
  </si>
  <si>
    <t>3.5.2021-15.5.2021</t>
  </si>
  <si>
    <t>Elastomer Beluša</t>
  </si>
  <si>
    <t>99/21</t>
  </si>
  <si>
    <t>Kuracina Richard, doc. Ing. Ph.D.</t>
  </si>
  <si>
    <t>Chemická analýza vzoriek EPDM</t>
  </si>
  <si>
    <t>12.5.2021-14.5.2021</t>
  </si>
  <si>
    <t>Konštrukta Industry Trenčín</t>
  </si>
  <si>
    <t>100/21</t>
  </si>
  <si>
    <t>Výskumná analýza v oblasti v časti obrábania vložiek, konzultácia a vypracovanie štúdie</t>
  </si>
  <si>
    <t>27.4.2021-4.5.2021</t>
  </si>
  <si>
    <t>101/21</t>
  </si>
  <si>
    <t>Výskum produktov korózie z procesu výroby drôtov</t>
  </si>
  <si>
    <t>10.5.2021-11.5.2021</t>
  </si>
  <si>
    <t>102/21</t>
  </si>
  <si>
    <t>Naď Milan, doc. Ing. CSC.</t>
  </si>
  <si>
    <t>Výskum posúdenia možnosti redukcie hmotnosti nadstavby pre transport TK+OS a jej dopad na napäťovo-deformačný stav konštrukcie nadstavby</t>
  </si>
  <si>
    <t>7.5.2021-15.5.2021</t>
  </si>
  <si>
    <t>103/21</t>
  </si>
  <si>
    <t>11.5.2021-12.5.2021</t>
  </si>
  <si>
    <t>Air International Thermal Slovakia Nitra</t>
  </si>
  <si>
    <t>104/21</t>
  </si>
  <si>
    <t>Výskum pórovitosti tvrdosti materiálu</t>
  </si>
  <si>
    <t>5.5.2021-7.5.2021</t>
  </si>
  <si>
    <t>105/21</t>
  </si>
  <si>
    <t>Výskumná analýza v oblasti 3D skenovania plastov</t>
  </si>
  <si>
    <t>106/21</t>
  </si>
  <si>
    <t>Výskumná analýza napätovo-deformačného stavu nosného prvku pre manuálny záchyt koša</t>
  </si>
  <si>
    <t>10.5.2021-18.5.2021</t>
  </si>
  <si>
    <t>107/21</t>
  </si>
  <si>
    <t>13.5.2021-14.5.2021</t>
  </si>
  <si>
    <t>Vacuumschmelze Hanau Nemecko</t>
  </si>
  <si>
    <t>108/21</t>
  </si>
  <si>
    <t>Výskumný projekt-Mechanické skúšky pások</t>
  </si>
  <si>
    <t>12.5.2021-13.5.2021</t>
  </si>
  <si>
    <t>109/21</t>
  </si>
  <si>
    <t>Milde Ján Ing. PhD.</t>
  </si>
  <si>
    <t>10.5.2021-14.5.2021</t>
  </si>
  <si>
    <t>110/21</t>
  </si>
  <si>
    <t>7.5.2021-12.5.2021</t>
  </si>
  <si>
    <t>111/21</t>
  </si>
  <si>
    <t>Implementácia predikčného algoritmu na výber áut na kontrolu z výrobnej linky</t>
  </si>
  <si>
    <t>15.5.2021-15.5.2021</t>
  </si>
  <si>
    <t>Magna Slovteca Nové Mesto nad Váhom</t>
  </si>
  <si>
    <t>112/21</t>
  </si>
  <si>
    <t>Drienovský Marián, Ing. PhD.</t>
  </si>
  <si>
    <t>Výskumný projekt-Meranie mikrotvrdosti spojovacieho materiálu</t>
  </si>
  <si>
    <t>Západočeská univerzita v Plzni</t>
  </si>
  <si>
    <t>113/21</t>
  </si>
  <si>
    <t>Výskumná úloha - TEM analýza vzoriek</t>
  </si>
  <si>
    <t>ZSE Elektrárne Trakovice</t>
  </si>
  <si>
    <t>114/21</t>
  </si>
  <si>
    <t>Výskumná analýza materiálov pre energetický priemysel</t>
  </si>
  <si>
    <t>13.5.2021-17.5.2021</t>
  </si>
  <si>
    <t>115/21</t>
  </si>
  <si>
    <t>Výskum neznámych častíc nachádzajúcich sa na povrchu oceľových krúžkov</t>
  </si>
  <si>
    <t>14.5.2021-17.5.2021</t>
  </si>
  <si>
    <t>116/21</t>
  </si>
  <si>
    <t>Výskumný projekt - Tensile test of bands</t>
  </si>
  <si>
    <t>30.6.2021-6.7.2021</t>
  </si>
  <si>
    <t>117/21</t>
  </si>
  <si>
    <t>14.5.2021-31.5.2021</t>
  </si>
  <si>
    <t>118/21</t>
  </si>
  <si>
    <t>20.5.2021-21.5.2021</t>
  </si>
  <si>
    <t>119/21</t>
  </si>
  <si>
    <t>KARTESIS Považská Bystrica</t>
  </si>
  <si>
    <t>120/21</t>
  </si>
  <si>
    <t>Výskum vplyvu chemického zloženia na vlastností materiálu počas obrábania</t>
  </si>
  <si>
    <t>121/21</t>
  </si>
  <si>
    <t>Výskum v oblasti 3D skenovanie dielov</t>
  </si>
  <si>
    <t>19.5.2021-21.5.2021</t>
  </si>
  <si>
    <t>KA2M Trnava</t>
  </si>
  <si>
    <t>122/21</t>
  </si>
  <si>
    <t>Výskum defektov skla</t>
  </si>
  <si>
    <t>21.5.2021-24.5.2021</t>
  </si>
  <si>
    <t>123/21</t>
  </si>
  <si>
    <t>21.5.2021-31.5.2021</t>
  </si>
  <si>
    <t>124/21</t>
  </si>
  <si>
    <t>125/21</t>
  </si>
  <si>
    <t>27.5.2021-4.6.2021</t>
  </si>
  <si>
    <t>126/21</t>
  </si>
  <si>
    <t>Research of possibilities of 3D scanning of plastic parts</t>
  </si>
  <si>
    <t>28.5.2021-11.6.2021</t>
  </si>
  <si>
    <t>127/21</t>
  </si>
  <si>
    <t>Výskum v oblasti merania vzoriek z oblasti JE</t>
  </si>
  <si>
    <t>28.5.2021-1.6.2021</t>
  </si>
  <si>
    <t>128/21</t>
  </si>
  <si>
    <t>2.6.2021-4.6.2021</t>
  </si>
  <si>
    <t>129/21</t>
  </si>
  <si>
    <t>2.6.2021-3.6.2021</t>
  </si>
  <si>
    <t>130/21</t>
  </si>
  <si>
    <t>Vedecká spolupráca pri kontrole HW a SW funkcionalít inšpekčného stendu VJP vrátane verifikácie riadiacich algoritmov</t>
  </si>
  <si>
    <t>1.6.2021-30.11.2021</t>
  </si>
  <si>
    <t>131/21</t>
  </si>
  <si>
    <t>28.5.2021-18.6.2021</t>
  </si>
  <si>
    <t>132/21</t>
  </si>
  <si>
    <t>31.5.2021-1.6.2021</t>
  </si>
  <si>
    <t>133/21</t>
  </si>
  <si>
    <t>Výskum v oblasti vplyvu technologických parametrov na proces vstrekovania</t>
  </si>
  <si>
    <t>1.6.2021-4.6.2021</t>
  </si>
  <si>
    <t>134/21</t>
  </si>
  <si>
    <t>Černíčková Ivona, doc. Ing. PhD.</t>
  </si>
  <si>
    <t>Výskumná analýza nečistôt povrchu plastových dielov</t>
  </si>
  <si>
    <t>8.6.2021-9.6.2021</t>
  </si>
  <si>
    <t>Reutter SK Myjava</t>
  </si>
  <si>
    <t>135/21</t>
  </si>
  <si>
    <t>Štefko Tomáš, Ing. PhD.</t>
  </si>
  <si>
    <t>FTIR analýza vzoriek</t>
  </si>
  <si>
    <t>4.6.2021-25.6.2021</t>
  </si>
  <si>
    <t>136/21</t>
  </si>
  <si>
    <t>4.6.2021-17.6.2021</t>
  </si>
  <si>
    <t>137/21</t>
  </si>
  <si>
    <t>ČSOB Poisťovňa Bratislava</t>
  </si>
  <si>
    <t>138/21</t>
  </si>
  <si>
    <t>Výskum príčin poškdoenia kuželíkového ložiska</t>
  </si>
  <si>
    <t>17.6.2021-18.6.2021</t>
  </si>
  <si>
    <t>139/21</t>
  </si>
  <si>
    <t>18.6.2021-25.6.2021</t>
  </si>
  <si>
    <t>Žel. Spoločnosť Cargo Slovakia Bratislava</t>
  </si>
  <si>
    <t>140/21</t>
  </si>
  <si>
    <t>Výskum koróznej odolnosti ocele S355MC v glycerole</t>
  </si>
  <si>
    <t>18.6.2021-22.6.2021</t>
  </si>
  <si>
    <t>Bekaert Hlohovec</t>
  </si>
  <si>
    <t>141/21</t>
  </si>
  <si>
    <t>Kubliha Marian, prof. Ing. PhD.</t>
  </si>
  <si>
    <t>Výskumná analýza FTIR spektier metódou ATR plastového ochranného krytu</t>
  </si>
  <si>
    <t>22.6.2021-23.6.2021</t>
  </si>
  <si>
    <t>142/21</t>
  </si>
  <si>
    <t>Výskumná analýza mikroštruktúry a chemického zloženia spájok</t>
  </si>
  <si>
    <t>23.6.2021-24.6.202</t>
  </si>
  <si>
    <t>143/21</t>
  </si>
  <si>
    <t>Ďuriška Libor, Ing. PhD.</t>
  </si>
  <si>
    <t>Výskumná analýza plastových dielov v silentbloku</t>
  </si>
  <si>
    <t>24.6.2021-25.6.2021</t>
  </si>
  <si>
    <t>144/21</t>
  </si>
  <si>
    <t>17.6.2021-21.6.2021</t>
  </si>
  <si>
    <t>145/21</t>
  </si>
  <si>
    <t>30.6.2021-1.7.2021</t>
  </si>
  <si>
    <t>146/21</t>
  </si>
  <si>
    <t>Výskumná analýza lomovej plochy plastových dielov silentblokov</t>
  </si>
  <si>
    <t>23.6.2021-24.6.2021</t>
  </si>
  <si>
    <t>Nissens Automotive SK  Čachtice</t>
  </si>
  <si>
    <t>147/21</t>
  </si>
  <si>
    <t>Výskum vlastností oceľových upínacích pások</t>
  </si>
  <si>
    <t>148/21</t>
  </si>
  <si>
    <t>149/21</t>
  </si>
  <si>
    <t>24.6.2021-7.7.2021</t>
  </si>
  <si>
    <t>150/21</t>
  </si>
  <si>
    <t>Výskumná analýza v oblasti 3D skenovania dielov</t>
  </si>
  <si>
    <t>23.6.2021-25.6.2021</t>
  </si>
  <si>
    <t>151/21</t>
  </si>
  <si>
    <t>Výskumná analýza nečistôt sklárskeho kameňa</t>
  </si>
  <si>
    <t>24.6.2021-24.6.2021</t>
  </si>
  <si>
    <t>152/21</t>
  </si>
  <si>
    <t>25.6.2021-28.6.2021</t>
  </si>
  <si>
    <t>153/21</t>
  </si>
  <si>
    <t>Výskumná analýza v oblasti 3D skenovania a reverzného inžinierstva</t>
  </si>
  <si>
    <t>21.6.2021-30.6.2021</t>
  </si>
  <si>
    <t>Tomra Sorting Senec</t>
  </si>
  <si>
    <t>154/21</t>
  </si>
  <si>
    <t>Výskumná analýza príčin poškodenia obvodných zvarových spojov tlakovej nádoby</t>
  </si>
  <si>
    <t>ENL SK Veľké Kostoľany</t>
  </si>
  <si>
    <t>155/21</t>
  </si>
  <si>
    <t>Výskumná analýza merania tvrdosti formy na plasty</t>
  </si>
  <si>
    <t>1.7.2021-2.7.2021</t>
  </si>
  <si>
    <t>Supratek Trnava</t>
  </si>
  <si>
    <t>156/21</t>
  </si>
  <si>
    <t>Výskumná analýza v oblasti 3D merania dielov - meracia korunka</t>
  </si>
  <si>
    <t>29.6.2021-30.6.2021</t>
  </si>
  <si>
    <t>157/21</t>
  </si>
  <si>
    <t>29.6.2021-7.7.2021</t>
  </si>
  <si>
    <t>Chirana T-Injecta Stará Turá</t>
  </si>
  <si>
    <t>158/21</t>
  </si>
  <si>
    <t>Výskumná analýza mechanických vlastností drôtu s priemerom 0,3 mm určeného na lancety</t>
  </si>
  <si>
    <t>6.7.2021-8.7.2021</t>
  </si>
  <si>
    <t>AJ Metal Design Hrnčiarovce nad Parnou</t>
  </si>
  <si>
    <t>159/21</t>
  </si>
  <si>
    <t>Výskumná analýza mechanických vlastností oceľového plechu</t>
  </si>
  <si>
    <t>160/21</t>
  </si>
  <si>
    <t>Výskum vplyvu parametrov zvárania na kvalitu zvarových spojov PG32</t>
  </si>
  <si>
    <t>7.7.2021-8.7.2021</t>
  </si>
  <si>
    <t>Tatrachema Trnava</t>
  </si>
  <si>
    <t>161/21</t>
  </si>
  <si>
    <t>Výskumbezpečnostno-technických parametrov tekutej zmesi</t>
  </si>
  <si>
    <t>6.7.2021-9.7.2021</t>
  </si>
  <si>
    <t>162/21</t>
  </si>
  <si>
    <t>12.7.2021-16.7.2021</t>
  </si>
  <si>
    <t>AAF International Trenčín</t>
  </si>
  <si>
    <t>163/21</t>
  </si>
  <si>
    <t>Výskum pôvodu povrchového poškodenia žiarovo zinkovaných polotovarov</t>
  </si>
  <si>
    <t>14.7.2021-15.7.2021</t>
  </si>
  <si>
    <t>164/21</t>
  </si>
  <si>
    <t>7.7.2021-13.7.2021</t>
  </si>
  <si>
    <t>MATADOR Automotive Vráble</t>
  </si>
  <si>
    <t>165/21</t>
  </si>
  <si>
    <t>Výskumná analýza poškodenia ozubeného kolesa v hydraulickom lise</t>
  </si>
  <si>
    <t>12.7.2021-13.7.2021</t>
  </si>
  <si>
    <t>BROVEDANI SLOVAKIA Galanta</t>
  </si>
  <si>
    <t>166/21</t>
  </si>
  <si>
    <t>Gabalcová Zuzana, Ing. PhD.</t>
  </si>
  <si>
    <t>Výskum chemickej mikroanalýzy povrchových defektov skrutiek</t>
  </si>
  <si>
    <t>15.7.2021-16.7.2021</t>
  </si>
  <si>
    <t>167/21</t>
  </si>
  <si>
    <t>Výskum vplyvu tepelného spracovania na pevnosť oceľových viazacich pások</t>
  </si>
  <si>
    <t>19.7.2021-20.7.2021</t>
  </si>
  <si>
    <t>168/21</t>
  </si>
  <si>
    <t>169/21</t>
  </si>
  <si>
    <t>20.7.2021-23.7.2021</t>
  </si>
  <si>
    <t>170/21</t>
  </si>
  <si>
    <t>26.7.2021-10.8.2021</t>
  </si>
  <si>
    <t>171/21</t>
  </si>
  <si>
    <t>26.7.2021-27.7.2021</t>
  </si>
  <si>
    <t>172/21</t>
  </si>
  <si>
    <t>Kusá Martina, Ing. PhD.</t>
  </si>
  <si>
    <t>Výskum koncepcie a postupov tvorby výkresovej dokumntácie s využitím softvéru v prostredí s absenciou takejto výkresovej dokumentácie</t>
  </si>
  <si>
    <t>18.5.2021-30.9.2021</t>
  </si>
  <si>
    <t>173/21</t>
  </si>
  <si>
    <t>30.7.2021-2.8.2021</t>
  </si>
  <si>
    <t>ČSOB Žilina</t>
  </si>
  <si>
    <t>174/21</t>
  </si>
  <si>
    <t>Výskum rýchlosti odhorievania vybraných usní v podmienkách blízkych požiaru</t>
  </si>
  <si>
    <t>16.8.2021-27.8.2021</t>
  </si>
  <si>
    <t>Optotune Slovakia Trnava</t>
  </si>
  <si>
    <t>175/21</t>
  </si>
  <si>
    <t>Výskum vplyvu vybraných prvkov na funkčné vlastnosti optických šošoviek</t>
  </si>
  <si>
    <t>1.10.2021-4.10.2021</t>
  </si>
  <si>
    <t>Ribe Slovakia Nitra</t>
  </si>
  <si>
    <t>176/21</t>
  </si>
  <si>
    <t>Výskum príčin poškodenia tyčí z austentickej ocele pri zvyšných teplotách</t>
  </si>
  <si>
    <t>3.8.2021-4.8.2021</t>
  </si>
  <si>
    <t>Škoda JS Kalná nad Hronom</t>
  </si>
  <si>
    <t>177/21</t>
  </si>
  <si>
    <t>Výskum zhody apikovaných materiálov vybraných komponentov EMO34</t>
  </si>
  <si>
    <t>178/21</t>
  </si>
  <si>
    <t>Výskum škrabancov prítomných na povrchoch vysokopevných plechov</t>
  </si>
  <si>
    <t>179/21</t>
  </si>
  <si>
    <t>Výskumná analýza v oblasti výroby komponentov podľa technickej dokumentácie</t>
  </si>
  <si>
    <t>2.8.2021-3.8.2021</t>
  </si>
  <si>
    <t>180/21</t>
  </si>
  <si>
    <t xml:space="preserve">Výskumná analýza v oblasti výroby komponentov </t>
  </si>
  <si>
    <t>2.8.2021-4.8.2021</t>
  </si>
  <si>
    <t>Masam Vráble</t>
  </si>
  <si>
    <t>181/21</t>
  </si>
  <si>
    <t>Výskumná analýza v oblasti výroby komplet dielov podľa dodanej výkresovej dokumentácie</t>
  </si>
  <si>
    <t>2.8.2021-5.8.2021</t>
  </si>
  <si>
    <t>182/21</t>
  </si>
  <si>
    <t>12.8.2021-17.8.2021</t>
  </si>
  <si>
    <t>183/21</t>
  </si>
  <si>
    <t>23.8.2021-3.9.2021</t>
  </si>
  <si>
    <t>184/21</t>
  </si>
  <si>
    <t>Výskum zhody materiálov vybraných komponentov JE EMO 34</t>
  </si>
  <si>
    <t>24.8.2021-26.8.2021</t>
  </si>
  <si>
    <t>185/21</t>
  </si>
  <si>
    <t>Štúdium mikroštruktúry a posúdenie materiálovej zhody vybraných komponentov JE EMO34</t>
  </si>
  <si>
    <t>25.8.2021-26.8.2021</t>
  </si>
  <si>
    <t>VACUUMSCHMELZE, s.r.o, Horná Streda</t>
  </si>
  <si>
    <t>186/21</t>
  </si>
  <si>
    <t>Výskum geometrie elektrických kontaktov</t>
  </si>
  <si>
    <t>22.9.2021-23.9.2021</t>
  </si>
  <si>
    <t>187/21</t>
  </si>
  <si>
    <t>24.8.2021-27.8.2021</t>
  </si>
  <si>
    <t>188/21</t>
  </si>
  <si>
    <t>Výkum pórovitosti tvrdosti a chemického zloženia materiálu</t>
  </si>
  <si>
    <t>24.8.2021-17.9.2021</t>
  </si>
  <si>
    <t>EIBEN Zvolen</t>
  </si>
  <si>
    <t>189/21</t>
  </si>
  <si>
    <t>Šugárová Jana, doc. Ing. PhD.</t>
  </si>
  <si>
    <t>Výskum v oblasti merania mikrotvrdosti AKV-materiálu</t>
  </si>
  <si>
    <t>23.8.2021-27.8.2021</t>
  </si>
  <si>
    <t>190/21</t>
  </si>
  <si>
    <t>191/21</t>
  </si>
  <si>
    <t>Research of comprehensive possibilities for 3D scanning and evalution process for metal parts</t>
  </si>
  <si>
    <t>2.9.2021-14.9.2021</t>
  </si>
  <si>
    <t>192/21</t>
  </si>
  <si>
    <t>9.9.2021-10.9.2021</t>
  </si>
  <si>
    <t>Maccaferri Manufacturing Europe Senica</t>
  </si>
  <si>
    <t>193/21</t>
  </si>
  <si>
    <t>Vedecko-výskumný projekt-Analýza súčiastok Ferrule</t>
  </si>
  <si>
    <t>10.9.2021-13.9.2021</t>
  </si>
  <si>
    <t>Škoda JS Mochovce</t>
  </si>
  <si>
    <t>194/21</t>
  </si>
  <si>
    <t>Výskum charakteru mikroštruktúry a materiálovej zhody komponentov JE EMO 34</t>
  </si>
  <si>
    <t>14.9.2021-16.9.2021</t>
  </si>
  <si>
    <t>195/21</t>
  </si>
  <si>
    <t>17.9.2021-20.9.2021</t>
  </si>
  <si>
    <t>196/21</t>
  </si>
  <si>
    <t>21.9.2021-22.9.2021</t>
  </si>
  <si>
    <t>Secop Austria Gleisdorf Rakúsko</t>
  </si>
  <si>
    <t>197/21</t>
  </si>
  <si>
    <t>Výskum v oblati 3D skenovania</t>
  </si>
  <si>
    <t>10.9.2021-16.9.2021</t>
  </si>
  <si>
    <t>198/21</t>
  </si>
  <si>
    <t>13.9.2021-24.9.2021</t>
  </si>
  <si>
    <t>199/21</t>
  </si>
  <si>
    <t>Pastierová Alica, Ing. PhD.</t>
  </si>
  <si>
    <t>Výskum fyzikálnych vlastností materiálu pomocou infračervenou spektroskopiou</t>
  </si>
  <si>
    <t>21.9.2021-15.10.2021</t>
  </si>
  <si>
    <t>200/21</t>
  </si>
  <si>
    <t>Výskum povrchov ocelí po žiarovom zinkovaní</t>
  </si>
  <si>
    <t>Cech zváračských odborníkov Trnava</t>
  </si>
  <si>
    <t>201/21</t>
  </si>
  <si>
    <t>Výskumná analýza v oblasti 3D skenovania na zváranej vzorke</t>
  </si>
  <si>
    <t>17.9.2021-21.9.2021</t>
  </si>
  <si>
    <t>202/21</t>
  </si>
  <si>
    <t>17.9.2021-31.10.2021</t>
  </si>
  <si>
    <t>203/21</t>
  </si>
  <si>
    <t>Jurina František Ing. PhD.</t>
  </si>
  <si>
    <t>Výskumná analýza v oblasti výroby komponentov</t>
  </si>
  <si>
    <t>16.9.2021-23.9.2021</t>
  </si>
  <si>
    <t>Roman Majkovič Trnava</t>
  </si>
  <si>
    <t>204/21</t>
  </si>
  <si>
    <t>Šimna Vladimír , Ing. PhD.</t>
  </si>
  <si>
    <t>Výskumná analýza v oblasti výroby dielov</t>
  </si>
  <si>
    <t>22.9.2021-28.9.2021</t>
  </si>
  <si>
    <t>Schaeffler Kysuce, Kysucké Nové Mesto</t>
  </si>
  <si>
    <t>205/21</t>
  </si>
  <si>
    <t>23.9.2021-24.9.2021</t>
  </si>
  <si>
    <t>206/21</t>
  </si>
  <si>
    <t>Vedecko-výskumný projekt: mechanické skúšky zvarových spojov karosárskych plechov zváraných laserom</t>
  </si>
  <si>
    <t>30.9.2021-1.10.2021</t>
  </si>
  <si>
    <t>207/21</t>
  </si>
  <si>
    <t>29.9.2021-15.10.2021</t>
  </si>
  <si>
    <t>208/21</t>
  </si>
  <si>
    <t>30.9.2021-20.10.2021</t>
  </si>
  <si>
    <t>Injecta Stará Turá</t>
  </si>
  <si>
    <t>209/21</t>
  </si>
  <si>
    <t>Moravčíková Jana, Ing. PhD.</t>
  </si>
  <si>
    <t>Výskumná analýza mikrogeometrie medicínskcych ihiel</t>
  </si>
  <si>
    <t>29.9.2021-6.10.2021</t>
  </si>
  <si>
    <t>210/21</t>
  </si>
  <si>
    <t>29.9.2021-8.10.2021</t>
  </si>
  <si>
    <t>Fremach Morava Kroměříž</t>
  </si>
  <si>
    <t>211/21</t>
  </si>
  <si>
    <t>Výskum v oblasti 3D skenovania dielov z chrómu</t>
  </si>
  <si>
    <t>212/21</t>
  </si>
  <si>
    <t>Výskum vplyvu deformácie na vlastnosti stojiny</t>
  </si>
  <si>
    <t>4.10.2021-5.10.2021</t>
  </si>
  <si>
    <t>214/21</t>
  </si>
  <si>
    <t>Výskumná analýza materiálu dodanej plastovej súčiastky</t>
  </si>
  <si>
    <t>8.10.2021-8.11.2021</t>
  </si>
  <si>
    <t>215/21</t>
  </si>
  <si>
    <t>Výskum mechanických vlastností čapu</t>
  </si>
  <si>
    <t>11.10.2021-12.10.2021</t>
  </si>
  <si>
    <t>217/21</t>
  </si>
  <si>
    <t>12.10.2021-13.10.2021</t>
  </si>
  <si>
    <t>218/21</t>
  </si>
  <si>
    <t>6.10.2021-15.10.2021</t>
  </si>
  <si>
    <t>219/21</t>
  </si>
  <si>
    <t>13.10.2021-14.10.2021</t>
  </si>
  <si>
    <t>222/21</t>
  </si>
  <si>
    <t>Výskumná analýza veľkosti zrna CU výtvarkov podľa normy GOST</t>
  </si>
  <si>
    <t>18.10.2021-25.10.2021</t>
  </si>
  <si>
    <t>223/21</t>
  </si>
  <si>
    <t>18.10.2021-20.10.2021</t>
  </si>
  <si>
    <t>224/21</t>
  </si>
  <si>
    <t>22.10.2021-25.10.2021</t>
  </si>
  <si>
    <t>225/21</t>
  </si>
  <si>
    <t>27.10.2021-29.10.2021</t>
  </si>
  <si>
    <t>226/21</t>
  </si>
  <si>
    <t>Research of comprehensive possibilities for 3D CT scanning and porosity evalution of parts and welded casting</t>
  </si>
  <si>
    <t>22.10.2021-26.10.2021</t>
  </si>
  <si>
    <t>ŽP VVC Podbrezová</t>
  </si>
  <si>
    <t>227/21</t>
  </si>
  <si>
    <t>Necpal Martin, Ing. PhD.</t>
  </si>
  <si>
    <t>Výskum v oblasti získavania 3D merania a značenia prievlakov</t>
  </si>
  <si>
    <t>21.10.2021-29.10.2021</t>
  </si>
  <si>
    <t>228/21</t>
  </si>
  <si>
    <t>26.10.2021-29.10.2021</t>
  </si>
  <si>
    <t>RHP -Technology Seibersdorf Rakúsko</t>
  </si>
  <si>
    <t>229/21</t>
  </si>
  <si>
    <t>Krajčovič Jozef, Mgr. PhD.</t>
  </si>
  <si>
    <t>Výskum koeficientu lineárnej teplotnej rozťažnosti materiálov na báze karbidu kremika</t>
  </si>
  <si>
    <t>3.12.2021-6.12.2021</t>
  </si>
  <si>
    <t>230/21</t>
  </si>
  <si>
    <t>2.11.2021-4.11.2021</t>
  </si>
  <si>
    <t>231/21</t>
  </si>
  <si>
    <t>Vopát Tomáš, Ing. PhD.</t>
  </si>
  <si>
    <t>Výskum výroby plastových súčiastok z polyamidu</t>
  </si>
  <si>
    <t>3.11.2021-4.11.2021</t>
  </si>
  <si>
    <t>232/21</t>
  </si>
  <si>
    <t>9.11.2021-26.11.2021</t>
  </si>
  <si>
    <t>233/21</t>
  </si>
  <si>
    <t>Výskumná analýza chemického zloženia častice</t>
  </si>
  <si>
    <t>1.12.2021-2.12.2021</t>
  </si>
  <si>
    <t>234/21</t>
  </si>
  <si>
    <t>8.11.2021-19.11.2021</t>
  </si>
  <si>
    <t>Saneca Pharmaceuticals Hlohovec</t>
  </si>
  <si>
    <t>235/21</t>
  </si>
  <si>
    <t>Matrinka Jozef doc. Ing. PhD.</t>
  </si>
  <si>
    <t>Výskum požiarných charakteristík iónomeničov</t>
  </si>
  <si>
    <t>8.11.2021-11.11.2021</t>
  </si>
  <si>
    <t>237/21</t>
  </si>
  <si>
    <t>Výskumný projekt-mechanické skúšky elektromagnetickej pásky</t>
  </si>
  <si>
    <t>19.11.2021-22.11.2021</t>
  </si>
  <si>
    <t>Alt a.s. Komárno</t>
  </si>
  <si>
    <t>238/21</t>
  </si>
  <si>
    <t>Výskumná analýza vypálených súčiastok</t>
  </si>
  <si>
    <t>22.11.2021-30.11.2021</t>
  </si>
  <si>
    <t>239/21</t>
  </si>
  <si>
    <t>23.11.2021-6.12.2021</t>
  </si>
  <si>
    <t>240/21</t>
  </si>
  <si>
    <t>23.11.2021-24.11.2021</t>
  </si>
  <si>
    <t>241/21</t>
  </si>
  <si>
    <t>Necpal Martin Ing. PhD.</t>
  </si>
  <si>
    <t>23.11.2021-19.6.2021</t>
  </si>
  <si>
    <t>242/21</t>
  </si>
  <si>
    <t>243/21</t>
  </si>
  <si>
    <t>Výskum kvality zvarových spojov komponentov JE</t>
  </si>
  <si>
    <t>24.11.2021-25.11.2021</t>
  </si>
  <si>
    <t>244/21</t>
  </si>
  <si>
    <t>Výskumná analýza TEM analýza vzoriek</t>
  </si>
  <si>
    <t>245/21</t>
  </si>
  <si>
    <t>Anaýza sklených produktov alebo vstupných surovín pre produkciu sklených vlákien</t>
  </si>
  <si>
    <t>246/21</t>
  </si>
  <si>
    <t>Výskumná analýza hrúbky a chemického zloženia adhéznych vrstiev</t>
  </si>
  <si>
    <t>247/21</t>
  </si>
  <si>
    <t>2.12.2021-3.12.2021</t>
  </si>
  <si>
    <t>248/21</t>
  </si>
  <si>
    <t>Výskumná úloha v oblasti 3D skenovania dielov</t>
  </si>
  <si>
    <t>22.11.2021-25.11.2021</t>
  </si>
  <si>
    <t>Carbon Technic Slovenský Grob</t>
  </si>
  <si>
    <t>249/21</t>
  </si>
  <si>
    <t>Kuruc Marcel, doc. Ing. PhD.</t>
  </si>
  <si>
    <t>Výskumná úloha návrhu a výroby prototypu navijača uhlíkového vlákna kruhového tvaru</t>
  </si>
  <si>
    <t>25.11.2021-30.11.2021</t>
  </si>
  <si>
    <t>250/21</t>
  </si>
  <si>
    <t>Výskumná analýza príčin porušenia zvarových spojov</t>
  </si>
  <si>
    <t>251/21</t>
  </si>
  <si>
    <t>Výskum chemického zloženia kontaminantov na povrchu optických súčiastok</t>
  </si>
  <si>
    <t>252/21</t>
  </si>
  <si>
    <t>6.12.2021-7.12.2021</t>
  </si>
  <si>
    <t>253/21</t>
  </si>
  <si>
    <t>Research of comprehensive possibilities for 3D CT scanning plastic parts</t>
  </si>
  <si>
    <t>25.11.2021-26.11.2021</t>
  </si>
  <si>
    <t>254/21</t>
  </si>
  <si>
    <t>Výskumná analýza v oblasti obrábania materiálu podľa výkresovej dokumentácie</t>
  </si>
  <si>
    <t>30.11.2021-1.12.2021</t>
  </si>
  <si>
    <t>255/21</t>
  </si>
  <si>
    <t>Výskum v oblasti získavania 3D údajov</t>
  </si>
  <si>
    <t>256/21</t>
  </si>
  <si>
    <t>Odborná skúška na vybrané aspekty lepenia a lepidiel</t>
  </si>
  <si>
    <t>257/21</t>
  </si>
  <si>
    <t>258/21</t>
  </si>
  <si>
    <t>7.12.2021-8.12.2021</t>
  </si>
  <si>
    <t>259/21</t>
  </si>
  <si>
    <t>23.11.2021-2.12.2021</t>
  </si>
  <si>
    <t>K-KONTROL Trnava</t>
  </si>
  <si>
    <t>260/21</t>
  </si>
  <si>
    <t>Výskumná analýza v oblasti 3D skenovania upínača</t>
  </si>
  <si>
    <t>Van Leeuwen Production Slovakia Pusté Úľany</t>
  </si>
  <si>
    <t>261/21</t>
  </si>
  <si>
    <t>Ústav štruktúry a mechaniky hornin AV ČR Praha</t>
  </si>
  <si>
    <t>262/21</t>
  </si>
  <si>
    <t>Bošák Ongrej, doc. Mgr. PhD.</t>
  </si>
  <si>
    <t>Výskum elektických a dielektických vlastnosti špeciálnych skiel</t>
  </si>
  <si>
    <t>Minitüb Slovakia Čeladice</t>
  </si>
  <si>
    <t>263/21</t>
  </si>
  <si>
    <t>Výskumná analýza PE/PET fólií určených pre veterinárne aplikácie</t>
  </si>
  <si>
    <t>264/21</t>
  </si>
  <si>
    <t>265/21</t>
  </si>
  <si>
    <t>Ptačinová Jana, Ing. PhD.</t>
  </si>
  <si>
    <t>Výskum povrchovej oxidácie na plechoch z hlinikových zliatin</t>
  </si>
  <si>
    <t>9.12.2021-10.12.2021</t>
  </si>
  <si>
    <t>266/21</t>
  </si>
  <si>
    <t>SUBTIL Slovakia Myjava</t>
  </si>
  <si>
    <t>267/21</t>
  </si>
  <si>
    <t>Výskum príčin prasknutia pružín</t>
  </si>
  <si>
    <t>268/21</t>
  </si>
  <si>
    <t>1.12.2021-9.12.2021</t>
  </si>
  <si>
    <t>269/21</t>
  </si>
  <si>
    <t>FCHPT Bratislava</t>
  </si>
  <si>
    <t>270/21</t>
  </si>
  <si>
    <t>Výskumné meranie TEM, SEM, FESEM vzoriek katalyzátorov</t>
  </si>
  <si>
    <t>10.12.2021-13.12.2021</t>
  </si>
  <si>
    <t>271/21</t>
  </si>
  <si>
    <t>IBZ Group Nýřany ČR</t>
  </si>
  <si>
    <t>272/21</t>
  </si>
  <si>
    <t>Vedecko-výskumný projekt-Kvalitatívna a kvantitatívna rtg.difrakčná fázová analýza</t>
  </si>
  <si>
    <t>273/21</t>
  </si>
  <si>
    <t>Výskumná analýza v oblasti 3D skenovania</t>
  </si>
  <si>
    <t>16.12.2021-17.12.2021</t>
  </si>
  <si>
    <t>1/0458/18</t>
  </si>
  <si>
    <t>doc. Mgr. Michal Kováč, PhD.</t>
  </si>
  <si>
    <t>Chyby a neurčitosť v sekvenovaní DNA: Algoritmy a modely</t>
  </si>
  <si>
    <t>1/0759/19</t>
  </si>
  <si>
    <t>doc. Ing. Valentino Vranić, PhD.</t>
  </si>
  <si>
    <t>Previazanie, vizualizácia a obnovovanie heterogénnych softvérových znalostí</t>
  </si>
  <si>
    <t>026TUKE-4/2021</t>
  </si>
  <si>
    <t>Metodická a obsahová inovácia výučby vybraných predmetov z oblasti informačných a komunikačných technológií s orientáciou pre potreby praxe na báze využívania moderných videokonferenčných a kolaboračných nástrojov</t>
  </si>
  <si>
    <t>APVV-16-0213</t>
  </si>
  <si>
    <t>Znalostné prístupy k inteligentnej analýze veľkých dát</t>
  </si>
  <si>
    <t>APVV-16-0484</t>
  </si>
  <si>
    <t xml:space="preserve">Ing. Fedor Lehocki, PhD. </t>
  </si>
  <si>
    <t>Nádorová heterogenita v mnohopočetnom myelóme: evolúcia a klinická významnosť</t>
  </si>
  <si>
    <t>Digitálne dvojča vozidla s podporou umelej inteligencie pre autonómne dopravné prostriedky</t>
  </si>
  <si>
    <t>APVV-20-0338</t>
  </si>
  <si>
    <t xml:space="preserve">prof. Ing. Ivan Kotuliak, PhD. </t>
  </si>
  <si>
    <t>Hybné sily ekonomického rastu a prežitie firiem v šiestej K-vlne</t>
  </si>
  <si>
    <t>Ing. Lukáš Šoltés, PhD.</t>
  </si>
  <si>
    <t>PP H-EUROPE-21-0046</t>
  </si>
  <si>
    <t>Mgr. Viera Bordoy, MSc.</t>
  </si>
  <si>
    <t>Al by Slovakia Lighthouse- centre of excellence for artical intelligence in Slovakia</t>
  </si>
  <si>
    <t>H2020 MSCA</t>
  </si>
  <si>
    <t>SASPRO2 - 2130/01/01</t>
  </si>
  <si>
    <t>Bc. Xiaolu Hou, PhD.</t>
  </si>
  <si>
    <t>Hardvérové zabezpečenie neurónových sietí – HARSONN</t>
  </si>
  <si>
    <t>Projekt priemyselného výskumu</t>
  </si>
  <si>
    <t>2018/7838:1-26C0</t>
  </si>
  <si>
    <t>Výskum a vývoj automatizovanej validácie dát pre podnikové a Big Data systémy podporené AI</t>
  </si>
  <si>
    <t>rurALLURE ID - 101004887</t>
  </si>
  <si>
    <t>rurAllure: Promotion of rural museums and heritage sites in the vicinity of European pilgrimage routes</t>
  </si>
  <si>
    <t>EŠIF-OPII</t>
  </si>
  <si>
    <t>313012S803</t>
  </si>
  <si>
    <t>Výskum efektívnych metód vývoja adaptívnych softvérových ekosystémov. (EMEVYS)</t>
  </si>
  <si>
    <t xml:space="preserve">313012Q938 </t>
  </si>
  <si>
    <t>doc. Ing. Dominik Macko, PhD.</t>
  </si>
  <si>
    <t xml:space="preserve">Inovácie prostredníctvom výskumu integrácie heterogénnych systémov IoT využívajúcich technológie Smart Active Cloud s vysokou úrovňou bezpečnosti. </t>
  </si>
  <si>
    <t>313022V816</t>
  </si>
  <si>
    <t>Dr. Techn. Michal Ries</t>
  </si>
  <si>
    <t xml:space="preserve">Výskum a vývoj softvérového riešenia s aplikáciou technológie blockchain v oblasti medzinárodnej železničnej a kontajnerovej prepravy tovaru. </t>
  </si>
  <si>
    <t>doc. Ladislav Hluchý</t>
  </si>
  <si>
    <t>Medzinárodné centrum excelentnosti pre výskum inteligentných a bezpečných informačno-komunikačných technológií a systémov – II. Etapa</t>
  </si>
  <si>
    <t>313022W057</t>
  </si>
  <si>
    <t>Elektronické metódy odhaľovania neobvyklých obchodných operácií v prostredí obchodného styku.</t>
  </si>
  <si>
    <t>ACCORD -Advancing University Capacity and Competence in Research, Development and Innovation</t>
  </si>
  <si>
    <t>313022U641</t>
  </si>
  <si>
    <t>Výskum v oblasti technológie blockchain s prepojením na online platobné služby</t>
  </si>
  <si>
    <t>Výskum v sieti SANET a možnosti jej ďalšieho využitia a rozvoja</t>
  </si>
  <si>
    <t>Objednávka</t>
  </si>
  <si>
    <t>Analýza experimentálnych údajov</t>
  </si>
  <si>
    <t>MaSa Tech, s.r o.</t>
  </si>
  <si>
    <t>zmluva 7/2021</t>
  </si>
  <si>
    <t>Výskumná spolupráca</t>
  </si>
  <si>
    <t>Siemens Healthcare s.r.o.</t>
  </si>
  <si>
    <t>zmluva 62/2015</t>
  </si>
  <si>
    <t>prof. Pavel Čičák, PhD.</t>
  </si>
  <si>
    <t>Výskumná spolupráca v oblasti softvérových a informačných systémov</t>
  </si>
  <si>
    <t>Molpir s.r.o.</t>
  </si>
  <si>
    <t>zmluva 52/2015</t>
  </si>
  <si>
    <t>Výskum, zber, triedenie a analýzy údajov, riešenie digitálneho obsahu, vývoj modulov, knižníc, aplikácoí a vyvodenie záverov z údajov získaných analýzou zdrojových dokumentov.</t>
  </si>
  <si>
    <t>European Commission</t>
  </si>
  <si>
    <t>Finka, Maroš, prof. Ing. arch. PhD.</t>
  </si>
  <si>
    <t>MAKINGCITY - Energy efficient pathway for the city transformation: enabling a positive future, Horizon 2020</t>
  </si>
  <si>
    <t>European Union</t>
  </si>
  <si>
    <t>CONNECTGREEN 
 Restoring and managing ecological corridors in mountains as the green infrastructure in the Danube basin</t>
  </si>
  <si>
    <t>TRANSGREEN - Integrovaná doprava a plánovanie zelenej infraštruktúry v Podunajsko-karpatskom regióne v prospech ľudí a prírody</t>
  </si>
  <si>
    <t>2017-2020</t>
  </si>
  <si>
    <t>Finka, Maroš, prof. Ing. arch. PhD., Ondrejička, Vladimír, Ing. PhD.</t>
  </si>
  <si>
    <t>SaveGREEN Safeguarding the functionality of transnationally important ecological corridors in the Danube basin</t>
  </si>
  <si>
    <t>BISON - BIODIVERSITY AND INFRASTRUCTURE SYNERGIES AND OPPORTUNITIES FOR EUROPEAN TRANSPORT NETWORKS, H2020</t>
  </si>
  <si>
    <t>TP Lab - Territorial Planning Laboratory, Interreg SK-HU</t>
  </si>
  <si>
    <t>2/0170/21</t>
  </si>
  <si>
    <t>Marek, M.V., prof. RNDr. Ing. DrSc., dr. h.c.</t>
  </si>
  <si>
    <t>Manažment globálnej zmeny v zraniteľných územiach</t>
  </si>
  <si>
    <t>Nitriansky samosprávny kraj</t>
  </si>
  <si>
    <t>Zmluva  o dielo</t>
  </si>
  <si>
    <t xml:space="preserve">Jamečný, Ľubomír, Ing., PhD. </t>
  </si>
  <si>
    <t>Smart koncepcia regionálneho rozvoja NSK do roku 2027</t>
  </si>
  <si>
    <t>Trenčiansky samosprávny kraj</t>
  </si>
  <si>
    <t xml:space="preserve">Finka, Maroš, prof. Ing. arch. PhD. </t>
  </si>
  <si>
    <t>Program hospodárskeho rozvoja a sociálneho rozvoja Trenčianskeho kraja do roku 2030</t>
  </si>
  <si>
    <t>Centrum STU pre nanodiagnostiku, UVP, MTF</t>
  </si>
  <si>
    <t>Šiffalovič Peter, Dr., PhD.</t>
  </si>
  <si>
    <t>OP VaI - VA</t>
  </si>
  <si>
    <t>NFP313010T598</t>
  </si>
  <si>
    <t>Čaplovič Ľubomír, prof., Ing., PhD.</t>
  </si>
  <si>
    <t>Nezávislý výskum a vývoj nových vysokotvrdých povlakov a ich charakterizácia pokročilými experimentálnymi technikami</t>
  </si>
  <si>
    <t>1.6.2016-31.12.2019</t>
  </si>
  <si>
    <t>CSS Chemspol Slovakia, s.r.o.</t>
  </si>
  <si>
    <t>9044/0001/21</t>
  </si>
  <si>
    <t>Vretenár Viliam, Ing., PhD.</t>
  </si>
  <si>
    <t>Mikroskopická analýza vzoriek</t>
  </si>
  <si>
    <t>1.1.2021-10.2.2021</t>
  </si>
  <si>
    <t>9044/0002/21</t>
  </si>
  <si>
    <t>1.6.2021-31.6.2021</t>
  </si>
  <si>
    <t>OP VaI - MŠVVaS SR</t>
  </si>
  <si>
    <t>ITMS2014+: 313021X329</t>
  </si>
  <si>
    <t>Belko Milan, Ing., PhD.</t>
  </si>
  <si>
    <t>1.9.2019-31.12.2023</t>
  </si>
  <si>
    <t>GA No 945478</t>
  </si>
  <si>
    <t>Ing. Mgr. Mária Búciová / Ing. Andrej Takáč</t>
  </si>
  <si>
    <t>SASPRO 2 - Slovak Academic and Scientific PROgramme for experienced researchers</t>
  </si>
  <si>
    <t>1.10.2020 - 30.9.2025</t>
  </si>
  <si>
    <t>pozemné stavby</t>
  </si>
  <si>
    <t>vodné stavby</t>
  </si>
  <si>
    <t>automatizácia</t>
  </si>
  <si>
    <t>výrobná technika</t>
  </si>
  <si>
    <t>mechatronika</t>
  </si>
  <si>
    <t>automatizácia/riadenie procesov</t>
  </si>
  <si>
    <t>anorganická technológia a materiály</t>
  </si>
  <si>
    <t>technológia makromolekulových látok</t>
  </si>
  <si>
    <t>chémia a technológia poživatín</t>
  </si>
  <si>
    <t>materiály</t>
  </si>
  <si>
    <t>priemyselné inžinierstvo</t>
  </si>
  <si>
    <t>bezpečnosť a ochrana zdravia pri práci</t>
  </si>
  <si>
    <t>informačné systémy</t>
  </si>
  <si>
    <t>doc. Ing. Michal Kvasnica, Dr.sc.</t>
  </si>
  <si>
    <t>áno</t>
  </si>
  <si>
    <t>doc. Ing. Jozef Martinka, PhD.</t>
  </si>
  <si>
    <t>bezpečnosť a ochrana pri práci</t>
  </si>
  <si>
    <t>doc. Mgr. Róbert Vrábeľ, PhD.</t>
  </si>
  <si>
    <t>doc. Ing. Maximilián Strémy, PhD.</t>
  </si>
  <si>
    <t>doc. Ing. Zuzana Tončíková, ArtD.</t>
  </si>
  <si>
    <t>nie</t>
  </si>
  <si>
    <t>doc. Mgr. art. Martin Uhrík, PhD.</t>
  </si>
  <si>
    <t>doc. Ing. arch. Eva Vojteková, PhD.</t>
  </si>
  <si>
    <t>doc. Mgr. Ondrej Bošák, PhD.</t>
  </si>
  <si>
    <t>doc. Ing. Gabriel Gašpar, PhD.</t>
  </si>
  <si>
    <t>doc. Dr. techn. Dipl.-Ing. Michal Ries</t>
  </si>
  <si>
    <t>doc. Mgr. Michal Kováč, MSc., PhD.</t>
  </si>
  <si>
    <t>doc. Ing. Ivan Hollý, PhD.</t>
  </si>
  <si>
    <t>doc. Mgr. Ľubomíra Horanská, PhD.</t>
  </si>
  <si>
    <t>doc. Ing. Erik Kučera, PhD.</t>
  </si>
  <si>
    <t>doc. Ing. František Čacho, PhD.</t>
  </si>
  <si>
    <t>doc. Ing. Tomáš Soták, PhD.</t>
  </si>
  <si>
    <t>doc. Ing. Alžbeta Medveďová, PhD.</t>
  </si>
  <si>
    <t>doc. Ing. Ivan Buranský, PhD.</t>
  </si>
  <si>
    <t>doc. Ing. Daynier Rolando Delgado Sobrino, PhD.</t>
  </si>
  <si>
    <t>doc. Ing. Peter Janiga, PhD.</t>
  </si>
  <si>
    <t>doc. Ing. arch. Katarína Smatanová, MA, PhD.</t>
  </si>
  <si>
    <t>doc. Ing. Jarmila Degmová, PhD.</t>
  </si>
  <si>
    <t>doc. Ing. Miroslav Hagara, PhD.</t>
  </si>
  <si>
    <t>doc. Ing. Daniel Valúch, PhD.</t>
  </si>
  <si>
    <t>doc. Ing. Erik Vavrinský, PhD.</t>
  </si>
  <si>
    <t>doc. Ing. Branislav Vrban, PhD.</t>
  </si>
  <si>
    <t>doc. Ing. arch. Nina Bartošová, PhD.</t>
  </si>
  <si>
    <t>doc. Ing. arch. Katarína Kristiánová, PhD.</t>
  </si>
  <si>
    <t>doc. Ing. arch. Ján Legény, PhD.</t>
  </si>
  <si>
    <t>doc. Ing. Juraj Labovký, PhD.</t>
  </si>
  <si>
    <t>doc. Ing. Miroslav Variny, PhD.</t>
  </si>
  <si>
    <t>doc. Ing. Jozef Bárta, PhD.</t>
  </si>
  <si>
    <t>doc. Ing. Peter Trúchly, PhD.</t>
  </si>
  <si>
    <t>doc. Ing. Martin Juriga, PhD.</t>
  </si>
  <si>
    <t>doc. Ing. Jakub Palenčár, PhD.</t>
  </si>
  <si>
    <t>doc. DI (FH) Stephan Kugler, PhD.</t>
  </si>
  <si>
    <t>doc. Ing. Róbert Sonnenschein, PhD.</t>
  </si>
  <si>
    <t>doc. Ing. Andrea Zuzulová, PhD.</t>
  </si>
  <si>
    <t>doc. Ing. Barbora Kaliňáková, PhD.</t>
  </si>
  <si>
    <t>doc. Ing. Ján Pavlik, PhD.</t>
  </si>
  <si>
    <t>doc. Ing. Jozef Švorec, PhD.</t>
  </si>
  <si>
    <t>doc. Ing. Marcel Kuruc, PhD.</t>
  </si>
  <si>
    <t>doc. Ing. Marek Ďubek, PhD.</t>
  </si>
  <si>
    <t>doc. Ing. Martin Orfánus, PhD.</t>
  </si>
  <si>
    <t>doc. Ing. Daniel Arbet, PhD.</t>
  </si>
  <si>
    <t>doc. Ing. Alena Brusilová, PhD.</t>
  </si>
  <si>
    <t>doc. Ing. Martin Garan, PhD.</t>
  </si>
  <si>
    <t>UVP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</si>
</sst>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9" formatCode="dd\.mm\.yyyy"/>
  </numFmts>
  <fonts count="52" x14ac:knownFonts="1"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2"/>
      <name val="Times New Roman"/>
      <charset val="238"/>
    </font>
    <font>
      <b/>
      <sz val="8"/>
      <color indexed="81"/>
      <name val="Tahoma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charset val="238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sz val="11.5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48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9"/>
      <name val="Calibri"/>
      <family val="2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FF808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66B5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4D79B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7">
    <xf numFmtId="0" fontId="0" fillId="0" borderId="0"/>
    <xf numFmtId="9" fontId="13" fillId="0" borderId="0" applyFont="0" applyFill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2" fillId="0" borderId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16" fillId="0" borderId="0"/>
    <xf numFmtId="0" fontId="8" fillId="0" borderId="0"/>
  </cellStyleXfs>
  <cellXfs count="89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8" fillId="0" borderId="0" xfId="0" applyFo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/>
    <xf numFmtId="0" fontId="12" fillId="0" borderId="0" xfId="0" applyFont="1" applyAlignment="1">
      <alignment horizontal="center"/>
    </xf>
    <xf numFmtId="0" fontId="8" fillId="0" borderId="4" xfId="0" applyFont="1" applyBorder="1"/>
    <xf numFmtId="0" fontId="11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0" fillId="0" borderId="0" xfId="0" applyBorder="1" applyAlignment="1">
      <alignment horizontal="center"/>
    </xf>
    <xf numFmtId="0" fontId="0" fillId="0" borderId="1" xfId="0" applyFill="1" applyBorder="1"/>
    <xf numFmtId="0" fontId="3" fillId="0" borderId="0" xfId="0" applyFont="1" applyBorder="1"/>
    <xf numFmtId="0" fontId="0" fillId="2" borderId="1" xfId="0" applyFill="1" applyBorder="1"/>
    <xf numFmtId="0" fontId="8" fillId="0" borderId="4" xfId="0" applyFont="1" applyFill="1" applyBorder="1" applyAlignment="1">
      <alignment vertical="center" wrapText="1"/>
    </xf>
    <xf numFmtId="0" fontId="0" fillId="0" borderId="0" xfId="0" applyFill="1" applyBorder="1"/>
    <xf numFmtId="0" fontId="8" fillId="0" borderId="1" xfId="0" applyFont="1" applyFill="1" applyBorder="1"/>
    <xf numFmtId="0" fontId="8" fillId="0" borderId="4" xfId="0" applyFont="1" applyFill="1" applyBorder="1"/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/>
    <xf numFmtId="0" fontId="0" fillId="0" borderId="4" xfId="0" applyFill="1" applyBorder="1"/>
    <xf numFmtId="0" fontId="0" fillId="0" borderId="4" xfId="0" applyBorder="1"/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4" xfId="0" applyBorder="1"/>
    <xf numFmtId="0" fontId="0" fillId="0" borderId="14" xfId="0" applyFill="1" applyBorder="1"/>
    <xf numFmtId="0" fontId="0" fillId="0" borderId="32" xfId="0" applyBorder="1"/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2" borderId="1" xfId="0" applyFont="1" applyFill="1" applyBorder="1" applyAlignment="1"/>
    <xf numFmtId="164" fontId="0" fillId="2" borderId="1" xfId="0" applyNumberFormat="1" applyFill="1" applyBorder="1" applyAlignment="1"/>
    <xf numFmtId="0" fontId="8" fillId="0" borderId="0" xfId="0" applyFont="1" applyFill="1"/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/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7" fillId="0" borderId="0" xfId="0" applyFont="1"/>
    <xf numFmtId="0" fontId="17" fillId="0" borderId="0" xfId="0" applyFont="1" applyAlignment="1">
      <alignment vertical="top" wrapText="1"/>
    </xf>
    <xf numFmtId="3" fontId="18" fillId="0" borderId="0" xfId="0" applyNumberFormat="1" applyFont="1" applyFill="1" applyBorder="1" applyAlignment="1">
      <alignment vertical="top" wrapText="1"/>
    </xf>
    <xf numFmtId="0" fontId="17" fillId="0" borderId="0" xfId="0" applyFont="1" applyBorder="1" applyAlignment="1">
      <alignment vertical="top"/>
    </xf>
    <xf numFmtId="3" fontId="18" fillId="0" borderId="0" xfId="2" applyNumberFormat="1" applyFont="1" applyFill="1" applyBorder="1" applyAlignment="1">
      <alignment vertical="top" wrapText="1"/>
    </xf>
    <xf numFmtId="3" fontId="20" fillId="0" borderId="0" xfId="2" applyNumberFormat="1" applyFont="1" applyFill="1" applyBorder="1" applyAlignment="1">
      <alignment vertical="center" wrapText="1"/>
    </xf>
    <xf numFmtId="3" fontId="18" fillId="0" borderId="0" xfId="2" applyNumberFormat="1" applyFont="1" applyBorder="1" applyAlignment="1">
      <alignment vertical="top" wrapText="1"/>
    </xf>
    <xf numFmtId="3" fontId="18" fillId="0" borderId="0" xfId="2" applyNumberFormat="1" applyFont="1" applyBorder="1" applyAlignment="1">
      <alignment vertical="center" wrapText="1"/>
    </xf>
    <xf numFmtId="3" fontId="18" fillId="0" borderId="0" xfId="3" applyNumberFormat="1" applyFont="1" applyFill="1" applyBorder="1" applyAlignment="1">
      <alignment vertical="center" wrapText="1"/>
    </xf>
    <xf numFmtId="3" fontId="18" fillId="0" borderId="0" xfId="4" applyNumberFormat="1" applyFont="1" applyFill="1" applyBorder="1" applyAlignment="1">
      <alignment vertical="center" wrapText="1"/>
    </xf>
    <xf numFmtId="3" fontId="18" fillId="0" borderId="0" xfId="5" applyNumberFormat="1" applyFont="1" applyFill="1" applyBorder="1" applyAlignment="1">
      <alignment vertical="center" wrapText="1"/>
    </xf>
    <xf numFmtId="0" fontId="17" fillId="0" borderId="0" xfId="0" applyFont="1" applyBorder="1" applyAlignment="1"/>
    <xf numFmtId="0" fontId="10" fillId="0" borderId="0" xfId="0" applyFont="1" applyAlignment="1">
      <alignment vertical="center"/>
    </xf>
    <xf numFmtId="0" fontId="17" fillId="0" borderId="0" xfId="0" applyFont="1" applyBorder="1" applyAlignment="1">
      <alignment vertical="top" wrapText="1"/>
    </xf>
    <xf numFmtId="3" fontId="18" fillId="0" borderId="0" xfId="3" applyNumberFormat="1" applyFont="1" applyFill="1" applyBorder="1" applyAlignment="1">
      <alignment vertical="top" wrapText="1"/>
    </xf>
    <xf numFmtId="3" fontId="18" fillId="0" borderId="0" xfId="4" applyNumberFormat="1" applyFont="1" applyFill="1" applyBorder="1" applyAlignment="1">
      <alignment vertical="top" wrapText="1"/>
    </xf>
    <xf numFmtId="3" fontId="18" fillId="0" borderId="0" xfId="5" applyNumberFormat="1" applyFont="1" applyFill="1" applyBorder="1" applyAlignment="1">
      <alignment vertical="top" wrapText="1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top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33" xfId="0" applyBorder="1"/>
    <xf numFmtId="0" fontId="0" fillId="0" borderId="39" xfId="0" applyBorder="1"/>
    <xf numFmtId="0" fontId="0" fillId="0" borderId="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1" xfId="0" applyBorder="1"/>
    <xf numFmtId="0" fontId="0" fillId="0" borderId="48" xfId="0" applyBorder="1" applyAlignment="1">
      <alignment wrapText="1"/>
    </xf>
    <xf numFmtId="0" fontId="0" fillId="0" borderId="49" xfId="0" applyBorder="1"/>
    <xf numFmtId="0" fontId="0" fillId="0" borderId="3" xfId="0" applyBorder="1"/>
    <xf numFmtId="0" fontId="0" fillId="0" borderId="36" xfId="0" applyBorder="1"/>
    <xf numFmtId="0" fontId="0" fillId="2" borderId="37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34" xfId="0" applyBorder="1"/>
    <xf numFmtId="0" fontId="0" fillId="2" borderId="14" xfId="0" applyFill="1" applyBorder="1"/>
    <xf numFmtId="0" fontId="0" fillId="2" borderId="11" xfId="0" applyFill="1" applyBorder="1"/>
    <xf numFmtId="0" fontId="0" fillId="2" borderId="38" xfId="0" applyFill="1" applyBorder="1"/>
    <xf numFmtId="164" fontId="0" fillId="2" borderId="13" xfId="0" applyNumberFormat="1" applyFill="1" applyBorder="1"/>
    <xf numFmtId="164" fontId="0" fillId="2" borderId="31" xfId="0" applyNumberFormat="1" applyFill="1" applyBorder="1"/>
    <xf numFmtId="0" fontId="0" fillId="0" borderId="48" xfId="0" applyBorder="1"/>
    <xf numFmtId="0" fontId="8" fillId="2" borderId="37" xfId="0" applyFont="1" applyFill="1" applyBorder="1"/>
    <xf numFmtId="0" fontId="0" fillId="0" borderId="46" xfId="0" applyBorder="1"/>
    <xf numFmtId="0" fontId="0" fillId="0" borderId="47" xfId="0" applyBorder="1"/>
    <xf numFmtId="0" fontId="8" fillId="2" borderId="43" xfId="0" applyFont="1" applyFill="1" applyBorder="1" applyAlignment="1"/>
    <xf numFmtId="0" fontId="8" fillId="2" borderId="51" xfId="0" applyFont="1" applyFill="1" applyBorder="1"/>
    <xf numFmtId="0" fontId="0" fillId="2" borderId="10" xfId="0" applyFill="1" applyBorder="1"/>
    <xf numFmtId="164" fontId="0" fillId="2" borderId="12" xfId="0" applyNumberFormat="1" applyFill="1" applyBorder="1"/>
    <xf numFmtId="0" fontId="21" fillId="0" borderId="0" xfId="0" applyFont="1"/>
    <xf numFmtId="0" fontId="21" fillId="0" borderId="0" xfId="0" applyFont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22" fillId="3" borderId="0" xfId="0" applyFont="1" applyFill="1" applyAlignment="1">
      <alignment vertical="top"/>
    </xf>
    <xf numFmtId="0" fontId="18" fillId="3" borderId="0" xfId="0" applyFont="1" applyFill="1" applyAlignment="1">
      <alignment vertical="top"/>
    </xf>
    <xf numFmtId="0" fontId="25" fillId="0" borderId="1" xfId="0" applyFont="1" applyBorder="1"/>
    <xf numFmtId="0" fontId="25" fillId="0" borderId="0" xfId="0" applyFont="1"/>
    <xf numFmtId="0" fontId="28" fillId="0" borderId="13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5" fillId="0" borderId="46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4" xfId="0" applyFont="1" applyBorder="1"/>
    <xf numFmtId="0" fontId="25" fillId="2" borderId="4" xfId="0" applyFont="1" applyFill="1" applyBorder="1"/>
    <xf numFmtId="0" fontId="25" fillId="2" borderId="47" xfId="0" applyFont="1" applyFill="1" applyBorder="1"/>
    <xf numFmtId="0" fontId="25" fillId="0" borderId="33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2" borderId="1" xfId="0" applyFont="1" applyFill="1" applyBorder="1"/>
    <xf numFmtId="0" fontId="25" fillId="2" borderId="39" xfId="0" applyFont="1" applyFill="1" applyBorder="1"/>
    <xf numFmtId="0" fontId="25" fillId="2" borderId="3" xfId="0" applyFont="1" applyFill="1" applyBorder="1"/>
    <xf numFmtId="0" fontId="25" fillId="2" borderId="36" xfId="0" applyFont="1" applyFill="1" applyBorder="1"/>
    <xf numFmtId="0" fontId="25" fillId="2" borderId="11" xfId="0" applyFont="1" applyFill="1" applyBorder="1" applyAlignment="1">
      <alignment horizontal="center"/>
    </xf>
    <xf numFmtId="0" fontId="25" fillId="2" borderId="11" xfId="0" applyFont="1" applyFill="1" applyBorder="1"/>
    <xf numFmtId="0" fontId="25" fillId="2" borderId="38" xfId="0" applyFont="1" applyFill="1" applyBorder="1"/>
    <xf numFmtId="0" fontId="25" fillId="2" borderId="1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5" fillId="2" borderId="13" xfId="0" applyFont="1" applyFill="1" applyBorder="1"/>
    <xf numFmtId="0" fontId="25" fillId="2" borderId="31" xfId="0" applyFont="1" applyFill="1" applyBorder="1"/>
    <xf numFmtId="0" fontId="25" fillId="2" borderId="15" xfId="0" applyFont="1" applyFill="1" applyBorder="1"/>
    <xf numFmtId="0" fontId="25" fillId="2" borderId="16" xfId="0" applyFont="1" applyFill="1" applyBorder="1"/>
    <xf numFmtId="0" fontId="25" fillId="0" borderId="0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Border="1"/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5" fillId="0" borderId="0" xfId="0" applyFont="1" applyAlignment="1">
      <alignment wrapText="1"/>
    </xf>
    <xf numFmtId="0" fontId="25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wrapText="1"/>
    </xf>
    <xf numFmtId="0" fontId="25" fillId="0" borderId="13" xfId="0" applyFont="1" applyFill="1" applyBorder="1" applyAlignment="1">
      <alignment horizontal="center" wrapText="1"/>
    </xf>
    <xf numFmtId="0" fontId="25" fillId="0" borderId="31" xfId="0" applyFont="1" applyBorder="1" applyAlignment="1">
      <alignment wrapText="1"/>
    </xf>
    <xf numFmtId="0" fontId="25" fillId="0" borderId="33" xfId="0" applyFont="1" applyBorder="1"/>
    <xf numFmtId="0" fontId="25" fillId="2" borderId="10" xfId="0" applyFont="1" applyFill="1" applyBorder="1" applyAlignment="1">
      <alignment vertical="center" wrapText="1"/>
    </xf>
    <xf numFmtId="0" fontId="25" fillId="2" borderId="33" xfId="0" applyFont="1" applyFill="1" applyBorder="1" applyAlignment="1">
      <alignment vertical="center" wrapText="1"/>
    </xf>
    <xf numFmtId="0" fontId="25" fillId="2" borderId="34" xfId="0" applyFont="1" applyFill="1" applyBorder="1" applyAlignment="1">
      <alignment vertical="center" wrapText="1"/>
    </xf>
    <xf numFmtId="0" fontId="25" fillId="2" borderId="3" xfId="0" applyFont="1" applyFill="1" applyBorder="1" applyAlignment="1">
      <alignment horizontal="center"/>
    </xf>
    <xf numFmtId="0" fontId="25" fillId="0" borderId="39" xfId="0" applyFont="1" applyBorder="1"/>
    <xf numFmtId="0" fontId="25" fillId="0" borderId="11" xfId="0" applyFont="1" applyBorder="1"/>
    <xf numFmtId="0" fontId="25" fillId="0" borderId="23" xfId="0" applyFont="1" applyBorder="1" applyAlignment="1">
      <alignment vertical="center"/>
    </xf>
    <xf numFmtId="0" fontId="25" fillId="0" borderId="8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55" xfId="0" applyFont="1" applyBorder="1"/>
    <xf numFmtId="0" fontId="25" fillId="0" borderId="56" xfId="0" applyFont="1" applyBorder="1"/>
    <xf numFmtId="0" fontId="25" fillId="2" borderId="33" xfId="0" applyFont="1" applyFill="1" applyBorder="1"/>
    <xf numFmtId="0" fontId="25" fillId="2" borderId="34" xfId="0" applyFont="1" applyFill="1" applyBorder="1"/>
    <xf numFmtId="0" fontId="25" fillId="2" borderId="57" xfId="0" applyFont="1" applyFill="1" applyBorder="1" applyAlignment="1">
      <alignment vertical="center" wrapText="1"/>
    </xf>
    <xf numFmtId="0" fontId="25" fillId="2" borderId="46" xfId="0" applyFont="1" applyFill="1" applyBorder="1" applyAlignment="1">
      <alignment vertical="center" wrapText="1"/>
    </xf>
    <xf numFmtId="0" fontId="25" fillId="2" borderId="12" xfId="0" applyFont="1" applyFill="1" applyBorder="1" applyAlignment="1">
      <alignment wrapText="1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9" fillId="0" borderId="0" xfId="0" applyFont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164" fontId="25" fillId="0" borderId="1" xfId="0" applyNumberFormat="1" applyFont="1" applyBorder="1"/>
    <xf numFmtId="164" fontId="25" fillId="0" borderId="1" xfId="0" applyNumberFormat="1" applyFont="1" applyFill="1" applyBorder="1"/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25" fillId="0" borderId="0" xfId="0" applyFont="1" applyBorder="1" applyAlignment="1"/>
    <xf numFmtId="0" fontId="33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164" fontId="33" fillId="2" borderId="4" xfId="0" applyNumberFormat="1" applyFont="1" applyFill="1" applyBorder="1"/>
    <xf numFmtId="0" fontId="33" fillId="0" borderId="1" xfId="0" applyFont="1" applyFill="1" applyBorder="1" applyAlignment="1">
      <alignment horizontal="center" vertical="center" wrapText="1"/>
    </xf>
    <xf numFmtId="164" fontId="33" fillId="2" borderId="1" xfId="0" applyNumberFormat="1" applyFont="1" applyFill="1" applyBorder="1"/>
    <xf numFmtId="0" fontId="25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/>
    <xf numFmtId="0" fontId="33" fillId="0" borderId="0" xfId="0" applyFont="1" applyBorder="1" applyAlignment="1">
      <alignment horizontal="center"/>
    </xf>
    <xf numFmtId="0" fontId="33" fillId="0" borderId="0" xfId="0" applyFont="1" applyBorder="1"/>
    <xf numFmtId="0" fontId="25" fillId="0" borderId="15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30" fillId="0" borderId="3" xfId="0" applyFont="1" applyBorder="1" applyAlignment="1">
      <alignment horizontal="left"/>
    </xf>
    <xf numFmtId="0" fontId="25" fillId="0" borderId="3" xfId="0" applyFont="1" applyBorder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164" fontId="25" fillId="2" borderId="4" xfId="0" applyNumberFormat="1" applyFont="1" applyFill="1" applyBorder="1"/>
    <xf numFmtId="164" fontId="25" fillId="2" borderId="1" xfId="0" applyNumberFormat="1" applyFont="1" applyFill="1" applyBorder="1"/>
    <xf numFmtId="0" fontId="25" fillId="0" borderId="0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right"/>
    </xf>
    <xf numFmtId="0" fontId="33" fillId="0" borderId="1" xfId="0" applyFont="1" applyBorder="1" applyAlignment="1">
      <alignment horizontal="right"/>
    </xf>
    <xf numFmtId="0" fontId="33" fillId="0" borderId="1" xfId="0" applyFont="1" applyBorder="1" applyAlignment="1">
      <alignment horizontal="right" wrapText="1"/>
    </xf>
    <xf numFmtId="0" fontId="25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right" vertical="center"/>
    </xf>
    <xf numFmtId="164" fontId="25" fillId="2" borderId="1" xfId="0" applyNumberFormat="1" applyFont="1" applyFill="1" applyBorder="1" applyAlignment="1">
      <alignment horizontal="right" vertical="center"/>
    </xf>
    <xf numFmtId="164" fontId="25" fillId="2" borderId="1" xfId="0" applyNumberFormat="1" applyFont="1" applyFill="1" applyBorder="1" applyAlignment="1">
      <alignment vertical="center"/>
    </xf>
    <xf numFmtId="0" fontId="33" fillId="0" borderId="1" xfId="0" applyFont="1" applyBorder="1" applyAlignment="1">
      <alignment horizontal="right" vertical="center"/>
    </xf>
    <xf numFmtId="164" fontId="33" fillId="2" borderId="1" xfId="0" applyNumberFormat="1" applyFont="1" applyFill="1" applyBorder="1" applyAlignment="1">
      <alignment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5" fillId="0" borderId="1" xfId="0" applyFont="1" applyBorder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164" fontId="33" fillId="2" borderId="1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9" applyFont="1"/>
    <xf numFmtId="0" fontId="30" fillId="0" borderId="0" xfId="9" applyFont="1"/>
    <xf numFmtId="0" fontId="25" fillId="0" borderId="14" xfId="10" applyFont="1" applyBorder="1" applyAlignment="1">
      <alignment horizontal="center" vertical="center" wrapText="1"/>
    </xf>
    <xf numFmtId="0" fontId="25" fillId="0" borderId="15" xfId="10" applyFont="1" applyBorder="1" applyAlignment="1">
      <alignment horizontal="center" vertical="center" wrapText="1"/>
    </xf>
    <xf numFmtId="0" fontId="25" fillId="0" borderId="15" xfId="10" applyFont="1" applyFill="1" applyBorder="1" applyAlignment="1">
      <alignment horizontal="center" vertical="center" wrapText="1"/>
    </xf>
    <xf numFmtId="0" fontId="25" fillId="0" borderId="16" xfId="10" applyFont="1" applyBorder="1" applyAlignment="1">
      <alignment horizontal="center" vertical="center" wrapText="1"/>
    </xf>
    <xf numFmtId="0" fontId="35" fillId="4" borderId="33" xfId="11" applyFont="1" applyFill="1" applyBorder="1" applyAlignment="1">
      <alignment horizontal="left" vertical="center" wrapText="1"/>
    </xf>
    <xf numFmtId="0" fontId="35" fillId="4" borderId="1" xfId="11" applyFont="1" applyFill="1" applyBorder="1" applyAlignment="1">
      <alignment horizontal="center" vertical="center" wrapText="1"/>
    </xf>
    <xf numFmtId="0" fontId="35" fillId="4" borderId="1" xfId="11" applyFont="1" applyFill="1" applyBorder="1" applyAlignment="1">
      <alignment horizontal="center" vertical="center"/>
    </xf>
    <xf numFmtId="0" fontId="35" fillId="4" borderId="39" xfId="11" applyFont="1" applyFill="1" applyBorder="1" applyAlignment="1">
      <alignment horizontal="center" vertical="center"/>
    </xf>
    <xf numFmtId="0" fontId="35" fillId="5" borderId="1" xfId="9" applyFont="1" applyFill="1" applyBorder="1" applyAlignment="1">
      <alignment horizontal="center" vertical="center" wrapText="1"/>
    </xf>
    <xf numFmtId="0" fontId="35" fillId="6" borderId="33" xfId="11" applyFont="1" applyFill="1" applyBorder="1" applyAlignment="1">
      <alignment horizontal="left" vertical="center" wrapText="1"/>
    </xf>
    <xf numFmtId="0" fontId="35" fillId="6" borderId="1" xfId="11" applyFont="1" applyFill="1" applyBorder="1" applyAlignment="1">
      <alignment horizontal="center" vertical="center" wrapText="1"/>
    </xf>
    <xf numFmtId="0" fontId="35" fillId="6" borderId="1" xfId="11" applyFont="1" applyFill="1" applyBorder="1" applyAlignment="1">
      <alignment horizontal="center" vertical="center"/>
    </xf>
    <xf numFmtId="0" fontId="35" fillId="6" borderId="39" xfId="11" applyFont="1" applyFill="1" applyBorder="1" applyAlignment="1">
      <alignment horizontal="center" vertical="center"/>
    </xf>
    <xf numFmtId="0" fontId="35" fillId="7" borderId="33" xfId="11" applyFont="1" applyFill="1" applyBorder="1" applyAlignment="1">
      <alignment horizontal="left" vertical="center" wrapText="1"/>
    </xf>
    <xf numFmtId="0" fontId="35" fillId="7" borderId="1" xfId="11" applyFont="1" applyFill="1" applyBorder="1" applyAlignment="1">
      <alignment horizontal="center" vertical="center" wrapText="1"/>
    </xf>
    <xf numFmtId="0" fontId="35" fillId="7" borderId="1" xfId="11" applyFont="1" applyFill="1" applyBorder="1" applyAlignment="1">
      <alignment horizontal="center" vertical="center"/>
    </xf>
    <xf numFmtId="0" fontId="35" fillId="7" borderId="39" xfId="11" applyFont="1" applyFill="1" applyBorder="1" applyAlignment="1">
      <alignment horizontal="center" vertical="center"/>
    </xf>
    <xf numFmtId="0" fontId="35" fillId="8" borderId="33" xfId="10" applyFont="1" applyFill="1" applyBorder="1" applyAlignment="1">
      <alignment horizontal="left" vertical="center" wrapText="1"/>
    </xf>
    <xf numFmtId="0" fontId="35" fillId="8" borderId="1" xfId="11" applyFont="1" applyFill="1" applyBorder="1" applyAlignment="1">
      <alignment horizontal="center" vertical="center" wrapText="1"/>
    </xf>
    <xf numFmtId="0" fontId="35" fillId="8" borderId="1" xfId="11" applyFont="1" applyFill="1" applyBorder="1" applyAlignment="1">
      <alignment horizontal="center" vertical="center"/>
    </xf>
    <xf numFmtId="0" fontId="35" fillId="9" borderId="1" xfId="9" applyFont="1" applyFill="1" applyBorder="1" applyAlignment="1">
      <alignment horizontal="center" vertical="center"/>
    </xf>
    <xf numFmtId="0" fontId="35" fillId="8" borderId="39" xfId="11" applyFont="1" applyFill="1" applyBorder="1" applyAlignment="1">
      <alignment horizontal="center" vertical="center"/>
    </xf>
    <xf numFmtId="0" fontId="35" fillId="10" borderId="33" xfId="11" applyFont="1" applyFill="1" applyBorder="1" applyAlignment="1">
      <alignment horizontal="left" vertical="center" wrapText="1"/>
    </xf>
    <xf numFmtId="0" fontId="35" fillId="10" borderId="1" xfId="11" applyFont="1" applyFill="1" applyBorder="1" applyAlignment="1">
      <alignment horizontal="center" vertical="center" wrapText="1"/>
    </xf>
    <xf numFmtId="0" fontId="35" fillId="10" borderId="1" xfId="11" applyFont="1" applyFill="1" applyBorder="1" applyAlignment="1">
      <alignment horizontal="center" vertical="center"/>
    </xf>
    <xf numFmtId="0" fontId="35" fillId="10" borderId="39" xfId="11" applyFont="1" applyFill="1" applyBorder="1" applyAlignment="1">
      <alignment horizontal="center" vertical="center"/>
    </xf>
    <xf numFmtId="0" fontId="35" fillId="11" borderId="33" xfId="10" applyFont="1" applyFill="1" applyBorder="1" applyAlignment="1">
      <alignment horizontal="left" vertical="center" wrapText="1"/>
    </xf>
    <xf numFmtId="0" fontId="35" fillId="11" borderId="2" xfId="10" applyFont="1" applyFill="1" applyBorder="1" applyAlignment="1">
      <alignment horizontal="center" vertical="center" wrapText="1"/>
    </xf>
    <xf numFmtId="0" fontId="35" fillId="11" borderId="2" xfId="10" applyFont="1" applyFill="1" applyBorder="1" applyAlignment="1">
      <alignment horizontal="center" vertical="center"/>
    </xf>
    <xf numFmtId="0" fontId="35" fillId="11" borderId="52" xfId="10" applyFont="1" applyFill="1" applyBorder="1" applyAlignment="1">
      <alignment horizontal="center" vertical="center" wrapText="1"/>
    </xf>
    <xf numFmtId="0" fontId="35" fillId="11" borderId="32" xfId="10" applyFont="1" applyFill="1" applyBorder="1" applyAlignment="1">
      <alignment horizontal="center" vertical="center" wrapText="1"/>
    </xf>
    <xf numFmtId="0" fontId="35" fillId="11" borderId="32" xfId="10" applyFont="1" applyFill="1" applyBorder="1" applyAlignment="1">
      <alignment horizontal="center" vertical="center"/>
    </xf>
    <xf numFmtId="0" fontId="35" fillId="11" borderId="60" xfId="10" applyFont="1" applyFill="1" applyBorder="1" applyAlignment="1">
      <alignment horizontal="center" vertical="center" wrapText="1"/>
    </xf>
    <xf numFmtId="0" fontId="35" fillId="12" borderId="33" xfId="11" applyFont="1" applyFill="1" applyBorder="1" applyAlignment="1">
      <alignment horizontal="left" vertical="center" wrapText="1"/>
    </xf>
    <xf numFmtId="0" fontId="35" fillId="12" borderId="1" xfId="11" applyFont="1" applyFill="1" applyBorder="1" applyAlignment="1">
      <alignment horizontal="center" vertical="center" wrapText="1"/>
    </xf>
    <xf numFmtId="0" fontId="35" fillId="12" borderId="1" xfId="10" applyFont="1" applyFill="1" applyBorder="1" applyAlignment="1">
      <alignment horizontal="center" vertical="center" wrapText="1"/>
    </xf>
    <xf numFmtId="0" fontId="35" fillId="12" borderId="1" xfId="11" applyFont="1" applyFill="1" applyBorder="1" applyAlignment="1">
      <alignment horizontal="center" vertical="center"/>
    </xf>
    <xf numFmtId="0" fontId="36" fillId="12" borderId="1" xfId="11" applyFont="1" applyFill="1" applyBorder="1" applyAlignment="1">
      <alignment horizontal="center" vertical="center" wrapText="1"/>
    </xf>
    <xf numFmtId="0" fontId="35" fillId="12" borderId="39" xfId="11" applyFont="1" applyFill="1" applyBorder="1" applyAlignment="1">
      <alignment horizontal="center" vertical="center" wrapText="1"/>
    </xf>
    <xf numFmtId="0" fontId="35" fillId="13" borderId="33" xfId="11" applyFont="1" applyFill="1" applyBorder="1" applyAlignment="1">
      <alignment horizontal="left" vertical="center" wrapText="1"/>
    </xf>
    <xf numFmtId="0" fontId="35" fillId="13" borderId="1" xfId="11" applyFont="1" applyFill="1" applyBorder="1" applyAlignment="1">
      <alignment horizontal="center" vertical="center" wrapText="1"/>
    </xf>
    <xf numFmtId="0" fontId="35" fillId="13" borderId="39" xfId="11" applyFont="1" applyFill="1" applyBorder="1" applyAlignment="1">
      <alignment horizontal="center" vertical="center" wrapText="1"/>
    </xf>
    <xf numFmtId="0" fontId="35" fillId="13" borderId="12" xfId="11" applyFont="1" applyFill="1" applyBorder="1" applyAlignment="1">
      <alignment horizontal="left" vertical="center" wrapText="1"/>
    </xf>
    <xf numFmtId="0" fontId="35" fillId="13" borderId="13" xfId="11" applyFont="1" applyFill="1" applyBorder="1" applyAlignment="1">
      <alignment horizontal="center" vertical="center" wrapText="1"/>
    </xf>
    <xf numFmtId="0" fontId="35" fillId="13" borderId="13" xfId="11" applyFont="1" applyFill="1" applyBorder="1" applyAlignment="1">
      <alignment horizontal="center" vertical="center"/>
    </xf>
    <xf numFmtId="0" fontId="35" fillId="13" borderId="31" xfId="11" applyFont="1" applyFill="1" applyBorder="1" applyAlignment="1">
      <alignment horizontal="center" vertical="center" wrapText="1"/>
    </xf>
    <xf numFmtId="0" fontId="31" fillId="0" borderId="0" xfId="10" applyFont="1" applyAlignment="1">
      <alignment vertical="center"/>
    </xf>
    <xf numFmtId="0" fontId="30" fillId="0" borderId="0" xfId="10" applyFont="1" applyAlignment="1">
      <alignment vertical="center"/>
    </xf>
    <xf numFmtId="0" fontId="25" fillId="0" borderId="15" xfId="9" applyFont="1" applyBorder="1" applyAlignment="1">
      <alignment horizontal="center" vertical="center" wrapText="1"/>
    </xf>
    <xf numFmtId="0" fontId="37" fillId="0" borderId="0" xfId="9" applyFont="1"/>
    <xf numFmtId="0" fontId="35" fillId="11" borderId="60" xfId="10" applyFont="1" applyFill="1" applyBorder="1" applyAlignment="1">
      <alignment horizontal="center" vertical="center"/>
    </xf>
    <xf numFmtId="0" fontId="35" fillId="14" borderId="33" xfId="11" applyFont="1" applyFill="1" applyBorder="1" applyAlignment="1">
      <alignment horizontal="left" vertical="center" wrapText="1"/>
    </xf>
    <xf numFmtId="0" fontId="35" fillId="14" borderId="1" xfId="11" applyFont="1" applyFill="1" applyBorder="1" applyAlignment="1">
      <alignment horizontal="center" vertical="center" wrapText="1"/>
    </xf>
    <xf numFmtId="0" fontId="35" fillId="14" borderId="1" xfId="11" applyFont="1" applyFill="1" applyBorder="1" applyAlignment="1">
      <alignment horizontal="center" vertical="center"/>
    </xf>
    <xf numFmtId="0" fontId="35" fillId="14" borderId="39" xfId="11" applyFont="1" applyFill="1" applyBorder="1" applyAlignment="1">
      <alignment horizontal="center" vertical="center"/>
    </xf>
    <xf numFmtId="0" fontId="35" fillId="13" borderId="1" xfId="11" applyFont="1" applyFill="1" applyBorder="1" applyAlignment="1">
      <alignment horizontal="center" vertical="center"/>
    </xf>
    <xf numFmtId="0" fontId="35" fillId="13" borderId="27" xfId="11" applyFont="1" applyFill="1" applyBorder="1" applyAlignment="1">
      <alignment horizontal="left" vertical="center" wrapText="1"/>
    </xf>
    <xf numFmtId="0" fontId="35" fillId="13" borderId="28" xfId="11" applyFont="1" applyFill="1" applyBorder="1" applyAlignment="1">
      <alignment horizontal="center" vertical="center" wrapText="1"/>
    </xf>
    <xf numFmtId="0" fontId="35" fillId="13" borderId="28" xfId="11" applyFont="1" applyFill="1" applyBorder="1" applyAlignment="1">
      <alignment horizontal="center" vertical="center"/>
    </xf>
    <xf numFmtId="0" fontId="35" fillId="13" borderId="61" xfId="11" applyFont="1" applyFill="1" applyBorder="1" applyAlignment="1">
      <alignment horizontal="center" vertical="center" wrapText="1"/>
    </xf>
    <xf numFmtId="0" fontId="25" fillId="0" borderId="0" xfId="10" applyFont="1" applyAlignment="1">
      <alignment vertical="center"/>
    </xf>
    <xf numFmtId="0" fontId="35" fillId="8" borderId="1" xfId="10" applyFont="1" applyFill="1" applyBorder="1" applyAlignment="1">
      <alignment horizontal="center" vertical="center" wrapText="1"/>
    </xf>
    <xf numFmtId="0" fontId="35" fillId="8" borderId="1" xfId="10" applyFont="1" applyFill="1" applyBorder="1" applyAlignment="1">
      <alignment horizontal="center" vertical="center"/>
    </xf>
    <xf numFmtId="0" fontId="35" fillId="8" borderId="39" xfId="10" applyFont="1" applyFill="1" applyBorder="1" applyAlignment="1">
      <alignment horizontal="center" vertical="center"/>
    </xf>
    <xf numFmtId="0" fontId="35" fillId="11" borderId="52" xfId="10" applyFont="1" applyFill="1" applyBorder="1" applyAlignment="1">
      <alignment horizontal="center" vertical="center"/>
    </xf>
    <xf numFmtId="0" fontId="35" fillId="13" borderId="39" xfId="11" applyFont="1" applyFill="1" applyBorder="1" applyAlignment="1">
      <alignment horizontal="center" vertical="center"/>
    </xf>
    <xf numFmtId="0" fontId="35" fillId="13" borderId="61" xfId="11" applyFont="1" applyFill="1" applyBorder="1" applyAlignment="1">
      <alignment horizontal="center" vertical="center"/>
    </xf>
    <xf numFmtId="0" fontId="36" fillId="0" borderId="0" xfId="9" applyFont="1" applyAlignment="1">
      <alignment horizontal="left"/>
    </xf>
    <xf numFmtId="0" fontId="36" fillId="0" borderId="0" xfId="9" applyFont="1" applyAlignment="1">
      <alignment horizontal="left" wrapText="1"/>
    </xf>
    <xf numFmtId="0" fontId="25" fillId="0" borderId="0" xfId="10" applyFont="1"/>
    <xf numFmtId="0" fontId="25" fillId="0" borderId="0" xfId="10" applyFont="1" applyBorder="1" applyAlignment="1">
      <alignment horizontal="center" vertical="center" wrapText="1"/>
    </xf>
    <xf numFmtId="0" fontId="25" fillId="6" borderId="1" xfId="10" applyFont="1" applyFill="1" applyBorder="1" applyAlignment="1">
      <alignment horizontal="left" vertical="center"/>
    </xf>
    <xf numFmtId="0" fontId="25" fillId="6" borderId="1" xfId="10" applyFont="1" applyFill="1" applyBorder="1" applyAlignment="1">
      <alignment horizontal="center" vertical="center"/>
    </xf>
    <xf numFmtId="14" fontId="25" fillId="6" borderId="1" xfId="10" applyNumberFormat="1" applyFont="1" applyFill="1" applyBorder="1" applyAlignment="1">
      <alignment horizontal="center" vertical="center"/>
    </xf>
    <xf numFmtId="0" fontId="35" fillId="0" borderId="0" xfId="10" applyFont="1" applyBorder="1" applyAlignment="1">
      <alignment horizontal="center" vertical="center" wrapText="1"/>
    </xf>
    <xf numFmtId="0" fontId="25" fillId="7" borderId="4" xfId="10" applyFont="1" applyFill="1" applyBorder="1" applyAlignment="1">
      <alignment horizontal="left" vertical="center" wrapText="1"/>
    </xf>
    <xf numFmtId="0" fontId="25" fillId="7" borderId="1" xfId="10" applyFont="1" applyFill="1" applyBorder="1" applyAlignment="1">
      <alignment horizontal="center" vertical="center" wrapText="1"/>
    </xf>
    <xf numFmtId="14" fontId="25" fillId="7" borderId="4" xfId="10" applyNumberFormat="1" applyFont="1" applyFill="1" applyBorder="1" applyAlignment="1">
      <alignment horizontal="center" vertical="center" wrapText="1"/>
    </xf>
    <xf numFmtId="0" fontId="38" fillId="15" borderId="1" xfId="10" applyFont="1" applyFill="1" applyBorder="1" applyAlignment="1">
      <alignment horizontal="left" vertical="center" wrapText="1"/>
    </xf>
    <xf numFmtId="0" fontId="38" fillId="15" borderId="1" xfId="10" applyFont="1" applyFill="1" applyBorder="1" applyAlignment="1">
      <alignment horizontal="center" vertical="center"/>
    </xf>
    <xf numFmtId="14" fontId="38" fillId="15" borderId="1" xfId="10" applyNumberFormat="1" applyFont="1" applyFill="1" applyBorder="1" applyAlignment="1">
      <alignment horizontal="center" vertical="center"/>
    </xf>
    <xf numFmtId="0" fontId="25" fillId="16" borderId="1" xfId="10" applyFont="1" applyFill="1" applyBorder="1" applyAlignment="1">
      <alignment wrapText="1"/>
    </xf>
    <xf numFmtId="0" fontId="25" fillId="16" borderId="1" xfId="10" applyFont="1" applyFill="1" applyBorder="1" applyAlignment="1">
      <alignment horizontal="center" vertical="center" wrapText="1"/>
    </xf>
    <xf numFmtId="0" fontId="25" fillId="16" borderId="1" xfId="10" applyFont="1" applyFill="1" applyBorder="1" applyAlignment="1">
      <alignment horizontal="center" vertical="center"/>
    </xf>
    <xf numFmtId="14" fontId="25" fillId="16" borderId="1" xfId="10" applyNumberFormat="1" applyFont="1" applyFill="1" applyBorder="1" applyAlignment="1">
      <alignment horizontal="center" vertical="center"/>
    </xf>
    <xf numFmtId="0" fontId="25" fillId="16" borderId="4" xfId="10" applyFont="1" applyFill="1" applyBorder="1" applyAlignment="1">
      <alignment horizontal="center" vertical="center"/>
    </xf>
    <xf numFmtId="0" fontId="25" fillId="16" borderId="4" xfId="10" applyFont="1" applyFill="1" applyBorder="1" applyAlignment="1">
      <alignment horizontal="center" vertical="center" wrapText="1"/>
    </xf>
    <xf numFmtId="14" fontId="25" fillId="16" borderId="4" xfId="10" applyNumberFormat="1" applyFont="1" applyFill="1" applyBorder="1" applyAlignment="1">
      <alignment horizontal="center" vertical="center"/>
    </xf>
    <xf numFmtId="0" fontId="38" fillId="12" borderId="1" xfId="10" applyFont="1" applyFill="1" applyBorder="1" applyAlignment="1">
      <alignment horizontal="left" vertical="center" wrapText="1"/>
    </xf>
    <xf numFmtId="0" fontId="38" fillId="12" borderId="1" xfId="10" applyFont="1" applyFill="1" applyBorder="1" applyAlignment="1">
      <alignment horizontal="center" vertical="center"/>
    </xf>
    <xf numFmtId="14" fontId="38" fillId="12" borderId="1" xfId="10" applyNumberFormat="1" applyFont="1" applyFill="1" applyBorder="1" applyAlignment="1">
      <alignment horizontal="center" vertical="center"/>
    </xf>
    <xf numFmtId="0" fontId="25" fillId="17" borderId="4" xfId="10" applyFont="1" applyFill="1" applyBorder="1" applyAlignment="1">
      <alignment horizontal="left" vertical="center" wrapText="1"/>
    </xf>
    <xf numFmtId="0" fontId="25" fillId="17" borderId="4" xfId="10" applyFont="1" applyFill="1" applyBorder="1" applyAlignment="1">
      <alignment horizontal="center" vertical="center" wrapText="1"/>
    </xf>
    <xf numFmtId="14" fontId="25" fillId="17" borderId="4" xfId="10" applyNumberFormat="1" applyFont="1" applyFill="1" applyBorder="1" applyAlignment="1">
      <alignment horizontal="center" vertical="center" wrapText="1"/>
    </xf>
    <xf numFmtId="0" fontId="25" fillId="0" borderId="1" xfId="10" applyFont="1" applyBorder="1"/>
    <xf numFmtId="0" fontId="25" fillId="0" borderId="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top" wrapText="1"/>
    </xf>
    <xf numFmtId="0" fontId="25" fillId="0" borderId="8" xfId="0" applyFont="1" applyBorder="1" applyAlignment="1">
      <alignment vertical="top" wrapText="1"/>
    </xf>
    <xf numFmtId="0" fontId="25" fillId="0" borderId="2" xfId="0" applyFont="1" applyBorder="1"/>
    <xf numFmtId="0" fontId="25" fillId="0" borderId="8" xfId="0" applyFont="1" applyBorder="1"/>
    <xf numFmtId="0" fontId="41" fillId="0" borderId="0" xfId="0" applyFont="1" applyAlignment="1">
      <alignment horizontal="center" vertical="center" wrapText="1"/>
    </xf>
    <xf numFmtId="0" fontId="27" fillId="0" borderId="0" xfId="10" applyFont="1" applyAlignment="1">
      <alignment vertical="center" wrapText="1"/>
    </xf>
    <xf numFmtId="0" fontId="25" fillId="0" borderId="0" xfId="10" applyFont="1" applyBorder="1" applyAlignment="1">
      <alignment vertical="center"/>
    </xf>
    <xf numFmtId="0" fontId="8" fillId="0" borderId="0" xfId="0" applyFont="1" applyFill="1" applyBorder="1"/>
    <xf numFmtId="0" fontId="8" fillId="2" borderId="1" xfId="0" applyFont="1" applyFill="1" applyBorder="1"/>
    <xf numFmtId="0" fontId="0" fillId="2" borderId="1" xfId="0" applyFill="1" applyBorder="1" applyAlignment="1"/>
    <xf numFmtId="0" fontId="40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3" fontId="23" fillId="0" borderId="0" xfId="2" applyNumberFormat="1" applyFont="1" applyBorder="1" applyAlignment="1">
      <alignment vertical="top" wrapText="1"/>
    </xf>
    <xf numFmtId="3" fontId="23" fillId="0" borderId="0" xfId="3" applyNumberFormat="1" applyFont="1" applyFill="1" applyBorder="1" applyAlignment="1">
      <alignment vertical="top" wrapText="1"/>
    </xf>
    <xf numFmtId="3" fontId="23" fillId="0" borderId="0" xfId="4" applyNumberFormat="1" applyFont="1" applyFill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22" fillId="0" borderId="0" xfId="0" applyFont="1" applyBorder="1" applyAlignment="1">
      <alignment vertical="top"/>
    </xf>
    <xf numFmtId="3" fontId="23" fillId="0" borderId="0" xfId="5" applyNumberFormat="1" applyFont="1" applyFill="1" applyBorder="1" applyAlignment="1">
      <alignment vertical="top" wrapText="1"/>
    </xf>
    <xf numFmtId="0" fontId="17" fillId="0" borderId="0" xfId="0" applyFont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3" fontId="23" fillId="0" borderId="0" xfId="2" applyNumberFormat="1" applyFont="1" applyFill="1" applyBorder="1" applyAlignment="1">
      <alignment vertical="top" wrapText="1"/>
    </xf>
    <xf numFmtId="0" fontId="27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2" borderId="10" xfId="0" applyFont="1" applyFill="1" applyBorder="1" applyAlignment="1">
      <alignment vertical="center" wrapText="1"/>
    </xf>
    <xf numFmtId="0" fontId="25" fillId="2" borderId="33" xfId="0" applyFont="1" applyFill="1" applyBorder="1" applyAlignment="1">
      <alignment vertical="center" wrapText="1"/>
    </xf>
    <xf numFmtId="0" fontId="25" fillId="2" borderId="12" xfId="0" applyFont="1" applyFill="1" applyBorder="1" applyAlignment="1">
      <alignment vertical="center" wrapText="1"/>
    </xf>
    <xf numFmtId="0" fontId="25" fillId="2" borderId="14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25" fillId="2" borderId="33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34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7" fillId="0" borderId="35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3" xfId="0" applyFont="1" applyBorder="1" applyAlignment="1"/>
    <xf numFmtId="0" fontId="27" fillId="0" borderId="0" xfId="0" applyFont="1" applyAlignment="1">
      <alignment horizontal="center" wrapText="1"/>
    </xf>
    <xf numFmtId="0" fontId="30" fillId="0" borderId="17" xfId="0" applyFont="1" applyBorder="1" applyAlignment="1">
      <alignment horizontal="left"/>
    </xf>
    <xf numFmtId="0" fontId="30" fillId="0" borderId="18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27" fillId="0" borderId="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9" fillId="0" borderId="0" xfId="0" applyFont="1" applyAlignment="1">
      <alignment horizontal="center" wrapText="1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left" wrapText="1"/>
    </xf>
    <xf numFmtId="0" fontId="21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8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7" fillId="0" borderId="0" xfId="9" applyFont="1" applyAlignment="1">
      <alignment horizontal="center" vertical="center" wrapText="1"/>
    </xf>
    <xf numFmtId="0" fontId="36" fillId="0" borderId="0" xfId="9" applyFont="1" applyAlignment="1">
      <alignment horizontal="left" wrapText="1"/>
    </xf>
    <xf numFmtId="0" fontId="36" fillId="0" borderId="0" xfId="9" applyFont="1" applyAlignment="1">
      <alignment horizontal="left" vertical="top" wrapText="1"/>
    </xf>
    <xf numFmtId="0" fontId="36" fillId="0" borderId="0" xfId="10" applyFont="1" applyAlignment="1">
      <alignment horizontal="left" vertical="center" wrapText="1"/>
    </xf>
    <xf numFmtId="0" fontId="27" fillId="0" borderId="0" xfId="1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26" fillId="0" borderId="0" xfId="0" applyFont="1" applyAlignment="1">
      <alignment horizontal="left" vertical="top" wrapText="1"/>
    </xf>
    <xf numFmtId="0" fontId="25" fillId="0" borderId="44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30" fillId="0" borderId="4" xfId="0" applyFont="1" applyBorder="1" applyAlignment="1">
      <alignment horizontal="center" vertical="center" wrapText="1"/>
    </xf>
    <xf numFmtId="49" fontId="36" fillId="18" borderId="4" xfId="0" applyNumberFormat="1" applyFont="1" applyFill="1" applyBorder="1" applyAlignment="1">
      <alignment horizontal="left" vertical="center" indent="1"/>
    </xf>
    <xf numFmtId="0" fontId="36" fillId="18" borderId="4" xfId="0" applyFont="1" applyFill="1" applyBorder="1" applyAlignment="1">
      <alignment horizontal="center" vertical="center" wrapText="1"/>
    </xf>
    <xf numFmtId="0" fontId="36" fillId="18" borderId="4" xfId="0" applyFont="1" applyFill="1" applyBorder="1" applyAlignment="1">
      <alignment horizontal="left" vertical="center" wrapText="1" indent="1"/>
    </xf>
    <xf numFmtId="0" fontId="28" fillId="18" borderId="4" xfId="9" applyFont="1" applyFill="1" applyBorder="1" applyAlignment="1">
      <alignment horizontal="left" vertical="center" wrapText="1" indent="1"/>
    </xf>
    <xf numFmtId="0" fontId="36" fillId="18" borderId="4" xfId="9" applyFont="1" applyFill="1" applyBorder="1" applyAlignment="1">
      <alignment horizontal="left" vertical="center" wrapText="1" indent="1"/>
    </xf>
    <xf numFmtId="0" fontId="36" fillId="18" borderId="1" xfId="9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46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left"/>
    </xf>
    <xf numFmtId="0" fontId="21" fillId="2" borderId="1" xfId="0" applyFont="1" applyFill="1" applyBorder="1"/>
    <xf numFmtId="0" fontId="21" fillId="2" borderId="54" xfId="0" applyFont="1" applyFill="1" applyBorder="1"/>
    <xf numFmtId="0" fontId="21" fillId="2" borderId="52" xfId="0" applyFont="1" applyFill="1" applyBorder="1"/>
    <xf numFmtId="0" fontId="21" fillId="2" borderId="1" xfId="1" applyNumberFormat="1" applyFont="1" applyFill="1" applyBorder="1"/>
    <xf numFmtId="164" fontId="21" fillId="2" borderId="1" xfId="0" applyNumberFormat="1" applyFont="1" applyFill="1" applyBorder="1"/>
    <xf numFmtId="164" fontId="21" fillId="2" borderId="54" xfId="0" applyNumberFormat="1" applyFont="1" applyFill="1" applyBorder="1"/>
    <xf numFmtId="0" fontId="21" fillId="0" borderId="33" xfId="0" applyFont="1" applyFill="1" applyBorder="1" applyAlignment="1">
      <alignment horizontal="left" wrapText="1"/>
    </xf>
    <xf numFmtId="0" fontId="21" fillId="0" borderId="1" xfId="1" applyNumberFormat="1" applyFont="1" applyFill="1" applyBorder="1"/>
    <xf numFmtId="164" fontId="21" fillId="0" borderId="1" xfId="0" applyNumberFormat="1" applyFont="1" applyFill="1" applyBorder="1"/>
    <xf numFmtId="164" fontId="21" fillId="0" borderId="39" xfId="0" applyNumberFormat="1" applyFont="1" applyFill="1" applyBorder="1"/>
    <xf numFmtId="164" fontId="21" fillId="0" borderId="33" xfId="0" applyNumberFormat="1" applyFont="1" applyFill="1" applyBorder="1"/>
    <xf numFmtId="164" fontId="21" fillId="0" borderId="8" xfId="0" applyNumberFormat="1" applyFont="1" applyFill="1" applyBorder="1"/>
    <xf numFmtId="0" fontId="21" fillId="0" borderId="33" xfId="0" applyFont="1" applyBorder="1" applyAlignment="1">
      <alignment horizontal="left" wrapText="1"/>
    </xf>
    <xf numFmtId="0" fontId="21" fillId="0" borderId="1" xfId="0" applyFont="1" applyBorder="1"/>
    <xf numFmtId="0" fontId="21" fillId="0" borderId="39" xfId="0" applyFont="1" applyBorder="1"/>
    <xf numFmtId="0" fontId="21" fillId="0" borderId="33" xfId="0" applyFont="1" applyBorder="1"/>
    <xf numFmtId="0" fontId="21" fillId="2" borderId="33" xfId="0" applyFont="1" applyFill="1" applyBorder="1" applyAlignment="1">
      <alignment horizontal="left" wrapText="1"/>
    </xf>
    <xf numFmtId="0" fontId="21" fillId="2" borderId="3" xfId="0" applyFont="1" applyFill="1" applyBorder="1"/>
    <xf numFmtId="0" fontId="21" fillId="2" borderId="36" xfId="0" applyFont="1" applyFill="1" applyBorder="1"/>
    <xf numFmtId="0" fontId="21" fillId="2" borderId="34" xfId="0" applyFont="1" applyFill="1" applyBorder="1"/>
    <xf numFmtId="0" fontId="21" fillId="2" borderId="27" xfId="0" applyFont="1" applyFill="1" applyBorder="1" applyAlignment="1">
      <alignment horizontal="left" wrapText="1"/>
    </xf>
    <xf numFmtId="164" fontId="21" fillId="2" borderId="13" xfId="1" applyNumberFormat="1" applyFont="1" applyFill="1" applyBorder="1"/>
    <xf numFmtId="164" fontId="21" fillId="2" borderId="31" xfId="1" applyNumberFormat="1" applyFont="1" applyFill="1" applyBorder="1"/>
    <xf numFmtId="164" fontId="21" fillId="2" borderId="51" xfId="1" applyNumberFormat="1" applyFont="1" applyFill="1" applyBorder="1"/>
    <xf numFmtId="0" fontId="21" fillId="0" borderId="0" xfId="0" applyFont="1" applyAlignment="1">
      <alignment horizontal="left"/>
    </xf>
    <xf numFmtId="164" fontId="21" fillId="2" borderId="41" xfId="0" applyNumberFormat="1" applyFont="1" applyFill="1" applyBorder="1"/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2" borderId="8" xfId="0" applyFont="1" applyFill="1" applyBorder="1"/>
    <xf numFmtId="164" fontId="21" fillId="2" borderId="8" xfId="0" applyNumberFormat="1" applyFont="1" applyFill="1" applyBorder="1"/>
    <xf numFmtId="0" fontId="21" fillId="0" borderId="8" xfId="0" applyFont="1" applyBorder="1"/>
    <xf numFmtId="0" fontId="21" fillId="2" borderId="17" xfId="0" applyFont="1" applyFill="1" applyBorder="1"/>
    <xf numFmtId="164" fontId="21" fillId="2" borderId="53" xfId="1" applyNumberFormat="1" applyFont="1" applyFill="1" applyBorder="1"/>
    <xf numFmtId="0" fontId="21" fillId="2" borderId="40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164" fontId="21" fillId="0" borderId="41" xfId="0" applyNumberFormat="1" applyFont="1" applyFill="1" applyBorder="1"/>
    <xf numFmtId="0" fontId="21" fillId="0" borderId="41" xfId="0" applyFont="1" applyBorder="1"/>
    <xf numFmtId="0" fontId="21" fillId="2" borderId="49" xfId="0" applyFont="1" applyFill="1" applyBorder="1"/>
    <xf numFmtId="164" fontId="21" fillId="2" borderId="42" xfId="1" applyNumberFormat="1" applyFont="1" applyFill="1" applyBorder="1"/>
    <xf numFmtId="164" fontId="21" fillId="2" borderId="52" xfId="0" applyNumberFormat="1" applyFont="1" applyFill="1" applyBorder="1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/>
    <xf numFmtId="0" fontId="0" fillId="0" borderId="7" xfId="0" applyBorder="1"/>
    <xf numFmtId="0" fontId="0" fillId="0" borderId="8" xfId="0" applyBorder="1"/>
    <xf numFmtId="0" fontId="0" fillId="0" borderId="1" xfId="0" applyFill="1" applyBorder="1" applyAlignment="1"/>
    <xf numFmtId="0" fontId="0" fillId="0" borderId="1" xfId="0" applyFill="1" applyBorder="1"/>
    <xf numFmtId="0" fontId="3" fillId="0" borderId="0" xfId="0" applyFont="1" applyBorder="1"/>
    <xf numFmtId="0" fontId="0" fillId="2" borderId="1" xfId="0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>
      <alignment wrapText="1"/>
    </xf>
    <xf numFmtId="0" fontId="3" fillId="0" borderId="0" xfId="0" applyFont="1" applyFill="1" applyBorder="1"/>
    <xf numFmtId="0" fontId="8" fillId="2" borderId="1" xfId="0" applyFont="1" applyFill="1" applyBorder="1"/>
    <xf numFmtId="0" fontId="0" fillId="0" borderId="4" xfId="0" applyBorder="1"/>
    <xf numFmtId="0" fontId="0" fillId="0" borderId="15" xfId="0" applyBorder="1" applyAlignment="1">
      <alignment horizontal="center" wrapText="1"/>
    </xf>
    <xf numFmtId="0" fontId="0" fillId="0" borderId="4" xfId="0" applyBorder="1" applyAlignment="1"/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4" fontId="0" fillId="2" borderId="1" xfId="0" applyNumberFormat="1" applyFill="1" applyBorder="1"/>
    <xf numFmtId="0" fontId="0" fillId="2" borderId="50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4" xfId="0" applyFill="1" applyBorder="1"/>
    <xf numFmtId="0" fontId="0" fillId="2" borderId="11" xfId="0" applyFill="1" applyBorder="1"/>
    <xf numFmtId="0" fontId="0" fillId="2" borderId="38" xfId="0" applyFill="1" applyBorder="1"/>
    <xf numFmtId="164" fontId="0" fillId="2" borderId="13" xfId="0" applyNumberFormat="1" applyFill="1" applyBorder="1"/>
    <xf numFmtId="164" fontId="0" fillId="2" borderId="31" xfId="0" applyNumberFormat="1" applyFill="1" applyBorder="1"/>
    <xf numFmtId="0" fontId="0" fillId="2" borderId="10" xfId="0" applyFill="1" applyBorder="1"/>
    <xf numFmtId="164" fontId="0" fillId="2" borderId="12" xfId="0" applyNumberFormat="1" applyFill="1" applyBorder="1"/>
    <xf numFmtId="0" fontId="0" fillId="0" borderId="46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33" xfId="0" applyFill="1" applyBorder="1"/>
    <xf numFmtId="0" fontId="0" fillId="0" borderId="39" xfId="0" applyFill="1" applyBorder="1"/>
    <xf numFmtId="0" fontId="0" fillId="0" borderId="48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41" xfId="0" applyFill="1" applyBorder="1"/>
    <xf numFmtId="0" fontId="0" fillId="0" borderId="49" xfId="0" applyFill="1" applyBorder="1"/>
    <xf numFmtId="0" fontId="0" fillId="0" borderId="34" xfId="0" applyFill="1" applyBorder="1"/>
    <xf numFmtId="0" fontId="0" fillId="0" borderId="3" xfId="0" applyFill="1" applyBorder="1"/>
    <xf numFmtId="0" fontId="0" fillId="0" borderId="36" xfId="0" applyFill="1" applyBorder="1"/>
    <xf numFmtId="0" fontId="0" fillId="2" borderId="37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31" xfId="0" applyFill="1" applyBorder="1"/>
    <xf numFmtId="0" fontId="0" fillId="2" borderId="40" xfId="0" applyFill="1" applyBorder="1"/>
    <xf numFmtId="0" fontId="8" fillId="2" borderId="4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42" fillId="0" borderId="1" xfId="0" applyFont="1" applyFill="1" applyBorder="1"/>
    <xf numFmtId="0" fontId="36" fillId="18" borderId="1" xfId="0" applyFont="1" applyFill="1" applyBorder="1" applyAlignment="1">
      <alignment horizontal="left" vertical="center" wrapText="1" indent="1"/>
    </xf>
    <xf numFmtId="0" fontId="36" fillId="18" borderId="1" xfId="0" applyFont="1" applyFill="1" applyBorder="1" applyAlignment="1">
      <alignment horizontal="center" vertical="center" wrapText="1"/>
    </xf>
    <xf numFmtId="0" fontId="28" fillId="18" borderId="1" xfId="0" applyFont="1" applyFill="1" applyBorder="1" applyAlignment="1">
      <alignment horizontal="left" vertical="center" wrapText="1" indent="1"/>
    </xf>
    <xf numFmtId="0" fontId="36" fillId="18" borderId="4" xfId="9" applyFont="1" applyFill="1" applyBorder="1" applyAlignment="1">
      <alignment horizontal="center" vertical="center" wrapText="1"/>
    </xf>
    <xf numFmtId="0" fontId="28" fillId="18" borderId="4" xfId="0" applyFont="1" applyFill="1" applyBorder="1" applyAlignment="1">
      <alignment horizontal="left" vertical="center" wrapText="1" indent="1"/>
    </xf>
    <xf numFmtId="0" fontId="36" fillId="18" borderId="1" xfId="9" applyFont="1" applyFill="1" applyBorder="1" applyAlignment="1">
      <alignment horizontal="left" vertical="center" wrapText="1" indent="1"/>
    </xf>
    <xf numFmtId="49" fontId="36" fillId="18" borderId="4" xfId="0" applyNumberFormat="1" applyFont="1" applyFill="1" applyBorder="1" applyAlignment="1">
      <alignment horizontal="left" vertical="center" wrapText="1" indent="1"/>
    </xf>
    <xf numFmtId="49" fontId="36" fillId="18" borderId="1" xfId="0" applyNumberFormat="1" applyFont="1" applyFill="1" applyBorder="1" applyAlignment="1">
      <alignment horizontal="left" vertical="center" indent="1"/>
    </xf>
    <xf numFmtId="49" fontId="36" fillId="18" borderId="1" xfId="0" applyNumberFormat="1" applyFont="1" applyFill="1" applyBorder="1" applyAlignment="1">
      <alignment horizontal="left" vertical="center" wrapText="1" indent="1"/>
    </xf>
    <xf numFmtId="0" fontId="36" fillId="18" borderId="33" xfId="9" applyFont="1" applyFill="1" applyBorder="1" applyAlignment="1">
      <alignment horizontal="center" vertical="center" wrapText="1"/>
    </xf>
    <xf numFmtId="0" fontId="36" fillId="19" borderId="62" xfId="0" applyFont="1" applyFill="1" applyBorder="1" applyAlignment="1">
      <alignment horizontal="center" vertical="top" wrapText="1"/>
    </xf>
    <xf numFmtId="0" fontId="36" fillId="19" borderId="62" xfId="0" applyFont="1" applyFill="1" applyBorder="1" applyAlignment="1">
      <alignment horizontal="left" vertical="top" wrapText="1"/>
    </xf>
    <xf numFmtId="0" fontId="36" fillId="19" borderId="63" xfId="0" applyFont="1" applyFill="1" applyBorder="1" applyAlignment="1">
      <alignment horizontal="left" vertical="top" wrapText="1"/>
    </xf>
    <xf numFmtId="49" fontId="36" fillId="19" borderId="62" xfId="0" applyNumberFormat="1" applyFont="1" applyFill="1" applyBorder="1" applyAlignment="1">
      <alignment horizontal="center" vertical="center" wrapText="1"/>
    </xf>
    <xf numFmtId="0" fontId="36" fillId="18" borderId="62" xfId="0" applyFont="1" applyFill="1" applyBorder="1" applyAlignment="1">
      <alignment horizontal="center" vertical="top" wrapText="1"/>
    </xf>
    <xf numFmtId="0" fontId="36" fillId="18" borderId="62" xfId="0" applyFont="1" applyFill="1" applyBorder="1" applyAlignment="1">
      <alignment horizontal="left" vertical="top" wrapText="1"/>
    </xf>
    <xf numFmtId="0" fontId="36" fillId="18" borderId="63" xfId="0" applyFont="1" applyFill="1" applyBorder="1" applyAlignment="1">
      <alignment horizontal="left" vertical="top" wrapText="1"/>
    </xf>
    <xf numFmtId="49" fontId="36" fillId="18" borderId="62" xfId="0" applyNumberFormat="1" applyFont="1" applyFill="1" applyBorder="1" applyAlignment="1">
      <alignment horizontal="center" vertical="center" wrapText="1"/>
    </xf>
    <xf numFmtId="0" fontId="36" fillId="19" borderId="62" xfId="0" applyFont="1" applyFill="1" applyBorder="1" applyAlignment="1">
      <alignment vertical="top" wrapText="1"/>
    </xf>
    <xf numFmtId="0" fontId="36" fillId="20" borderId="62" xfId="0" applyFont="1" applyFill="1" applyBorder="1" applyAlignment="1">
      <alignment horizontal="left" vertical="top" wrapText="1"/>
    </xf>
    <xf numFmtId="0" fontId="36" fillId="20" borderId="62" xfId="0" applyFont="1" applyFill="1" applyBorder="1" applyAlignment="1">
      <alignment horizontal="center" vertical="top" wrapText="1"/>
    </xf>
    <xf numFmtId="0" fontId="36" fillId="20" borderId="63" xfId="0" applyFont="1" applyFill="1" applyBorder="1" applyAlignment="1">
      <alignment horizontal="left" vertical="top" wrapText="1"/>
    </xf>
    <xf numFmtId="49" fontId="36" fillId="20" borderId="62" xfId="0" applyNumberFormat="1" applyFont="1" applyFill="1" applyBorder="1" applyAlignment="1">
      <alignment horizontal="center" vertical="center" wrapText="1"/>
    </xf>
    <xf numFmtId="0" fontId="36" fillId="19" borderId="64" xfId="0" applyFont="1" applyFill="1" applyBorder="1" applyAlignment="1">
      <alignment horizontal="left" vertical="top" wrapText="1"/>
    </xf>
    <xf numFmtId="0" fontId="36" fillId="21" borderId="4" xfId="0" applyFont="1" applyFill="1" applyBorder="1" applyAlignment="1">
      <alignment horizontal="left" vertical="center"/>
    </xf>
    <xf numFmtId="0" fontId="36" fillId="21" borderId="4" xfId="0" applyFont="1" applyFill="1" applyBorder="1" applyAlignment="1">
      <alignment vertical="center" wrapText="1"/>
    </xf>
    <xf numFmtId="0" fontId="36" fillId="21" borderId="4" xfId="0" applyFont="1" applyFill="1" applyBorder="1" applyAlignment="1">
      <alignment horizontal="center" vertical="center"/>
    </xf>
    <xf numFmtId="0" fontId="36" fillId="21" borderId="4" xfId="0" applyFont="1" applyFill="1" applyBorder="1" applyAlignment="1">
      <alignment horizontal="left" vertical="center" wrapText="1"/>
    </xf>
    <xf numFmtId="14" fontId="36" fillId="21" borderId="4" xfId="0" applyNumberFormat="1" applyFont="1" applyFill="1" applyBorder="1" applyAlignment="1">
      <alignment horizontal="right" vertical="center" wrapText="1"/>
    </xf>
    <xf numFmtId="4" fontId="36" fillId="21" borderId="4" xfId="0" applyNumberFormat="1" applyFont="1" applyFill="1" applyBorder="1" applyAlignment="1">
      <alignment vertical="center"/>
    </xf>
    <xf numFmtId="0" fontId="36" fillId="21" borderId="4" xfId="0" applyFont="1" applyFill="1" applyBorder="1" applyAlignment="1">
      <alignment vertical="center"/>
    </xf>
    <xf numFmtId="0" fontId="36" fillId="21" borderId="1" xfId="0" applyFont="1" applyFill="1" applyBorder="1" applyAlignment="1">
      <alignment vertical="center" wrapText="1"/>
    </xf>
    <xf numFmtId="4" fontId="36" fillId="21" borderId="1" xfId="0" applyNumberFormat="1" applyFont="1" applyFill="1" applyBorder="1" applyAlignment="1">
      <alignment vertical="center"/>
    </xf>
    <xf numFmtId="0" fontId="36" fillId="21" borderId="1" xfId="0" applyFont="1" applyFill="1" applyBorder="1" applyAlignment="1">
      <alignment vertical="center"/>
    </xf>
    <xf numFmtId="0" fontId="36" fillId="21" borderId="1" xfId="0" applyFont="1" applyFill="1" applyBorder="1" applyAlignment="1">
      <alignment horizontal="center" vertical="center"/>
    </xf>
    <xf numFmtId="14" fontId="36" fillId="21" borderId="1" xfId="0" applyNumberFormat="1" applyFont="1" applyFill="1" applyBorder="1" applyAlignment="1">
      <alignment horizontal="right" vertical="center"/>
    </xf>
    <xf numFmtId="14" fontId="36" fillId="21" borderId="1" xfId="0" applyNumberFormat="1" applyFont="1" applyFill="1" applyBorder="1" applyAlignment="1">
      <alignment horizontal="right" vertical="center" wrapText="1"/>
    </xf>
    <xf numFmtId="14" fontId="36" fillId="21" borderId="1" xfId="0" applyNumberFormat="1" applyFont="1" applyFill="1" applyBorder="1" applyAlignment="1">
      <alignment vertical="center"/>
    </xf>
    <xf numFmtId="0" fontId="36" fillId="22" borderId="4" xfId="0" applyFont="1" applyFill="1" applyBorder="1" applyAlignment="1">
      <alignment horizontal="left" vertical="center"/>
    </xf>
    <xf numFmtId="0" fontId="36" fillId="22" borderId="1" xfId="0" applyFont="1" applyFill="1" applyBorder="1" applyAlignment="1">
      <alignment vertical="center" wrapText="1"/>
    </xf>
    <xf numFmtId="0" fontId="36" fillId="22" borderId="1" xfId="0" applyFont="1" applyFill="1" applyBorder="1" applyAlignment="1">
      <alignment horizontal="center" vertical="center"/>
    </xf>
    <xf numFmtId="0" fontId="36" fillId="22" borderId="1" xfId="0" applyFont="1" applyFill="1" applyBorder="1" applyAlignment="1">
      <alignment wrapText="1"/>
    </xf>
    <xf numFmtId="0" fontId="36" fillId="22" borderId="1" xfId="0" applyFont="1" applyFill="1" applyBorder="1" applyAlignment="1">
      <alignment vertical="center"/>
    </xf>
    <xf numFmtId="0" fontId="36" fillId="22" borderId="1" xfId="0" applyFont="1" applyFill="1" applyBorder="1"/>
    <xf numFmtId="0" fontId="36" fillId="22" borderId="4" xfId="0" applyFont="1" applyFill="1" applyBorder="1" applyAlignment="1">
      <alignment horizontal="center" vertical="center"/>
    </xf>
    <xf numFmtId="0" fontId="36" fillId="22" borderId="4" xfId="0" applyFont="1" applyFill="1" applyBorder="1" applyAlignment="1">
      <alignment wrapText="1"/>
    </xf>
    <xf numFmtId="14" fontId="36" fillId="22" borderId="1" xfId="0" applyNumberFormat="1" applyFont="1" applyFill="1" applyBorder="1" applyAlignment="1">
      <alignment vertical="center" wrapText="1"/>
    </xf>
    <xf numFmtId="0" fontId="36" fillId="7" borderId="4" xfId="0" applyFont="1" applyFill="1" applyBorder="1" applyAlignment="1">
      <alignment horizontal="left" vertical="center"/>
    </xf>
    <xf numFmtId="0" fontId="36" fillId="7" borderId="4" xfId="0" applyFont="1" applyFill="1" applyBorder="1" applyAlignment="1">
      <alignment vertical="center" wrapText="1"/>
    </xf>
    <xf numFmtId="0" fontId="36" fillId="7" borderId="4" xfId="0" applyFont="1" applyFill="1" applyBorder="1" applyAlignment="1">
      <alignment horizontal="center" vertical="center"/>
    </xf>
    <xf numFmtId="0" fontId="36" fillId="7" borderId="1" xfId="0" applyFont="1" applyFill="1" applyBorder="1" applyAlignment="1">
      <alignment horizontal="left" wrapText="1"/>
    </xf>
    <xf numFmtId="0" fontId="36" fillId="7" borderId="1" xfId="0" applyFont="1" applyFill="1" applyBorder="1" applyAlignment="1">
      <alignment wrapText="1"/>
    </xf>
    <xf numFmtId="0" fontId="36" fillId="7" borderId="1" xfId="0" applyFont="1" applyFill="1" applyBorder="1" applyAlignment="1">
      <alignment vertical="center" wrapText="1"/>
    </xf>
    <xf numFmtId="0" fontId="36" fillId="7" borderId="1" xfId="0" applyFont="1" applyFill="1" applyBorder="1" applyAlignment="1">
      <alignment horizontal="right" vertical="center"/>
    </xf>
    <xf numFmtId="43" fontId="36" fillId="7" borderId="4" xfId="12" applyFont="1" applyFill="1" applyBorder="1" applyAlignment="1">
      <alignment vertical="center"/>
    </xf>
    <xf numFmtId="43" fontId="36" fillId="7" borderId="4" xfId="12" applyFont="1" applyFill="1" applyBorder="1"/>
    <xf numFmtId="0" fontId="43" fillId="7" borderId="4" xfId="0" applyFont="1" applyFill="1" applyBorder="1" applyAlignment="1">
      <alignment wrapText="1"/>
    </xf>
    <xf numFmtId="43" fontId="36" fillId="7" borderId="1" xfId="12" applyFont="1" applyFill="1" applyBorder="1" applyAlignment="1">
      <alignment vertical="center"/>
    </xf>
    <xf numFmtId="0" fontId="36" fillId="7" borderId="1" xfId="0" applyFont="1" applyFill="1" applyBorder="1"/>
    <xf numFmtId="0" fontId="36" fillId="7" borderId="4" xfId="0" applyFont="1" applyFill="1" applyBorder="1" applyAlignment="1">
      <alignment wrapText="1"/>
    </xf>
    <xf numFmtId="43" fontId="36" fillId="7" borderId="4" xfId="12" applyFont="1" applyFill="1" applyBorder="1" applyAlignment="1">
      <alignment vertical="center" wrapText="1"/>
    </xf>
    <xf numFmtId="0" fontId="36" fillId="7" borderId="1" xfId="0" applyFont="1" applyFill="1" applyBorder="1" applyAlignment="1">
      <alignment horizontal="right" vertical="center" wrapText="1"/>
    </xf>
    <xf numFmtId="0" fontId="36" fillId="7" borderId="1" xfId="15" applyFont="1" applyFill="1" applyBorder="1" applyAlignment="1">
      <alignment vertical="center" wrapText="1"/>
    </xf>
    <xf numFmtId="0" fontId="36" fillId="7" borderId="1" xfId="0" applyFont="1" applyFill="1" applyBorder="1" applyAlignment="1">
      <alignment horizontal="center" vertical="center"/>
    </xf>
    <xf numFmtId="0" fontId="36" fillId="7" borderId="1" xfId="15" applyFont="1" applyFill="1" applyBorder="1" applyAlignment="1">
      <alignment horizontal="left" vertical="center" wrapText="1"/>
    </xf>
    <xf numFmtId="0" fontId="36" fillId="7" borderId="1" xfId="16" applyFont="1" applyFill="1" applyBorder="1" applyAlignment="1">
      <alignment vertical="center" wrapText="1"/>
    </xf>
    <xf numFmtId="169" fontId="36" fillId="7" borderId="1" xfId="15" applyNumberFormat="1" applyFont="1" applyFill="1" applyBorder="1" applyAlignment="1">
      <alignment vertical="center"/>
    </xf>
    <xf numFmtId="0" fontId="36" fillId="7" borderId="1" xfId="17" applyFont="1" applyFill="1" applyBorder="1" applyAlignment="1">
      <alignment vertical="center" wrapText="1"/>
    </xf>
    <xf numFmtId="0" fontId="36" fillId="7" borderId="1" xfId="18" applyFont="1" applyFill="1" applyBorder="1" applyAlignment="1">
      <alignment vertical="center" wrapText="1"/>
    </xf>
    <xf numFmtId="169" fontId="36" fillId="7" borderId="1" xfId="18" applyNumberFormat="1" applyFont="1" applyFill="1" applyBorder="1" applyAlignment="1">
      <alignment vertical="center"/>
    </xf>
    <xf numFmtId="0" fontId="36" fillId="7" borderId="4" xfId="16" applyFont="1" applyFill="1" applyBorder="1" applyAlignment="1">
      <alignment vertical="center" wrapText="1"/>
    </xf>
    <xf numFmtId="0" fontId="36" fillId="7" borderId="2" xfId="18" applyFont="1" applyFill="1" applyBorder="1" applyAlignment="1">
      <alignment vertical="center" wrapText="1"/>
    </xf>
    <xf numFmtId="0" fontId="36" fillId="7" borderId="19" xfId="18" applyFont="1" applyFill="1" applyBorder="1" applyAlignment="1">
      <alignment vertical="center" wrapText="1"/>
    </xf>
    <xf numFmtId="43" fontId="36" fillId="7" borderId="3" xfId="12" applyFont="1" applyFill="1" applyBorder="1" applyAlignment="1">
      <alignment vertical="center"/>
    </xf>
    <xf numFmtId="0" fontId="36" fillId="7" borderId="2" xfId="19" applyFont="1" applyFill="1" applyBorder="1" applyAlignment="1">
      <alignment vertical="center" wrapText="1"/>
    </xf>
    <xf numFmtId="169" fontId="36" fillId="7" borderId="1" xfId="19" applyNumberFormat="1" applyFont="1" applyFill="1" applyBorder="1" applyAlignment="1">
      <alignment vertical="center"/>
    </xf>
    <xf numFmtId="0" fontId="36" fillId="7" borderId="0" xfId="19" applyFont="1" applyFill="1" applyAlignment="1">
      <alignment vertical="center" wrapText="1"/>
    </xf>
    <xf numFmtId="43" fontId="36" fillId="7" borderId="0" xfId="12" applyFont="1" applyFill="1" applyAlignment="1">
      <alignment vertical="center"/>
    </xf>
    <xf numFmtId="0" fontId="36" fillId="7" borderId="1" xfId="20" applyFont="1" applyFill="1" applyBorder="1" applyAlignment="1">
      <alignment vertical="center" wrapText="1"/>
    </xf>
    <xf numFmtId="0" fontId="36" fillId="7" borderId="1" xfId="21" applyFont="1" applyFill="1" applyBorder="1" applyAlignment="1">
      <alignment vertical="center" wrapText="1"/>
    </xf>
    <xf numFmtId="0" fontId="36" fillId="7" borderId="1" xfId="19" applyFont="1" applyFill="1" applyBorder="1" applyAlignment="1">
      <alignment wrapText="1"/>
    </xf>
    <xf numFmtId="0" fontId="36" fillId="7" borderId="1" xfId="22" applyFont="1" applyFill="1" applyBorder="1" applyAlignment="1">
      <alignment horizontal="left" vertical="center" wrapText="1"/>
    </xf>
    <xf numFmtId="0" fontId="36" fillId="7" borderId="1" xfId="22" applyFont="1" applyFill="1" applyBorder="1" applyAlignment="1">
      <alignment horizontal="center" vertical="center"/>
    </xf>
    <xf numFmtId="0" fontId="36" fillId="7" borderId="1" xfId="22" applyFont="1" applyFill="1" applyBorder="1" applyAlignment="1">
      <alignment horizontal="left" vertical="center"/>
    </xf>
    <xf numFmtId="43" fontId="36" fillId="7" borderId="1" xfId="12" applyFont="1" applyFill="1" applyBorder="1" applyAlignment="1">
      <alignment horizontal="right" vertical="center"/>
    </xf>
    <xf numFmtId="0" fontId="43" fillId="7" borderId="1" xfId="0" applyFont="1" applyFill="1" applyBorder="1" applyAlignment="1">
      <alignment wrapText="1"/>
    </xf>
    <xf numFmtId="0" fontId="36" fillId="23" borderId="4" xfId="0" applyFont="1" applyFill="1" applyBorder="1" applyAlignment="1">
      <alignment horizontal="left" vertical="center"/>
    </xf>
    <xf numFmtId="0" fontId="36" fillId="23" borderId="1" xfId="0" applyFont="1" applyFill="1" applyBorder="1" applyAlignment="1">
      <alignment horizontal="left" vertical="center" wrapText="1"/>
    </xf>
    <xf numFmtId="0" fontId="36" fillId="23" borderId="4" xfId="0" applyFont="1" applyFill="1" applyBorder="1" applyAlignment="1">
      <alignment horizontal="center" vertical="center"/>
    </xf>
    <xf numFmtId="2" fontId="36" fillId="23" borderId="1" xfId="0" applyNumberFormat="1" applyFont="1" applyFill="1" applyBorder="1" applyAlignment="1">
      <alignment vertical="center"/>
    </xf>
    <xf numFmtId="0" fontId="36" fillId="23" borderId="4" xfId="0" applyFont="1" applyFill="1" applyBorder="1"/>
    <xf numFmtId="0" fontId="36" fillId="23" borderId="1" xfId="0" applyFont="1" applyFill="1" applyBorder="1"/>
    <xf numFmtId="0" fontId="36" fillId="23" borderId="4" xfId="23" applyFont="1" applyFill="1" applyBorder="1" applyAlignment="1">
      <alignment horizontal="left" vertical="center"/>
    </xf>
    <xf numFmtId="0" fontId="36" fillId="23" borderId="1" xfId="23" applyFont="1" applyFill="1" applyBorder="1" applyAlignment="1">
      <alignment horizontal="left" vertical="center" wrapText="1"/>
    </xf>
    <xf numFmtId="0" fontId="46" fillId="23" borderId="4" xfId="23" applyFont="1" applyFill="1" applyBorder="1" applyAlignment="1">
      <alignment horizontal="center" vertical="center"/>
    </xf>
    <xf numFmtId="0" fontId="46" fillId="23" borderId="1" xfId="23" applyFont="1" applyFill="1" applyBorder="1" applyAlignment="1">
      <alignment horizontal="center" vertical="center"/>
    </xf>
    <xf numFmtId="0" fontId="46" fillId="23" borderId="1" xfId="23" applyFont="1" applyFill="1" applyBorder="1" applyAlignment="1">
      <alignment horizontal="left" vertical="center" wrapText="1"/>
    </xf>
    <xf numFmtId="14" fontId="36" fillId="23" borderId="1" xfId="0" applyNumberFormat="1" applyFont="1" applyFill="1" applyBorder="1" applyAlignment="1">
      <alignment horizontal="left" vertical="center" wrapText="1"/>
    </xf>
    <xf numFmtId="0" fontId="36" fillId="23" borderId="4" xfId="0" applyFont="1" applyFill="1" applyBorder="1" applyAlignment="1">
      <alignment horizontal="left" vertical="center" wrapText="1"/>
    </xf>
    <xf numFmtId="3" fontId="36" fillId="23" borderId="4" xfId="0" applyNumberFormat="1" applyFont="1" applyFill="1" applyBorder="1" applyAlignment="1">
      <alignment vertical="center"/>
    </xf>
    <xf numFmtId="0" fontId="36" fillId="23" borderId="1" xfId="0" applyFont="1" applyFill="1" applyBorder="1" applyAlignment="1">
      <alignment horizontal="left" vertical="center"/>
    </xf>
    <xf numFmtId="0" fontId="36" fillId="23" borderId="1" xfId="0" applyFont="1" applyFill="1" applyBorder="1" applyAlignment="1">
      <alignment horizontal="center" vertical="center"/>
    </xf>
    <xf numFmtId="3" fontId="36" fillId="23" borderId="1" xfId="0" applyNumberFormat="1" applyFont="1" applyFill="1" applyBorder="1" applyAlignment="1">
      <alignment vertical="center"/>
    </xf>
    <xf numFmtId="49" fontId="36" fillId="23" borderId="1" xfId="0" applyNumberFormat="1" applyFont="1" applyFill="1" applyBorder="1" applyAlignment="1">
      <alignment horizontal="left" vertical="center" wrapText="1"/>
    </xf>
    <xf numFmtId="0" fontId="47" fillId="0" borderId="4" xfId="0" applyFont="1" applyBorder="1" applyAlignment="1">
      <alignment horizontal="left" vertical="center"/>
    </xf>
    <xf numFmtId="0" fontId="47" fillId="0" borderId="1" xfId="0" applyFont="1" applyFill="1" applyBorder="1" applyAlignment="1">
      <alignment horizontal="left" vertical="center" wrapText="1"/>
    </xf>
    <xf numFmtId="0" fontId="47" fillId="0" borderId="4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49" fontId="47" fillId="0" borderId="1" xfId="0" applyNumberFormat="1" applyFont="1" applyFill="1" applyBorder="1" applyAlignment="1">
      <alignment vertical="center" wrapText="1"/>
    </xf>
    <xf numFmtId="0" fontId="47" fillId="0" borderId="1" xfId="0" applyFont="1" applyFill="1" applyBorder="1" applyAlignment="1">
      <alignment vertical="center" wrapText="1"/>
    </xf>
    <xf numFmtId="14" fontId="47" fillId="0" borderId="1" xfId="0" applyNumberFormat="1" applyFont="1" applyFill="1" applyBorder="1" applyAlignment="1">
      <alignment vertical="center" wrapText="1"/>
    </xf>
    <xf numFmtId="2" fontId="47" fillId="0" borderId="1" xfId="0" applyNumberFormat="1" applyFont="1" applyFill="1" applyBorder="1" applyAlignment="1">
      <alignment horizontal="right" vertical="center"/>
    </xf>
    <xf numFmtId="0" fontId="47" fillId="0" borderId="4" xfId="0" applyFont="1" applyFill="1" applyBorder="1"/>
    <xf numFmtId="0" fontId="47" fillId="0" borderId="1" xfId="0" applyFont="1" applyFill="1" applyBorder="1"/>
    <xf numFmtId="0" fontId="47" fillId="0" borderId="1" xfId="0" applyFont="1" applyBorder="1" applyAlignment="1">
      <alignment horizontal="left" vertical="center" wrapText="1"/>
    </xf>
    <xf numFmtId="49" fontId="47" fillId="0" borderId="1" xfId="0" applyNumberFormat="1" applyFont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47" fillId="0" borderId="1" xfId="0" applyFont="1" applyBorder="1" applyAlignment="1">
      <alignment horizontal="right" vertical="center"/>
    </xf>
    <xf numFmtId="0" fontId="47" fillId="0" borderId="1" xfId="0" applyFont="1" applyFill="1" applyBorder="1" applyAlignment="1">
      <alignment horizontal="center" vertical="center"/>
    </xf>
    <xf numFmtId="0" fontId="47" fillId="0" borderId="1" xfId="22" applyFont="1" applyBorder="1" applyAlignment="1">
      <alignment vertical="center" wrapText="1"/>
    </xf>
    <xf numFmtId="0" fontId="47" fillId="0" borderId="4" xfId="0" applyFont="1" applyFill="1" applyBorder="1" applyAlignment="1">
      <alignment horizontal="left" vertical="center" wrapText="1"/>
    </xf>
    <xf numFmtId="0" fontId="47" fillId="0" borderId="4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vertical="center" wrapText="1"/>
    </xf>
    <xf numFmtId="2" fontId="47" fillId="0" borderId="1" xfId="0" applyNumberFormat="1" applyFont="1" applyBorder="1" applyAlignment="1">
      <alignment horizontal="right" vertical="center"/>
    </xf>
    <xf numFmtId="49" fontId="47" fillId="0" borderId="4" xfId="0" applyNumberFormat="1" applyFont="1" applyBorder="1" applyAlignment="1">
      <alignment vertical="center" wrapText="1"/>
    </xf>
    <xf numFmtId="16" fontId="36" fillId="24" borderId="1" xfId="0" applyNumberFormat="1" applyFont="1" applyFill="1" applyBorder="1" applyAlignment="1">
      <alignment horizontal="left" vertical="center" wrapText="1"/>
    </xf>
    <xf numFmtId="16" fontId="36" fillId="24" borderId="1" xfId="0" applyNumberFormat="1" applyFont="1" applyFill="1" applyBorder="1" applyAlignment="1">
      <alignment horizontal="center" vertical="center" wrapText="1"/>
    </xf>
    <xf numFmtId="16" fontId="36" fillId="24" borderId="1" xfId="0" applyNumberFormat="1" applyFont="1" applyFill="1" applyBorder="1" applyAlignment="1">
      <alignment vertical="center" wrapText="1"/>
    </xf>
    <xf numFmtId="0" fontId="36" fillId="24" borderId="1" xfId="0" applyFont="1" applyFill="1" applyBorder="1" applyAlignment="1">
      <alignment horizontal="center" vertical="center" wrapText="1"/>
    </xf>
    <xf numFmtId="4" fontId="36" fillId="24" borderId="1" xfId="0" applyNumberFormat="1" applyFont="1" applyFill="1" applyBorder="1" applyAlignment="1">
      <alignment horizontal="right" vertical="center"/>
    </xf>
    <xf numFmtId="0" fontId="36" fillId="24" borderId="4" xfId="0" applyFont="1" applyFill="1" applyBorder="1"/>
    <xf numFmtId="0" fontId="36" fillId="24" borderId="1" xfId="0" applyFont="1" applyFill="1" applyBorder="1" applyAlignment="1">
      <alignment horizontal="left" vertical="center"/>
    </xf>
    <xf numFmtId="49" fontId="36" fillId="24" borderId="1" xfId="0" applyNumberFormat="1" applyFont="1" applyFill="1" applyBorder="1" applyAlignment="1">
      <alignment vertical="center" wrapText="1"/>
    </xf>
    <xf numFmtId="0" fontId="36" fillId="25" borderId="1" xfId="0" applyFont="1" applyFill="1" applyBorder="1" applyAlignment="1">
      <alignment horizontal="left" vertical="center" wrapText="1"/>
    </xf>
    <xf numFmtId="0" fontId="36" fillId="25" borderId="1" xfId="0" applyFont="1" applyFill="1" applyBorder="1" applyAlignment="1">
      <alignment horizontal="center" vertical="center"/>
    </xf>
    <xf numFmtId="0" fontId="36" fillId="25" borderId="4" xfId="0" applyFont="1" applyFill="1" applyBorder="1" applyAlignment="1">
      <alignment horizontal="center" vertical="center"/>
    </xf>
    <xf numFmtId="0" fontId="36" fillId="25" borderId="1" xfId="0" applyFont="1" applyFill="1" applyBorder="1" applyAlignment="1">
      <alignment vertical="center" wrapText="1"/>
    </xf>
    <xf numFmtId="0" fontId="36" fillId="25" borderId="2" xfId="0" applyFont="1" applyFill="1" applyBorder="1" applyAlignment="1">
      <alignment horizontal="left" vertical="center" wrapText="1"/>
    </xf>
    <xf numFmtId="0" fontId="36" fillId="25" borderId="1" xfId="0" applyFont="1" applyFill="1" applyBorder="1" applyAlignment="1">
      <alignment vertical="center"/>
    </xf>
    <xf numFmtId="4" fontId="36" fillId="25" borderId="1" xfId="0" applyNumberFormat="1" applyFont="1" applyFill="1" applyBorder="1" applyAlignment="1">
      <alignment horizontal="right" vertical="center"/>
    </xf>
    <xf numFmtId="0" fontId="36" fillId="25" borderId="1" xfId="0" applyFont="1" applyFill="1" applyBorder="1"/>
    <xf numFmtId="0" fontId="43" fillId="25" borderId="1" xfId="0" applyFont="1" applyFill="1" applyBorder="1" applyAlignment="1">
      <alignment vertical="center" wrapText="1"/>
    </xf>
    <xf numFmtId="0" fontId="46" fillId="26" borderId="62" xfId="0" applyFont="1" applyFill="1" applyBorder="1" applyAlignment="1">
      <alignment horizontal="left" vertical="center"/>
    </xf>
    <xf numFmtId="0" fontId="46" fillId="26" borderId="62" xfId="0" applyFont="1" applyFill="1" applyBorder="1" applyAlignment="1">
      <alignment horizontal="left" vertical="center" wrapText="1"/>
    </xf>
    <xf numFmtId="0" fontId="46" fillId="26" borderId="62" xfId="0" applyFont="1" applyFill="1" applyBorder="1" applyAlignment="1">
      <alignment horizontal="center" vertical="center"/>
    </xf>
    <xf numFmtId="4" fontId="36" fillId="26" borderId="1" xfId="0" applyNumberFormat="1" applyFont="1" applyFill="1" applyBorder="1" applyAlignment="1">
      <alignment horizontal="right" vertical="center"/>
    </xf>
    <xf numFmtId="0" fontId="46" fillId="26" borderId="62" xfId="0" applyFont="1" applyFill="1" applyBorder="1" applyAlignment="1"/>
    <xf numFmtId="0" fontId="48" fillId="26" borderId="62" xfId="0" applyFont="1" applyFill="1" applyBorder="1" applyAlignment="1"/>
    <xf numFmtId="0" fontId="36" fillId="26" borderId="4" xfId="0" applyFont="1" applyFill="1" applyBorder="1" applyAlignment="1">
      <alignment horizontal="left" vertical="center" wrapText="1"/>
    </xf>
    <xf numFmtId="0" fontId="36" fillId="26" borderId="4" xfId="0" applyFont="1" applyFill="1" applyBorder="1" applyAlignment="1">
      <alignment horizontal="center" vertical="center"/>
    </xf>
    <xf numFmtId="0" fontId="36" fillId="26" borderId="4" xfId="0" applyFont="1" applyFill="1" applyBorder="1"/>
    <xf numFmtId="0" fontId="36" fillId="26" borderId="1" xfId="0" applyFont="1" applyFill="1" applyBorder="1" applyAlignment="1">
      <alignment horizontal="center" vertical="center"/>
    </xf>
    <xf numFmtId="0" fontId="36" fillId="26" borderId="1" xfId="0" applyFont="1" applyFill="1" applyBorder="1" applyAlignment="1">
      <alignment horizontal="left" vertical="center" wrapText="1"/>
    </xf>
    <xf numFmtId="0" fontId="36" fillId="26" borderId="1" xfId="0" applyFont="1" applyFill="1" applyBorder="1"/>
    <xf numFmtId="0" fontId="36" fillId="26" borderId="1" xfId="0" applyFont="1" applyFill="1" applyBorder="1" applyAlignment="1">
      <alignment vertical="center"/>
    </xf>
    <xf numFmtId="0" fontId="36" fillId="21" borderId="1" xfId="0" applyFont="1" applyFill="1" applyBorder="1" applyAlignment="1">
      <alignment horizontal="left" vertical="center"/>
    </xf>
    <xf numFmtId="0" fontId="36" fillId="21" borderId="1" xfId="0" applyFont="1" applyFill="1" applyBorder="1" applyAlignment="1">
      <alignment horizontal="left" vertical="center" wrapText="1"/>
    </xf>
    <xf numFmtId="0" fontId="36" fillId="21" borderId="1" xfId="0" applyFont="1" applyFill="1" applyBorder="1" applyAlignment="1">
      <alignment horizontal="right" vertical="center"/>
    </xf>
    <xf numFmtId="3" fontId="36" fillId="21" borderId="1" xfId="0" applyNumberFormat="1" applyFont="1" applyFill="1" applyBorder="1" applyAlignment="1">
      <alignment vertical="center"/>
    </xf>
    <xf numFmtId="0" fontId="36" fillId="21" borderId="1" xfId="0" applyFont="1" applyFill="1" applyBorder="1" applyAlignment="1">
      <alignment horizontal="right" vertical="center" wrapText="1"/>
    </xf>
    <xf numFmtId="3" fontId="36" fillId="21" borderId="1" xfId="0" applyNumberFormat="1" applyFont="1" applyFill="1" applyBorder="1" applyAlignment="1">
      <alignment horizontal="right" vertical="center"/>
    </xf>
    <xf numFmtId="14" fontId="46" fillId="21" borderId="1" xfId="0" applyNumberFormat="1" applyFont="1" applyFill="1" applyBorder="1" applyAlignment="1">
      <alignment vertical="center"/>
    </xf>
    <xf numFmtId="4" fontId="46" fillId="21" borderId="1" xfId="0" applyNumberFormat="1" applyFont="1" applyFill="1" applyBorder="1" applyAlignment="1">
      <alignment horizontal="right" vertical="center"/>
    </xf>
    <xf numFmtId="0" fontId="36" fillId="22" borderId="4" xfId="0" applyFont="1" applyFill="1" applyBorder="1" applyAlignment="1">
      <alignment vertical="center" wrapText="1"/>
    </xf>
    <xf numFmtId="0" fontId="49" fillId="22" borderId="1" xfId="0" applyFont="1" applyFill="1" applyBorder="1" applyAlignment="1">
      <alignment vertical="center"/>
    </xf>
    <xf numFmtId="49" fontId="36" fillId="22" borderId="1" xfId="0" applyNumberFormat="1" applyFont="1" applyFill="1" applyBorder="1" applyAlignment="1">
      <alignment vertical="center"/>
    </xf>
    <xf numFmtId="0" fontId="43" fillId="22" borderId="1" xfId="0" applyFont="1" applyFill="1" applyBorder="1" applyAlignment="1">
      <alignment wrapText="1"/>
    </xf>
    <xf numFmtId="0" fontId="36" fillId="7" borderId="1" xfId="0" applyFont="1" applyFill="1" applyBorder="1" applyAlignment="1">
      <alignment horizontal="left" vertical="center"/>
    </xf>
    <xf numFmtId="0" fontId="36" fillId="7" borderId="1" xfId="0" applyFont="1" applyFill="1" applyBorder="1" applyAlignment="1">
      <alignment horizontal="left" vertical="center" wrapText="1"/>
    </xf>
    <xf numFmtId="43" fontId="36" fillId="7" borderId="1" xfId="12" applyFont="1" applyFill="1" applyBorder="1" applyAlignment="1"/>
    <xf numFmtId="0" fontId="43" fillId="7" borderId="1" xfId="0" applyFont="1" applyFill="1" applyBorder="1" applyAlignment="1">
      <alignment horizontal="left" vertical="center" wrapText="1"/>
    </xf>
    <xf numFmtId="0" fontId="36" fillId="7" borderId="1" xfId="24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vertical="center"/>
    </xf>
    <xf numFmtId="14" fontId="36" fillId="7" borderId="1" xfId="0" applyNumberFormat="1" applyFont="1" applyFill="1" applyBorder="1" applyAlignment="1">
      <alignment horizontal="center" vertical="center"/>
    </xf>
    <xf numFmtId="43" fontId="36" fillId="7" borderId="1" xfId="12" applyFont="1" applyFill="1" applyBorder="1" applyAlignment="1">
      <alignment vertical="center" wrapText="1"/>
    </xf>
    <xf numFmtId="14" fontId="36" fillId="7" borderId="1" xfId="0" applyNumberFormat="1" applyFont="1" applyFill="1" applyBorder="1" applyAlignment="1">
      <alignment horizontal="left" vertical="center" wrapText="1"/>
    </xf>
    <xf numFmtId="14" fontId="36" fillId="7" borderId="1" xfId="0" applyNumberFormat="1" applyFont="1" applyFill="1" applyBorder="1" applyAlignment="1">
      <alignment horizontal="left" vertical="center"/>
    </xf>
    <xf numFmtId="4" fontId="36" fillId="7" borderId="1" xfId="0" applyNumberFormat="1" applyFont="1" applyFill="1" applyBorder="1" applyAlignment="1">
      <alignment horizontal="left" vertical="center" wrapText="1"/>
    </xf>
    <xf numFmtId="43" fontId="36" fillId="7" borderId="1" xfId="12" applyFont="1" applyFill="1" applyBorder="1" applyAlignment="1">
      <alignment wrapText="1"/>
    </xf>
    <xf numFmtId="14" fontId="36" fillId="7" borderId="1" xfId="0" applyNumberFormat="1" applyFont="1" applyFill="1" applyBorder="1" applyAlignment="1">
      <alignment vertical="center" wrapText="1"/>
    </xf>
    <xf numFmtId="0" fontId="46" fillId="23" borderId="1" xfId="23" applyFont="1" applyFill="1" applyBorder="1" applyAlignment="1">
      <alignment vertical="center"/>
    </xf>
    <xf numFmtId="0" fontId="36" fillId="23" borderId="4" xfId="0" applyFont="1" applyFill="1" applyBorder="1" applyAlignment="1">
      <alignment vertical="center" wrapText="1"/>
    </xf>
    <xf numFmtId="14" fontId="49" fillId="23" borderId="1" xfId="23" applyNumberFormat="1" applyFont="1" applyFill="1" applyBorder="1" applyAlignment="1">
      <alignment horizontal="right" vertical="center" wrapText="1"/>
    </xf>
    <xf numFmtId="2" fontId="46" fillId="23" borderId="1" xfId="23" applyNumberFormat="1" applyFont="1" applyFill="1" applyBorder="1" applyAlignment="1">
      <alignment vertical="center"/>
    </xf>
    <xf numFmtId="0" fontId="36" fillId="23" borderId="1" xfId="23" applyFont="1" applyFill="1" applyBorder="1" applyAlignment="1">
      <alignment horizontal="right" vertical="center" wrapText="1"/>
    </xf>
    <xf numFmtId="0" fontId="46" fillId="23" borderId="1" xfId="23" applyFont="1" applyFill="1" applyBorder="1" applyAlignment="1">
      <alignment horizontal="left" vertical="center"/>
    </xf>
    <xf numFmtId="0" fontId="36" fillId="23" borderId="1" xfId="0" applyFont="1" applyFill="1" applyBorder="1" applyAlignment="1">
      <alignment horizontal="right" vertical="center" wrapText="1"/>
    </xf>
    <xf numFmtId="0" fontId="36" fillId="27" borderId="4" xfId="0" applyFont="1" applyFill="1" applyBorder="1" applyAlignment="1">
      <alignment horizontal="center" vertical="center"/>
    </xf>
    <xf numFmtId="0" fontId="36" fillId="27" borderId="4" xfId="0" applyFont="1" applyFill="1" applyBorder="1" applyAlignment="1">
      <alignment horizontal="left" vertical="center"/>
    </xf>
    <xf numFmtId="0" fontId="36" fillId="27" borderId="4" xfId="0" applyFont="1" applyFill="1" applyBorder="1" applyAlignment="1">
      <alignment vertical="center" wrapText="1"/>
    </xf>
    <xf numFmtId="0" fontId="36" fillId="27" borderId="1" xfId="0" applyFont="1" applyFill="1" applyBorder="1" applyAlignment="1">
      <alignment vertical="center"/>
    </xf>
    <xf numFmtId="0" fontId="36" fillId="27" borderId="1" xfId="0" applyFont="1" applyFill="1" applyBorder="1" applyAlignment="1">
      <alignment horizontal="right" vertical="center"/>
    </xf>
    <xf numFmtId="3" fontId="36" fillId="27" borderId="1" xfId="0" applyNumberFormat="1" applyFont="1" applyFill="1" applyBorder="1" applyAlignment="1">
      <alignment vertical="center"/>
    </xf>
    <xf numFmtId="0" fontId="36" fillId="27" borderId="1" xfId="0" applyFont="1" applyFill="1" applyBorder="1"/>
    <xf numFmtId="0" fontId="36" fillId="27" borderId="1" xfId="0" applyFont="1" applyFill="1" applyBorder="1" applyAlignment="1">
      <alignment horizontal="left" vertical="center"/>
    </xf>
    <xf numFmtId="0" fontId="47" fillId="0" borderId="4" xfId="0" applyFont="1" applyFill="1" applyBorder="1" applyAlignment="1">
      <alignment horizontal="left" vertical="center"/>
    </xf>
    <xf numFmtId="0" fontId="47" fillId="0" borderId="1" xfId="7" applyFont="1" applyFill="1" applyBorder="1" applyAlignment="1">
      <alignment vertical="center" wrapText="1"/>
    </xf>
    <xf numFmtId="0" fontId="47" fillId="0" borderId="1" xfId="0" applyFont="1" applyFill="1" applyBorder="1" applyAlignment="1">
      <alignment horizontal="left" vertical="center"/>
    </xf>
    <xf numFmtId="0" fontId="50" fillId="0" borderId="1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vertical="center"/>
    </xf>
    <xf numFmtId="0" fontId="50" fillId="0" borderId="1" xfId="0" applyFont="1" applyFill="1" applyBorder="1" applyAlignment="1">
      <alignment vertical="center"/>
    </xf>
    <xf numFmtId="2" fontId="47" fillId="0" borderId="1" xfId="0" applyNumberFormat="1" applyFont="1" applyFill="1" applyBorder="1" applyAlignment="1">
      <alignment horizontal="left" vertical="top"/>
    </xf>
    <xf numFmtId="0" fontId="50" fillId="0" borderId="1" xfId="0" applyFont="1" applyFill="1" applyBorder="1" applyAlignment="1">
      <alignment vertical="center" wrapText="1"/>
    </xf>
    <xf numFmtId="0" fontId="47" fillId="0" borderId="1" xfId="25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vertical="top"/>
    </xf>
    <xf numFmtId="0" fontId="47" fillId="0" borderId="1" xfId="23" applyFont="1" applyFill="1" applyBorder="1" applyAlignment="1">
      <alignment horizontal="left" vertical="center" wrapText="1"/>
    </xf>
    <xf numFmtId="2" fontId="47" fillId="0" borderId="1" xfId="0" applyNumberFormat="1" applyFont="1" applyFill="1" applyBorder="1" applyAlignment="1">
      <alignment horizontal="right" vertical="center" wrapText="1"/>
    </xf>
    <xf numFmtId="2" fontId="47" fillId="0" borderId="1" xfId="23" applyNumberFormat="1" applyFont="1" applyFill="1" applyBorder="1" applyAlignment="1">
      <alignment horizontal="right" vertical="center"/>
    </xf>
    <xf numFmtId="0" fontId="47" fillId="0" borderId="1" xfId="23" applyFont="1" applyFill="1" applyBorder="1" applyAlignment="1">
      <alignment vertical="center" wrapText="1"/>
    </xf>
    <xf numFmtId="2" fontId="47" fillId="0" borderId="1" xfId="23" applyNumberFormat="1" applyFont="1" applyFill="1" applyBorder="1" applyAlignment="1">
      <alignment horizontal="right" vertical="center" wrapText="1"/>
    </xf>
    <xf numFmtId="0" fontId="47" fillId="0" borderId="1" xfId="10" applyFont="1" applyFill="1" applyBorder="1" applyAlignment="1">
      <alignment horizontal="left" vertical="center" wrapText="1"/>
    </xf>
    <xf numFmtId="0" fontId="47" fillId="0" borderId="1" xfId="10" applyFont="1" applyFill="1" applyBorder="1" applyAlignment="1">
      <alignment horizontal="left" vertical="center"/>
    </xf>
    <xf numFmtId="49" fontId="47" fillId="0" borderId="1" xfId="0" applyNumberFormat="1" applyFont="1" applyFill="1" applyBorder="1" applyAlignment="1">
      <alignment horizontal="left" vertical="center" wrapText="1"/>
    </xf>
    <xf numFmtId="14" fontId="47" fillId="0" borderId="1" xfId="0" applyNumberFormat="1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horizontal="left" vertical="center"/>
    </xf>
    <xf numFmtId="0" fontId="36" fillId="24" borderId="4" xfId="0" applyFont="1" applyFill="1" applyBorder="1" applyAlignment="1">
      <alignment horizontal="center" vertical="center"/>
    </xf>
    <xf numFmtId="0" fontId="36" fillId="24" borderId="4" xfId="0" applyFont="1" applyFill="1" applyBorder="1" applyAlignment="1">
      <alignment horizontal="left" vertical="center"/>
    </xf>
    <xf numFmtId="0" fontId="36" fillId="24" borderId="4" xfId="0" applyFont="1" applyFill="1" applyBorder="1" applyAlignment="1">
      <alignment vertical="center" wrapText="1"/>
    </xf>
    <xf numFmtId="0" fontId="36" fillId="24" borderId="1" xfId="0" applyFont="1" applyFill="1" applyBorder="1" applyAlignment="1">
      <alignment vertical="center"/>
    </xf>
    <xf numFmtId="0" fontId="36" fillId="24" borderId="1" xfId="0" applyFont="1" applyFill="1" applyBorder="1"/>
    <xf numFmtId="0" fontId="43" fillId="24" borderId="1" xfId="0" applyFont="1" applyFill="1" applyBorder="1" applyAlignment="1">
      <alignment vertical="center"/>
    </xf>
    <xf numFmtId="0" fontId="36" fillId="24" borderId="1" xfId="0" applyFont="1" applyFill="1" applyBorder="1" applyAlignment="1">
      <alignment horizontal="left" vertical="center" wrapText="1"/>
    </xf>
    <xf numFmtId="0" fontId="36" fillId="25" borderId="4" xfId="0" applyFont="1" applyFill="1" applyBorder="1" applyAlignment="1">
      <alignment horizontal="left" vertical="center" wrapText="1"/>
    </xf>
    <xf numFmtId="0" fontId="36" fillId="25" borderId="4" xfId="0" applyFont="1" applyFill="1" applyBorder="1" applyAlignment="1">
      <alignment vertical="center" wrapText="1"/>
    </xf>
    <xf numFmtId="0" fontId="46" fillId="25" borderId="1" xfId="0" applyFont="1" applyFill="1" applyBorder="1" applyAlignment="1">
      <alignment vertical="center"/>
    </xf>
    <xf numFmtId="0" fontId="36" fillId="25" borderId="1" xfId="26" applyFont="1" applyFill="1" applyBorder="1" applyAlignment="1">
      <alignment horizontal="left" vertical="center" wrapText="1"/>
    </xf>
    <xf numFmtId="0" fontId="43" fillId="25" borderId="1" xfId="0" applyFont="1" applyFill="1" applyBorder="1" applyAlignment="1">
      <alignment horizontal="left" vertical="center" wrapText="1"/>
    </xf>
    <xf numFmtId="0" fontId="46" fillId="25" borderId="1" xfId="0" applyFont="1" applyFill="1" applyBorder="1"/>
    <xf numFmtId="0" fontId="48" fillId="25" borderId="1" xfId="0" applyFont="1" applyFill="1" applyBorder="1"/>
    <xf numFmtId="16" fontId="36" fillId="25" borderId="1" xfId="0" applyNumberFormat="1" applyFont="1" applyFill="1" applyBorder="1" applyAlignment="1">
      <alignment horizontal="left" vertical="center" wrapText="1"/>
    </xf>
    <xf numFmtId="0" fontId="46" fillId="25" borderId="1" xfId="0" applyFont="1" applyFill="1" applyBorder="1" applyAlignment="1">
      <alignment horizontal="left"/>
    </xf>
    <xf numFmtId="0" fontId="48" fillId="25" borderId="1" xfId="0" applyFont="1" applyFill="1" applyBorder="1" applyAlignment="1">
      <alignment horizontal="left"/>
    </xf>
    <xf numFmtId="0" fontId="43" fillId="25" borderId="1" xfId="0" applyFont="1" applyFill="1" applyBorder="1"/>
    <xf numFmtId="0" fontId="36" fillId="28" borderId="4" xfId="0" applyFont="1" applyFill="1" applyBorder="1" applyAlignment="1">
      <alignment horizontal="center" vertical="center"/>
    </xf>
    <xf numFmtId="0" fontId="36" fillId="28" borderId="4" xfId="0" applyFont="1" applyFill="1" applyBorder="1" applyAlignment="1">
      <alignment horizontal="left" vertical="center" wrapText="1"/>
    </xf>
    <xf numFmtId="0" fontId="36" fillId="28" borderId="4" xfId="0" applyFont="1" applyFill="1" applyBorder="1" applyAlignment="1">
      <alignment vertical="center" wrapText="1"/>
    </xf>
    <xf numFmtId="0" fontId="36" fillId="28" borderId="1" xfId="0" applyFont="1" applyFill="1" applyBorder="1" applyAlignment="1">
      <alignment vertical="center"/>
    </xf>
    <xf numFmtId="0" fontId="36" fillId="28" borderId="1" xfId="0" applyFont="1" applyFill="1" applyBorder="1" applyAlignment="1">
      <alignment horizontal="left" vertical="center" wrapText="1"/>
    </xf>
    <xf numFmtId="4" fontId="36" fillId="28" borderId="1" xfId="0" applyNumberFormat="1" applyFont="1" applyFill="1" applyBorder="1" applyAlignment="1">
      <alignment horizontal="right" vertical="center"/>
    </xf>
    <xf numFmtId="0" fontId="36" fillId="28" borderId="1" xfId="0" applyFont="1" applyFill="1" applyBorder="1"/>
    <xf numFmtId="0" fontId="43" fillId="28" borderId="1" xfId="0" applyFont="1" applyFill="1" applyBorder="1"/>
    <xf numFmtId="0" fontId="36" fillId="28" borderId="1" xfId="0" applyFont="1" applyFill="1" applyBorder="1" applyAlignment="1">
      <alignment vertical="center" wrapText="1"/>
    </xf>
    <xf numFmtId="0" fontId="36" fillId="26" borderId="4" xfId="0" applyFont="1" applyFill="1" applyBorder="1" applyAlignment="1">
      <alignment horizontal="left" vertical="center"/>
    </xf>
    <xf numFmtId="0" fontId="36" fillId="26" borderId="4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42" fillId="18" borderId="4" xfId="0" applyFont="1" applyFill="1" applyBorder="1"/>
    <xf numFmtId="0" fontId="42" fillId="18" borderId="1" xfId="0" applyFont="1" applyFill="1" applyBorder="1"/>
    <xf numFmtId="0" fontId="0" fillId="18" borderId="4" xfId="0" applyFill="1" applyBorder="1"/>
    <xf numFmtId="0" fontId="0" fillId="18" borderId="1" xfId="0" applyFill="1" applyBorder="1"/>
    <xf numFmtId="0" fontId="8" fillId="0" borderId="4" xfId="9" applyBorder="1"/>
    <xf numFmtId="0" fontId="8" fillId="0" borderId="4" xfId="9" applyFill="1" applyBorder="1"/>
    <xf numFmtId="14" fontId="8" fillId="0" borderId="4" xfId="9" applyNumberFormat="1" applyBorder="1"/>
    <xf numFmtId="0" fontId="8" fillId="0" borderId="4" xfId="9" applyFont="1" applyBorder="1" applyAlignment="1"/>
    <xf numFmtId="0" fontId="8" fillId="0" borderId="1" xfId="9" applyBorder="1"/>
    <xf numFmtId="0" fontId="8" fillId="0" borderId="1" xfId="9" applyFill="1" applyBorder="1"/>
    <xf numFmtId="14" fontId="8" fillId="0" borderId="1" xfId="9" applyNumberFormat="1" applyBorder="1"/>
    <xf numFmtId="0" fontId="8" fillId="0" borderId="0" xfId="9" applyBorder="1"/>
    <xf numFmtId="0" fontId="8" fillId="0" borderId="0" xfId="9" applyBorder="1" applyAlignment="1"/>
    <xf numFmtId="0" fontId="8" fillId="0" borderId="0" xfId="9"/>
    <xf numFmtId="0" fontId="8" fillId="0" borderId="14" xfId="9" applyFont="1" applyBorder="1" applyAlignment="1">
      <alignment horizontal="center" vertical="center"/>
    </xf>
    <xf numFmtId="0" fontId="8" fillId="0" borderId="15" xfId="9" applyFont="1" applyBorder="1" applyAlignment="1">
      <alignment horizontal="center" vertical="center"/>
    </xf>
    <xf numFmtId="0" fontId="8" fillId="0" borderId="16" xfId="9" applyFont="1" applyBorder="1" applyAlignment="1">
      <alignment horizontal="center" vertical="center" wrapText="1"/>
    </xf>
    <xf numFmtId="0" fontId="8" fillId="0" borderId="4" xfId="9" applyFont="1" applyBorder="1"/>
    <xf numFmtId="0" fontId="8" fillId="0" borderId="7" xfId="9" applyBorder="1"/>
    <xf numFmtId="0" fontId="8" fillId="0" borderId="1" xfId="9" applyFont="1" applyBorder="1"/>
    <xf numFmtId="0" fontId="8" fillId="0" borderId="8" xfId="9" applyBorder="1"/>
    <xf numFmtId="0" fontId="8" fillId="0" borderId="14" xfId="9" applyFont="1" applyBorder="1"/>
    <xf numFmtId="0" fontId="8" fillId="0" borderId="16" xfId="9" applyFont="1" applyBorder="1"/>
    <xf numFmtId="0" fontId="8" fillId="0" borderId="4" xfId="9" applyFont="1" applyBorder="1" applyAlignment="1">
      <alignment vertical="center" wrapText="1"/>
    </xf>
    <xf numFmtId="0" fontId="8" fillId="0" borderId="0" xfId="9" applyFont="1" applyBorder="1"/>
    <xf numFmtId="0" fontId="0" fillId="0" borderId="0" xfId="0" applyFont="1"/>
    <xf numFmtId="14" fontId="0" fillId="0" borderId="4" xfId="0" applyNumberFormat="1" applyBorder="1"/>
    <xf numFmtId="0" fontId="0" fillId="0" borderId="1" xfId="0" applyFont="1" applyBorder="1"/>
    <xf numFmtId="14" fontId="0" fillId="0" borderId="1" xfId="0" applyNumberFormat="1" applyBorder="1"/>
    <xf numFmtId="0" fontId="0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Font="1" applyBorder="1" applyAlignment="1">
      <alignment wrapText="1"/>
    </xf>
    <xf numFmtId="0" fontId="0" fillId="0" borderId="4" xfId="0" applyFont="1" applyBorder="1"/>
    <xf numFmtId="0" fontId="0" fillId="0" borderId="14" xfId="0" applyFont="1" applyBorder="1"/>
    <xf numFmtId="0" fontId="0" fillId="0" borderId="16" xfId="0" applyFont="1" applyBorder="1"/>
    <xf numFmtId="0" fontId="0" fillId="0" borderId="4" xfId="0" applyFont="1" applyBorder="1" applyAlignment="1">
      <alignment vertical="center" wrapText="1"/>
    </xf>
    <xf numFmtId="0" fontId="0" fillId="0" borderId="0" xfId="0" applyFont="1" applyBorder="1"/>
    <xf numFmtId="0" fontId="36" fillId="0" borderId="4" xfId="0" applyFont="1" applyFill="1" applyBorder="1"/>
    <xf numFmtId="0" fontId="36" fillId="0" borderId="4" xfId="0" applyFont="1" applyFill="1" applyBorder="1" applyAlignment="1">
      <alignment horizontal="center" vertical="top"/>
    </xf>
    <xf numFmtId="0" fontId="36" fillId="0" borderId="1" xfId="0" applyFont="1" applyFill="1" applyBorder="1"/>
    <xf numFmtId="0" fontId="36" fillId="0" borderId="1" xfId="0" applyFont="1" applyFill="1" applyBorder="1" applyAlignment="1">
      <alignment horizontal="center" vertical="top"/>
    </xf>
    <xf numFmtId="0" fontId="36" fillId="2" borderId="1" xfId="0" applyFont="1" applyFill="1" applyBorder="1"/>
    <xf numFmtId="0" fontId="36" fillId="2" borderId="1" xfId="0" applyFont="1" applyFill="1" applyBorder="1" applyAlignment="1">
      <alignment horizontal="center" vertical="top"/>
    </xf>
    <xf numFmtId="0" fontId="36" fillId="0" borderId="4" xfId="0" applyFont="1" applyBorder="1"/>
    <xf numFmtId="0" fontId="36" fillId="0" borderId="1" xfId="0" applyFont="1" applyBorder="1"/>
  </cellXfs>
  <cellStyles count="27">
    <cellStyle name="Čiarka" xfId="12" builtinId="3"/>
    <cellStyle name="Normal 3" xfId="8"/>
    <cellStyle name="Normal 3 2" xfId="26"/>
    <cellStyle name="Normálna" xfId="0" builtinId="0"/>
    <cellStyle name="Normálna 2" xfId="7"/>
    <cellStyle name="Normálna 2 2 2" xfId="10"/>
    <cellStyle name="Normálna 2 3 2 2 2 2 2" xfId="11"/>
    <cellStyle name="Normálna 3" xfId="6"/>
    <cellStyle name="Normálna 3 2" xfId="14"/>
    <cellStyle name="Normálna 3 3" xfId="25"/>
    <cellStyle name="Normálna 4" xfId="9"/>
    <cellStyle name="Normálna 5" xfId="23"/>
    <cellStyle name="Normálna_Hárok1" xfId="22"/>
    <cellStyle name="Normálna_Hárok1_2" xfId="20"/>
    <cellStyle name="Normálna_Hárok2" xfId="17"/>
    <cellStyle name="Normálna_Hárok2_1" xfId="15"/>
    <cellStyle name="Normálna_Hárok2_3" xfId="18"/>
    <cellStyle name="Normálna_vsetky_1" xfId="21"/>
    <cellStyle name="Normálna_vsetky_3" xfId="16"/>
    <cellStyle name="Normálna_vsetky_4" xfId="19"/>
    <cellStyle name="normálne 2" xfId="24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  <cellStyle name="Percentá 2" xfId="1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imir/Desktop/Vyrocna%20sprava%202019_UM%20S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- výskumné z verejnej správy"/>
      <sheetName val="T2 - výsk. nie z verej. správy"/>
      <sheetName val="T3 - výsk. zahr. grant. schémy"/>
      <sheetName val="T4 - nevýskumné zahraničné"/>
      <sheetName val="T5 - nevýskumné domáce"/>
      <sheetName val="APVV 2018"/>
      <sheetName val="Prehľad"/>
      <sheetName val="Subjekty verejnej správy"/>
      <sheetName val="V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cordis.europa.eu/programme/rcn/664533/en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"/>
  <sheetViews>
    <sheetView workbookViewId="0">
      <selection activeCell="L4" sqref="L4"/>
    </sheetView>
  </sheetViews>
  <sheetFormatPr defaultColWidth="9" defaultRowHeight="16" x14ac:dyDescent="0.8"/>
  <cols>
    <col min="1" max="16384" width="9" style="137"/>
  </cols>
  <sheetData>
    <row r="1" spans="1:9" ht="120.75" customHeight="1" x14ac:dyDescent="0.8">
      <c r="A1" s="361" t="s">
        <v>0</v>
      </c>
      <c r="B1" s="361"/>
      <c r="C1" s="361"/>
      <c r="D1" s="361"/>
      <c r="E1" s="361"/>
      <c r="F1" s="361"/>
      <c r="G1" s="361"/>
      <c r="H1" s="361"/>
      <c r="I1" s="361"/>
    </row>
    <row r="2" spans="1:9" ht="61.5" customHeight="1" x14ac:dyDescent="0.8">
      <c r="A2" s="361"/>
      <c r="B2" s="361"/>
      <c r="C2" s="361"/>
      <c r="D2" s="361"/>
      <c r="E2" s="361"/>
      <c r="F2" s="361"/>
      <c r="G2" s="361"/>
      <c r="H2" s="361"/>
      <c r="I2" s="361"/>
    </row>
    <row r="3" spans="1:9" ht="61.5" customHeight="1" x14ac:dyDescent="0.8">
      <c r="A3" s="361"/>
      <c r="B3" s="361"/>
      <c r="C3" s="361"/>
      <c r="D3" s="361"/>
      <c r="E3" s="361"/>
      <c r="F3" s="361"/>
      <c r="G3" s="361"/>
      <c r="H3" s="361"/>
      <c r="I3" s="361"/>
    </row>
    <row r="4" spans="1:9" ht="61.5" customHeight="1" x14ac:dyDescent="0.8"/>
    <row r="5" spans="1:9" ht="46.5" x14ac:dyDescent="2.1">
      <c r="A5" s="359" t="s">
        <v>1</v>
      </c>
      <c r="B5" s="359"/>
      <c r="C5" s="359"/>
      <c r="D5" s="359"/>
      <c r="E5" s="359"/>
      <c r="F5" s="359"/>
      <c r="G5" s="359"/>
      <c r="H5" s="359"/>
      <c r="I5" s="359"/>
    </row>
    <row r="6" spans="1:9" ht="123" customHeight="1" x14ac:dyDescent="2.75">
      <c r="A6" s="360" t="s">
        <v>508</v>
      </c>
      <c r="B6" s="360"/>
      <c r="C6" s="360"/>
      <c r="D6" s="360"/>
      <c r="E6" s="360"/>
      <c r="F6" s="360"/>
      <c r="G6" s="360"/>
      <c r="H6" s="360"/>
      <c r="I6" s="360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0"/>
  <sheetViews>
    <sheetView view="pageBreakPreview" zoomScale="90" zoomScaleNormal="90" zoomScaleSheetLayoutView="90" workbookViewId="0">
      <selection activeCell="M19" sqref="M19"/>
    </sheetView>
  </sheetViews>
  <sheetFormatPr defaultColWidth="9" defaultRowHeight="16" x14ac:dyDescent="0.8"/>
  <cols>
    <col min="1" max="1" width="30.375" style="137" bestFit="1" customWidth="1"/>
    <col min="2" max="2" width="11.125" style="205" customWidth="1"/>
    <col min="3" max="3" width="11.125" style="137" customWidth="1"/>
    <col min="4" max="6" width="9" style="137"/>
    <col min="7" max="9" width="9" style="137" customWidth="1"/>
    <col min="10" max="16384" width="9" style="137"/>
  </cols>
  <sheetData>
    <row r="1" spans="1:10" ht="67.5" customHeight="1" x14ac:dyDescent="0.8">
      <c r="A1" s="426" t="s">
        <v>108</v>
      </c>
      <c r="B1" s="426"/>
      <c r="C1" s="426"/>
      <c r="D1" s="426"/>
      <c r="E1" s="426"/>
      <c r="F1" s="426"/>
      <c r="G1" s="426"/>
      <c r="H1" s="426"/>
      <c r="I1" s="426"/>
      <c r="J1" s="194"/>
    </row>
    <row r="2" spans="1:10" s="192" customFormat="1" x14ac:dyDescent="0.8">
      <c r="A2" s="201"/>
      <c r="B2" s="202"/>
      <c r="C2" s="425" t="s">
        <v>109</v>
      </c>
      <c r="D2" s="425"/>
      <c r="E2" s="425"/>
      <c r="F2" s="425"/>
      <c r="G2" s="425"/>
      <c r="H2" s="425"/>
      <c r="I2" s="425"/>
      <c r="J2" s="195"/>
    </row>
    <row r="3" spans="1:10" s="192" customFormat="1" ht="55.5" customHeight="1" x14ac:dyDescent="0.8">
      <c r="A3" s="203" t="s">
        <v>72</v>
      </c>
      <c r="B3" s="203" t="s">
        <v>110</v>
      </c>
      <c r="C3" s="203" t="s">
        <v>92</v>
      </c>
      <c r="D3" s="203" t="s">
        <v>111</v>
      </c>
      <c r="E3" s="203" t="s">
        <v>112</v>
      </c>
      <c r="F3" s="203" t="s">
        <v>113</v>
      </c>
      <c r="G3" s="203" t="s">
        <v>114</v>
      </c>
      <c r="H3" s="203" t="s">
        <v>115</v>
      </c>
      <c r="I3" s="203" t="s">
        <v>116</v>
      </c>
      <c r="J3" s="195"/>
    </row>
    <row r="4" spans="1:10" s="192" customFormat="1" x14ac:dyDescent="0.8">
      <c r="A4" s="136" t="s">
        <v>300</v>
      </c>
      <c r="B4" s="146">
        <v>1</v>
      </c>
      <c r="C4" s="136" t="s">
        <v>301</v>
      </c>
      <c r="D4" s="198">
        <v>0.4</v>
      </c>
      <c r="E4" s="198">
        <v>4.5999999999999996</v>
      </c>
      <c r="F4" s="198">
        <v>4.8</v>
      </c>
      <c r="G4" s="199">
        <v>39.9</v>
      </c>
      <c r="H4" s="199">
        <v>53.1</v>
      </c>
      <c r="I4" s="199">
        <v>48.4</v>
      </c>
    </row>
    <row r="5" spans="1:10" s="192" customFormat="1" x14ac:dyDescent="0.8">
      <c r="A5" s="136" t="s">
        <v>302</v>
      </c>
      <c r="B5" s="146">
        <v>1</v>
      </c>
      <c r="C5" s="136" t="s">
        <v>301</v>
      </c>
      <c r="D5" s="198">
        <v>2.6</v>
      </c>
      <c r="E5" s="198">
        <v>9.6999999999999993</v>
      </c>
      <c r="F5" s="198">
        <v>40</v>
      </c>
      <c r="G5" s="198">
        <v>41.5</v>
      </c>
      <c r="H5" s="198">
        <v>21.4</v>
      </c>
      <c r="I5" s="198">
        <v>29.5</v>
      </c>
    </row>
    <row r="6" spans="1:10" s="192" customFormat="1" x14ac:dyDescent="0.8">
      <c r="A6" s="136" t="s">
        <v>303</v>
      </c>
      <c r="B6" s="146">
        <v>1</v>
      </c>
      <c r="C6" s="136" t="s">
        <v>301</v>
      </c>
      <c r="D6" s="198">
        <v>1.4</v>
      </c>
      <c r="E6" s="198">
        <v>14.3</v>
      </c>
      <c r="F6" s="198">
        <v>30.3</v>
      </c>
      <c r="G6" s="198">
        <v>32.200000000000003</v>
      </c>
      <c r="H6" s="198">
        <v>31.9</v>
      </c>
      <c r="I6" s="198">
        <v>35.700000000000003</v>
      </c>
    </row>
    <row r="7" spans="1:10" s="192" customFormat="1" x14ac:dyDescent="0.8">
      <c r="A7" s="136" t="s">
        <v>304</v>
      </c>
      <c r="B7" s="146">
        <v>1</v>
      </c>
      <c r="C7" s="136" t="s">
        <v>301</v>
      </c>
      <c r="D7" s="198">
        <v>0</v>
      </c>
      <c r="E7" s="198">
        <v>5.3</v>
      </c>
      <c r="F7" s="198">
        <v>72.7</v>
      </c>
      <c r="G7" s="198">
        <v>50</v>
      </c>
      <c r="H7" s="198">
        <v>60</v>
      </c>
      <c r="I7" s="198" t="s">
        <v>305</v>
      </c>
    </row>
    <row r="8" spans="1:10" s="192" customFormat="1" x14ac:dyDescent="0.8">
      <c r="A8" s="136" t="s">
        <v>306</v>
      </c>
      <c r="B8" s="146">
        <v>1</v>
      </c>
      <c r="C8" s="136" t="s">
        <v>301</v>
      </c>
      <c r="D8" s="198">
        <v>0</v>
      </c>
      <c r="E8" s="198">
        <v>2.9</v>
      </c>
      <c r="F8" s="198">
        <v>39.299999999999997</v>
      </c>
      <c r="G8" s="198">
        <v>35.9</v>
      </c>
      <c r="H8" s="198">
        <v>34</v>
      </c>
      <c r="I8" s="198">
        <v>47.1</v>
      </c>
    </row>
    <row r="9" spans="1:10" s="192" customFormat="1" x14ac:dyDescent="0.8">
      <c r="A9" s="136" t="s">
        <v>307</v>
      </c>
      <c r="B9" s="146">
        <v>1</v>
      </c>
      <c r="C9" s="136" t="s">
        <v>301</v>
      </c>
      <c r="D9" s="198">
        <v>0</v>
      </c>
      <c r="E9" s="198">
        <v>5.9</v>
      </c>
      <c r="F9" s="198">
        <v>28.9</v>
      </c>
      <c r="G9" s="198">
        <v>23.3</v>
      </c>
      <c r="H9" s="198">
        <v>42.4</v>
      </c>
      <c r="I9" s="198">
        <v>38.9</v>
      </c>
    </row>
    <row r="10" spans="1:10" s="192" customFormat="1" x14ac:dyDescent="0.8">
      <c r="A10" s="136" t="s">
        <v>308</v>
      </c>
      <c r="B10" s="146">
        <v>1</v>
      </c>
      <c r="C10" s="136" t="s">
        <v>301</v>
      </c>
      <c r="D10" s="198">
        <v>5.3</v>
      </c>
      <c r="E10" s="198">
        <v>4.7</v>
      </c>
      <c r="F10" s="198">
        <v>34.299999999999997</v>
      </c>
      <c r="G10" s="198">
        <v>31.8</v>
      </c>
      <c r="H10" s="198">
        <v>38.200000000000003</v>
      </c>
      <c r="I10" s="198">
        <v>33.200000000000003</v>
      </c>
    </row>
    <row r="11" spans="1:10" s="192" customFormat="1" x14ac:dyDescent="0.8">
      <c r="A11" s="136" t="s">
        <v>309</v>
      </c>
      <c r="B11" s="146">
        <v>1</v>
      </c>
      <c r="C11" s="136" t="s">
        <v>301</v>
      </c>
      <c r="D11" s="198">
        <v>2.2999999999999998</v>
      </c>
      <c r="E11" s="198">
        <v>1.4</v>
      </c>
      <c r="F11" s="198">
        <v>31.3</v>
      </c>
      <c r="G11" s="198">
        <v>31.4</v>
      </c>
      <c r="H11" s="198">
        <v>34.9</v>
      </c>
      <c r="I11" s="198">
        <v>27.1</v>
      </c>
    </row>
    <row r="12" spans="1:10" s="192" customFormat="1" x14ac:dyDescent="0.8">
      <c r="A12" s="136" t="s">
        <v>310</v>
      </c>
      <c r="B12" s="146">
        <v>1</v>
      </c>
      <c r="C12" s="136" t="s">
        <v>301</v>
      </c>
      <c r="D12" s="198">
        <v>0.6</v>
      </c>
      <c r="E12" s="198">
        <v>3.8</v>
      </c>
      <c r="F12" s="198">
        <v>29.3</v>
      </c>
      <c r="G12" s="198">
        <v>44.3</v>
      </c>
      <c r="H12" s="198">
        <v>41.9</v>
      </c>
      <c r="I12" s="198">
        <v>41.3</v>
      </c>
    </row>
    <row r="13" spans="1:10" s="192" customFormat="1" x14ac:dyDescent="0.8">
      <c r="A13" s="136" t="s">
        <v>311</v>
      </c>
      <c r="B13" s="146">
        <v>1</v>
      </c>
      <c r="C13" s="136" t="s">
        <v>301</v>
      </c>
      <c r="D13" s="136">
        <v>3</v>
      </c>
      <c r="E13" s="136">
        <v>7.2</v>
      </c>
      <c r="F13" s="136">
        <v>34.200000000000003</v>
      </c>
      <c r="G13" s="136">
        <v>33.1</v>
      </c>
      <c r="H13" s="136">
        <v>35.200000000000003</v>
      </c>
      <c r="I13" s="136">
        <v>56.3</v>
      </c>
    </row>
    <row r="14" spans="1:10" s="192" customFormat="1" x14ac:dyDescent="0.8">
      <c r="A14" s="200" t="s">
        <v>312</v>
      </c>
      <c r="B14" s="146">
        <v>1</v>
      </c>
      <c r="C14" s="136" t="s">
        <v>301</v>
      </c>
      <c r="D14" s="136">
        <v>0</v>
      </c>
      <c r="E14" s="136">
        <v>3</v>
      </c>
      <c r="F14" s="136">
        <v>30</v>
      </c>
      <c r="G14" s="136">
        <v>0</v>
      </c>
      <c r="H14" s="136">
        <v>48.1</v>
      </c>
      <c r="I14" s="136">
        <v>68</v>
      </c>
    </row>
    <row r="15" spans="1:10" s="192" customFormat="1" x14ac:dyDescent="0.8">
      <c r="A15" s="136" t="s">
        <v>313</v>
      </c>
      <c r="B15" s="146">
        <v>1</v>
      </c>
      <c r="C15" s="136" t="s">
        <v>301</v>
      </c>
      <c r="D15" s="136">
        <v>0</v>
      </c>
      <c r="E15" s="136">
        <v>0</v>
      </c>
      <c r="F15" s="136">
        <v>50</v>
      </c>
      <c r="G15" s="136">
        <v>70</v>
      </c>
      <c r="H15" s="136">
        <v>81.8</v>
      </c>
      <c r="I15" s="136">
        <v>0</v>
      </c>
    </row>
    <row r="16" spans="1:10" s="192" customFormat="1" x14ac:dyDescent="0.8">
      <c r="A16" s="136" t="s">
        <v>314</v>
      </c>
      <c r="B16" s="146">
        <v>1</v>
      </c>
      <c r="C16" s="136" t="s">
        <v>301</v>
      </c>
      <c r="D16" s="136">
        <v>5.7</v>
      </c>
      <c r="E16" s="136">
        <v>1.3</v>
      </c>
      <c r="F16" s="136">
        <v>16.8</v>
      </c>
      <c r="G16" s="136">
        <v>21.3</v>
      </c>
      <c r="H16" s="136">
        <v>25.2</v>
      </c>
      <c r="I16" s="136">
        <v>51</v>
      </c>
    </row>
    <row r="17" spans="1:9" s="192" customFormat="1" x14ac:dyDescent="0.8">
      <c r="A17" s="136" t="s">
        <v>315</v>
      </c>
      <c r="B17" s="146">
        <v>1</v>
      </c>
      <c r="C17" s="136" t="s">
        <v>301</v>
      </c>
      <c r="D17" s="136">
        <v>0</v>
      </c>
      <c r="E17" s="136">
        <v>0</v>
      </c>
      <c r="F17" s="136">
        <v>50</v>
      </c>
      <c r="G17" s="136">
        <v>76.900000000000006</v>
      </c>
      <c r="H17" s="136">
        <v>50</v>
      </c>
      <c r="I17" s="136">
        <v>64.3</v>
      </c>
    </row>
    <row r="18" spans="1:9" x14ac:dyDescent="0.8">
      <c r="A18" s="136" t="s">
        <v>316</v>
      </c>
      <c r="B18" s="146">
        <v>1</v>
      </c>
      <c r="C18" s="136" t="s">
        <v>301</v>
      </c>
      <c r="D18" s="136">
        <v>3.7</v>
      </c>
      <c r="E18" s="136">
        <v>14.6</v>
      </c>
      <c r="F18" s="136">
        <v>22.4</v>
      </c>
      <c r="G18" s="136">
        <v>31.3</v>
      </c>
      <c r="H18" s="136">
        <v>34.200000000000003</v>
      </c>
      <c r="I18" s="136">
        <v>33.700000000000003</v>
      </c>
    </row>
    <row r="19" spans="1:9" x14ac:dyDescent="0.8">
      <c r="A19" s="136" t="s">
        <v>317</v>
      </c>
      <c r="B19" s="146">
        <v>1</v>
      </c>
      <c r="C19" s="136" t="s">
        <v>301</v>
      </c>
      <c r="D19" s="136">
        <v>5.8</v>
      </c>
      <c r="E19" s="136">
        <v>13.1</v>
      </c>
      <c r="F19" s="136">
        <v>36.5</v>
      </c>
      <c r="G19" s="136">
        <v>35.4</v>
      </c>
      <c r="H19" s="136">
        <v>32.5</v>
      </c>
      <c r="I19" s="136">
        <v>37.700000000000003</v>
      </c>
    </row>
    <row r="20" spans="1:9" x14ac:dyDescent="0.8">
      <c r="A20" s="136" t="s">
        <v>318</v>
      </c>
      <c r="B20" s="146">
        <v>1</v>
      </c>
      <c r="C20" s="136" t="s">
        <v>301</v>
      </c>
      <c r="D20" s="136">
        <v>0</v>
      </c>
      <c r="E20" s="136">
        <v>0</v>
      </c>
      <c r="F20" s="136">
        <v>0</v>
      </c>
      <c r="G20" s="136">
        <v>61.5</v>
      </c>
      <c r="H20" s="136">
        <v>69.7</v>
      </c>
      <c r="I20" s="136">
        <v>69.900000000000006</v>
      </c>
    </row>
    <row r="21" spans="1:9" x14ac:dyDescent="0.8">
      <c r="A21" s="136" t="s">
        <v>300</v>
      </c>
      <c r="B21" s="146">
        <v>2</v>
      </c>
      <c r="C21" s="136" t="s">
        <v>301</v>
      </c>
      <c r="D21" s="136">
        <v>4.5999999999999996</v>
      </c>
      <c r="E21" s="136">
        <v>95.5</v>
      </c>
      <c r="F21" s="136">
        <v>93.8</v>
      </c>
      <c r="G21" s="136">
        <v>96.5</v>
      </c>
      <c r="H21" s="136">
        <v>95.7</v>
      </c>
      <c r="I21" s="136">
        <v>95.6</v>
      </c>
    </row>
    <row r="22" spans="1:9" x14ac:dyDescent="0.8">
      <c r="A22" s="136" t="s">
        <v>302</v>
      </c>
      <c r="B22" s="146">
        <v>2</v>
      </c>
      <c r="C22" s="136" t="s">
        <v>301</v>
      </c>
      <c r="D22" s="136">
        <v>0</v>
      </c>
      <c r="E22" s="136">
        <v>73.900000000000006</v>
      </c>
      <c r="F22" s="136">
        <v>88.5</v>
      </c>
      <c r="G22" s="136">
        <v>91.5</v>
      </c>
      <c r="H22" s="136">
        <v>87.5</v>
      </c>
      <c r="I22" s="136">
        <v>83.3</v>
      </c>
    </row>
    <row r="23" spans="1:9" x14ac:dyDescent="0.8">
      <c r="A23" s="136" t="s">
        <v>303</v>
      </c>
      <c r="B23" s="146">
        <v>2</v>
      </c>
      <c r="C23" s="136" t="s">
        <v>301</v>
      </c>
      <c r="D23" s="136">
        <v>0</v>
      </c>
      <c r="E23" s="136">
        <v>89.1</v>
      </c>
      <c r="F23" s="136">
        <v>89.1</v>
      </c>
      <c r="G23" s="136">
        <v>93.8</v>
      </c>
      <c r="H23" s="136">
        <v>93.9</v>
      </c>
      <c r="I23" s="136">
        <v>75</v>
      </c>
    </row>
    <row r="24" spans="1:9" x14ac:dyDescent="0.8">
      <c r="A24" s="136" t="s">
        <v>306</v>
      </c>
      <c r="B24" s="146">
        <v>2</v>
      </c>
      <c r="C24" s="136" t="s">
        <v>301</v>
      </c>
      <c r="D24" s="136">
        <v>0</v>
      </c>
      <c r="E24" s="136">
        <v>84.3</v>
      </c>
      <c r="F24" s="136">
        <v>89.3</v>
      </c>
      <c r="G24" s="136">
        <v>92.6</v>
      </c>
      <c r="H24" s="136">
        <v>90.9</v>
      </c>
      <c r="I24" s="136">
        <v>57.6</v>
      </c>
    </row>
    <row r="25" spans="1:9" x14ac:dyDescent="0.8">
      <c r="A25" s="136" t="s">
        <v>307</v>
      </c>
      <c r="B25" s="146">
        <v>2</v>
      </c>
      <c r="C25" s="136" t="s">
        <v>301</v>
      </c>
      <c r="D25" s="136">
        <v>0</v>
      </c>
      <c r="E25" s="136">
        <v>66.7</v>
      </c>
      <c r="F25" s="136">
        <v>87</v>
      </c>
      <c r="G25" s="136">
        <v>82.1</v>
      </c>
      <c r="H25" s="136">
        <v>76.900000000000006</v>
      </c>
      <c r="I25" s="136">
        <v>86.3</v>
      </c>
    </row>
    <row r="26" spans="1:9" x14ac:dyDescent="0.8">
      <c r="A26" s="136" t="s">
        <v>308</v>
      </c>
      <c r="B26" s="146">
        <v>2</v>
      </c>
      <c r="C26" s="136" t="s">
        <v>301</v>
      </c>
      <c r="D26" s="136">
        <v>1.7</v>
      </c>
      <c r="E26" s="136">
        <v>84.2</v>
      </c>
      <c r="F26" s="136">
        <v>96.6</v>
      </c>
      <c r="G26" s="136">
        <v>93.1</v>
      </c>
      <c r="H26" s="136">
        <v>90.7</v>
      </c>
      <c r="I26" s="136">
        <v>82.2</v>
      </c>
    </row>
    <row r="27" spans="1:9" x14ac:dyDescent="0.8">
      <c r="A27" s="136" t="s">
        <v>309</v>
      </c>
      <c r="B27" s="146">
        <v>2</v>
      </c>
      <c r="C27" s="136" t="s">
        <v>301</v>
      </c>
      <c r="D27" s="136">
        <v>0</v>
      </c>
      <c r="E27" s="136">
        <v>90.5</v>
      </c>
      <c r="F27" s="136">
        <v>96.4</v>
      </c>
      <c r="G27" s="136">
        <v>91.7</v>
      </c>
      <c r="H27" s="136">
        <v>87</v>
      </c>
      <c r="I27" s="136">
        <v>76.900000000000006</v>
      </c>
    </row>
    <row r="28" spans="1:9" x14ac:dyDescent="0.8">
      <c r="A28" s="136" t="s">
        <v>310</v>
      </c>
      <c r="B28" s="146">
        <v>2</v>
      </c>
      <c r="C28" s="136" t="s">
        <v>301</v>
      </c>
      <c r="D28" s="136">
        <v>0.4</v>
      </c>
      <c r="E28" s="136">
        <v>69.3</v>
      </c>
      <c r="F28" s="136">
        <v>86.2</v>
      </c>
      <c r="G28" s="136">
        <v>75.400000000000006</v>
      </c>
      <c r="H28" s="136">
        <v>84.2</v>
      </c>
      <c r="I28" s="136">
        <v>87.9</v>
      </c>
    </row>
    <row r="29" spans="1:9" x14ac:dyDescent="0.8">
      <c r="A29" s="136" t="s">
        <v>311</v>
      </c>
      <c r="B29" s="146">
        <v>2</v>
      </c>
      <c r="C29" s="136" t="s">
        <v>301</v>
      </c>
      <c r="D29" s="136">
        <v>0.7</v>
      </c>
      <c r="E29" s="136">
        <v>73.599999999999994</v>
      </c>
      <c r="F29" s="136">
        <v>76.5</v>
      </c>
      <c r="G29" s="136">
        <v>81</v>
      </c>
      <c r="H29" s="136">
        <v>84.5</v>
      </c>
      <c r="I29" s="136">
        <v>66.3</v>
      </c>
    </row>
    <row r="30" spans="1:9" x14ac:dyDescent="0.8">
      <c r="A30" s="136" t="s">
        <v>312</v>
      </c>
      <c r="B30" s="146">
        <v>2</v>
      </c>
      <c r="C30" s="136" t="s">
        <v>301</v>
      </c>
      <c r="D30" s="136">
        <v>50</v>
      </c>
      <c r="E30" s="136">
        <v>64.7</v>
      </c>
      <c r="F30" s="136">
        <v>80</v>
      </c>
      <c r="G30" s="136">
        <v>57.1</v>
      </c>
      <c r="H30" s="136">
        <v>66.7</v>
      </c>
      <c r="I30" s="136">
        <v>81</v>
      </c>
    </row>
    <row r="31" spans="1:9" x14ac:dyDescent="0.8">
      <c r="A31" s="136" t="s">
        <v>313</v>
      </c>
      <c r="B31" s="146">
        <v>2</v>
      </c>
      <c r="C31" s="136" t="s">
        <v>301</v>
      </c>
      <c r="D31" s="136">
        <v>0</v>
      </c>
      <c r="E31" s="136">
        <v>75</v>
      </c>
      <c r="F31" s="136">
        <v>100</v>
      </c>
      <c r="G31" s="136">
        <v>90</v>
      </c>
      <c r="H31" s="136">
        <v>100</v>
      </c>
      <c r="I31" s="136">
        <v>97</v>
      </c>
    </row>
    <row r="32" spans="1:9" x14ac:dyDescent="0.8">
      <c r="A32" s="136" t="s">
        <v>314</v>
      </c>
      <c r="B32" s="146">
        <v>2</v>
      </c>
      <c r="C32" s="136" t="s">
        <v>301</v>
      </c>
      <c r="D32" s="136">
        <v>3.8</v>
      </c>
      <c r="E32" s="136">
        <v>80</v>
      </c>
      <c r="F32" s="136">
        <v>92.9</v>
      </c>
      <c r="G32" s="136">
        <v>91.7</v>
      </c>
      <c r="H32" s="136">
        <v>97.7</v>
      </c>
      <c r="I32" s="136">
        <v>76.2</v>
      </c>
    </row>
    <row r="33" spans="1:9" x14ac:dyDescent="0.8">
      <c r="A33" s="136" t="s">
        <v>315</v>
      </c>
      <c r="B33" s="146">
        <v>2</v>
      </c>
      <c r="C33" s="136" t="s">
        <v>301</v>
      </c>
      <c r="D33" s="136">
        <v>0</v>
      </c>
      <c r="E33" s="136">
        <v>100</v>
      </c>
      <c r="F33" s="136">
        <v>96</v>
      </c>
      <c r="G33" s="136">
        <v>100</v>
      </c>
      <c r="H33" s="136">
        <v>100</v>
      </c>
      <c r="I33" s="136">
        <v>94.1</v>
      </c>
    </row>
    <row r="34" spans="1:9" x14ac:dyDescent="0.8">
      <c r="A34" s="136" t="s">
        <v>316</v>
      </c>
      <c r="B34" s="146">
        <v>2</v>
      </c>
      <c r="C34" s="136" t="s">
        <v>301</v>
      </c>
      <c r="D34" s="136">
        <v>11.6</v>
      </c>
      <c r="E34" s="136">
        <v>78.400000000000006</v>
      </c>
      <c r="F34" s="136">
        <v>79.400000000000006</v>
      </c>
      <c r="G34" s="136">
        <v>85.7</v>
      </c>
      <c r="H34" s="136">
        <v>86.5</v>
      </c>
      <c r="I34" s="136">
        <v>85.5</v>
      </c>
    </row>
    <row r="35" spans="1:9" x14ac:dyDescent="0.8">
      <c r="A35" s="136" t="s">
        <v>317</v>
      </c>
      <c r="B35" s="146">
        <v>2</v>
      </c>
      <c r="C35" s="136" t="s">
        <v>301</v>
      </c>
      <c r="D35" s="136">
        <v>2.2000000000000002</v>
      </c>
      <c r="E35" s="136">
        <v>71.8</v>
      </c>
      <c r="F35" s="136">
        <v>83.8</v>
      </c>
      <c r="G35" s="136">
        <v>71.2</v>
      </c>
      <c r="H35" s="136">
        <v>77.8</v>
      </c>
      <c r="I35" s="136">
        <v>64.2</v>
      </c>
    </row>
    <row r="36" spans="1:9" x14ac:dyDescent="0.8">
      <c r="A36" s="136" t="s">
        <v>318</v>
      </c>
      <c r="B36" s="146">
        <v>2</v>
      </c>
      <c r="C36" s="136" t="s">
        <v>301</v>
      </c>
      <c r="D36" s="136">
        <v>0</v>
      </c>
      <c r="E36" s="136">
        <v>100</v>
      </c>
      <c r="F36" s="136">
        <v>96.2</v>
      </c>
      <c r="G36" s="136">
        <v>82.6</v>
      </c>
      <c r="H36" s="136">
        <v>90.5</v>
      </c>
      <c r="I36" s="136">
        <v>96.2</v>
      </c>
    </row>
    <row r="37" spans="1:9" x14ac:dyDescent="0.8">
      <c r="A37" s="136" t="s">
        <v>300</v>
      </c>
      <c r="B37" s="146">
        <v>3</v>
      </c>
      <c r="C37" s="136" t="s">
        <v>301</v>
      </c>
      <c r="D37" s="136">
        <v>0</v>
      </c>
      <c r="E37" s="136">
        <v>0</v>
      </c>
      <c r="F37" s="136">
        <v>11.1</v>
      </c>
      <c r="G37" s="136">
        <v>18.2</v>
      </c>
      <c r="H37" s="136">
        <v>28.6</v>
      </c>
      <c r="I37" s="136">
        <v>47.6</v>
      </c>
    </row>
    <row r="38" spans="1:9" x14ac:dyDescent="0.8">
      <c r="A38" s="136" t="s">
        <v>302</v>
      </c>
      <c r="B38" s="146">
        <v>3</v>
      </c>
      <c r="C38" s="136" t="s">
        <v>301</v>
      </c>
      <c r="D38" s="136">
        <v>0</v>
      </c>
      <c r="E38" s="136">
        <v>0</v>
      </c>
      <c r="F38" s="136">
        <v>0</v>
      </c>
      <c r="G38" s="136" t="s">
        <v>305</v>
      </c>
      <c r="H38" s="136">
        <v>0</v>
      </c>
      <c r="I38" s="136">
        <v>37.5</v>
      </c>
    </row>
    <row r="39" spans="1:9" x14ac:dyDescent="0.8">
      <c r="A39" s="136" t="s">
        <v>303</v>
      </c>
      <c r="B39" s="146">
        <v>3</v>
      </c>
      <c r="C39" s="136" t="s">
        <v>301</v>
      </c>
      <c r="D39" s="136">
        <v>0</v>
      </c>
      <c r="E39" s="136">
        <v>0</v>
      </c>
      <c r="F39" s="136">
        <v>0</v>
      </c>
      <c r="G39" s="136">
        <v>0</v>
      </c>
      <c r="H39" s="136">
        <v>60</v>
      </c>
      <c r="I39" s="136">
        <v>50</v>
      </c>
    </row>
    <row r="40" spans="1:9" x14ac:dyDescent="0.8">
      <c r="A40" s="136" t="s">
        <v>306</v>
      </c>
      <c r="B40" s="146">
        <v>3</v>
      </c>
      <c r="C40" s="136" t="s">
        <v>301</v>
      </c>
      <c r="D40" s="136">
        <v>0</v>
      </c>
      <c r="E40" s="136">
        <v>0</v>
      </c>
      <c r="F40" s="136">
        <v>21.7</v>
      </c>
      <c r="G40" s="136">
        <v>41.7</v>
      </c>
      <c r="H40" s="136">
        <v>47.4</v>
      </c>
      <c r="I40" s="136">
        <v>56.5</v>
      </c>
    </row>
    <row r="41" spans="1:9" x14ac:dyDescent="0.8">
      <c r="A41" s="136" t="s">
        <v>319</v>
      </c>
      <c r="B41" s="146">
        <v>3</v>
      </c>
      <c r="C41" s="136" t="s">
        <v>301</v>
      </c>
      <c r="D41" s="136" t="s">
        <v>305</v>
      </c>
      <c r="E41" s="136">
        <v>0</v>
      </c>
      <c r="F41" s="136">
        <v>0</v>
      </c>
      <c r="G41" s="136">
        <v>100</v>
      </c>
      <c r="H41" s="136" t="s">
        <v>305</v>
      </c>
      <c r="I41" s="136">
        <v>100</v>
      </c>
    </row>
    <row r="42" spans="1:9" x14ac:dyDescent="0.8">
      <c r="A42" s="136" t="s">
        <v>307</v>
      </c>
      <c r="B42" s="146">
        <v>3</v>
      </c>
      <c r="C42" s="136" t="s">
        <v>301</v>
      </c>
      <c r="D42" s="136">
        <v>0</v>
      </c>
      <c r="E42" s="136">
        <v>0</v>
      </c>
      <c r="F42" s="136">
        <v>0</v>
      </c>
      <c r="G42" s="136">
        <v>66.7</v>
      </c>
      <c r="H42" s="136">
        <v>0</v>
      </c>
      <c r="I42" s="136">
        <v>50</v>
      </c>
    </row>
    <row r="43" spans="1:9" x14ac:dyDescent="0.8">
      <c r="A43" s="136" t="s">
        <v>308</v>
      </c>
      <c r="B43" s="146">
        <v>3</v>
      </c>
      <c r="C43" s="136" t="s">
        <v>301</v>
      </c>
      <c r="D43" s="136">
        <v>0</v>
      </c>
      <c r="E43" s="136">
        <v>0</v>
      </c>
      <c r="F43" s="136">
        <v>7.7</v>
      </c>
      <c r="G43" s="136">
        <v>60</v>
      </c>
      <c r="H43" s="136">
        <v>87.5</v>
      </c>
      <c r="I43" s="136">
        <v>70</v>
      </c>
    </row>
    <row r="44" spans="1:9" x14ac:dyDescent="0.8">
      <c r="A44" s="136" t="s">
        <v>309</v>
      </c>
      <c r="B44" s="146">
        <v>3</v>
      </c>
      <c r="C44" s="136" t="s">
        <v>301</v>
      </c>
      <c r="D44" s="136">
        <v>0</v>
      </c>
      <c r="E44" s="136">
        <v>0</v>
      </c>
      <c r="F44" s="136">
        <v>0</v>
      </c>
      <c r="G44" s="136">
        <v>58.8</v>
      </c>
      <c r="H44" s="136">
        <v>70.599999999999994</v>
      </c>
      <c r="I44" s="136">
        <v>80</v>
      </c>
    </row>
    <row r="45" spans="1:9" x14ac:dyDescent="0.8">
      <c r="A45" s="136" t="s">
        <v>310</v>
      </c>
      <c r="B45" s="146">
        <v>3</v>
      </c>
      <c r="C45" s="136" t="s">
        <v>301</v>
      </c>
      <c r="D45" s="136">
        <v>5</v>
      </c>
      <c r="E45" s="136">
        <v>0</v>
      </c>
      <c r="F45" s="136">
        <v>0</v>
      </c>
      <c r="G45" s="136">
        <v>22.2</v>
      </c>
      <c r="H45" s="136">
        <v>21.1</v>
      </c>
      <c r="I45" s="136">
        <v>58.1</v>
      </c>
    </row>
    <row r="46" spans="1:9" x14ac:dyDescent="0.8">
      <c r="A46" s="136" t="s">
        <v>311</v>
      </c>
      <c r="B46" s="146">
        <v>3</v>
      </c>
      <c r="C46" s="136" t="s">
        <v>301</v>
      </c>
      <c r="D46" s="136">
        <v>0</v>
      </c>
      <c r="E46" s="136">
        <v>0</v>
      </c>
      <c r="F46" s="136">
        <v>0</v>
      </c>
      <c r="G46" s="136">
        <v>35</v>
      </c>
      <c r="H46" s="136">
        <v>35.299999999999997</v>
      </c>
      <c r="I46" s="136">
        <v>39</v>
      </c>
    </row>
    <row r="47" spans="1:9" x14ac:dyDescent="0.8">
      <c r="A47" s="136" t="s">
        <v>312</v>
      </c>
      <c r="B47" s="146">
        <v>3</v>
      </c>
      <c r="C47" s="136" t="s">
        <v>301</v>
      </c>
      <c r="D47" s="136">
        <v>0</v>
      </c>
      <c r="E47" s="136">
        <v>0</v>
      </c>
      <c r="F47" s="136">
        <v>0</v>
      </c>
      <c r="G47" s="136">
        <v>60</v>
      </c>
      <c r="H47" s="136">
        <v>100</v>
      </c>
      <c r="I47" s="136">
        <v>100</v>
      </c>
    </row>
    <row r="48" spans="1:9" x14ac:dyDescent="0.8">
      <c r="A48" s="136" t="s">
        <v>313</v>
      </c>
      <c r="B48" s="146">
        <v>3</v>
      </c>
      <c r="C48" s="136" t="s">
        <v>301</v>
      </c>
      <c r="D48" s="136" t="s">
        <v>305</v>
      </c>
      <c r="E48" s="136">
        <v>0</v>
      </c>
      <c r="F48" s="136">
        <v>0</v>
      </c>
      <c r="G48" s="136">
        <v>100</v>
      </c>
      <c r="H48" s="136">
        <v>100</v>
      </c>
      <c r="I48" s="136">
        <v>20</v>
      </c>
    </row>
    <row r="49" spans="1:9" x14ac:dyDescent="0.8">
      <c r="A49" s="136" t="s">
        <v>314</v>
      </c>
      <c r="B49" s="146">
        <v>3</v>
      </c>
      <c r="C49" s="136" t="s">
        <v>301</v>
      </c>
      <c r="D49" s="136">
        <v>0</v>
      </c>
      <c r="E49" s="136">
        <v>0</v>
      </c>
      <c r="F49" s="136">
        <v>0</v>
      </c>
      <c r="G49" s="136">
        <v>50</v>
      </c>
      <c r="H49" s="136">
        <v>0</v>
      </c>
      <c r="I49" s="136">
        <v>100</v>
      </c>
    </row>
    <row r="50" spans="1:9" x14ac:dyDescent="0.8">
      <c r="A50" s="136" t="s">
        <v>315</v>
      </c>
      <c r="B50" s="146">
        <v>3</v>
      </c>
      <c r="C50" s="136" t="s">
        <v>301</v>
      </c>
      <c r="D50" s="136">
        <v>0</v>
      </c>
      <c r="E50" s="136">
        <v>0</v>
      </c>
      <c r="F50" s="136">
        <v>100</v>
      </c>
      <c r="G50" s="136">
        <v>33.299999999999997</v>
      </c>
      <c r="H50" s="136">
        <v>66.7</v>
      </c>
      <c r="I50" s="136">
        <v>71.400000000000006</v>
      </c>
    </row>
    <row r="51" spans="1:9" x14ac:dyDescent="0.8">
      <c r="A51" s="136" t="s">
        <v>316</v>
      </c>
      <c r="B51" s="146">
        <v>3</v>
      </c>
      <c r="C51" s="136" t="s">
        <v>301</v>
      </c>
      <c r="D51" s="136">
        <v>0</v>
      </c>
      <c r="E51" s="136">
        <v>0</v>
      </c>
      <c r="F51" s="136">
        <v>0</v>
      </c>
      <c r="G51" s="136">
        <v>32</v>
      </c>
      <c r="H51" s="136">
        <v>45.5</v>
      </c>
      <c r="I51" s="136">
        <v>68.900000000000006</v>
      </c>
    </row>
    <row r="52" spans="1:9" x14ac:dyDescent="0.8">
      <c r="A52" s="136" t="s">
        <v>317</v>
      </c>
      <c r="B52" s="146">
        <v>3</v>
      </c>
      <c r="C52" s="136" t="s">
        <v>301</v>
      </c>
      <c r="D52" s="136">
        <v>0</v>
      </c>
      <c r="E52" s="136">
        <v>0</v>
      </c>
      <c r="F52" s="136">
        <v>14.3</v>
      </c>
      <c r="G52" s="136">
        <v>54.5</v>
      </c>
      <c r="H52" s="136">
        <v>60</v>
      </c>
      <c r="I52" s="136">
        <v>63.4</v>
      </c>
    </row>
    <row r="53" spans="1:9" x14ac:dyDescent="0.8">
      <c r="A53" s="136" t="s">
        <v>318</v>
      </c>
      <c r="B53" s="146">
        <v>3</v>
      </c>
      <c r="C53" s="136" t="s">
        <v>301</v>
      </c>
      <c r="D53" s="136">
        <v>0</v>
      </c>
      <c r="E53" s="136">
        <v>0</v>
      </c>
      <c r="F53" s="136">
        <v>40</v>
      </c>
      <c r="G53" s="136">
        <v>0</v>
      </c>
      <c r="H53" s="136">
        <v>33.299999999999997</v>
      </c>
      <c r="I53" s="136">
        <v>40</v>
      </c>
    </row>
    <row r="54" spans="1:9" x14ac:dyDescent="0.8">
      <c r="A54" s="136" t="s">
        <v>300</v>
      </c>
      <c r="B54" s="146">
        <v>3</v>
      </c>
      <c r="C54" s="136" t="s">
        <v>320</v>
      </c>
      <c r="D54" s="136">
        <v>0</v>
      </c>
      <c r="E54" s="136">
        <v>0</v>
      </c>
      <c r="F54" s="136">
        <v>0</v>
      </c>
      <c r="G54" s="136">
        <v>0</v>
      </c>
      <c r="H54" s="136">
        <v>33.299999999999997</v>
      </c>
      <c r="I54" s="136">
        <v>62.5</v>
      </c>
    </row>
    <row r="55" spans="1:9" x14ac:dyDescent="0.8">
      <c r="A55" s="136" t="s">
        <v>302</v>
      </c>
      <c r="B55" s="146">
        <v>3</v>
      </c>
      <c r="C55" s="136" t="s">
        <v>320</v>
      </c>
      <c r="D55" s="136">
        <v>0</v>
      </c>
      <c r="E55" s="136">
        <v>0</v>
      </c>
      <c r="F55" s="136">
        <v>33.299999999999997</v>
      </c>
      <c r="G55" s="136">
        <v>33.299999999999997</v>
      </c>
      <c r="H55" s="136" t="s">
        <v>305</v>
      </c>
      <c r="I55" s="136">
        <v>25</v>
      </c>
    </row>
    <row r="56" spans="1:9" x14ac:dyDescent="0.8">
      <c r="A56" s="136" t="s">
        <v>303</v>
      </c>
      <c r="B56" s="146">
        <v>3</v>
      </c>
      <c r="C56" s="136" t="s">
        <v>320</v>
      </c>
      <c r="D56" s="136" t="s">
        <v>305</v>
      </c>
      <c r="E56" s="136" t="s">
        <v>305</v>
      </c>
      <c r="F56" s="136" t="s">
        <v>305</v>
      </c>
      <c r="G56" s="136">
        <v>50</v>
      </c>
      <c r="H56" s="136">
        <v>0</v>
      </c>
      <c r="I56" s="136">
        <v>100</v>
      </c>
    </row>
    <row r="57" spans="1:9" x14ac:dyDescent="0.8">
      <c r="A57" s="136" t="s">
        <v>304</v>
      </c>
      <c r="B57" s="146">
        <v>3</v>
      </c>
      <c r="C57" s="136" t="s">
        <v>320</v>
      </c>
      <c r="D57" s="136" t="s">
        <v>305</v>
      </c>
      <c r="E57" s="136" t="s">
        <v>305</v>
      </c>
      <c r="F57" s="136" t="s">
        <v>305</v>
      </c>
      <c r="G57" s="136" t="s">
        <v>305</v>
      </c>
      <c r="H57" s="136">
        <v>0</v>
      </c>
      <c r="I57" s="136">
        <v>60</v>
      </c>
    </row>
    <row r="58" spans="1:9" x14ac:dyDescent="0.8">
      <c r="A58" s="136" t="s">
        <v>306</v>
      </c>
      <c r="B58" s="146">
        <v>3</v>
      </c>
      <c r="C58" s="136" t="s">
        <v>320</v>
      </c>
      <c r="D58" s="136">
        <v>0</v>
      </c>
      <c r="E58" s="136">
        <v>0</v>
      </c>
      <c r="F58" s="136">
        <v>0</v>
      </c>
      <c r="G58" s="136">
        <v>9.1</v>
      </c>
      <c r="H58" s="136">
        <v>28.6</v>
      </c>
      <c r="I58" s="136">
        <v>23.8</v>
      </c>
    </row>
    <row r="59" spans="1:9" x14ac:dyDescent="0.8">
      <c r="A59" s="136" t="s">
        <v>307</v>
      </c>
      <c r="B59" s="146">
        <v>3</v>
      </c>
      <c r="C59" s="136" t="s">
        <v>320</v>
      </c>
      <c r="D59" s="136">
        <v>0</v>
      </c>
      <c r="E59" s="136" t="s">
        <v>305</v>
      </c>
      <c r="F59" s="136" t="s">
        <v>305</v>
      </c>
      <c r="G59" s="136" t="s">
        <v>305</v>
      </c>
      <c r="H59" s="136" t="s">
        <v>305</v>
      </c>
      <c r="I59" s="136">
        <v>50</v>
      </c>
    </row>
    <row r="60" spans="1:9" x14ac:dyDescent="0.8">
      <c r="A60" s="136" t="s">
        <v>308</v>
      </c>
      <c r="B60" s="146">
        <v>3</v>
      </c>
      <c r="C60" s="136" t="s">
        <v>320</v>
      </c>
      <c r="D60" s="136">
        <v>0</v>
      </c>
      <c r="E60" s="136">
        <v>14.3</v>
      </c>
      <c r="F60" s="136">
        <v>0</v>
      </c>
      <c r="G60" s="136">
        <v>57.1</v>
      </c>
      <c r="H60" s="136">
        <v>0</v>
      </c>
      <c r="I60" s="136">
        <v>25</v>
      </c>
    </row>
    <row r="61" spans="1:9" x14ac:dyDescent="0.8">
      <c r="A61" s="136" t="s">
        <v>309</v>
      </c>
      <c r="B61" s="146">
        <v>3</v>
      </c>
      <c r="C61" s="136" t="s">
        <v>320</v>
      </c>
      <c r="D61" s="136">
        <v>0</v>
      </c>
      <c r="E61" s="136">
        <v>0</v>
      </c>
      <c r="F61" s="136">
        <v>0</v>
      </c>
      <c r="G61" s="136">
        <v>25</v>
      </c>
      <c r="H61" s="136">
        <v>0</v>
      </c>
      <c r="I61" s="136">
        <v>33.299999999999997</v>
      </c>
    </row>
    <row r="62" spans="1:9" x14ac:dyDescent="0.8">
      <c r="A62" s="136" t="s">
        <v>310</v>
      </c>
      <c r="B62" s="146">
        <v>3</v>
      </c>
      <c r="C62" s="136" t="s">
        <v>320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20</v>
      </c>
    </row>
    <row r="63" spans="1:9" x14ac:dyDescent="0.8">
      <c r="A63" s="136" t="s">
        <v>311</v>
      </c>
      <c r="B63" s="146">
        <v>3</v>
      </c>
      <c r="C63" s="136" t="s">
        <v>320</v>
      </c>
      <c r="D63" s="136">
        <v>0</v>
      </c>
      <c r="E63" s="136">
        <v>0</v>
      </c>
      <c r="F63" s="136">
        <v>0</v>
      </c>
      <c r="G63" s="136">
        <v>14.3</v>
      </c>
      <c r="H63" s="136">
        <v>50</v>
      </c>
      <c r="I63" s="136">
        <v>26.7</v>
      </c>
    </row>
    <row r="64" spans="1:9" x14ac:dyDescent="0.8">
      <c r="A64" s="136" t="s">
        <v>312</v>
      </c>
      <c r="B64" s="146">
        <v>3</v>
      </c>
      <c r="C64" s="136" t="s">
        <v>320</v>
      </c>
      <c r="D64" s="136">
        <v>0</v>
      </c>
      <c r="E64" s="136" t="s">
        <v>305</v>
      </c>
      <c r="F64" s="136" t="s">
        <v>305</v>
      </c>
      <c r="G64" s="136" t="s">
        <v>305</v>
      </c>
      <c r="H64" s="136" t="s">
        <v>305</v>
      </c>
      <c r="I64" s="136">
        <v>0</v>
      </c>
    </row>
    <row r="65" spans="1:9" x14ac:dyDescent="0.8">
      <c r="A65" s="136" t="s">
        <v>313</v>
      </c>
      <c r="B65" s="146">
        <v>3</v>
      </c>
      <c r="C65" s="136" t="s">
        <v>320</v>
      </c>
      <c r="D65" s="136" t="s">
        <v>305</v>
      </c>
      <c r="E65" s="136" t="s">
        <v>305</v>
      </c>
      <c r="F65" s="136" t="s">
        <v>305</v>
      </c>
      <c r="G65" s="136" t="s">
        <v>305</v>
      </c>
      <c r="H65" s="136" t="s">
        <v>305</v>
      </c>
      <c r="I65" s="136">
        <v>0</v>
      </c>
    </row>
    <row r="66" spans="1:9" x14ac:dyDescent="0.8">
      <c r="A66" s="136" t="s">
        <v>314</v>
      </c>
      <c r="B66" s="146">
        <v>3</v>
      </c>
      <c r="C66" s="136" t="s">
        <v>320</v>
      </c>
      <c r="D66" s="136" t="s">
        <v>305</v>
      </c>
      <c r="E66" s="136">
        <v>0</v>
      </c>
      <c r="F66" s="136" t="s">
        <v>305</v>
      </c>
      <c r="G66" s="136">
        <v>50</v>
      </c>
      <c r="H66" s="136" t="s">
        <v>305</v>
      </c>
      <c r="I66" s="136" t="s">
        <v>305</v>
      </c>
    </row>
    <row r="67" spans="1:9" x14ac:dyDescent="0.8">
      <c r="A67" s="136" t="s">
        <v>315</v>
      </c>
      <c r="B67" s="146">
        <v>3</v>
      </c>
      <c r="C67" s="136" t="s">
        <v>320</v>
      </c>
      <c r="D67" s="136" t="s">
        <v>305</v>
      </c>
      <c r="E67" s="136" t="s">
        <v>305</v>
      </c>
      <c r="F67" s="136" t="s">
        <v>305</v>
      </c>
      <c r="G67" s="136" t="s">
        <v>305</v>
      </c>
      <c r="H67" s="136">
        <v>50</v>
      </c>
      <c r="I67" s="136">
        <v>33.299999999999997</v>
      </c>
    </row>
    <row r="68" spans="1:9" x14ac:dyDescent="0.8">
      <c r="A68" s="136" t="s">
        <v>316</v>
      </c>
      <c r="B68" s="146">
        <v>3</v>
      </c>
      <c r="C68" s="136" t="s">
        <v>320</v>
      </c>
      <c r="D68" s="136">
        <v>0</v>
      </c>
      <c r="E68" s="136">
        <v>0</v>
      </c>
      <c r="F68" s="136">
        <v>25</v>
      </c>
      <c r="G68" s="136">
        <v>0</v>
      </c>
      <c r="H68" s="136">
        <v>0</v>
      </c>
      <c r="I68" s="136">
        <v>46.2</v>
      </c>
    </row>
    <row r="69" spans="1:9" x14ac:dyDescent="0.8">
      <c r="A69" s="136" t="s">
        <v>317</v>
      </c>
      <c r="B69" s="146">
        <v>3</v>
      </c>
      <c r="C69" s="136" t="s">
        <v>320</v>
      </c>
      <c r="D69" s="136">
        <v>0</v>
      </c>
      <c r="E69" s="136">
        <v>6.7</v>
      </c>
      <c r="F69" s="136">
        <v>14.3</v>
      </c>
      <c r="G69" s="136">
        <v>15.8</v>
      </c>
      <c r="H69" s="136">
        <v>30</v>
      </c>
      <c r="I69" s="136">
        <v>35.1</v>
      </c>
    </row>
    <row r="70" spans="1:9" x14ac:dyDescent="0.8">
      <c r="A70" s="136" t="s">
        <v>318</v>
      </c>
      <c r="B70" s="146">
        <v>3</v>
      </c>
      <c r="C70" s="136" t="s">
        <v>320</v>
      </c>
      <c r="D70" s="136">
        <v>0</v>
      </c>
      <c r="E70" s="136">
        <v>0</v>
      </c>
      <c r="F70" s="136">
        <v>0</v>
      </c>
      <c r="G70" s="136">
        <v>0</v>
      </c>
      <c r="H70" s="136">
        <v>50</v>
      </c>
      <c r="I70" s="136">
        <v>50</v>
      </c>
    </row>
  </sheetData>
  <mergeCells count="2">
    <mergeCell ref="C2:I2"/>
    <mergeCell ref="A1:I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Normal="100" zoomScaleSheetLayoutView="100" workbookViewId="0">
      <selection activeCell="D8" sqref="D8"/>
    </sheetView>
  </sheetViews>
  <sheetFormatPr defaultRowHeight="15.75" x14ac:dyDescent="0.75"/>
  <cols>
    <col min="1" max="1" width="16.375" customWidth="1"/>
    <col min="2" max="2" width="12.375" customWidth="1"/>
    <col min="3" max="3" width="9.75" customWidth="1"/>
    <col min="4" max="4" width="12.625" customWidth="1"/>
    <col min="5" max="5" width="9.125" customWidth="1"/>
    <col min="6" max="7" width="12.625" customWidth="1"/>
    <col min="8" max="8" width="10.25" customWidth="1"/>
    <col min="9" max="9" width="12.625" customWidth="1"/>
    <col min="10" max="10" width="10.25" customWidth="1"/>
    <col min="11" max="11" width="12.625" customWidth="1"/>
  </cols>
  <sheetData>
    <row r="1" spans="1:11" s="4" customFormat="1" ht="37.5" customHeight="1" x14ac:dyDescent="0.75">
      <c r="A1" s="431" t="s">
        <v>117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1" s="4" customFormat="1" ht="16.5" thickBot="1" x14ac:dyDescent="0.9">
      <c r="A2" s="24" t="s">
        <v>118</v>
      </c>
      <c r="B2" s="24"/>
    </row>
    <row r="3" spans="1:11" s="4" customFormat="1" ht="30.75" customHeight="1" x14ac:dyDescent="0.75">
      <c r="A3" s="442" t="s">
        <v>119</v>
      </c>
      <c r="B3" s="427" t="s">
        <v>120</v>
      </c>
      <c r="C3" s="439" t="s">
        <v>56</v>
      </c>
      <c r="D3" s="439" t="s">
        <v>121</v>
      </c>
      <c r="E3" s="440"/>
      <c r="F3" s="441"/>
      <c r="G3" s="427" t="s">
        <v>122</v>
      </c>
      <c r="H3" s="439" t="s">
        <v>56</v>
      </c>
      <c r="I3" s="439" t="s">
        <v>123</v>
      </c>
      <c r="J3" s="440"/>
      <c r="K3" s="441"/>
    </row>
    <row r="4" spans="1:11" s="4" customFormat="1" ht="32.25" thickBot="1" x14ac:dyDescent="0.9">
      <c r="A4" s="443"/>
      <c r="B4" s="428"/>
      <c r="C4" s="444"/>
      <c r="D4" s="132" t="s">
        <v>124</v>
      </c>
      <c r="E4" s="132" t="s">
        <v>125</v>
      </c>
      <c r="F4" s="44" t="s">
        <v>126</v>
      </c>
      <c r="G4" s="428"/>
      <c r="H4" s="444"/>
      <c r="I4" s="132" t="s">
        <v>124</v>
      </c>
      <c r="J4" s="132" t="s">
        <v>125</v>
      </c>
      <c r="K4" s="44" t="s">
        <v>126</v>
      </c>
    </row>
    <row r="5" spans="1:11" s="4" customFormat="1" x14ac:dyDescent="0.75">
      <c r="A5" s="104"/>
      <c r="B5" s="95"/>
      <c r="C5" s="43"/>
      <c r="D5" s="43"/>
      <c r="E5" s="43"/>
      <c r="F5" s="96"/>
      <c r="G5" s="95"/>
      <c r="H5" s="43"/>
      <c r="I5" s="43"/>
      <c r="J5" s="43"/>
      <c r="K5" s="96"/>
    </row>
    <row r="6" spans="1:11" s="4" customFormat="1" x14ac:dyDescent="0.75">
      <c r="A6" s="102"/>
      <c r="B6" s="100"/>
      <c r="C6" s="99"/>
      <c r="D6" s="99"/>
      <c r="E6" s="99"/>
      <c r="F6" s="101"/>
      <c r="G6" s="100"/>
      <c r="H6" s="99"/>
      <c r="I6" s="99"/>
      <c r="J6" s="99"/>
      <c r="K6" s="101"/>
    </row>
    <row r="7" spans="1:11" s="4" customFormat="1" x14ac:dyDescent="0.75">
      <c r="A7" s="102"/>
      <c r="B7" s="100"/>
      <c r="C7" s="99"/>
      <c r="D7" s="99"/>
      <c r="E7" s="99"/>
      <c r="F7" s="101"/>
      <c r="G7" s="100"/>
      <c r="H7" s="99"/>
      <c r="I7" s="99"/>
      <c r="J7" s="99"/>
      <c r="K7" s="101"/>
    </row>
    <row r="8" spans="1:11" x14ac:dyDescent="0.75">
      <c r="A8" s="103"/>
      <c r="B8" s="97"/>
      <c r="C8" s="2"/>
      <c r="D8" s="2"/>
      <c r="E8" s="2"/>
      <c r="F8" s="98"/>
      <c r="G8" s="97"/>
      <c r="H8" s="2"/>
      <c r="I8" s="2"/>
      <c r="J8" s="2"/>
      <c r="K8" s="98"/>
    </row>
    <row r="9" spans="1:11" x14ac:dyDescent="0.75">
      <c r="A9" s="103"/>
      <c r="B9" s="97"/>
      <c r="C9" s="2"/>
      <c r="D9" s="2"/>
      <c r="E9" s="2"/>
      <c r="F9" s="98"/>
      <c r="G9" s="97"/>
      <c r="H9" s="2"/>
      <c r="I9" s="2"/>
      <c r="J9" s="2"/>
      <c r="K9" s="98"/>
    </row>
    <row r="10" spans="1:11" ht="16.5" thickBot="1" x14ac:dyDescent="0.9">
      <c r="A10" s="105"/>
      <c r="B10" s="111"/>
      <c r="C10" s="106"/>
      <c r="D10" s="106"/>
      <c r="E10" s="106"/>
      <c r="F10" s="107"/>
      <c r="G10" s="111"/>
      <c r="H10" s="106"/>
      <c r="I10" s="106"/>
      <c r="J10" s="106"/>
      <c r="K10" s="107"/>
    </row>
    <row r="11" spans="1:11" ht="16.5" thickBot="1" x14ac:dyDescent="0.9">
      <c r="A11" s="108" t="s">
        <v>54</v>
      </c>
      <c r="B11" s="112">
        <f>SUM(B5:B10)</f>
        <v>0</v>
      </c>
      <c r="C11" s="109">
        <f>SUM(C5:C10)</f>
        <v>0</v>
      </c>
      <c r="D11" s="109">
        <f t="shared" ref="D11:K11" si="0">SUM(D5:D10)</f>
        <v>0</v>
      </c>
      <c r="E11" s="109">
        <f t="shared" si="0"/>
        <v>0</v>
      </c>
      <c r="F11" s="110">
        <f t="shared" si="0"/>
        <v>0</v>
      </c>
      <c r="G11" s="112">
        <f t="shared" ref="G11" si="1">SUM(G5:G10)</f>
        <v>0</v>
      </c>
      <c r="H11" s="109">
        <f t="shared" si="0"/>
        <v>0</v>
      </c>
      <c r="I11" s="109">
        <f t="shared" si="0"/>
        <v>0</v>
      </c>
      <c r="J11" s="109">
        <f t="shared" si="0"/>
        <v>0</v>
      </c>
      <c r="K11" s="110">
        <f t="shared" si="0"/>
        <v>0</v>
      </c>
    </row>
    <row r="13" spans="1:11" ht="16.5" thickBot="1" x14ac:dyDescent="0.9">
      <c r="A13" s="24" t="s">
        <v>127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33.75" customHeight="1" x14ac:dyDescent="0.75">
      <c r="A14" s="432" t="s">
        <v>119</v>
      </c>
      <c r="B14" s="429" t="s">
        <v>120</v>
      </c>
      <c r="C14" s="434" t="s">
        <v>56</v>
      </c>
      <c r="D14" s="436" t="s">
        <v>121</v>
      </c>
      <c r="E14" s="437"/>
      <c r="F14" s="438"/>
      <c r="G14" s="429" t="s">
        <v>122</v>
      </c>
      <c r="H14" s="434" t="s">
        <v>56</v>
      </c>
      <c r="I14" s="436" t="s">
        <v>123</v>
      </c>
      <c r="J14" s="437"/>
      <c r="K14" s="438"/>
    </row>
    <row r="15" spans="1:11" ht="32.25" thickBot="1" x14ac:dyDescent="0.9">
      <c r="A15" s="433"/>
      <c r="B15" s="430"/>
      <c r="C15" s="435"/>
      <c r="D15" s="132" t="s">
        <v>124</v>
      </c>
      <c r="E15" s="132" t="s">
        <v>125</v>
      </c>
      <c r="F15" s="44" t="s">
        <v>126</v>
      </c>
      <c r="G15" s="430"/>
      <c r="H15" s="435"/>
      <c r="I15" s="132" t="s">
        <v>124</v>
      </c>
      <c r="J15" s="132" t="s">
        <v>125</v>
      </c>
      <c r="K15" s="44" t="s">
        <v>126</v>
      </c>
    </row>
    <row r="16" spans="1:11" x14ac:dyDescent="0.75">
      <c r="A16" s="117"/>
      <c r="B16" s="119"/>
      <c r="C16" s="34"/>
      <c r="D16" s="34"/>
      <c r="E16" s="34"/>
      <c r="F16" s="120"/>
      <c r="G16" s="119"/>
      <c r="H16" s="34"/>
      <c r="I16" s="34"/>
      <c r="J16" s="34"/>
      <c r="K16" s="120"/>
    </row>
    <row r="17" spans="1:11" x14ac:dyDescent="0.75">
      <c r="A17" s="117"/>
      <c r="B17" s="119"/>
      <c r="C17" s="34"/>
      <c r="D17" s="34"/>
      <c r="E17" s="34"/>
      <c r="F17" s="120"/>
      <c r="G17" s="119"/>
      <c r="H17" s="34"/>
      <c r="I17" s="34"/>
      <c r="J17" s="34"/>
      <c r="K17" s="120"/>
    </row>
    <row r="18" spans="1:11" x14ac:dyDescent="0.75">
      <c r="A18" s="117"/>
      <c r="B18" s="119"/>
      <c r="C18" s="34"/>
      <c r="D18" s="34"/>
      <c r="E18" s="34"/>
      <c r="F18" s="120"/>
      <c r="G18" s="119"/>
      <c r="H18" s="34"/>
      <c r="I18" s="34"/>
      <c r="J18" s="34"/>
      <c r="K18" s="120"/>
    </row>
    <row r="19" spans="1:11" x14ac:dyDescent="0.75">
      <c r="A19" s="103"/>
      <c r="B19" s="97"/>
      <c r="C19" s="2"/>
      <c r="D19" s="2"/>
      <c r="E19" s="2"/>
      <c r="F19" s="98"/>
      <c r="G19" s="97"/>
      <c r="H19" s="2"/>
      <c r="I19" s="2"/>
      <c r="J19" s="2"/>
      <c r="K19" s="98"/>
    </row>
    <row r="20" spans="1:11" x14ac:dyDescent="0.75">
      <c r="A20" s="103"/>
      <c r="B20" s="97"/>
      <c r="C20" s="2"/>
      <c r="D20" s="2"/>
      <c r="E20" s="2"/>
      <c r="F20" s="98"/>
      <c r="G20" s="97"/>
      <c r="H20" s="2"/>
      <c r="I20" s="2"/>
      <c r="J20" s="2"/>
      <c r="K20" s="98"/>
    </row>
    <row r="21" spans="1:11" ht="16.5" thickBot="1" x14ac:dyDescent="0.9">
      <c r="A21" s="105"/>
      <c r="B21" s="111"/>
      <c r="C21" s="106"/>
      <c r="D21" s="106"/>
      <c r="E21" s="106"/>
      <c r="F21" s="107"/>
      <c r="G21" s="111"/>
      <c r="H21" s="106"/>
      <c r="I21" s="106"/>
      <c r="J21" s="106"/>
      <c r="K21" s="107"/>
    </row>
    <row r="22" spans="1:11" ht="16.5" thickBot="1" x14ac:dyDescent="0.9">
      <c r="A22" s="118" t="s">
        <v>54</v>
      </c>
      <c r="B22" s="112">
        <f>SUM(B16:B21)</f>
        <v>0</v>
      </c>
      <c r="C22" s="109">
        <f>SUM(C16:C21)</f>
        <v>0</v>
      </c>
      <c r="D22" s="109">
        <f t="shared" ref="D22:K22" si="2">SUM(D16:D21)</f>
        <v>0</v>
      </c>
      <c r="E22" s="109">
        <f t="shared" si="2"/>
        <v>0</v>
      </c>
      <c r="F22" s="110">
        <f t="shared" si="2"/>
        <v>0</v>
      </c>
      <c r="G22" s="112">
        <f t="shared" ref="G22" si="3">SUM(G16:G21)</f>
        <v>0</v>
      </c>
      <c r="H22" s="109">
        <f t="shared" si="2"/>
        <v>0</v>
      </c>
      <c r="I22" s="109">
        <f t="shared" si="2"/>
        <v>0</v>
      </c>
      <c r="J22" s="109">
        <f t="shared" si="2"/>
        <v>0</v>
      </c>
      <c r="K22" s="110">
        <f t="shared" si="2"/>
        <v>0</v>
      </c>
    </row>
    <row r="23" spans="1:11" ht="16.5" thickBot="1" x14ac:dyDescent="0.9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75">
      <c r="A24" s="121" t="s">
        <v>128</v>
      </c>
      <c r="B24" s="123">
        <f>+B11-B22</f>
        <v>0</v>
      </c>
      <c r="C24" s="113">
        <f>+C11-C22</f>
        <v>0</v>
      </c>
      <c r="D24" s="113">
        <f t="shared" ref="D24:K24" si="4">+D11-D22</f>
        <v>0</v>
      </c>
      <c r="E24" s="113">
        <f t="shared" si="4"/>
        <v>0</v>
      </c>
      <c r="F24" s="114">
        <f t="shared" si="4"/>
        <v>0</v>
      </c>
      <c r="G24" s="123">
        <f t="shared" ref="G24" si="5">+G11-G22</f>
        <v>0</v>
      </c>
      <c r="H24" s="113">
        <f t="shared" si="4"/>
        <v>0</v>
      </c>
      <c r="I24" s="113">
        <f t="shared" si="4"/>
        <v>0</v>
      </c>
      <c r="J24" s="113">
        <f t="shared" si="4"/>
        <v>0</v>
      </c>
      <c r="K24" s="114">
        <f t="shared" si="4"/>
        <v>0</v>
      </c>
    </row>
    <row r="25" spans="1:11" ht="16.5" thickBot="1" x14ac:dyDescent="0.9">
      <c r="A25" s="122" t="s">
        <v>129</v>
      </c>
      <c r="B25" s="124">
        <f>+IFERROR(B24/B22,0)*100</f>
        <v>0</v>
      </c>
      <c r="C25" s="115">
        <f>+IFERROR(C24/C22,0)*100</f>
        <v>0</v>
      </c>
      <c r="D25" s="115">
        <f t="shared" ref="D25:K25" si="6">+IFERROR(D24/D22,0)*100</f>
        <v>0</v>
      </c>
      <c r="E25" s="115">
        <f t="shared" si="6"/>
        <v>0</v>
      </c>
      <c r="F25" s="116">
        <f t="shared" si="6"/>
        <v>0</v>
      </c>
      <c r="G25" s="124">
        <f t="shared" ref="G25" si="7">+IFERROR(G24/G22,0)*100</f>
        <v>0</v>
      </c>
      <c r="H25" s="115">
        <f t="shared" si="6"/>
        <v>0</v>
      </c>
      <c r="I25" s="115">
        <f t="shared" si="6"/>
        <v>0</v>
      </c>
      <c r="J25" s="115">
        <f t="shared" si="6"/>
        <v>0</v>
      </c>
      <c r="K25" s="116">
        <f t="shared" si="6"/>
        <v>0</v>
      </c>
    </row>
    <row r="26" spans="1:11" x14ac:dyDescent="0.75">
      <c r="J26" s="13"/>
      <c r="K26" s="13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honeticPr fontId="4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Normal="100" zoomScaleSheetLayoutView="100" workbookViewId="0">
      <selection activeCell="A3" sqref="A3:F20"/>
    </sheetView>
  </sheetViews>
  <sheetFormatPr defaultRowHeight="15.75" x14ac:dyDescent="0.7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 x14ac:dyDescent="0.9">
      <c r="A1" s="431" t="s">
        <v>130</v>
      </c>
      <c r="B1" s="431"/>
      <c r="C1" s="431"/>
      <c r="D1" s="431"/>
      <c r="E1" s="431"/>
      <c r="F1" s="431"/>
      <c r="G1" s="4"/>
      <c r="H1" s="4"/>
      <c r="I1" s="10"/>
      <c r="J1" s="10"/>
    </row>
    <row r="2" spans="1:10" ht="48" thickBot="1" x14ac:dyDescent="0.9">
      <c r="A2" s="46" t="s">
        <v>131</v>
      </c>
      <c r="B2" s="41" t="s">
        <v>132</v>
      </c>
      <c r="C2" s="41" t="s">
        <v>133</v>
      </c>
      <c r="D2" s="41" t="s">
        <v>134</v>
      </c>
      <c r="E2" s="41" t="s">
        <v>135</v>
      </c>
      <c r="F2" s="42" t="s">
        <v>136</v>
      </c>
      <c r="G2" s="15"/>
      <c r="H2" s="15"/>
    </row>
    <row r="3" spans="1:10" x14ac:dyDescent="0.75">
      <c r="A3" s="856">
        <v>1</v>
      </c>
      <c r="B3" s="857" t="s">
        <v>5082</v>
      </c>
      <c r="C3" s="856" t="s">
        <v>5071</v>
      </c>
      <c r="D3" s="858">
        <v>44204</v>
      </c>
      <c r="E3" s="858">
        <v>44327</v>
      </c>
      <c r="F3" s="859" t="s">
        <v>5083</v>
      </c>
      <c r="G3" s="12"/>
      <c r="H3" s="12"/>
    </row>
    <row r="4" spans="1:10" x14ac:dyDescent="0.75">
      <c r="A4" s="856">
        <v>2</v>
      </c>
      <c r="B4" s="857" t="s">
        <v>5084</v>
      </c>
      <c r="C4" s="856" t="s">
        <v>5085</v>
      </c>
      <c r="D4" s="858">
        <v>44224</v>
      </c>
      <c r="E4" s="858">
        <v>44371</v>
      </c>
      <c r="F4" s="859" t="s">
        <v>5083</v>
      </c>
      <c r="G4" s="12"/>
      <c r="H4" s="12"/>
    </row>
    <row r="5" spans="1:10" x14ac:dyDescent="0.75">
      <c r="A5" s="856">
        <v>3</v>
      </c>
      <c r="B5" s="857" t="s">
        <v>5086</v>
      </c>
      <c r="C5" s="856" t="s">
        <v>5071</v>
      </c>
      <c r="D5" s="858">
        <v>44138</v>
      </c>
      <c r="E5" s="858">
        <v>44371</v>
      </c>
      <c r="F5" s="859" t="s">
        <v>5083</v>
      </c>
      <c r="G5" s="12"/>
      <c r="H5" s="12"/>
    </row>
    <row r="6" spans="1:10" x14ac:dyDescent="0.75">
      <c r="A6" s="856">
        <v>4</v>
      </c>
      <c r="B6" s="857" t="s">
        <v>3717</v>
      </c>
      <c r="C6" s="856" t="s">
        <v>475</v>
      </c>
      <c r="D6" s="858">
        <v>44204</v>
      </c>
      <c r="E6" s="858">
        <v>44371</v>
      </c>
      <c r="F6" s="859" t="s">
        <v>5083</v>
      </c>
      <c r="G6" s="12"/>
      <c r="H6" s="12"/>
    </row>
    <row r="7" spans="1:10" x14ac:dyDescent="0.75">
      <c r="A7" s="860">
        <v>5</v>
      </c>
      <c r="B7" s="861" t="s">
        <v>3773</v>
      </c>
      <c r="C7" s="860" t="s">
        <v>474</v>
      </c>
      <c r="D7" s="862">
        <v>44201</v>
      </c>
      <c r="E7" s="862">
        <v>44371</v>
      </c>
      <c r="F7" s="859" t="s">
        <v>5083</v>
      </c>
      <c r="G7" s="12"/>
      <c r="H7" s="12"/>
    </row>
    <row r="8" spans="1:10" x14ac:dyDescent="0.75">
      <c r="A8" s="860">
        <v>6</v>
      </c>
      <c r="B8" s="861" t="s">
        <v>5087</v>
      </c>
      <c r="C8" s="860" t="s">
        <v>5071</v>
      </c>
      <c r="D8" s="862">
        <v>44334</v>
      </c>
      <c r="E8" s="862">
        <v>44488</v>
      </c>
      <c r="F8" s="859" t="s">
        <v>5083</v>
      </c>
      <c r="G8" s="12"/>
      <c r="H8" s="12"/>
    </row>
    <row r="9" spans="1:10" ht="16.5" thickBot="1" x14ac:dyDescent="0.9">
      <c r="A9" s="863"/>
      <c r="B9" s="863"/>
      <c r="C9" s="863"/>
      <c r="D9" s="863"/>
      <c r="E9" s="863"/>
      <c r="F9" s="864"/>
      <c r="G9" s="12"/>
      <c r="H9" s="12"/>
    </row>
    <row r="10" spans="1:10" ht="12.75" customHeight="1" thickBot="1" x14ac:dyDescent="0.9">
      <c r="A10" s="865"/>
      <c r="B10" s="866" t="s">
        <v>137</v>
      </c>
      <c r="C10" s="867"/>
      <c r="D10" s="868" t="s">
        <v>138</v>
      </c>
      <c r="E10" s="863"/>
      <c r="F10" s="864"/>
      <c r="G10" s="12"/>
      <c r="H10" s="12"/>
    </row>
    <row r="11" spans="1:10" ht="64.5" customHeight="1" x14ac:dyDescent="0.75">
      <c r="A11" s="865"/>
      <c r="B11" s="869" t="s">
        <v>139</v>
      </c>
      <c r="C11" s="870">
        <v>6</v>
      </c>
      <c r="D11" s="856">
        <v>0</v>
      </c>
      <c r="E11" s="863"/>
      <c r="F11" s="863"/>
      <c r="G11" s="12"/>
      <c r="H11" s="12"/>
    </row>
    <row r="12" spans="1:10" x14ac:dyDescent="0.75">
      <c r="A12" s="865"/>
      <c r="B12" s="869" t="s">
        <v>140</v>
      </c>
      <c r="C12" s="860">
        <v>0</v>
      </c>
      <c r="D12" s="860"/>
      <c r="E12" s="863"/>
      <c r="F12" s="863"/>
      <c r="G12" s="6"/>
      <c r="H12" s="6"/>
    </row>
    <row r="13" spans="1:10" x14ac:dyDescent="0.75">
      <c r="A13" s="865"/>
      <c r="B13" s="869" t="s">
        <v>141</v>
      </c>
      <c r="C13" s="860">
        <v>6</v>
      </c>
      <c r="D13" s="860"/>
      <c r="E13" s="863"/>
      <c r="F13" s="863"/>
      <c r="G13" s="6"/>
      <c r="H13" s="6"/>
    </row>
    <row r="14" spans="1:10" x14ac:dyDescent="0.75">
      <c r="A14" s="865"/>
      <c r="B14" s="871" t="s">
        <v>142</v>
      </c>
      <c r="C14" s="860">
        <v>0</v>
      </c>
      <c r="D14" s="860"/>
      <c r="E14" s="863"/>
      <c r="F14" s="863"/>
      <c r="G14" s="6"/>
      <c r="H14" s="6"/>
    </row>
    <row r="15" spans="1:10" x14ac:dyDescent="0.75">
      <c r="A15" s="865"/>
      <c r="B15" s="860" t="s">
        <v>143</v>
      </c>
      <c r="C15" s="872"/>
      <c r="D15" s="860"/>
      <c r="E15" s="863"/>
      <c r="F15" s="863"/>
      <c r="G15" s="6"/>
      <c r="H15" s="6"/>
    </row>
    <row r="16" spans="1:10" x14ac:dyDescent="0.75">
      <c r="A16" s="865"/>
      <c r="B16" s="860" t="s">
        <v>144</v>
      </c>
      <c r="C16" s="872"/>
      <c r="D16" s="860"/>
      <c r="E16" s="863"/>
      <c r="F16" s="863"/>
      <c r="G16" s="6"/>
      <c r="H16" s="6"/>
    </row>
    <row r="17" spans="1:6" x14ac:dyDescent="0.75">
      <c r="A17" s="546"/>
      <c r="B17" s="860" t="s">
        <v>145</v>
      </c>
      <c r="C17" s="872"/>
      <c r="D17" s="860"/>
      <c r="E17" s="863"/>
      <c r="F17" s="863"/>
    </row>
    <row r="18" spans="1:6" ht="16.5" thickBot="1" x14ac:dyDescent="0.9">
      <c r="A18" s="546"/>
      <c r="B18" s="863"/>
      <c r="C18" s="863"/>
      <c r="D18" s="863"/>
      <c r="E18" s="863"/>
      <c r="F18" s="863"/>
    </row>
    <row r="19" spans="1:6" ht="9.75" customHeight="1" thickBot="1" x14ac:dyDescent="0.9">
      <c r="A19" s="546"/>
      <c r="B19" s="873" t="s">
        <v>146</v>
      </c>
      <c r="C19" s="874" t="s">
        <v>147</v>
      </c>
      <c r="D19" s="865"/>
      <c r="E19" s="863"/>
      <c r="F19" s="863"/>
    </row>
    <row r="20" spans="1:6" ht="31.5" customHeight="1" x14ac:dyDescent="0.75">
      <c r="A20" s="546"/>
      <c r="B20" s="875">
        <v>6</v>
      </c>
      <c r="C20" s="869">
        <v>43</v>
      </c>
      <c r="D20" s="876"/>
      <c r="E20" s="863"/>
      <c r="F20" s="863"/>
    </row>
    <row r="21" spans="1:6" ht="32.25" customHeight="1" x14ac:dyDescent="0.75">
      <c r="B21" s="26"/>
      <c r="C21" s="18"/>
      <c r="D21" s="21"/>
      <c r="E21" s="6"/>
      <c r="F21" s="6"/>
    </row>
    <row r="22" spans="1:6" x14ac:dyDescent="0.75">
      <c r="D22" s="13"/>
    </row>
  </sheetData>
  <mergeCells count="1">
    <mergeCell ref="A1:F1"/>
  </mergeCells>
  <phoneticPr fontId="4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view="pageBreakPreview" topLeftCell="A49" zoomScaleNormal="100" zoomScaleSheetLayoutView="100" workbookViewId="0">
      <selection activeCell="A3" sqref="A3:F65"/>
    </sheetView>
  </sheetViews>
  <sheetFormatPr defaultRowHeight="15.75" x14ac:dyDescent="0.75"/>
  <cols>
    <col min="1" max="1" width="4.125" customWidth="1"/>
    <col min="2" max="2" width="38" customWidth="1"/>
    <col min="3" max="3" width="24.37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x14ac:dyDescent="0.9">
      <c r="A1" s="445" t="s">
        <v>148</v>
      </c>
      <c r="B1" s="445"/>
      <c r="C1" s="445"/>
      <c r="D1" s="445"/>
      <c r="E1" s="445"/>
      <c r="F1" s="445"/>
      <c r="G1" s="19"/>
    </row>
    <row r="2" spans="1:7" ht="32.25" thickBot="1" x14ac:dyDescent="0.9">
      <c r="A2" s="47" t="s">
        <v>131</v>
      </c>
      <c r="B2" s="36" t="s">
        <v>132</v>
      </c>
      <c r="C2" s="36" t="s">
        <v>133</v>
      </c>
      <c r="D2" s="36" t="s">
        <v>134</v>
      </c>
      <c r="E2" s="36" t="s">
        <v>149</v>
      </c>
      <c r="F2" s="37" t="s">
        <v>136</v>
      </c>
      <c r="G2" s="9"/>
    </row>
    <row r="3" spans="1:7" x14ac:dyDescent="0.75">
      <c r="A3" s="561">
        <v>1</v>
      </c>
      <c r="B3" s="877" t="s">
        <v>5088</v>
      </c>
      <c r="C3" s="561" t="s">
        <v>385</v>
      </c>
      <c r="D3" s="878">
        <v>43888</v>
      </c>
      <c r="E3" s="878">
        <v>44216</v>
      </c>
      <c r="F3" s="563" t="s">
        <v>5089</v>
      </c>
      <c r="G3" s="12"/>
    </row>
    <row r="4" spans="1:7" x14ac:dyDescent="0.75">
      <c r="A4" s="547">
        <v>2</v>
      </c>
      <c r="B4" s="879" t="s">
        <v>5090</v>
      </c>
      <c r="C4" s="879" t="s">
        <v>300</v>
      </c>
      <c r="D4" s="880">
        <v>43861</v>
      </c>
      <c r="E4" s="880">
        <v>44216</v>
      </c>
      <c r="F4" s="549" t="s">
        <v>5083</v>
      </c>
      <c r="G4" s="12"/>
    </row>
    <row r="5" spans="1:7" x14ac:dyDescent="0.75">
      <c r="A5" s="547">
        <v>3</v>
      </c>
      <c r="B5" s="879" t="s">
        <v>5091</v>
      </c>
      <c r="C5" s="547" t="s">
        <v>300</v>
      </c>
      <c r="D5" s="880">
        <v>43915</v>
      </c>
      <c r="E5" s="880">
        <v>44216</v>
      </c>
      <c r="F5" s="549" t="s">
        <v>5083</v>
      </c>
      <c r="G5" s="12"/>
    </row>
    <row r="6" spans="1:7" x14ac:dyDescent="0.75">
      <c r="A6" s="547">
        <v>4</v>
      </c>
      <c r="B6" s="547" t="s">
        <v>5092</v>
      </c>
      <c r="C6" s="547" t="s">
        <v>5078</v>
      </c>
      <c r="D6" s="880">
        <v>44098</v>
      </c>
      <c r="E6" s="880">
        <v>44266</v>
      </c>
      <c r="F6" s="549" t="s">
        <v>5083</v>
      </c>
      <c r="G6" s="12"/>
    </row>
    <row r="7" spans="1:7" x14ac:dyDescent="0.75">
      <c r="A7" s="547">
        <v>5</v>
      </c>
      <c r="B7" s="547" t="s">
        <v>5093</v>
      </c>
      <c r="C7" s="547" t="s">
        <v>5071</v>
      </c>
      <c r="D7" s="880">
        <v>44070</v>
      </c>
      <c r="E7" s="880">
        <v>44266</v>
      </c>
      <c r="F7" s="549" t="s">
        <v>5083</v>
      </c>
      <c r="G7" s="12"/>
    </row>
    <row r="8" spans="1:7" x14ac:dyDescent="0.75">
      <c r="A8" s="547">
        <v>6</v>
      </c>
      <c r="B8" s="547" t="s">
        <v>5094</v>
      </c>
      <c r="C8" s="547" t="s">
        <v>357</v>
      </c>
      <c r="D8" s="880">
        <v>44155</v>
      </c>
      <c r="E8" s="880">
        <v>44266</v>
      </c>
      <c r="F8" s="549" t="s">
        <v>5083</v>
      </c>
      <c r="G8" s="12"/>
    </row>
    <row r="9" spans="1:7" x14ac:dyDescent="0.75">
      <c r="A9" s="547">
        <v>7</v>
      </c>
      <c r="B9" s="547" t="s">
        <v>5095</v>
      </c>
      <c r="C9" s="879" t="s">
        <v>357</v>
      </c>
      <c r="D9" s="880">
        <v>44155</v>
      </c>
      <c r="E9" s="880">
        <v>44266</v>
      </c>
      <c r="F9" s="549" t="s">
        <v>5083</v>
      </c>
      <c r="G9" s="12"/>
    </row>
    <row r="10" spans="1:7" x14ac:dyDescent="0.75">
      <c r="A10" s="547">
        <v>8</v>
      </c>
      <c r="B10" s="547" t="s">
        <v>5096</v>
      </c>
      <c r="C10" s="879" t="s">
        <v>335</v>
      </c>
      <c r="D10" s="880">
        <v>44097</v>
      </c>
      <c r="E10" s="880">
        <v>44266</v>
      </c>
      <c r="F10" s="549" t="s">
        <v>5083</v>
      </c>
      <c r="G10" s="6"/>
    </row>
    <row r="11" spans="1:7" x14ac:dyDescent="0.75">
      <c r="A11" s="547">
        <v>9</v>
      </c>
      <c r="B11" s="547" t="s">
        <v>5097</v>
      </c>
      <c r="C11" s="547" t="s">
        <v>456</v>
      </c>
      <c r="D11" s="880">
        <v>44092</v>
      </c>
      <c r="E11" s="880">
        <v>44266</v>
      </c>
      <c r="F11" s="549" t="s">
        <v>5083</v>
      </c>
      <c r="G11" s="6"/>
    </row>
    <row r="12" spans="1:7" ht="53.25" customHeight="1" x14ac:dyDescent="0.75">
      <c r="A12" s="547">
        <v>10</v>
      </c>
      <c r="B12" s="547" t="s">
        <v>5098</v>
      </c>
      <c r="C12" s="879" t="s">
        <v>5073</v>
      </c>
      <c r="D12" s="880">
        <v>44083</v>
      </c>
      <c r="E12" s="880">
        <v>44266</v>
      </c>
      <c r="F12" s="549" t="s">
        <v>5083</v>
      </c>
      <c r="G12" s="6"/>
    </row>
    <row r="13" spans="1:7" x14ac:dyDescent="0.75">
      <c r="A13" s="547">
        <v>11</v>
      </c>
      <c r="B13" s="547" t="s">
        <v>3399</v>
      </c>
      <c r="C13" s="547" t="s">
        <v>5073</v>
      </c>
      <c r="D13" s="880">
        <v>44083</v>
      </c>
      <c r="E13" s="880">
        <v>44266</v>
      </c>
      <c r="F13" s="549" t="s">
        <v>5083</v>
      </c>
      <c r="G13" s="6"/>
    </row>
    <row r="14" spans="1:7" x14ac:dyDescent="0.75">
      <c r="A14" s="547">
        <v>12</v>
      </c>
      <c r="B14" s="547" t="s">
        <v>5099</v>
      </c>
      <c r="C14" s="547" t="s">
        <v>474</v>
      </c>
      <c r="D14" s="880">
        <v>44077</v>
      </c>
      <c r="E14" s="880">
        <v>44354</v>
      </c>
      <c r="F14" s="549" t="s">
        <v>5083</v>
      </c>
      <c r="G14" s="6"/>
    </row>
    <row r="15" spans="1:7" x14ac:dyDescent="0.75">
      <c r="A15" s="547">
        <v>13</v>
      </c>
      <c r="B15" s="547" t="s">
        <v>5100</v>
      </c>
      <c r="C15" s="547" t="s">
        <v>430</v>
      </c>
      <c r="D15" s="880">
        <v>44019</v>
      </c>
      <c r="E15" s="880">
        <v>44354</v>
      </c>
      <c r="F15" s="549" t="s">
        <v>5083</v>
      </c>
      <c r="G15" s="6"/>
    </row>
    <row r="16" spans="1:7" x14ac:dyDescent="0.75">
      <c r="A16" s="547">
        <v>14</v>
      </c>
      <c r="B16" s="547" t="s">
        <v>5101</v>
      </c>
      <c r="C16" s="547" t="s">
        <v>479</v>
      </c>
      <c r="D16" s="880">
        <v>43871</v>
      </c>
      <c r="E16" s="880">
        <v>44354</v>
      </c>
      <c r="F16" s="549" t="s">
        <v>5083</v>
      </c>
      <c r="G16" s="6"/>
    </row>
    <row r="17" spans="1:7" x14ac:dyDescent="0.75">
      <c r="A17" s="547">
        <v>15</v>
      </c>
      <c r="B17" s="547" t="s">
        <v>5102</v>
      </c>
      <c r="C17" s="547" t="s">
        <v>354</v>
      </c>
      <c r="D17" s="880">
        <v>44139</v>
      </c>
      <c r="E17" s="880">
        <v>44354</v>
      </c>
      <c r="F17" s="549" t="s">
        <v>5083</v>
      </c>
      <c r="G17" s="6"/>
    </row>
    <row r="18" spans="1:7" x14ac:dyDescent="0.75">
      <c r="A18" s="547">
        <v>16</v>
      </c>
      <c r="B18" s="553" t="s">
        <v>5103</v>
      </c>
      <c r="C18" s="553" t="s">
        <v>5072</v>
      </c>
      <c r="D18" s="880">
        <v>44146</v>
      </c>
      <c r="E18" s="880">
        <v>44354</v>
      </c>
      <c r="F18" s="549" t="s">
        <v>5083</v>
      </c>
    </row>
    <row r="19" spans="1:7" x14ac:dyDescent="0.75">
      <c r="A19" s="547">
        <v>17</v>
      </c>
      <c r="B19" s="553" t="s">
        <v>5104</v>
      </c>
      <c r="C19" s="553" t="s">
        <v>359</v>
      </c>
      <c r="D19" s="880">
        <v>44133</v>
      </c>
      <c r="E19" s="880">
        <v>44354</v>
      </c>
      <c r="F19" s="549" t="s">
        <v>5083</v>
      </c>
    </row>
    <row r="20" spans="1:7" x14ac:dyDescent="0.75">
      <c r="A20" s="547">
        <v>18</v>
      </c>
      <c r="B20" s="553" t="s">
        <v>5105</v>
      </c>
      <c r="C20" s="553" t="s">
        <v>300</v>
      </c>
      <c r="D20" s="880">
        <v>44130</v>
      </c>
      <c r="E20" s="880">
        <v>44354</v>
      </c>
      <c r="F20" s="549" t="s">
        <v>5083</v>
      </c>
    </row>
    <row r="21" spans="1:7" ht="31.5" customHeight="1" x14ac:dyDescent="0.75">
      <c r="A21" s="547">
        <v>19</v>
      </c>
      <c r="B21" s="553" t="s">
        <v>5106</v>
      </c>
      <c r="C21" s="553" t="s">
        <v>466</v>
      </c>
      <c r="D21" s="880">
        <v>44211</v>
      </c>
      <c r="E21" s="880">
        <v>44361</v>
      </c>
      <c r="F21" s="552" t="s">
        <v>5083</v>
      </c>
    </row>
    <row r="22" spans="1:7" ht="29.25" customHeight="1" x14ac:dyDescent="0.75">
      <c r="A22" s="547">
        <v>20</v>
      </c>
      <c r="B22" s="553" t="s">
        <v>5107</v>
      </c>
      <c r="C22" s="553" t="s">
        <v>360</v>
      </c>
      <c r="D22" s="880">
        <v>44078</v>
      </c>
      <c r="E22" s="880">
        <v>44361</v>
      </c>
      <c r="F22" s="552" t="s">
        <v>5083</v>
      </c>
    </row>
    <row r="23" spans="1:7" x14ac:dyDescent="0.75">
      <c r="A23" s="547">
        <v>21</v>
      </c>
      <c r="B23" s="553" t="s">
        <v>5108</v>
      </c>
      <c r="C23" s="553" t="s">
        <v>360</v>
      </c>
      <c r="D23" s="880">
        <v>44211</v>
      </c>
      <c r="E23" s="880">
        <v>44361</v>
      </c>
      <c r="F23" s="552" t="s">
        <v>5083</v>
      </c>
    </row>
    <row r="24" spans="1:7" x14ac:dyDescent="0.75">
      <c r="A24" s="547">
        <v>22</v>
      </c>
      <c r="B24" s="553" t="s">
        <v>5109</v>
      </c>
      <c r="C24" s="553" t="s">
        <v>360</v>
      </c>
      <c r="D24" s="880">
        <v>44130</v>
      </c>
      <c r="E24" s="880">
        <v>44361</v>
      </c>
      <c r="F24" s="552" t="s">
        <v>5083</v>
      </c>
    </row>
    <row r="25" spans="1:7" x14ac:dyDescent="0.75">
      <c r="A25" s="547">
        <v>23</v>
      </c>
      <c r="B25" s="553" t="s">
        <v>5110</v>
      </c>
      <c r="C25" s="553" t="s">
        <v>467</v>
      </c>
      <c r="D25" s="880">
        <v>44211</v>
      </c>
      <c r="E25" s="880">
        <v>44361</v>
      </c>
      <c r="F25" s="552" t="s">
        <v>5083</v>
      </c>
    </row>
    <row r="26" spans="1:7" x14ac:dyDescent="0.75">
      <c r="A26" s="547">
        <v>24</v>
      </c>
      <c r="B26" s="553" t="s">
        <v>5111</v>
      </c>
      <c r="C26" s="553" t="s">
        <v>300</v>
      </c>
      <c r="D26" s="880">
        <v>44134</v>
      </c>
      <c r="E26" s="880">
        <v>44361</v>
      </c>
      <c r="F26" s="552" t="s">
        <v>5083</v>
      </c>
    </row>
    <row r="27" spans="1:7" x14ac:dyDescent="0.75">
      <c r="A27" s="547">
        <v>25</v>
      </c>
      <c r="B27" s="553" t="s">
        <v>5112</v>
      </c>
      <c r="C27" s="553" t="s">
        <v>300</v>
      </c>
      <c r="D27" s="880">
        <v>44068</v>
      </c>
      <c r="E27" s="880">
        <v>44361</v>
      </c>
      <c r="F27" s="552" t="s">
        <v>5083</v>
      </c>
    </row>
    <row r="28" spans="1:7" x14ac:dyDescent="0.75">
      <c r="A28" s="547">
        <v>26</v>
      </c>
      <c r="B28" s="553" t="s">
        <v>5113</v>
      </c>
      <c r="C28" s="553" t="s">
        <v>300</v>
      </c>
      <c r="D28" s="880">
        <v>44134</v>
      </c>
      <c r="E28" s="880">
        <v>44361</v>
      </c>
      <c r="F28" s="552" t="s">
        <v>5083</v>
      </c>
    </row>
    <row r="29" spans="1:7" x14ac:dyDescent="0.75">
      <c r="A29" s="547">
        <v>27</v>
      </c>
      <c r="B29" s="553" t="s">
        <v>5114</v>
      </c>
      <c r="C29" s="553" t="s">
        <v>383</v>
      </c>
      <c r="D29" s="880">
        <v>44129</v>
      </c>
      <c r="E29" s="880">
        <v>44361</v>
      </c>
      <c r="F29" s="552" t="s">
        <v>5083</v>
      </c>
    </row>
    <row r="30" spans="1:7" x14ac:dyDescent="0.75">
      <c r="A30" s="547">
        <v>28</v>
      </c>
      <c r="B30" s="553" t="s">
        <v>3817</v>
      </c>
      <c r="C30" s="553" t="s">
        <v>383</v>
      </c>
      <c r="D30" s="880">
        <v>44126</v>
      </c>
      <c r="E30" s="880">
        <v>44361</v>
      </c>
      <c r="F30" s="552" t="s">
        <v>5083</v>
      </c>
    </row>
    <row r="31" spans="1:7" x14ac:dyDescent="0.75">
      <c r="A31" s="547">
        <v>29</v>
      </c>
      <c r="B31" s="553" t="s">
        <v>5115</v>
      </c>
      <c r="C31" s="553" t="s">
        <v>383</v>
      </c>
      <c r="D31" s="880">
        <v>44124</v>
      </c>
      <c r="E31" s="880">
        <v>44361</v>
      </c>
      <c r="F31" s="552" t="s">
        <v>5083</v>
      </c>
    </row>
    <row r="32" spans="1:7" x14ac:dyDescent="0.75">
      <c r="A32" s="547">
        <v>30</v>
      </c>
      <c r="B32" s="553" t="s">
        <v>5116</v>
      </c>
      <c r="C32" s="553" t="s">
        <v>354</v>
      </c>
      <c r="D32" s="880">
        <v>44228</v>
      </c>
      <c r="E32" s="880">
        <v>44361</v>
      </c>
      <c r="F32" s="552" t="s">
        <v>5083</v>
      </c>
    </row>
    <row r="33" spans="1:6" x14ac:dyDescent="0.75">
      <c r="A33" s="547">
        <v>31</v>
      </c>
      <c r="B33" s="553" t="s">
        <v>5117</v>
      </c>
      <c r="C33" s="553" t="s">
        <v>357</v>
      </c>
      <c r="D33" s="880">
        <v>44238</v>
      </c>
      <c r="E33" s="880">
        <v>44361</v>
      </c>
      <c r="F33" s="552" t="s">
        <v>5083</v>
      </c>
    </row>
    <row r="34" spans="1:6" x14ac:dyDescent="0.75">
      <c r="A34" s="547">
        <v>32</v>
      </c>
      <c r="B34" s="553" t="s">
        <v>5118</v>
      </c>
      <c r="C34" s="553" t="s">
        <v>462</v>
      </c>
      <c r="D34" s="880">
        <v>44251</v>
      </c>
      <c r="E34" s="880">
        <v>44361</v>
      </c>
      <c r="F34" s="552" t="s">
        <v>5083</v>
      </c>
    </row>
    <row r="35" spans="1:6" x14ac:dyDescent="0.75">
      <c r="A35" s="547">
        <v>33</v>
      </c>
      <c r="B35" s="553" t="s">
        <v>5119</v>
      </c>
      <c r="C35" s="553" t="s">
        <v>465</v>
      </c>
      <c r="D35" s="880">
        <v>44246</v>
      </c>
      <c r="E35" s="880">
        <v>44361</v>
      </c>
      <c r="F35" s="552" t="s">
        <v>5083</v>
      </c>
    </row>
    <row r="36" spans="1:6" x14ac:dyDescent="0.75">
      <c r="A36" s="547">
        <v>34</v>
      </c>
      <c r="B36" s="553" t="s">
        <v>5120</v>
      </c>
      <c r="C36" s="553" t="s">
        <v>457</v>
      </c>
      <c r="D36" s="880">
        <v>44003</v>
      </c>
      <c r="E36" s="880">
        <v>44361</v>
      </c>
      <c r="F36" s="552" t="s">
        <v>5089</v>
      </c>
    </row>
    <row r="37" spans="1:6" x14ac:dyDescent="0.75">
      <c r="A37" s="547">
        <v>35</v>
      </c>
      <c r="B37" s="553" t="s">
        <v>5121</v>
      </c>
      <c r="C37" s="553" t="s">
        <v>335</v>
      </c>
      <c r="D37" s="880">
        <v>44148</v>
      </c>
      <c r="E37" s="880">
        <v>44361</v>
      </c>
      <c r="F37" s="552" t="s">
        <v>5083</v>
      </c>
    </row>
    <row r="38" spans="1:6" x14ac:dyDescent="0.75">
      <c r="A38" s="547">
        <v>36</v>
      </c>
      <c r="B38" s="553" t="s">
        <v>5122</v>
      </c>
      <c r="C38" s="553" t="s">
        <v>335</v>
      </c>
      <c r="D38" s="880">
        <v>44148</v>
      </c>
      <c r="E38" s="880">
        <v>44361</v>
      </c>
      <c r="F38" s="552" t="s">
        <v>5083</v>
      </c>
    </row>
    <row r="39" spans="1:6" x14ac:dyDescent="0.75">
      <c r="A39" s="547">
        <v>37</v>
      </c>
      <c r="B39" s="553" t="s">
        <v>5123</v>
      </c>
      <c r="C39" s="553" t="s">
        <v>477</v>
      </c>
      <c r="D39" s="880">
        <v>44204</v>
      </c>
      <c r="E39" s="880">
        <v>44466</v>
      </c>
      <c r="F39" s="552" t="s">
        <v>5083</v>
      </c>
    </row>
    <row r="40" spans="1:6" x14ac:dyDescent="0.75">
      <c r="A40" s="547">
        <v>38</v>
      </c>
      <c r="B40" s="553" t="s">
        <v>3687</v>
      </c>
      <c r="C40" s="553" t="s">
        <v>477</v>
      </c>
      <c r="D40" s="880">
        <v>44204</v>
      </c>
      <c r="E40" s="880">
        <v>44466</v>
      </c>
      <c r="F40" s="552" t="s">
        <v>5083</v>
      </c>
    </row>
    <row r="41" spans="1:6" x14ac:dyDescent="0.75">
      <c r="A41" s="547">
        <v>39</v>
      </c>
      <c r="B41" s="553" t="s">
        <v>5124</v>
      </c>
      <c r="C41" s="553" t="s">
        <v>475</v>
      </c>
      <c r="D41" s="880">
        <v>44249</v>
      </c>
      <c r="E41" s="880">
        <v>44466</v>
      </c>
      <c r="F41" s="552" t="s">
        <v>5083</v>
      </c>
    </row>
    <row r="42" spans="1:6" x14ac:dyDescent="0.75">
      <c r="A42" s="547">
        <v>40</v>
      </c>
      <c r="B42" s="553" t="s">
        <v>5125</v>
      </c>
      <c r="C42" s="553" t="s">
        <v>475</v>
      </c>
      <c r="D42" s="880">
        <v>44249</v>
      </c>
      <c r="E42" s="880">
        <v>44466</v>
      </c>
      <c r="F42" s="552" t="s">
        <v>5083</v>
      </c>
    </row>
    <row r="43" spans="1:6" x14ac:dyDescent="0.75">
      <c r="A43" s="547">
        <v>41</v>
      </c>
      <c r="B43" s="553" t="s">
        <v>3405</v>
      </c>
      <c r="C43" s="553" t="s">
        <v>363</v>
      </c>
      <c r="D43" s="880">
        <v>44249</v>
      </c>
      <c r="E43" s="880">
        <v>44466</v>
      </c>
      <c r="F43" s="552" t="s">
        <v>5083</v>
      </c>
    </row>
    <row r="44" spans="1:6" x14ac:dyDescent="0.75">
      <c r="A44" s="547">
        <v>42</v>
      </c>
      <c r="B44" s="553" t="s">
        <v>5126</v>
      </c>
      <c r="C44" s="553" t="s">
        <v>354</v>
      </c>
      <c r="D44" s="880">
        <v>44328</v>
      </c>
      <c r="E44" s="880">
        <v>44515</v>
      </c>
      <c r="F44" s="552" t="s">
        <v>5083</v>
      </c>
    </row>
    <row r="45" spans="1:6" x14ac:dyDescent="0.75">
      <c r="A45" s="547">
        <v>43</v>
      </c>
      <c r="B45" s="553" t="s">
        <v>5127</v>
      </c>
      <c r="C45" s="553" t="s">
        <v>316</v>
      </c>
      <c r="D45" s="880">
        <v>44249</v>
      </c>
      <c r="E45" s="880">
        <v>44515</v>
      </c>
      <c r="F45" s="552" t="s">
        <v>5083</v>
      </c>
    </row>
    <row r="46" spans="1:6" x14ac:dyDescent="0.75">
      <c r="A46" s="547">
        <v>44</v>
      </c>
      <c r="B46" s="553" t="s">
        <v>5128</v>
      </c>
      <c r="C46" s="553" t="s">
        <v>5070</v>
      </c>
      <c r="D46" s="880">
        <v>44249</v>
      </c>
      <c r="E46" s="880">
        <v>44515</v>
      </c>
      <c r="F46" s="552" t="s">
        <v>5083</v>
      </c>
    </row>
    <row r="47" spans="1:6" x14ac:dyDescent="0.75">
      <c r="A47" s="547">
        <v>45</v>
      </c>
      <c r="B47" s="553" t="s">
        <v>5129</v>
      </c>
      <c r="C47" s="553" t="s">
        <v>360</v>
      </c>
      <c r="D47" s="880">
        <v>44216</v>
      </c>
      <c r="E47" s="880">
        <v>44515</v>
      </c>
      <c r="F47" s="552" t="s">
        <v>5083</v>
      </c>
    </row>
    <row r="48" spans="1:6" x14ac:dyDescent="0.75">
      <c r="A48" s="547">
        <v>46</v>
      </c>
      <c r="B48" s="553" t="s">
        <v>5130</v>
      </c>
      <c r="C48" s="553" t="s">
        <v>354</v>
      </c>
      <c r="D48" s="880">
        <v>44244</v>
      </c>
      <c r="E48" s="880">
        <v>44515</v>
      </c>
      <c r="F48" s="552" t="s">
        <v>5083</v>
      </c>
    </row>
    <row r="49" spans="1:6" x14ac:dyDescent="0.75">
      <c r="A49" s="547">
        <v>47</v>
      </c>
      <c r="B49" s="553" t="s">
        <v>5131</v>
      </c>
      <c r="C49" s="553" t="s">
        <v>5071</v>
      </c>
      <c r="D49" s="880">
        <v>44251</v>
      </c>
      <c r="E49" s="880">
        <v>44515</v>
      </c>
      <c r="F49" s="552" t="s">
        <v>5083</v>
      </c>
    </row>
    <row r="50" spans="1:6" x14ac:dyDescent="0.75">
      <c r="A50" s="546"/>
      <c r="B50" s="546"/>
      <c r="C50" s="546"/>
      <c r="D50" s="546"/>
      <c r="E50" s="546"/>
      <c r="F50" s="546"/>
    </row>
    <row r="51" spans="1:6" x14ac:dyDescent="0.75">
      <c r="A51" s="546"/>
      <c r="B51" s="546"/>
      <c r="C51" s="546"/>
      <c r="D51" s="546"/>
      <c r="E51" s="546"/>
      <c r="F51" s="546"/>
    </row>
    <row r="52" spans="1:6" x14ac:dyDescent="0.75">
      <c r="A52" s="546"/>
      <c r="B52" s="546"/>
      <c r="C52" s="546"/>
      <c r="D52" s="546"/>
      <c r="E52" s="546"/>
      <c r="F52" s="546"/>
    </row>
    <row r="53" spans="1:6" x14ac:dyDescent="0.75">
      <c r="A53" s="546"/>
      <c r="B53" s="546"/>
      <c r="C53" s="546"/>
      <c r="D53" s="546"/>
      <c r="E53" s="546"/>
      <c r="F53" s="546"/>
    </row>
    <row r="54" spans="1:6" ht="16.5" thickBot="1" x14ac:dyDescent="0.9">
      <c r="A54" s="546"/>
      <c r="B54" s="546"/>
      <c r="C54" s="546"/>
      <c r="D54" s="546"/>
      <c r="E54" s="546"/>
      <c r="F54" s="546"/>
    </row>
    <row r="55" spans="1:6" ht="48" thickBot="1" x14ac:dyDescent="0.9">
      <c r="A55" s="546"/>
      <c r="B55" s="881" t="s">
        <v>150</v>
      </c>
      <c r="C55" s="882"/>
      <c r="D55" s="883" t="s">
        <v>138</v>
      </c>
      <c r="E55" s="546"/>
      <c r="F55" s="546"/>
    </row>
    <row r="56" spans="1:6" x14ac:dyDescent="0.75">
      <c r="A56" s="546"/>
      <c r="B56" s="884" t="s">
        <v>139</v>
      </c>
      <c r="C56" s="550">
        <v>3</v>
      </c>
      <c r="D56" s="561"/>
      <c r="E56" s="546"/>
      <c r="F56" s="546"/>
    </row>
    <row r="57" spans="1:6" x14ac:dyDescent="0.75">
      <c r="A57" s="546"/>
      <c r="B57" s="884" t="s">
        <v>140</v>
      </c>
      <c r="C57" s="551">
        <v>3</v>
      </c>
      <c r="D57" s="547"/>
      <c r="E57" s="546"/>
      <c r="F57" s="546"/>
    </row>
    <row r="58" spans="1:6" x14ac:dyDescent="0.75">
      <c r="A58" s="546"/>
      <c r="B58" s="884" t="s">
        <v>141</v>
      </c>
      <c r="C58" s="551">
        <v>47</v>
      </c>
      <c r="D58" s="547"/>
      <c r="E58" s="546"/>
      <c r="F58" s="546"/>
    </row>
    <row r="59" spans="1:6" x14ac:dyDescent="0.75">
      <c r="A59" s="546"/>
      <c r="B59" s="879" t="s">
        <v>142</v>
      </c>
      <c r="C59" s="551"/>
      <c r="D59" s="547"/>
      <c r="E59" s="546"/>
      <c r="F59" s="546"/>
    </row>
    <row r="60" spans="1:6" x14ac:dyDescent="0.75">
      <c r="A60" s="546"/>
      <c r="B60" s="547" t="s">
        <v>143</v>
      </c>
      <c r="C60" s="551"/>
      <c r="D60" s="547"/>
      <c r="E60" s="546"/>
      <c r="F60" s="546"/>
    </row>
    <row r="61" spans="1:6" x14ac:dyDescent="0.75">
      <c r="A61" s="546"/>
      <c r="B61" s="547" t="s">
        <v>144</v>
      </c>
      <c r="C61" s="551"/>
      <c r="D61" s="547"/>
      <c r="E61" s="546"/>
      <c r="F61" s="546"/>
    </row>
    <row r="62" spans="1:6" x14ac:dyDescent="0.75">
      <c r="A62" s="546"/>
      <c r="B62" s="547" t="s">
        <v>145</v>
      </c>
      <c r="C62" s="551"/>
      <c r="D62" s="547"/>
      <c r="E62" s="546"/>
      <c r="F62" s="546"/>
    </row>
    <row r="63" spans="1:6" ht="16.5" thickBot="1" x14ac:dyDescent="0.9">
      <c r="A63" s="546"/>
      <c r="B63" s="548"/>
      <c r="C63" s="548"/>
      <c r="D63" s="548"/>
      <c r="E63" s="546"/>
      <c r="F63" s="546"/>
    </row>
    <row r="64" spans="1:6" ht="16.5" thickBot="1" x14ac:dyDescent="0.9">
      <c r="A64" s="546"/>
      <c r="B64" s="885" t="s">
        <v>151</v>
      </c>
      <c r="C64" s="886" t="s">
        <v>152</v>
      </c>
      <c r="D64" s="546"/>
      <c r="E64" s="546"/>
      <c r="F64" s="546"/>
    </row>
    <row r="65" spans="1:6" x14ac:dyDescent="0.75">
      <c r="A65" s="546"/>
      <c r="B65" s="887">
        <v>47</v>
      </c>
      <c r="C65" s="884">
        <v>42</v>
      </c>
      <c r="D65" s="888"/>
      <c r="E65" s="546"/>
      <c r="F65" s="546"/>
    </row>
  </sheetData>
  <mergeCells count="1">
    <mergeCell ref="A1:F1"/>
  </mergeCells>
  <phoneticPr fontId="4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view="pageBreakPreview" topLeftCell="A3" zoomScaleNormal="100" zoomScaleSheetLayoutView="100" workbookViewId="0">
      <selection activeCell="A3" sqref="A3:I21"/>
    </sheetView>
  </sheetViews>
  <sheetFormatPr defaultRowHeight="15.75" x14ac:dyDescent="0.7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" thickBot="1" x14ac:dyDescent="0.9">
      <c r="A1" s="447" t="s">
        <v>153</v>
      </c>
      <c r="B1" s="447"/>
      <c r="C1" s="447"/>
      <c r="D1" s="447"/>
      <c r="E1" s="447"/>
      <c r="F1" s="447"/>
      <c r="G1" s="447"/>
      <c r="H1" s="447"/>
      <c r="I1" s="447"/>
      <c r="J1" s="87"/>
    </row>
    <row r="2" spans="1:10" s="4" customFormat="1" ht="174" customHeight="1" thickBot="1" x14ac:dyDescent="0.9">
      <c r="A2" s="35" t="s">
        <v>154</v>
      </c>
      <c r="B2" s="41" t="s">
        <v>155</v>
      </c>
      <c r="C2" s="41" t="s">
        <v>156</v>
      </c>
      <c r="D2" s="41" t="s">
        <v>157</v>
      </c>
      <c r="E2" s="41" t="s">
        <v>158</v>
      </c>
      <c r="F2" s="41" t="s">
        <v>159</v>
      </c>
      <c r="G2" s="41" t="s">
        <v>160</v>
      </c>
      <c r="H2" s="41" t="s">
        <v>161</v>
      </c>
      <c r="I2" s="42" t="s">
        <v>162</v>
      </c>
      <c r="J2" s="14"/>
    </row>
    <row r="3" spans="1:10" x14ac:dyDescent="0.75">
      <c r="A3" s="45" t="s">
        <v>163</v>
      </c>
      <c r="B3" s="45">
        <v>16</v>
      </c>
      <c r="C3" s="34">
        <v>0.93</v>
      </c>
      <c r="D3" s="34">
        <v>0.2</v>
      </c>
      <c r="E3" s="34">
        <v>3.3</v>
      </c>
      <c r="F3" s="34">
        <v>3</v>
      </c>
      <c r="G3" s="34">
        <v>0</v>
      </c>
      <c r="H3" s="34">
        <v>1</v>
      </c>
      <c r="I3" s="34">
        <v>5</v>
      </c>
      <c r="J3" s="6"/>
    </row>
    <row r="4" spans="1:10" x14ac:dyDescent="0.75">
      <c r="A4" s="11" t="s">
        <v>164</v>
      </c>
      <c r="B4" s="11">
        <v>96</v>
      </c>
      <c r="C4" s="2">
        <v>1.1499999999999999</v>
      </c>
      <c r="D4" s="2">
        <v>0.15</v>
      </c>
      <c r="E4" s="2">
        <v>3.8</v>
      </c>
      <c r="F4" s="2">
        <v>8</v>
      </c>
      <c r="G4" s="2">
        <v>18</v>
      </c>
      <c r="H4" s="2">
        <v>4</v>
      </c>
      <c r="I4" s="2">
        <v>40</v>
      </c>
      <c r="J4" s="6"/>
    </row>
    <row r="5" spans="1:10" x14ac:dyDescent="0.75">
      <c r="A5" s="11" t="s">
        <v>165</v>
      </c>
      <c r="B5" s="11">
        <v>125</v>
      </c>
      <c r="C5" s="2">
        <v>1.27</v>
      </c>
      <c r="D5" s="2">
        <v>1.03</v>
      </c>
      <c r="E5" s="2">
        <v>4.0199999999999996</v>
      </c>
      <c r="F5" s="2">
        <v>6</v>
      </c>
      <c r="G5" s="2">
        <v>1</v>
      </c>
      <c r="H5" s="2">
        <v>1</v>
      </c>
      <c r="I5" s="2">
        <v>101</v>
      </c>
      <c r="J5" s="6"/>
    </row>
    <row r="6" spans="1:10" x14ac:dyDescent="0.75">
      <c r="A6" s="61" t="s">
        <v>54</v>
      </c>
      <c r="B6" s="358">
        <f>SUM(B3:B5)</f>
        <v>237</v>
      </c>
      <c r="C6" s="62">
        <f>+IFERROR(($B$3*C3+$B$4*C4+$B$5*C5)/$B$6,0)</f>
        <v>1.1984388185654007</v>
      </c>
      <c r="D6" s="62">
        <f>+IFERROR(($B$3*D3+$B$4*D4+$B$5*D5)/$B$6,0)</f>
        <v>0.61751054852320675</v>
      </c>
      <c r="E6" s="62">
        <f>+IFERROR(($B$3*E3+$B$4*E4+$B$5*E5)/$B$6,0)</f>
        <v>3.882278481012658</v>
      </c>
      <c r="F6" s="358">
        <f>SUM(F3:F5)</f>
        <v>17</v>
      </c>
      <c r="G6" s="358">
        <f>SUM(G3:G5)</f>
        <v>19</v>
      </c>
      <c r="H6" s="358">
        <f>SUM(H3:H5)</f>
        <v>6</v>
      </c>
      <c r="I6" s="358">
        <f>SUM(I3:I5)</f>
        <v>146</v>
      </c>
      <c r="J6" s="6"/>
    </row>
    <row r="7" spans="1:10" x14ac:dyDescent="0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s="1" customFormat="1" ht="16.5" customHeight="1" thickBot="1" x14ac:dyDescent="0.9">
      <c r="A8" s="446" t="s">
        <v>166</v>
      </c>
      <c r="B8" s="446"/>
      <c r="C8" s="446"/>
      <c r="D8" s="9"/>
      <c r="H8" s="9"/>
      <c r="I8" s="9"/>
      <c r="J8" s="9"/>
    </row>
    <row r="9" spans="1:10" s="1" customFormat="1" ht="32.25" thickBot="1" x14ac:dyDescent="0.9">
      <c r="A9" s="35" t="s">
        <v>167</v>
      </c>
      <c r="B9" s="41" t="s">
        <v>168</v>
      </c>
      <c r="C9" s="42" t="s">
        <v>169</v>
      </c>
      <c r="D9" s="9"/>
      <c r="H9" s="9"/>
      <c r="I9" s="9"/>
      <c r="J9" s="9"/>
    </row>
    <row r="10" spans="1:10" x14ac:dyDescent="0.75">
      <c r="A10" s="45" t="s">
        <v>170</v>
      </c>
      <c r="B10" s="45">
        <v>18</v>
      </c>
      <c r="C10" s="48">
        <v>9.17</v>
      </c>
      <c r="D10" s="6"/>
      <c r="H10" s="6"/>
      <c r="I10" s="6"/>
      <c r="J10" s="6"/>
    </row>
    <row r="11" spans="1:10" x14ac:dyDescent="0.75">
      <c r="A11" s="11" t="s">
        <v>171</v>
      </c>
      <c r="B11" s="11">
        <v>34</v>
      </c>
      <c r="C11" s="3">
        <v>13.4</v>
      </c>
      <c r="D11" s="6"/>
      <c r="H11" s="6"/>
      <c r="I11" s="6"/>
      <c r="J11" s="6"/>
    </row>
    <row r="12" spans="1:10" ht="13.5" customHeight="1" x14ac:dyDescent="0.75">
      <c r="A12" s="358" t="s">
        <v>54</v>
      </c>
      <c r="B12" s="357">
        <f>+B10+B11</f>
        <v>52</v>
      </c>
      <c r="C12" s="357">
        <f>+C10+C11</f>
        <v>22.57</v>
      </c>
    </row>
    <row r="13" spans="1:10" x14ac:dyDescent="0.75">
      <c r="C13" s="13"/>
    </row>
    <row r="14" spans="1:10" ht="15.75" customHeight="1" x14ac:dyDescent="0.75">
      <c r="A14" s="446" t="s">
        <v>172</v>
      </c>
      <c r="B14" s="446"/>
      <c r="C14" s="446"/>
    </row>
    <row r="15" spans="1:10" x14ac:dyDescent="0.75">
      <c r="A15" s="446"/>
      <c r="B15" s="446"/>
      <c r="C15" s="446"/>
    </row>
    <row r="16" spans="1:10" x14ac:dyDescent="0.75">
      <c r="A16" s="446"/>
      <c r="B16" s="446"/>
      <c r="C16" s="446"/>
    </row>
    <row r="17" spans="1:3" ht="16.5" thickBot="1" x14ac:dyDescent="0.9">
      <c r="A17" s="448"/>
      <c r="B17" s="448"/>
      <c r="C17" s="446"/>
    </row>
    <row r="18" spans="1:3" ht="16.5" thickBot="1" x14ac:dyDescent="0.9">
      <c r="A18" s="35" t="s">
        <v>173</v>
      </c>
      <c r="B18" s="42" t="s">
        <v>174</v>
      </c>
      <c r="C18" s="20"/>
    </row>
    <row r="19" spans="1:3" x14ac:dyDescent="0.75">
      <c r="A19" s="45" t="s">
        <v>175</v>
      </c>
      <c r="B19" s="45">
        <v>12</v>
      </c>
      <c r="C19" s="6"/>
    </row>
    <row r="20" spans="1:3" x14ac:dyDescent="0.75">
      <c r="A20" s="11" t="s">
        <v>176</v>
      </c>
      <c r="B20" s="11">
        <v>4</v>
      </c>
      <c r="C20" s="6"/>
    </row>
    <row r="21" spans="1:3" x14ac:dyDescent="0.75">
      <c r="A21" s="358" t="s">
        <v>54</v>
      </c>
      <c r="B21" s="357">
        <f>+B19+B20</f>
        <v>16</v>
      </c>
      <c r="C21" s="356"/>
    </row>
  </sheetData>
  <mergeCells count="3">
    <mergeCell ref="A8:C8"/>
    <mergeCell ref="A1:I1"/>
    <mergeCell ref="A14:C17"/>
  </mergeCells>
  <phoneticPr fontId="4" type="noConversion"/>
  <pageMargins left="0.75" right="0.75" top="1" bottom="1" header="0.4921259845" footer="0.4921259845"/>
  <pageSetup paperSize="9" scale="8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Normal="100" zoomScaleSheetLayoutView="100" workbookViewId="0">
      <selection activeCell="A4" sqref="A4:M21"/>
    </sheetView>
  </sheetViews>
  <sheetFormatPr defaultRowHeight="15.75" x14ac:dyDescent="0.75"/>
  <cols>
    <col min="1" max="1" width="12.125" customWidth="1"/>
    <col min="2" max="2" width="7.875" customWidth="1"/>
    <col min="3" max="3" width="10.625" customWidth="1"/>
    <col min="4" max="4" width="7.875" customWidth="1"/>
    <col min="5" max="5" width="10.375" customWidth="1"/>
    <col min="6" max="6" width="8" customWidth="1"/>
    <col min="7" max="7" width="9.625" customWidth="1"/>
    <col min="8" max="8" width="7.25" customWidth="1"/>
    <col min="9" max="9" width="8.75" customWidth="1"/>
    <col min="10" max="10" width="9.625" customWidth="1"/>
    <col min="11" max="11" width="9" customWidth="1"/>
    <col min="12" max="12" width="8.125" customWidth="1"/>
    <col min="13" max="13" width="9.875" customWidth="1"/>
    <col min="14" max="20" width="10.625" customWidth="1"/>
  </cols>
  <sheetData>
    <row r="1" spans="1:19" ht="31.5" customHeight="1" x14ac:dyDescent="0.75">
      <c r="A1" s="431" t="s">
        <v>177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16"/>
      <c r="O1" s="16"/>
      <c r="P1" s="16"/>
      <c r="Q1" s="16"/>
      <c r="R1" s="16"/>
      <c r="S1" s="16"/>
    </row>
    <row r="2" spans="1:19" ht="16.5" thickBot="1" x14ac:dyDescent="0.9">
      <c r="A2" s="125" t="s">
        <v>178</v>
      </c>
      <c r="B2" s="125"/>
      <c r="C2" s="126"/>
      <c r="D2" s="126"/>
      <c r="E2" s="125"/>
      <c r="F2" s="125"/>
      <c r="G2" s="125"/>
      <c r="H2" s="449"/>
      <c r="I2" s="449"/>
      <c r="J2" s="449"/>
      <c r="K2" s="449"/>
      <c r="L2" s="449"/>
      <c r="M2" s="449"/>
    </row>
    <row r="3" spans="1:19" s="5" customFormat="1" ht="66.75" customHeight="1" thickBot="1" x14ac:dyDescent="0.9">
      <c r="A3" s="127" t="s">
        <v>119</v>
      </c>
      <c r="B3" s="128" t="s">
        <v>54</v>
      </c>
      <c r="C3" s="128" t="s">
        <v>179</v>
      </c>
      <c r="D3" s="128" t="s">
        <v>180</v>
      </c>
      <c r="E3" s="128" t="s">
        <v>181</v>
      </c>
      <c r="F3" s="128" t="s">
        <v>182</v>
      </c>
      <c r="G3" s="129" t="s">
        <v>183</v>
      </c>
      <c r="H3" s="128" t="s">
        <v>56</v>
      </c>
      <c r="I3" s="127" t="s">
        <v>179</v>
      </c>
      <c r="J3" s="128" t="s">
        <v>180</v>
      </c>
      <c r="K3" s="128" t="s">
        <v>181</v>
      </c>
      <c r="L3" s="128" t="s">
        <v>182</v>
      </c>
      <c r="M3" s="129" t="s">
        <v>183</v>
      </c>
    </row>
    <row r="4" spans="1:19" s="5" customFormat="1" x14ac:dyDescent="0.75">
      <c r="A4" s="496" t="s">
        <v>276</v>
      </c>
      <c r="B4" s="497">
        <v>186.76</v>
      </c>
      <c r="C4" s="498">
        <v>32.200000000000003</v>
      </c>
      <c r="D4" s="498">
        <v>64.45</v>
      </c>
      <c r="E4" s="498"/>
      <c r="F4" s="498">
        <v>82.88</v>
      </c>
      <c r="G4" s="532">
        <v>7.23</v>
      </c>
      <c r="H4" s="539">
        <v>76.150000000000006</v>
      </c>
      <c r="I4" s="499">
        <v>5.2</v>
      </c>
      <c r="J4" s="500">
        <v>31.9</v>
      </c>
      <c r="K4" s="500"/>
      <c r="L4" s="500">
        <v>36.049999999999997</v>
      </c>
      <c r="M4" s="501">
        <v>3</v>
      </c>
    </row>
    <row r="5" spans="1:19" s="5" customFormat="1" x14ac:dyDescent="0.75">
      <c r="A5" s="502" t="s">
        <v>278</v>
      </c>
      <c r="B5" s="497">
        <v>89.83</v>
      </c>
      <c r="C5" s="503">
        <v>19.2</v>
      </c>
      <c r="D5" s="503">
        <v>25.83</v>
      </c>
      <c r="E5" s="503"/>
      <c r="F5" s="503">
        <v>38.5</v>
      </c>
      <c r="G5" s="533">
        <v>6.3</v>
      </c>
      <c r="H5" s="540">
        <v>19.2</v>
      </c>
      <c r="I5" s="502">
        <v>1.2</v>
      </c>
      <c r="J5" s="503">
        <v>1</v>
      </c>
      <c r="K5" s="503"/>
      <c r="L5" s="503">
        <v>12.5</v>
      </c>
      <c r="M5" s="504">
        <v>4.5</v>
      </c>
    </row>
    <row r="6" spans="1:19" s="5" customFormat="1" x14ac:dyDescent="0.75">
      <c r="A6" s="502" t="s">
        <v>280</v>
      </c>
      <c r="B6" s="497">
        <v>154.54999999999998</v>
      </c>
      <c r="C6" s="503">
        <v>33</v>
      </c>
      <c r="D6" s="503">
        <v>42.8</v>
      </c>
      <c r="E6" s="503"/>
      <c r="F6" s="503">
        <v>66.22</v>
      </c>
      <c r="G6" s="533">
        <v>12.53</v>
      </c>
      <c r="H6" s="540">
        <v>30.35</v>
      </c>
      <c r="I6" s="502">
        <v>5</v>
      </c>
      <c r="J6" s="503">
        <v>7.9</v>
      </c>
      <c r="K6" s="503"/>
      <c r="L6" s="503">
        <v>12.7</v>
      </c>
      <c r="M6" s="504">
        <v>4.75</v>
      </c>
    </row>
    <row r="7" spans="1:19" s="5" customFormat="1" x14ac:dyDescent="0.75">
      <c r="A7" s="502" t="s">
        <v>282</v>
      </c>
      <c r="B7" s="497">
        <v>177.94</v>
      </c>
      <c r="C7" s="503">
        <v>36.92</v>
      </c>
      <c r="D7" s="503">
        <v>68.010000000000005</v>
      </c>
      <c r="E7" s="503"/>
      <c r="F7" s="503">
        <v>67.33</v>
      </c>
      <c r="G7" s="533">
        <v>5.68</v>
      </c>
      <c r="H7" s="540">
        <v>57.120000000000005</v>
      </c>
      <c r="I7" s="502"/>
      <c r="J7" s="503">
        <v>24.5</v>
      </c>
      <c r="K7" s="503"/>
      <c r="L7" s="503">
        <v>30.1</v>
      </c>
      <c r="M7" s="504">
        <v>2.52</v>
      </c>
    </row>
    <row r="8" spans="1:19" s="5" customFormat="1" x14ac:dyDescent="0.75">
      <c r="A8" s="502" t="s">
        <v>284</v>
      </c>
      <c r="B8" s="497">
        <v>87.449999999999989</v>
      </c>
      <c r="C8" s="503">
        <v>11.15</v>
      </c>
      <c r="D8" s="503">
        <v>34.65</v>
      </c>
      <c r="E8" s="503"/>
      <c r="F8" s="503">
        <v>32.4</v>
      </c>
      <c r="G8" s="533">
        <v>9.25</v>
      </c>
      <c r="H8" s="540">
        <v>35.5</v>
      </c>
      <c r="I8" s="502">
        <v>5</v>
      </c>
      <c r="J8" s="503">
        <v>18.899999999999999</v>
      </c>
      <c r="K8" s="503"/>
      <c r="L8" s="503">
        <v>11.6</v>
      </c>
      <c r="M8" s="504"/>
    </row>
    <row r="9" spans="1:19" s="5" customFormat="1" x14ac:dyDescent="0.75">
      <c r="A9" s="502" t="s">
        <v>286</v>
      </c>
      <c r="B9" s="497">
        <v>136.23000000000002</v>
      </c>
      <c r="C9" s="503">
        <v>18.25</v>
      </c>
      <c r="D9" s="503">
        <v>48.43</v>
      </c>
      <c r="E9" s="503"/>
      <c r="F9" s="503">
        <v>64.92</v>
      </c>
      <c r="G9" s="533">
        <v>4.63</v>
      </c>
      <c r="H9" s="540">
        <v>59.81</v>
      </c>
      <c r="I9" s="502">
        <v>1</v>
      </c>
      <c r="J9" s="503">
        <v>17.600000000000001</v>
      </c>
      <c r="K9" s="503"/>
      <c r="L9" s="503">
        <v>38.58</v>
      </c>
      <c r="M9" s="504">
        <v>2.63</v>
      </c>
    </row>
    <row r="10" spans="1:19" s="5" customFormat="1" x14ac:dyDescent="0.75">
      <c r="A10" s="502" t="s">
        <v>288</v>
      </c>
      <c r="B10" s="497">
        <v>32.300000000000004</v>
      </c>
      <c r="C10" s="503">
        <v>3.1</v>
      </c>
      <c r="D10" s="503">
        <v>7.75</v>
      </c>
      <c r="E10" s="503"/>
      <c r="F10" s="503">
        <v>17.68</v>
      </c>
      <c r="G10" s="533">
        <v>3.77</v>
      </c>
      <c r="H10" s="540">
        <v>7.1</v>
      </c>
      <c r="I10" s="502"/>
      <c r="J10" s="503">
        <v>1</v>
      </c>
      <c r="K10" s="503"/>
      <c r="L10" s="503">
        <v>4.5</v>
      </c>
      <c r="M10" s="504">
        <v>1.6</v>
      </c>
    </row>
    <row r="11" spans="1:19" s="5" customFormat="1" x14ac:dyDescent="0.75">
      <c r="A11" s="502" t="s">
        <v>290</v>
      </c>
      <c r="B11" s="497">
        <v>31.339999999999996</v>
      </c>
      <c r="C11" s="503">
        <v>4.5999999999999996</v>
      </c>
      <c r="D11" s="503">
        <v>9</v>
      </c>
      <c r="E11" s="503"/>
      <c r="F11" s="503">
        <v>17.739999999999998</v>
      </c>
      <c r="G11" s="533"/>
      <c r="H11" s="540">
        <v>17.34</v>
      </c>
      <c r="I11" s="502">
        <v>1.6</v>
      </c>
      <c r="J11" s="503">
        <v>6</v>
      </c>
      <c r="K11" s="503"/>
      <c r="L11" s="503">
        <v>9.74</v>
      </c>
      <c r="M11" s="504"/>
    </row>
    <row r="12" spans="1:19" s="5" customFormat="1" x14ac:dyDescent="0.75">
      <c r="A12" s="502"/>
      <c r="B12" s="497">
        <v>0</v>
      </c>
      <c r="C12" s="503"/>
      <c r="D12" s="503"/>
      <c r="E12" s="503"/>
      <c r="F12" s="503"/>
      <c r="G12" s="533"/>
      <c r="H12" s="540">
        <v>0</v>
      </c>
      <c r="I12" s="502"/>
      <c r="J12" s="503"/>
      <c r="K12" s="503"/>
      <c r="L12" s="503"/>
      <c r="M12" s="504"/>
    </row>
    <row r="13" spans="1:19" s="5" customFormat="1" x14ac:dyDescent="0.75">
      <c r="A13" s="502"/>
      <c r="B13" s="497">
        <v>0</v>
      </c>
      <c r="C13" s="503"/>
      <c r="D13" s="503"/>
      <c r="E13" s="503"/>
      <c r="F13" s="503"/>
      <c r="G13" s="533"/>
      <c r="H13" s="540">
        <v>0</v>
      </c>
      <c r="I13" s="502"/>
      <c r="J13" s="503"/>
      <c r="K13" s="503"/>
      <c r="L13" s="503"/>
      <c r="M13" s="504"/>
    </row>
    <row r="14" spans="1:19" s="5" customFormat="1" x14ac:dyDescent="0.75">
      <c r="A14" s="502"/>
      <c r="B14" s="497">
        <v>0</v>
      </c>
      <c r="C14" s="503"/>
      <c r="D14" s="503"/>
      <c r="E14" s="503"/>
      <c r="F14" s="503"/>
      <c r="G14" s="533"/>
      <c r="H14" s="540">
        <v>0</v>
      </c>
      <c r="I14" s="502"/>
      <c r="J14" s="503"/>
      <c r="K14" s="503"/>
      <c r="L14" s="503"/>
      <c r="M14" s="504"/>
    </row>
    <row r="15" spans="1:19" ht="18.75" customHeight="1" x14ac:dyDescent="0.75">
      <c r="A15" s="505" t="s">
        <v>54</v>
      </c>
      <c r="B15" s="497">
        <v>896.4</v>
      </c>
      <c r="C15" s="506">
        <v>158.41999999999999</v>
      </c>
      <c r="D15" s="506">
        <v>300.91999999999996</v>
      </c>
      <c r="E15" s="506">
        <v>0</v>
      </c>
      <c r="F15" s="506">
        <v>387.67</v>
      </c>
      <c r="G15" s="534">
        <v>49.390000000000008</v>
      </c>
      <c r="H15" s="540">
        <v>302.56999999999994</v>
      </c>
      <c r="I15" s="507">
        <v>19</v>
      </c>
      <c r="J15" s="506">
        <v>108.79999999999998</v>
      </c>
      <c r="K15" s="506">
        <v>0</v>
      </c>
      <c r="L15" s="506">
        <v>155.76999999999998</v>
      </c>
      <c r="M15" s="508">
        <v>19</v>
      </c>
    </row>
    <row r="16" spans="1:19" ht="20.25" customHeight="1" x14ac:dyDescent="0.75">
      <c r="A16" s="505" t="s">
        <v>184</v>
      </c>
      <c r="B16" s="509">
        <v>100</v>
      </c>
      <c r="C16" s="510">
        <v>17.672913877733155</v>
      </c>
      <c r="D16" s="510">
        <v>33.569834895136097</v>
      </c>
      <c r="E16" s="510">
        <v>0</v>
      </c>
      <c r="F16" s="510">
        <v>43.247434181169126</v>
      </c>
      <c r="G16" s="535">
        <v>5.5098170459616247</v>
      </c>
      <c r="H16" s="531">
        <v>33.753904506916548</v>
      </c>
      <c r="I16" s="511">
        <v>6.2795386191625084</v>
      </c>
      <c r="J16" s="510">
        <v>35.958621145520048</v>
      </c>
      <c r="K16" s="510">
        <v>0</v>
      </c>
      <c r="L16" s="510">
        <v>51.482301616154949</v>
      </c>
      <c r="M16" s="545">
        <v>6.2795386191625084</v>
      </c>
    </row>
    <row r="17" spans="1:13" ht="33.75" customHeight="1" x14ac:dyDescent="0.75">
      <c r="A17" s="512" t="s">
        <v>511</v>
      </c>
      <c r="B17" s="513">
        <v>916.59</v>
      </c>
      <c r="C17" s="514">
        <v>165.15</v>
      </c>
      <c r="D17" s="514">
        <v>284.36</v>
      </c>
      <c r="E17" s="514"/>
      <c r="F17" s="514">
        <v>417.04</v>
      </c>
      <c r="G17" s="517">
        <v>50.04</v>
      </c>
      <c r="H17" s="541">
        <v>309.54000000000002</v>
      </c>
      <c r="I17" s="516">
        <v>20.5</v>
      </c>
      <c r="J17" s="514">
        <v>103</v>
      </c>
      <c r="K17" s="514"/>
      <c r="L17" s="517">
        <v>159.93</v>
      </c>
      <c r="M17" s="515">
        <v>26.11</v>
      </c>
    </row>
    <row r="18" spans="1:13" ht="33.75" customHeight="1" x14ac:dyDescent="0.75">
      <c r="A18" s="518" t="s">
        <v>512</v>
      </c>
      <c r="B18" s="519">
        <v>100</v>
      </c>
      <c r="C18" s="519">
        <v>18</v>
      </c>
      <c r="D18" s="519">
        <v>31</v>
      </c>
      <c r="E18" s="519"/>
      <c r="F18" s="519">
        <v>45.5</v>
      </c>
      <c r="G18" s="536">
        <v>5.5</v>
      </c>
      <c r="H18" s="542">
        <v>33.799999999999997</v>
      </c>
      <c r="I18" s="521">
        <v>6.6</v>
      </c>
      <c r="J18" s="519">
        <v>33.299999999999997</v>
      </c>
      <c r="K18" s="519"/>
      <c r="L18" s="519">
        <v>51.7</v>
      </c>
      <c r="M18" s="520">
        <v>8.4</v>
      </c>
    </row>
    <row r="19" spans="1:13" ht="32.25" customHeight="1" x14ac:dyDescent="0.75">
      <c r="A19" s="522" t="s">
        <v>185</v>
      </c>
      <c r="B19" s="523">
        <v>-20.190000000000055</v>
      </c>
      <c r="C19" s="523">
        <v>-6.7300000000000182</v>
      </c>
      <c r="D19" s="523">
        <v>16.559999999999945</v>
      </c>
      <c r="E19" s="523">
        <v>0</v>
      </c>
      <c r="F19" s="523">
        <v>-29.370000000000005</v>
      </c>
      <c r="G19" s="537">
        <v>-0.64999999999999147</v>
      </c>
      <c r="H19" s="543">
        <v>-6.9700000000000841</v>
      </c>
      <c r="I19" s="525">
        <v>-1.5</v>
      </c>
      <c r="J19" s="523">
        <v>5.7999999999999829</v>
      </c>
      <c r="K19" s="523">
        <v>0</v>
      </c>
      <c r="L19" s="523">
        <v>-4.160000000000025</v>
      </c>
      <c r="M19" s="524">
        <v>-7.1099999999999994</v>
      </c>
    </row>
    <row r="20" spans="1:13" ht="39" customHeight="1" thickBot="1" x14ac:dyDescent="0.9">
      <c r="A20" s="526" t="s">
        <v>186</v>
      </c>
      <c r="B20" s="527">
        <v>0</v>
      </c>
      <c r="C20" s="527">
        <v>-0.32708612226684508</v>
      </c>
      <c r="D20" s="527">
        <v>2.569834895136097</v>
      </c>
      <c r="E20" s="527">
        <v>0</v>
      </c>
      <c r="F20" s="527">
        <v>-2.2525658188308739</v>
      </c>
      <c r="G20" s="538">
        <v>9.817045961624693E-3</v>
      </c>
      <c r="H20" s="544">
        <v>-4.6095493083448957E-2</v>
      </c>
      <c r="I20" s="529">
        <v>-0.32046138083749121</v>
      </c>
      <c r="J20" s="527">
        <v>2.6586211455200512</v>
      </c>
      <c r="K20" s="527">
        <v>0</v>
      </c>
      <c r="L20" s="527">
        <v>-0.21769838384505391</v>
      </c>
      <c r="M20" s="528">
        <v>-2.1204613808374919</v>
      </c>
    </row>
    <row r="21" spans="1:13" x14ac:dyDescent="0.75">
      <c r="A21" s="530" t="s">
        <v>187</v>
      </c>
      <c r="B21" s="495"/>
      <c r="C21" s="495"/>
      <c r="D21" s="495"/>
      <c r="E21" s="495"/>
      <c r="F21" s="495"/>
      <c r="G21" s="495"/>
      <c r="H21" s="495"/>
      <c r="I21" s="495"/>
      <c r="J21" s="495"/>
      <c r="K21" s="495"/>
      <c r="L21" s="495"/>
      <c r="M21" s="495"/>
    </row>
    <row r="22" spans="1:13" x14ac:dyDescent="0.7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</row>
  </sheetData>
  <mergeCells count="2">
    <mergeCell ref="A1:M1"/>
    <mergeCell ref="H2:M2"/>
  </mergeCells>
  <phoneticPr fontId="4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topLeftCell="A16" zoomScaleNormal="100" zoomScaleSheetLayoutView="100" workbookViewId="0">
      <selection activeCell="A5" sqref="A5:K31"/>
    </sheetView>
  </sheetViews>
  <sheetFormatPr defaultRowHeight="15.75" x14ac:dyDescent="0.75"/>
  <cols>
    <col min="1" max="2" width="12.625" customWidth="1"/>
    <col min="3" max="3" width="11.375" customWidth="1"/>
    <col min="4" max="11" width="12.625" customWidth="1"/>
  </cols>
  <sheetData>
    <row r="1" spans="1:11" ht="40.5" customHeight="1" x14ac:dyDescent="0.75">
      <c r="A1" s="450" t="s">
        <v>188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</row>
    <row r="2" spans="1:11" ht="16.5" thickBot="1" x14ac:dyDescent="0.9">
      <c r="A2" s="24" t="s">
        <v>118</v>
      </c>
      <c r="B2" s="24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75">
      <c r="A3" s="464" t="s">
        <v>119</v>
      </c>
      <c r="B3" s="460" t="s">
        <v>189</v>
      </c>
      <c r="C3" s="466" t="s">
        <v>56</v>
      </c>
      <c r="D3" s="455" t="s">
        <v>190</v>
      </c>
      <c r="E3" s="456"/>
      <c r="F3" s="457"/>
      <c r="G3" s="462" t="s">
        <v>191</v>
      </c>
      <c r="H3" s="466" t="s">
        <v>56</v>
      </c>
      <c r="I3" s="455" t="s">
        <v>192</v>
      </c>
      <c r="J3" s="456"/>
      <c r="K3" s="457"/>
    </row>
    <row r="4" spans="1:11" ht="32.25" thickBot="1" x14ac:dyDescent="0.9">
      <c r="A4" s="465"/>
      <c r="B4" s="461"/>
      <c r="C4" s="467"/>
      <c r="D4" s="49" t="s">
        <v>124</v>
      </c>
      <c r="E4" s="49" t="s">
        <v>125</v>
      </c>
      <c r="F4" s="50" t="s">
        <v>126</v>
      </c>
      <c r="G4" s="463"/>
      <c r="H4" s="467"/>
      <c r="I4" s="49" t="s">
        <v>124</v>
      </c>
      <c r="J4" s="49" t="s">
        <v>125</v>
      </c>
      <c r="K4" s="50" t="s">
        <v>126</v>
      </c>
    </row>
    <row r="5" spans="1:11" x14ac:dyDescent="0.75">
      <c r="A5" s="591" t="s">
        <v>513</v>
      </c>
      <c r="B5" s="605">
        <v>13</v>
      </c>
      <c r="C5" s="605">
        <v>8</v>
      </c>
      <c r="D5" s="605">
        <v>5</v>
      </c>
      <c r="E5" s="564"/>
      <c r="F5" s="605">
        <v>0</v>
      </c>
      <c r="G5" s="605">
        <v>8</v>
      </c>
      <c r="H5" s="605">
        <v>4</v>
      </c>
      <c r="I5" s="605">
        <v>0</v>
      </c>
      <c r="J5" s="564"/>
      <c r="K5" s="605">
        <v>0</v>
      </c>
    </row>
    <row r="6" spans="1:11" x14ac:dyDescent="0.75">
      <c r="A6" s="591" t="s">
        <v>276</v>
      </c>
      <c r="B6" s="605">
        <v>38</v>
      </c>
      <c r="C6" s="605">
        <v>10</v>
      </c>
      <c r="D6" s="605">
        <v>1</v>
      </c>
      <c r="E6" s="564"/>
      <c r="F6" s="605">
        <v>0</v>
      </c>
      <c r="G6" s="605">
        <v>0</v>
      </c>
      <c r="H6" s="605">
        <v>0</v>
      </c>
      <c r="I6" s="605">
        <v>0</v>
      </c>
      <c r="J6" s="564"/>
      <c r="K6" s="605">
        <v>0</v>
      </c>
    </row>
    <row r="7" spans="1:11" x14ac:dyDescent="0.75">
      <c r="A7" s="591" t="s">
        <v>278</v>
      </c>
      <c r="B7" s="605">
        <v>46</v>
      </c>
      <c r="C7" s="605">
        <v>5</v>
      </c>
      <c r="D7" s="605">
        <v>0</v>
      </c>
      <c r="E7" s="564"/>
      <c r="F7" s="605">
        <v>0</v>
      </c>
      <c r="G7" s="605">
        <v>0</v>
      </c>
      <c r="H7" s="605">
        <v>0</v>
      </c>
      <c r="I7" s="605">
        <v>0</v>
      </c>
      <c r="J7" s="564"/>
      <c r="K7" s="605">
        <v>0</v>
      </c>
    </row>
    <row r="8" spans="1:11" x14ac:dyDescent="0.75">
      <c r="A8" s="591" t="s">
        <v>280</v>
      </c>
      <c r="B8" s="605">
        <v>42</v>
      </c>
      <c r="C8" s="605">
        <v>0</v>
      </c>
      <c r="D8" s="605">
        <v>0</v>
      </c>
      <c r="E8" s="564"/>
      <c r="F8" s="605">
        <v>0</v>
      </c>
      <c r="G8" s="605">
        <v>8</v>
      </c>
      <c r="H8" s="605">
        <v>1</v>
      </c>
      <c r="I8" s="605">
        <v>0</v>
      </c>
      <c r="J8" s="564"/>
      <c r="K8" s="605">
        <v>0</v>
      </c>
    </row>
    <row r="9" spans="1:11" x14ac:dyDescent="0.75">
      <c r="A9" s="592" t="s">
        <v>282</v>
      </c>
      <c r="B9" s="605">
        <v>50</v>
      </c>
      <c r="C9" s="605">
        <v>16</v>
      </c>
      <c r="D9" s="605">
        <v>0</v>
      </c>
      <c r="E9" s="558"/>
      <c r="F9" s="605">
        <v>0</v>
      </c>
      <c r="G9" s="605">
        <v>2</v>
      </c>
      <c r="H9" s="605">
        <v>1</v>
      </c>
      <c r="I9" s="605">
        <v>1</v>
      </c>
      <c r="J9" s="558"/>
      <c r="K9" s="605">
        <v>0</v>
      </c>
    </row>
    <row r="10" spans="1:11" x14ac:dyDescent="0.75">
      <c r="A10" s="592" t="s">
        <v>514</v>
      </c>
      <c r="B10" s="605">
        <v>17</v>
      </c>
      <c r="C10" s="605">
        <v>10</v>
      </c>
      <c r="D10" s="605">
        <v>0</v>
      </c>
      <c r="E10" s="558"/>
      <c r="F10" s="605">
        <v>0</v>
      </c>
      <c r="G10" s="605">
        <v>0</v>
      </c>
      <c r="H10" s="605">
        <v>0</v>
      </c>
      <c r="I10" s="605">
        <v>0</v>
      </c>
      <c r="J10" s="558"/>
      <c r="K10" s="605">
        <v>0</v>
      </c>
    </row>
    <row r="11" spans="1:11" ht="18" customHeight="1" x14ac:dyDescent="0.75">
      <c r="A11" s="591" t="s">
        <v>515</v>
      </c>
      <c r="B11" s="605">
        <v>22</v>
      </c>
      <c r="C11" s="605">
        <v>1</v>
      </c>
      <c r="D11" s="605">
        <v>0</v>
      </c>
      <c r="E11" s="553"/>
      <c r="F11" s="605">
        <v>5</v>
      </c>
      <c r="G11" s="605">
        <v>13</v>
      </c>
      <c r="H11" s="605">
        <v>3</v>
      </c>
      <c r="I11" s="605">
        <v>8</v>
      </c>
      <c r="J11" s="553"/>
      <c r="K11" s="605">
        <v>2</v>
      </c>
    </row>
    <row r="12" spans="1:11" x14ac:dyDescent="0.75">
      <c r="A12" s="593" t="s">
        <v>288</v>
      </c>
      <c r="B12" s="605">
        <v>12</v>
      </c>
      <c r="C12" s="605">
        <v>1</v>
      </c>
      <c r="D12" s="605">
        <v>0</v>
      </c>
      <c r="E12" s="553"/>
      <c r="F12" s="605">
        <v>0</v>
      </c>
      <c r="G12" s="605">
        <v>0</v>
      </c>
      <c r="H12" s="605">
        <v>0</v>
      </c>
      <c r="I12" s="605">
        <v>0</v>
      </c>
      <c r="J12" s="553"/>
      <c r="K12" s="605">
        <v>0</v>
      </c>
    </row>
    <row r="13" spans="1:11" ht="16.5" thickBot="1" x14ac:dyDescent="0.9">
      <c r="A13" s="594" t="s">
        <v>290</v>
      </c>
      <c r="B13" s="605">
        <v>4</v>
      </c>
      <c r="C13" s="605">
        <v>1</v>
      </c>
      <c r="D13" s="605">
        <v>0</v>
      </c>
      <c r="E13" s="596"/>
      <c r="F13" s="605">
        <v>0</v>
      </c>
      <c r="G13" s="605">
        <v>1</v>
      </c>
      <c r="H13" s="605">
        <v>0</v>
      </c>
      <c r="I13" s="605">
        <v>0</v>
      </c>
      <c r="J13" s="600"/>
      <c r="K13" s="605">
        <v>0</v>
      </c>
    </row>
    <row r="14" spans="1:11" ht="15.75" customHeight="1" thickBot="1" x14ac:dyDescent="0.9">
      <c r="A14" s="598" t="s">
        <v>54</v>
      </c>
      <c r="B14" s="578">
        <v>244</v>
      </c>
      <c r="C14" s="576">
        <v>52</v>
      </c>
      <c r="D14" s="576">
        <v>6</v>
      </c>
      <c r="E14" s="576">
        <v>0</v>
      </c>
      <c r="F14" s="577">
        <v>5</v>
      </c>
      <c r="G14" s="575">
        <v>32</v>
      </c>
      <c r="H14" s="576">
        <v>9</v>
      </c>
      <c r="I14" s="576">
        <v>9</v>
      </c>
      <c r="J14" s="576">
        <v>0</v>
      </c>
      <c r="K14" s="577">
        <v>2</v>
      </c>
    </row>
    <row r="15" spans="1:11" x14ac:dyDescent="0.75">
      <c r="A15" s="556"/>
      <c r="B15" s="557"/>
      <c r="C15" s="557"/>
      <c r="D15" s="557"/>
      <c r="E15" s="557"/>
      <c r="F15" s="557"/>
      <c r="G15" s="557"/>
      <c r="H15" s="557"/>
      <c r="I15" s="557"/>
      <c r="J15" s="557"/>
      <c r="K15" s="557"/>
    </row>
    <row r="16" spans="1:11" ht="16.5" thickBot="1" x14ac:dyDescent="0.9">
      <c r="A16" s="604" t="s">
        <v>127</v>
      </c>
      <c r="B16" s="557"/>
      <c r="C16" s="557"/>
      <c r="D16" s="557"/>
      <c r="E16" s="557"/>
      <c r="F16" s="557"/>
      <c r="G16" s="557"/>
      <c r="H16" s="557"/>
      <c r="I16" s="557"/>
      <c r="J16" s="557"/>
      <c r="K16" s="557"/>
    </row>
    <row r="17" spans="1:11" x14ac:dyDescent="0.75">
      <c r="A17" s="451" t="s">
        <v>119</v>
      </c>
      <c r="B17" s="460" t="s">
        <v>189</v>
      </c>
      <c r="C17" s="453" t="s">
        <v>189</v>
      </c>
      <c r="D17" s="455" t="s">
        <v>190</v>
      </c>
      <c r="E17" s="456"/>
      <c r="F17" s="457"/>
      <c r="G17" s="462" t="s">
        <v>191</v>
      </c>
      <c r="H17" s="458" t="s">
        <v>191</v>
      </c>
      <c r="I17" s="455" t="s">
        <v>192</v>
      </c>
      <c r="J17" s="456"/>
      <c r="K17" s="457"/>
    </row>
    <row r="18" spans="1:11" ht="32.25" thickBot="1" x14ac:dyDescent="0.9">
      <c r="A18" s="452"/>
      <c r="B18" s="461"/>
      <c r="C18" s="454"/>
      <c r="D18" s="565" t="s">
        <v>124</v>
      </c>
      <c r="E18" s="565" t="s">
        <v>125</v>
      </c>
      <c r="F18" s="566" t="s">
        <v>126</v>
      </c>
      <c r="G18" s="463"/>
      <c r="H18" s="459"/>
      <c r="I18" s="565" t="s">
        <v>124</v>
      </c>
      <c r="J18" s="565" t="s">
        <v>125</v>
      </c>
      <c r="K18" s="566" t="s">
        <v>126</v>
      </c>
    </row>
    <row r="19" spans="1:11" x14ac:dyDescent="0.75">
      <c r="A19" s="591" t="s">
        <v>513</v>
      </c>
      <c r="B19" s="585">
        <v>220</v>
      </c>
      <c r="C19" s="564">
        <v>61</v>
      </c>
      <c r="D19" s="564">
        <v>40</v>
      </c>
      <c r="E19" s="564"/>
      <c r="F19" s="586">
        <v>1</v>
      </c>
      <c r="G19" s="585">
        <v>19</v>
      </c>
      <c r="H19" s="564">
        <v>5</v>
      </c>
      <c r="I19" s="564"/>
      <c r="J19" s="564"/>
      <c r="K19" s="586"/>
    </row>
    <row r="20" spans="1:11" x14ac:dyDescent="0.75">
      <c r="A20" s="591" t="s">
        <v>276</v>
      </c>
      <c r="B20" s="585">
        <v>410</v>
      </c>
      <c r="C20" s="564">
        <v>118</v>
      </c>
      <c r="D20" s="564">
        <v>0</v>
      </c>
      <c r="E20" s="564"/>
      <c r="F20" s="586">
        <v>0</v>
      </c>
      <c r="G20" s="585">
        <v>2</v>
      </c>
      <c r="H20" s="564">
        <v>1</v>
      </c>
      <c r="I20" s="564"/>
      <c r="J20" s="564"/>
      <c r="K20" s="586"/>
    </row>
    <row r="21" spans="1:11" x14ac:dyDescent="0.75">
      <c r="A21" s="591" t="s">
        <v>278</v>
      </c>
      <c r="B21" s="585">
        <v>142</v>
      </c>
      <c r="C21" s="564">
        <v>37</v>
      </c>
      <c r="D21" s="564">
        <v>0</v>
      </c>
      <c r="E21" s="564"/>
      <c r="F21" s="586">
        <v>0</v>
      </c>
      <c r="G21" s="585">
        <v>0</v>
      </c>
      <c r="H21" s="564">
        <v>0</v>
      </c>
      <c r="I21" s="564"/>
      <c r="J21" s="564"/>
      <c r="K21" s="586"/>
    </row>
    <row r="22" spans="1:11" x14ac:dyDescent="0.75">
      <c r="A22" s="591" t="s">
        <v>280</v>
      </c>
      <c r="B22" s="585">
        <v>320</v>
      </c>
      <c r="C22" s="564">
        <v>34</v>
      </c>
      <c r="D22" s="564">
        <v>16</v>
      </c>
      <c r="E22" s="564"/>
      <c r="F22" s="586">
        <v>1</v>
      </c>
      <c r="G22" s="585">
        <v>10</v>
      </c>
      <c r="H22" s="564">
        <v>1</v>
      </c>
      <c r="I22" s="564"/>
      <c r="J22" s="564"/>
      <c r="K22" s="586"/>
    </row>
    <row r="23" spans="1:11" x14ac:dyDescent="0.75">
      <c r="A23" s="592" t="s">
        <v>282</v>
      </c>
      <c r="B23" s="587">
        <v>413</v>
      </c>
      <c r="C23" s="558">
        <v>144</v>
      </c>
      <c r="D23" s="558">
        <v>4</v>
      </c>
      <c r="E23" s="558"/>
      <c r="F23" s="588">
        <v>0</v>
      </c>
      <c r="G23" s="587">
        <v>31</v>
      </c>
      <c r="H23" s="558">
        <v>5</v>
      </c>
      <c r="I23" s="558">
        <v>0</v>
      </c>
      <c r="J23" s="558"/>
      <c r="K23" s="588">
        <v>0</v>
      </c>
    </row>
    <row r="24" spans="1:11" ht="18.75" customHeight="1" x14ac:dyDescent="0.75">
      <c r="A24" s="592" t="s">
        <v>514</v>
      </c>
      <c r="B24" s="587">
        <v>99</v>
      </c>
      <c r="C24" s="558">
        <v>51</v>
      </c>
      <c r="D24" s="558">
        <v>3</v>
      </c>
      <c r="E24" s="558"/>
      <c r="F24" s="588">
        <v>1</v>
      </c>
      <c r="G24" s="587">
        <v>0</v>
      </c>
      <c r="H24" s="558">
        <v>0</v>
      </c>
      <c r="I24" s="558"/>
      <c r="J24" s="558"/>
      <c r="K24" s="588"/>
    </row>
    <row r="25" spans="1:11" ht="20.25" customHeight="1" x14ac:dyDescent="0.75">
      <c r="A25" s="591" t="s">
        <v>515</v>
      </c>
      <c r="B25" s="585">
        <v>37</v>
      </c>
      <c r="C25" s="564">
        <v>5</v>
      </c>
      <c r="D25" s="564"/>
      <c r="E25" s="564"/>
      <c r="F25" s="586">
        <v>281</v>
      </c>
      <c r="G25" s="585">
        <v>23</v>
      </c>
      <c r="H25" s="564">
        <v>2</v>
      </c>
      <c r="I25" s="564"/>
      <c r="J25" s="564"/>
      <c r="K25" s="586">
        <v>143</v>
      </c>
    </row>
    <row r="26" spans="1:11" x14ac:dyDescent="0.75">
      <c r="A26" s="593" t="s">
        <v>288</v>
      </c>
      <c r="B26" s="589">
        <v>99</v>
      </c>
      <c r="C26" s="553">
        <v>26</v>
      </c>
      <c r="D26" s="553">
        <v>0</v>
      </c>
      <c r="E26" s="553"/>
      <c r="F26" s="590">
        <v>0</v>
      </c>
      <c r="G26" s="589">
        <v>0</v>
      </c>
      <c r="H26" s="553">
        <v>0</v>
      </c>
      <c r="I26" s="553"/>
      <c r="J26" s="553"/>
      <c r="K26" s="590"/>
    </row>
    <row r="27" spans="1:11" ht="16.5" thickBot="1" x14ac:dyDescent="0.9">
      <c r="A27" s="594" t="s">
        <v>290</v>
      </c>
      <c r="B27" s="595">
        <v>45</v>
      </c>
      <c r="C27" s="596">
        <v>6</v>
      </c>
      <c r="D27" s="596">
        <v>1</v>
      </c>
      <c r="E27" s="596"/>
      <c r="F27" s="597">
        <v>16</v>
      </c>
      <c r="G27" s="599"/>
      <c r="H27" s="600"/>
      <c r="I27" s="600"/>
      <c r="J27" s="600"/>
      <c r="K27" s="601"/>
    </row>
    <row r="28" spans="1:11" ht="16.5" thickBot="1" x14ac:dyDescent="0.9">
      <c r="A28" s="598" t="s">
        <v>54</v>
      </c>
      <c r="B28" s="578">
        <v>1785</v>
      </c>
      <c r="C28" s="576">
        <v>482</v>
      </c>
      <c r="D28" s="576">
        <v>64</v>
      </c>
      <c r="E28" s="576">
        <v>0</v>
      </c>
      <c r="F28" s="577">
        <v>300</v>
      </c>
      <c r="G28" s="578">
        <v>85</v>
      </c>
      <c r="H28" s="576">
        <v>14</v>
      </c>
      <c r="I28" s="576">
        <v>0</v>
      </c>
      <c r="J28" s="576">
        <v>0</v>
      </c>
      <c r="K28" s="577">
        <v>143</v>
      </c>
    </row>
    <row r="29" spans="1:11" ht="16.5" thickBot="1" x14ac:dyDescent="0.9">
      <c r="A29" s="557"/>
      <c r="B29" s="556"/>
      <c r="C29" s="556"/>
      <c r="D29" s="556"/>
      <c r="E29" s="556"/>
      <c r="F29" s="556"/>
      <c r="G29" s="556"/>
      <c r="H29" s="556"/>
      <c r="I29" s="556"/>
      <c r="J29" s="556"/>
      <c r="K29" s="556"/>
    </row>
    <row r="30" spans="1:11" x14ac:dyDescent="0.75">
      <c r="A30" s="602" t="s">
        <v>193</v>
      </c>
      <c r="B30" s="583">
        <v>-1541</v>
      </c>
      <c r="C30" s="579">
        <v>-430</v>
      </c>
      <c r="D30" s="579">
        <v>-58</v>
      </c>
      <c r="E30" s="579">
        <v>0</v>
      </c>
      <c r="F30" s="580">
        <v>-295</v>
      </c>
      <c r="G30" s="583">
        <v>-53</v>
      </c>
      <c r="H30" s="579">
        <v>-5</v>
      </c>
      <c r="I30" s="579">
        <v>9</v>
      </c>
      <c r="J30" s="579">
        <v>0</v>
      </c>
      <c r="K30" s="580">
        <v>-141</v>
      </c>
    </row>
    <row r="31" spans="1:11" ht="16.5" thickBot="1" x14ac:dyDescent="0.9">
      <c r="A31" s="603" t="s">
        <v>194</v>
      </c>
      <c r="B31" s="584">
        <v>-86.33053221288516</v>
      </c>
      <c r="C31" s="581">
        <v>-89.211618257261421</v>
      </c>
      <c r="D31" s="581">
        <v>-90.625</v>
      </c>
      <c r="E31" s="581">
        <v>0</v>
      </c>
      <c r="F31" s="582">
        <v>-98.333333333333329</v>
      </c>
      <c r="G31" s="584">
        <v>-62.352941176470587</v>
      </c>
      <c r="H31" s="581">
        <v>-35.714285714285715</v>
      </c>
      <c r="I31" s="581">
        <v>0</v>
      </c>
      <c r="J31" s="581">
        <v>0</v>
      </c>
      <c r="K31" s="582">
        <v>-98.6013986013986</v>
      </c>
    </row>
  </sheetData>
  <mergeCells count="15">
    <mergeCell ref="A17:A18"/>
    <mergeCell ref="C17:C18"/>
    <mergeCell ref="D17:F17"/>
    <mergeCell ref="H17:H18"/>
    <mergeCell ref="I17:K17"/>
    <mergeCell ref="B17:B18"/>
    <mergeCell ref="G17:G18"/>
    <mergeCell ref="A1:K1"/>
    <mergeCell ref="I3:K3"/>
    <mergeCell ref="A3:A4"/>
    <mergeCell ref="C3:C4"/>
    <mergeCell ref="D3:F3"/>
    <mergeCell ref="H3:H4"/>
    <mergeCell ref="B3:B4"/>
    <mergeCell ref="G3:G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"/>
  <sheetViews>
    <sheetView view="pageBreakPreview" zoomScaleNormal="100" zoomScaleSheetLayoutView="100" workbookViewId="0">
      <selection activeCell="L1" sqref="L1:AD1048576"/>
    </sheetView>
  </sheetViews>
  <sheetFormatPr defaultColWidth="9" defaultRowHeight="16" x14ac:dyDescent="0.8"/>
  <cols>
    <col min="1" max="1" width="12.625" style="137" customWidth="1"/>
    <col min="2" max="2" width="12.375" style="137" customWidth="1"/>
    <col min="3" max="3" width="10" style="137" customWidth="1"/>
    <col min="4" max="4" width="9.875" style="137" customWidth="1"/>
    <col min="5" max="5" width="8.5" style="137" customWidth="1"/>
    <col min="6" max="6" width="13" style="137" customWidth="1"/>
    <col min="7" max="7" width="9.875" style="137" customWidth="1"/>
    <col min="8" max="8" width="10.5" style="137" customWidth="1"/>
    <col min="9" max="9" width="9.75" style="137" customWidth="1"/>
    <col min="10" max="10" width="13.5" style="137" customWidth="1"/>
    <col min="11" max="11" width="11.375" style="137" customWidth="1"/>
    <col min="12" max="16384" width="9" style="137"/>
  </cols>
  <sheetData>
    <row r="1" spans="1:11" ht="45" customHeight="1" x14ac:dyDescent="0.8">
      <c r="A1" s="412" t="s">
        <v>195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1" ht="107.25" customHeight="1" x14ac:dyDescent="0.8">
      <c r="A2" s="203" t="s">
        <v>196</v>
      </c>
      <c r="B2" s="203" t="s">
        <v>197</v>
      </c>
      <c r="C2" s="203" t="s">
        <v>198</v>
      </c>
      <c r="D2" s="203" t="s">
        <v>199</v>
      </c>
      <c r="E2" s="203" t="s">
        <v>198</v>
      </c>
      <c r="F2" s="203" t="s">
        <v>200</v>
      </c>
      <c r="G2" s="203" t="s">
        <v>56</v>
      </c>
      <c r="H2" s="203" t="s">
        <v>201</v>
      </c>
      <c r="I2" s="203" t="s">
        <v>56</v>
      </c>
      <c r="J2" s="203" t="s">
        <v>202</v>
      </c>
      <c r="K2" s="203" t="s">
        <v>56</v>
      </c>
    </row>
    <row r="3" spans="1:11" ht="21" customHeight="1" x14ac:dyDescent="0.8">
      <c r="A3" s="146" t="s">
        <v>203</v>
      </c>
      <c r="B3" s="136">
        <v>1587</v>
      </c>
      <c r="C3" s="136">
        <v>494</v>
      </c>
      <c r="D3" s="136">
        <v>1403</v>
      </c>
      <c r="E3" s="136">
        <v>439</v>
      </c>
      <c r="F3" s="136">
        <v>645</v>
      </c>
      <c r="G3" s="136">
        <v>172</v>
      </c>
      <c r="H3" s="136">
        <v>106</v>
      </c>
      <c r="I3" s="136">
        <v>8</v>
      </c>
      <c r="J3" s="136">
        <v>61</v>
      </c>
      <c r="K3" s="136">
        <v>9</v>
      </c>
    </row>
    <row r="4" spans="1:11" ht="24.75" customHeight="1" x14ac:dyDescent="0.8">
      <c r="A4" s="146" t="s">
        <v>204</v>
      </c>
      <c r="B4" s="136">
        <v>1448</v>
      </c>
      <c r="C4" s="136">
        <v>508</v>
      </c>
      <c r="D4" s="136">
        <v>1381</v>
      </c>
      <c r="E4" s="136">
        <v>481</v>
      </c>
      <c r="F4" s="136">
        <v>663</v>
      </c>
      <c r="G4" s="136">
        <v>204</v>
      </c>
      <c r="H4" s="136">
        <v>47</v>
      </c>
      <c r="I4" s="136">
        <v>2</v>
      </c>
      <c r="J4" s="136">
        <v>108</v>
      </c>
      <c r="K4" s="136">
        <v>14</v>
      </c>
    </row>
    <row r="5" spans="1:11" ht="19.5" customHeight="1" x14ac:dyDescent="0.8">
      <c r="A5" s="146" t="s">
        <v>205</v>
      </c>
      <c r="B5" s="136">
        <v>132</v>
      </c>
      <c r="C5" s="136">
        <v>47</v>
      </c>
      <c r="D5" s="136">
        <v>120</v>
      </c>
      <c r="E5" s="136">
        <v>45</v>
      </c>
      <c r="F5" s="136">
        <v>108</v>
      </c>
      <c r="G5" s="136">
        <v>29</v>
      </c>
      <c r="H5" s="136">
        <v>1</v>
      </c>
      <c r="I5" s="136">
        <v>0</v>
      </c>
      <c r="J5" s="136">
        <v>24</v>
      </c>
      <c r="K5" s="136">
        <v>4</v>
      </c>
    </row>
    <row r="6" spans="1:11" ht="21" customHeight="1" x14ac:dyDescent="0.8">
      <c r="A6" s="146" t="s">
        <v>206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18.75" customHeight="1" x14ac:dyDescent="0.8">
      <c r="A7" s="154" t="s">
        <v>54</v>
      </c>
      <c r="B7" s="147">
        <f>SUM(B3:B6)</f>
        <v>3167</v>
      </c>
      <c r="C7" s="147">
        <f t="shared" ref="C7:K7" si="0">SUM(C3:C6)</f>
        <v>1049</v>
      </c>
      <c r="D7" s="147">
        <f t="shared" si="0"/>
        <v>2904</v>
      </c>
      <c r="E7" s="147">
        <f t="shared" si="0"/>
        <v>965</v>
      </c>
      <c r="F7" s="147">
        <f t="shared" si="0"/>
        <v>1416</v>
      </c>
      <c r="G7" s="147">
        <f t="shared" si="0"/>
        <v>405</v>
      </c>
      <c r="H7" s="147">
        <f t="shared" si="0"/>
        <v>154</v>
      </c>
      <c r="I7" s="147">
        <f t="shared" si="0"/>
        <v>10</v>
      </c>
      <c r="J7" s="147">
        <f t="shared" si="0"/>
        <v>193</v>
      </c>
      <c r="K7" s="147">
        <f t="shared" si="0"/>
        <v>27</v>
      </c>
    </row>
  </sheetData>
  <mergeCells count="1">
    <mergeCell ref="A1:K1"/>
  </mergeCells>
  <phoneticPr fontId="4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topLeftCell="A14" zoomScaleNormal="100" zoomScaleSheetLayoutView="100" workbookViewId="0">
      <selection activeCell="K21" sqref="K21"/>
    </sheetView>
  </sheetViews>
  <sheetFormatPr defaultRowHeight="15.75" x14ac:dyDescent="0.75"/>
  <cols>
    <col min="1" max="2" width="10.625" customWidth="1"/>
    <col min="3" max="3" width="12" customWidth="1"/>
    <col min="4" max="11" width="10.625" customWidth="1"/>
  </cols>
  <sheetData>
    <row r="1" spans="1:11" ht="32.25" customHeight="1" x14ac:dyDescent="0.75">
      <c r="A1" s="468" t="s">
        <v>207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</row>
    <row r="2" spans="1:11" ht="17.25" customHeight="1" thickBot="1" x14ac:dyDescent="0.9">
      <c r="A2" s="32" t="s">
        <v>208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81.75" customHeight="1" thickBot="1" x14ac:dyDescent="0.9">
      <c r="A3" s="52" t="s">
        <v>209</v>
      </c>
      <c r="B3" s="53" t="s">
        <v>210</v>
      </c>
      <c r="C3" s="53" t="s">
        <v>211</v>
      </c>
      <c r="D3" s="54" t="s">
        <v>212</v>
      </c>
      <c r="E3" s="53" t="s">
        <v>213</v>
      </c>
      <c r="F3" s="53" t="s">
        <v>214</v>
      </c>
      <c r="G3" s="53" t="s">
        <v>215</v>
      </c>
      <c r="H3" s="53" t="s">
        <v>216</v>
      </c>
      <c r="I3" s="53" t="s">
        <v>217</v>
      </c>
      <c r="J3" s="55" t="s">
        <v>165</v>
      </c>
      <c r="K3" s="56" t="s">
        <v>54</v>
      </c>
    </row>
    <row r="4" spans="1:11" x14ac:dyDescent="0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x14ac:dyDescent="0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x14ac:dyDescent="0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x14ac:dyDescent="0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x14ac:dyDescent="0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x14ac:dyDescent="0.75">
      <c r="A10" s="25" t="s">
        <v>54</v>
      </c>
      <c r="B10" s="25">
        <f>SUM(B4:B9)</f>
        <v>0</v>
      </c>
      <c r="C10" s="25">
        <f t="shared" ref="C10:J10" si="0">SUM(C4:C9)</f>
        <v>0</v>
      </c>
      <c r="D10" s="25">
        <f t="shared" si="0"/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>SUM(K4:K9)</f>
        <v>0</v>
      </c>
    </row>
    <row r="11" spans="1:11" ht="9.75" customHeight="1" x14ac:dyDescent="0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6.5" thickBot="1" x14ac:dyDescent="0.9">
      <c r="A12" s="32" t="s">
        <v>218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79.5" thickBot="1" x14ac:dyDescent="0.9">
      <c r="A13" s="52" t="s">
        <v>209</v>
      </c>
      <c r="B13" s="53" t="s">
        <v>210</v>
      </c>
      <c r="C13" s="53" t="s">
        <v>211</v>
      </c>
      <c r="D13" s="54" t="s">
        <v>212</v>
      </c>
      <c r="E13" s="53" t="s">
        <v>213</v>
      </c>
      <c r="F13" s="53" t="s">
        <v>214</v>
      </c>
      <c r="G13" s="53" t="s">
        <v>215</v>
      </c>
      <c r="H13" s="53" t="s">
        <v>216</v>
      </c>
      <c r="I13" s="53" t="s">
        <v>217</v>
      </c>
      <c r="J13" s="55" t="s">
        <v>165</v>
      </c>
      <c r="K13" s="56" t="s">
        <v>54</v>
      </c>
    </row>
    <row r="14" spans="1:11" x14ac:dyDescent="0.75">
      <c r="A14" s="889" t="s">
        <v>276</v>
      </c>
      <c r="B14" s="890">
        <v>11</v>
      </c>
      <c r="C14" s="890">
        <v>34</v>
      </c>
      <c r="D14" s="890">
        <v>15</v>
      </c>
      <c r="E14" s="890">
        <v>94</v>
      </c>
      <c r="F14" s="890">
        <v>0</v>
      </c>
      <c r="G14" s="890">
        <v>0</v>
      </c>
      <c r="H14" s="890">
        <v>70</v>
      </c>
      <c r="I14" s="890">
        <v>0</v>
      </c>
      <c r="J14" s="890">
        <v>663</v>
      </c>
      <c r="K14" s="890">
        <v>887</v>
      </c>
    </row>
    <row r="15" spans="1:11" x14ac:dyDescent="0.75">
      <c r="A15" s="891" t="s">
        <v>282</v>
      </c>
      <c r="B15" s="892">
        <v>2</v>
      </c>
      <c r="C15" s="892">
        <v>15</v>
      </c>
      <c r="D15" s="892">
        <v>8</v>
      </c>
      <c r="E15" s="892">
        <v>216</v>
      </c>
      <c r="F15" s="892">
        <v>4</v>
      </c>
      <c r="G15" s="892">
        <v>0</v>
      </c>
      <c r="H15" s="892">
        <v>39</v>
      </c>
      <c r="I15" s="892">
        <v>0</v>
      </c>
      <c r="J15" s="892">
        <v>541</v>
      </c>
      <c r="K15" s="892">
        <v>825</v>
      </c>
    </row>
    <row r="16" spans="1:11" x14ac:dyDescent="0.75">
      <c r="A16" s="891" t="s">
        <v>280</v>
      </c>
      <c r="B16" s="892">
        <v>3</v>
      </c>
      <c r="C16" s="892">
        <v>7</v>
      </c>
      <c r="D16" s="892">
        <v>5</v>
      </c>
      <c r="E16" s="892">
        <v>116</v>
      </c>
      <c r="F16" s="892">
        <v>2</v>
      </c>
      <c r="G16" s="892">
        <v>0</v>
      </c>
      <c r="H16" s="892">
        <v>32</v>
      </c>
      <c r="I16" s="892">
        <v>0</v>
      </c>
      <c r="J16" s="892">
        <v>32</v>
      </c>
      <c r="K16" s="892">
        <v>485</v>
      </c>
    </row>
    <row r="17" spans="1:11" x14ac:dyDescent="0.75">
      <c r="A17" s="891" t="s">
        <v>286</v>
      </c>
      <c r="B17" s="892">
        <v>4</v>
      </c>
      <c r="C17" s="892">
        <v>16</v>
      </c>
      <c r="D17" s="892">
        <v>2</v>
      </c>
      <c r="E17" s="892">
        <v>88</v>
      </c>
      <c r="F17" s="892">
        <v>0</v>
      </c>
      <c r="G17" s="892">
        <v>0</v>
      </c>
      <c r="H17" s="892">
        <v>35</v>
      </c>
      <c r="I17" s="892">
        <v>0</v>
      </c>
      <c r="J17" s="892">
        <v>265</v>
      </c>
      <c r="K17" s="892">
        <v>410</v>
      </c>
    </row>
    <row r="18" spans="1:11" x14ac:dyDescent="0.75">
      <c r="A18" s="891" t="s">
        <v>284</v>
      </c>
      <c r="B18" s="892">
        <v>1</v>
      </c>
      <c r="C18" s="892">
        <v>6</v>
      </c>
      <c r="D18" s="892">
        <v>5</v>
      </c>
      <c r="E18" s="892">
        <v>2</v>
      </c>
      <c r="F18" s="892">
        <v>1</v>
      </c>
      <c r="G18" s="892">
        <v>0</v>
      </c>
      <c r="H18" s="892">
        <v>19</v>
      </c>
      <c r="I18" s="892">
        <v>0</v>
      </c>
      <c r="J18" s="892">
        <v>217</v>
      </c>
      <c r="K18" s="892">
        <v>251</v>
      </c>
    </row>
    <row r="19" spans="1:11" x14ac:dyDescent="0.75">
      <c r="A19" s="891" t="s">
        <v>278</v>
      </c>
      <c r="B19" s="892">
        <v>6</v>
      </c>
      <c r="C19" s="892">
        <v>18</v>
      </c>
      <c r="D19" s="892">
        <v>1</v>
      </c>
      <c r="E19" s="892">
        <v>20</v>
      </c>
      <c r="F19" s="892">
        <v>0</v>
      </c>
      <c r="G19" s="892">
        <v>0</v>
      </c>
      <c r="H19" s="892">
        <v>19</v>
      </c>
      <c r="I19" s="892">
        <v>0</v>
      </c>
      <c r="J19" s="892">
        <v>191</v>
      </c>
      <c r="K19" s="892">
        <v>255</v>
      </c>
    </row>
    <row r="20" spans="1:11" x14ac:dyDescent="0.75">
      <c r="A20" s="891" t="s">
        <v>288</v>
      </c>
      <c r="B20" s="892">
        <v>0</v>
      </c>
      <c r="C20" s="892">
        <v>2</v>
      </c>
      <c r="D20" s="892">
        <v>0</v>
      </c>
      <c r="E20" s="892">
        <v>12</v>
      </c>
      <c r="F20" s="892">
        <v>0</v>
      </c>
      <c r="G20" s="892">
        <v>0</v>
      </c>
      <c r="H20" s="892">
        <v>7</v>
      </c>
      <c r="I20" s="892">
        <v>0</v>
      </c>
      <c r="J20" s="892">
        <v>24</v>
      </c>
      <c r="K20" s="892">
        <v>45</v>
      </c>
    </row>
    <row r="21" spans="1:11" ht="6" customHeight="1" x14ac:dyDescent="0.75">
      <c r="A21" s="891" t="s">
        <v>290</v>
      </c>
      <c r="B21" s="892">
        <v>0</v>
      </c>
      <c r="C21" s="892">
        <v>7</v>
      </c>
      <c r="D21" s="892">
        <v>1</v>
      </c>
      <c r="E21" s="892">
        <v>9</v>
      </c>
      <c r="F21" s="892">
        <v>1</v>
      </c>
      <c r="G21" s="892">
        <v>0</v>
      </c>
      <c r="H21" s="892">
        <v>3</v>
      </c>
      <c r="I21" s="892">
        <v>0</v>
      </c>
      <c r="J21" s="892">
        <v>49</v>
      </c>
      <c r="K21" s="892">
        <v>76</v>
      </c>
    </row>
    <row r="22" spans="1:11" ht="17.25" customHeight="1" x14ac:dyDescent="0.75">
      <c r="A22" s="891" t="s">
        <v>5132</v>
      </c>
      <c r="B22" s="892">
        <v>0</v>
      </c>
      <c r="C22" s="892">
        <v>0</v>
      </c>
      <c r="D22" s="892">
        <v>0</v>
      </c>
      <c r="E22" s="892">
        <v>5</v>
      </c>
      <c r="F22" s="892">
        <v>0</v>
      </c>
      <c r="G22" s="892">
        <v>0</v>
      </c>
      <c r="H22" s="892">
        <v>0</v>
      </c>
      <c r="I22" s="892">
        <v>0</v>
      </c>
      <c r="J22" s="892">
        <v>2</v>
      </c>
      <c r="K22" s="892">
        <v>7</v>
      </c>
    </row>
    <row r="23" spans="1:11" ht="18" customHeight="1" x14ac:dyDescent="0.75">
      <c r="A23" s="893" t="s">
        <v>54</v>
      </c>
      <c r="B23" s="894">
        <v>27</v>
      </c>
      <c r="C23" s="894">
        <v>105</v>
      </c>
      <c r="D23" s="894">
        <v>37</v>
      </c>
      <c r="E23" s="894">
        <v>562</v>
      </c>
      <c r="F23" s="894">
        <v>8</v>
      </c>
      <c r="G23" s="894">
        <v>0</v>
      </c>
      <c r="H23" s="894">
        <v>224</v>
      </c>
      <c r="I23" s="894">
        <v>0</v>
      </c>
      <c r="J23" s="894">
        <v>1984</v>
      </c>
      <c r="K23" s="894">
        <v>3241</v>
      </c>
    </row>
    <row r="24" spans="1:11" x14ac:dyDescent="0.75">
      <c r="A24" s="556"/>
      <c r="B24" s="556"/>
      <c r="C24" s="556"/>
      <c r="D24" s="556"/>
      <c r="E24" s="556"/>
      <c r="F24" s="556"/>
      <c r="G24" s="556"/>
      <c r="H24" s="556"/>
      <c r="I24" s="556"/>
      <c r="J24" s="556"/>
      <c r="K24" s="556"/>
    </row>
    <row r="25" spans="1:11" ht="16.5" thickBot="1" x14ac:dyDescent="0.9">
      <c r="A25" s="559" t="s">
        <v>218</v>
      </c>
      <c r="B25" s="556"/>
      <c r="C25" s="556"/>
      <c r="D25" s="556"/>
      <c r="E25" s="556"/>
      <c r="F25" s="556"/>
      <c r="G25" s="556"/>
      <c r="H25" s="556"/>
      <c r="I25" s="556"/>
      <c r="J25" s="556"/>
      <c r="K25" s="556"/>
    </row>
    <row r="26" spans="1:11" ht="79.5" thickBot="1" x14ac:dyDescent="0.9">
      <c r="A26" s="568" t="s">
        <v>209</v>
      </c>
      <c r="B26" s="569" t="s">
        <v>210</v>
      </c>
      <c r="C26" s="569" t="s">
        <v>211</v>
      </c>
      <c r="D26" s="570" t="s">
        <v>212</v>
      </c>
      <c r="E26" s="569" t="s">
        <v>213</v>
      </c>
      <c r="F26" s="569" t="s">
        <v>214</v>
      </c>
      <c r="G26" s="569" t="s">
        <v>215</v>
      </c>
      <c r="H26" s="569" t="s">
        <v>216</v>
      </c>
      <c r="I26" s="569" t="s">
        <v>217</v>
      </c>
      <c r="J26" s="571" t="s">
        <v>165</v>
      </c>
      <c r="K26" s="572" t="s">
        <v>54</v>
      </c>
    </row>
    <row r="27" spans="1:11" x14ac:dyDescent="0.75">
      <c r="A27" s="889" t="s">
        <v>276</v>
      </c>
      <c r="B27" s="890">
        <v>6</v>
      </c>
      <c r="C27" s="890">
        <v>32</v>
      </c>
      <c r="D27" s="890">
        <v>17</v>
      </c>
      <c r="E27" s="890">
        <v>89</v>
      </c>
      <c r="F27" s="890">
        <v>5</v>
      </c>
      <c r="G27" s="890">
        <v>0</v>
      </c>
      <c r="H27" s="890">
        <v>69</v>
      </c>
      <c r="I27" s="890">
        <v>0</v>
      </c>
      <c r="J27" s="890">
        <v>725</v>
      </c>
      <c r="K27" s="890">
        <v>943</v>
      </c>
    </row>
    <row r="28" spans="1:11" x14ac:dyDescent="0.75">
      <c r="A28" s="891" t="s">
        <v>282</v>
      </c>
      <c r="B28" s="892">
        <v>3</v>
      </c>
      <c r="C28" s="892">
        <v>11</v>
      </c>
      <c r="D28" s="892">
        <v>4</v>
      </c>
      <c r="E28" s="892">
        <v>233</v>
      </c>
      <c r="F28" s="892">
        <v>14</v>
      </c>
      <c r="G28" s="892">
        <v>0</v>
      </c>
      <c r="H28" s="892">
        <v>66</v>
      </c>
      <c r="I28" s="892">
        <v>0</v>
      </c>
      <c r="J28" s="892">
        <v>485</v>
      </c>
      <c r="K28" s="892">
        <v>816</v>
      </c>
    </row>
    <row r="29" spans="1:11" x14ac:dyDescent="0.75">
      <c r="A29" s="891" t="s">
        <v>280</v>
      </c>
      <c r="B29" s="892">
        <v>1</v>
      </c>
      <c r="C29" s="892">
        <v>8</v>
      </c>
      <c r="D29" s="892">
        <v>8</v>
      </c>
      <c r="E29" s="892">
        <v>84</v>
      </c>
      <c r="F29" s="892">
        <v>2</v>
      </c>
      <c r="G29" s="892">
        <v>0</v>
      </c>
      <c r="H29" s="892">
        <v>26</v>
      </c>
      <c r="I29" s="892">
        <v>0</v>
      </c>
      <c r="J29" s="892">
        <v>295</v>
      </c>
      <c r="K29" s="892">
        <v>424</v>
      </c>
    </row>
    <row r="30" spans="1:11" x14ac:dyDescent="0.75">
      <c r="A30" s="891" t="s">
        <v>286</v>
      </c>
      <c r="B30" s="892">
        <v>2</v>
      </c>
      <c r="C30" s="892">
        <v>16</v>
      </c>
      <c r="D30" s="892">
        <v>5</v>
      </c>
      <c r="E30" s="892">
        <v>72</v>
      </c>
      <c r="F30" s="892">
        <v>0</v>
      </c>
      <c r="G30" s="892">
        <v>0</v>
      </c>
      <c r="H30" s="892">
        <v>38</v>
      </c>
      <c r="I30" s="892">
        <v>0</v>
      </c>
      <c r="J30" s="892">
        <v>267</v>
      </c>
      <c r="K30" s="892">
        <v>400</v>
      </c>
    </row>
    <row r="31" spans="1:11" x14ac:dyDescent="0.75">
      <c r="A31" s="891" t="s">
        <v>284</v>
      </c>
      <c r="B31" s="892">
        <v>4</v>
      </c>
      <c r="C31" s="892">
        <v>8</v>
      </c>
      <c r="D31" s="892">
        <v>4</v>
      </c>
      <c r="E31" s="892">
        <v>3</v>
      </c>
      <c r="F31" s="892">
        <v>4</v>
      </c>
      <c r="G31" s="892">
        <v>0</v>
      </c>
      <c r="H31" s="892">
        <v>10</v>
      </c>
      <c r="I31" s="892">
        <v>0</v>
      </c>
      <c r="J31" s="892">
        <v>307</v>
      </c>
      <c r="K31" s="892">
        <v>340</v>
      </c>
    </row>
    <row r="32" spans="1:11" x14ac:dyDescent="0.75">
      <c r="A32" s="891" t="s">
        <v>278</v>
      </c>
      <c r="B32" s="892">
        <v>3</v>
      </c>
      <c r="C32" s="892">
        <v>6</v>
      </c>
      <c r="D32" s="892">
        <v>5</v>
      </c>
      <c r="E32" s="892">
        <v>13</v>
      </c>
      <c r="F32" s="892">
        <v>3</v>
      </c>
      <c r="G32" s="892">
        <v>0</v>
      </c>
      <c r="H32" s="892">
        <v>31</v>
      </c>
      <c r="I32" s="892">
        <v>0</v>
      </c>
      <c r="J32" s="892">
        <v>188</v>
      </c>
      <c r="K32" s="892">
        <v>249</v>
      </c>
    </row>
    <row r="33" spans="1:11" x14ac:dyDescent="0.75">
      <c r="A33" s="891" t="s">
        <v>288</v>
      </c>
      <c r="B33" s="892">
        <v>0</v>
      </c>
      <c r="C33" s="892">
        <v>5</v>
      </c>
      <c r="D33" s="892">
        <v>1</v>
      </c>
      <c r="E33" s="892">
        <v>8</v>
      </c>
      <c r="F33" s="892">
        <v>0</v>
      </c>
      <c r="G33" s="892">
        <v>0</v>
      </c>
      <c r="H33" s="892">
        <v>2</v>
      </c>
      <c r="I33" s="892">
        <v>0</v>
      </c>
      <c r="J33" s="892">
        <v>53</v>
      </c>
      <c r="K33" s="892">
        <v>69</v>
      </c>
    </row>
    <row r="34" spans="1:11" x14ac:dyDescent="0.75">
      <c r="A34" s="891" t="s">
        <v>290</v>
      </c>
      <c r="B34" s="892">
        <v>0</v>
      </c>
      <c r="C34" s="892">
        <v>8</v>
      </c>
      <c r="D34" s="892">
        <v>0</v>
      </c>
      <c r="E34" s="892">
        <v>3</v>
      </c>
      <c r="F34" s="892">
        <v>0</v>
      </c>
      <c r="G34" s="892">
        <v>0</v>
      </c>
      <c r="H34" s="892">
        <v>1</v>
      </c>
      <c r="I34" s="892">
        <v>0</v>
      </c>
      <c r="J34" s="892">
        <v>75</v>
      </c>
      <c r="K34" s="892">
        <v>87</v>
      </c>
    </row>
    <row r="35" spans="1:11" x14ac:dyDescent="0.75">
      <c r="A35" s="891" t="s">
        <v>5132</v>
      </c>
      <c r="B35" s="892">
        <v>0</v>
      </c>
      <c r="C35" s="892">
        <v>0</v>
      </c>
      <c r="D35" s="892">
        <v>0</v>
      </c>
      <c r="E35" s="892">
        <v>9</v>
      </c>
      <c r="F35" s="892">
        <v>0</v>
      </c>
      <c r="G35" s="892">
        <v>0</v>
      </c>
      <c r="H35" s="892">
        <v>5</v>
      </c>
      <c r="I35" s="892">
        <v>0</v>
      </c>
      <c r="J35" s="892">
        <v>1</v>
      </c>
      <c r="K35" s="892">
        <v>15</v>
      </c>
    </row>
    <row r="36" spans="1:11" x14ac:dyDescent="0.75">
      <c r="A36" s="555" t="s">
        <v>54</v>
      </c>
      <c r="B36" s="894">
        <v>19</v>
      </c>
      <c r="C36" s="894">
        <v>94</v>
      </c>
      <c r="D36" s="894">
        <v>44</v>
      </c>
      <c r="E36" s="894">
        <v>514</v>
      </c>
      <c r="F36" s="894">
        <v>28</v>
      </c>
      <c r="G36" s="894">
        <v>0</v>
      </c>
      <c r="H36" s="894">
        <v>248</v>
      </c>
      <c r="I36" s="894">
        <v>0</v>
      </c>
      <c r="J36" s="894">
        <v>2396</v>
      </c>
      <c r="K36" s="894">
        <v>3343</v>
      </c>
    </row>
    <row r="37" spans="1:11" x14ac:dyDescent="0.75">
      <c r="A37" s="556"/>
      <c r="B37" s="556"/>
      <c r="C37" s="556"/>
      <c r="D37" s="556"/>
      <c r="E37" s="556"/>
      <c r="F37" s="556"/>
      <c r="G37" s="556"/>
      <c r="H37" s="556"/>
      <c r="I37" s="556"/>
      <c r="J37" s="556"/>
      <c r="K37" s="556"/>
    </row>
    <row r="38" spans="1:11" x14ac:dyDescent="0.75">
      <c r="A38" s="555" t="s">
        <v>128</v>
      </c>
      <c r="B38" s="555">
        <v>8</v>
      </c>
      <c r="C38" s="555">
        <v>11</v>
      </c>
      <c r="D38" s="555">
        <v>-7</v>
      </c>
      <c r="E38" s="555">
        <v>48</v>
      </c>
      <c r="F38" s="555">
        <v>-20</v>
      </c>
      <c r="G38" s="555">
        <v>0</v>
      </c>
      <c r="H38" s="555"/>
      <c r="I38" s="555"/>
      <c r="J38" s="555">
        <v>-412</v>
      </c>
      <c r="K38" s="555">
        <v>-102</v>
      </c>
    </row>
    <row r="39" spans="1:11" x14ac:dyDescent="0.75">
      <c r="A39" s="560" t="s">
        <v>219</v>
      </c>
      <c r="B39" s="574">
        <v>42.105263157894733</v>
      </c>
      <c r="C39" s="574">
        <v>11.702127659574469</v>
      </c>
      <c r="D39" s="574">
        <v>-15.909090909090908</v>
      </c>
      <c r="E39" s="574">
        <v>9.3385214007782107</v>
      </c>
      <c r="F39" s="574">
        <v>-71.428571428571431</v>
      </c>
      <c r="G39" s="574">
        <v>0</v>
      </c>
      <c r="H39" s="574"/>
      <c r="I39" s="574"/>
      <c r="J39" s="574">
        <v>-17.195325542570952</v>
      </c>
      <c r="K39" s="574">
        <v>-3.0511516601854622</v>
      </c>
    </row>
  </sheetData>
  <mergeCells count="1">
    <mergeCell ref="A1:K1"/>
  </mergeCells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topLeftCell="A8" zoomScaleNormal="100" zoomScaleSheetLayoutView="100" workbookViewId="0">
      <pane xSplit="18840" topLeftCell="O1"/>
      <selection activeCell="A4" sqref="A4:D23"/>
      <selection pane="topRight" activeCell="E4" sqref="E4"/>
    </sheetView>
  </sheetViews>
  <sheetFormatPr defaultRowHeight="15.75" x14ac:dyDescent="0.75"/>
  <cols>
    <col min="1" max="1" width="22.5" customWidth="1"/>
    <col min="2" max="4" width="12.625" customWidth="1"/>
  </cols>
  <sheetData>
    <row r="1" spans="1:11" ht="38.25" customHeight="1" x14ac:dyDescent="0.75">
      <c r="A1" s="470" t="s">
        <v>220</v>
      </c>
      <c r="B1" s="470"/>
      <c r="C1" s="470"/>
      <c r="D1" s="470"/>
      <c r="E1" s="17"/>
      <c r="F1" s="17"/>
      <c r="G1" s="17"/>
      <c r="H1" s="17"/>
      <c r="I1" s="17"/>
    </row>
    <row r="2" spans="1:11" ht="18.5" thickBot="1" x14ac:dyDescent="0.9">
      <c r="A2" s="24" t="s">
        <v>208</v>
      </c>
      <c r="B2" s="17"/>
      <c r="C2" s="17"/>
      <c r="D2" s="17"/>
      <c r="E2" s="17"/>
      <c r="F2" s="17"/>
      <c r="G2" s="17"/>
      <c r="H2" s="17"/>
      <c r="I2" s="17"/>
    </row>
    <row r="3" spans="1:11" ht="16.5" thickBot="1" x14ac:dyDescent="0.9">
      <c r="A3" s="57" t="s">
        <v>221</v>
      </c>
      <c r="B3" s="38" t="s">
        <v>258</v>
      </c>
      <c r="C3" s="38" t="s">
        <v>222</v>
      </c>
      <c r="D3" s="51" t="s">
        <v>259</v>
      </c>
      <c r="E3" s="9"/>
      <c r="F3" s="9"/>
      <c r="G3" s="9"/>
      <c r="H3" s="22"/>
      <c r="I3" s="22"/>
      <c r="K3" s="6"/>
    </row>
    <row r="4" spans="1:11" x14ac:dyDescent="0.75">
      <c r="A4" s="895" t="s">
        <v>284</v>
      </c>
      <c r="B4" s="895">
        <v>73</v>
      </c>
      <c r="C4" s="895">
        <v>128</v>
      </c>
      <c r="D4" s="895">
        <v>59</v>
      </c>
      <c r="E4" s="6"/>
      <c r="F4" s="6"/>
      <c r="G4" s="6"/>
      <c r="H4" s="6"/>
      <c r="I4" s="6"/>
      <c r="K4" s="6"/>
    </row>
    <row r="5" spans="1:11" x14ac:dyDescent="0.75">
      <c r="A5" s="896" t="s">
        <v>276</v>
      </c>
      <c r="B5" s="896">
        <v>17</v>
      </c>
      <c r="C5" s="896">
        <v>8</v>
      </c>
      <c r="D5" s="896">
        <v>40</v>
      </c>
      <c r="E5" s="6"/>
      <c r="F5" s="6"/>
      <c r="G5" s="6"/>
      <c r="H5" s="6"/>
      <c r="I5" s="6"/>
      <c r="K5" s="7"/>
    </row>
    <row r="6" spans="1:11" x14ac:dyDescent="0.75">
      <c r="A6" s="896"/>
      <c r="B6" s="896"/>
      <c r="C6" s="896"/>
      <c r="D6" s="896"/>
      <c r="E6" s="6"/>
      <c r="F6" s="6"/>
      <c r="G6" s="6"/>
      <c r="H6" s="6"/>
      <c r="I6" s="6"/>
      <c r="K6" s="7"/>
    </row>
    <row r="7" spans="1:11" x14ac:dyDescent="0.75">
      <c r="A7" s="896"/>
      <c r="B7" s="896"/>
      <c r="C7" s="896"/>
      <c r="D7" s="896"/>
      <c r="E7" s="6"/>
      <c r="F7" s="6"/>
      <c r="G7" s="6"/>
      <c r="H7" s="6"/>
      <c r="I7" s="6"/>
      <c r="K7" s="7"/>
    </row>
    <row r="8" spans="1:11" x14ac:dyDescent="0.75">
      <c r="A8" s="896"/>
      <c r="B8" s="896"/>
      <c r="C8" s="896"/>
      <c r="D8" s="896"/>
      <c r="E8" s="6"/>
      <c r="F8" s="6"/>
      <c r="G8" s="6"/>
      <c r="H8" s="6"/>
      <c r="I8" s="6"/>
      <c r="K8" s="7"/>
    </row>
    <row r="9" spans="1:11" x14ac:dyDescent="0.75">
      <c r="A9" s="896"/>
      <c r="B9" s="896"/>
      <c r="C9" s="896"/>
      <c r="D9" s="896"/>
      <c r="E9" s="6"/>
      <c r="F9" s="6"/>
      <c r="G9" s="6"/>
      <c r="H9" s="6"/>
      <c r="I9" s="6"/>
      <c r="K9" s="7"/>
    </row>
    <row r="10" spans="1:11" x14ac:dyDescent="0.75">
      <c r="A10" s="893" t="s">
        <v>54</v>
      </c>
      <c r="B10" s="893">
        <f>SUM(B4:B9)</f>
        <v>90</v>
      </c>
      <c r="C10" s="893">
        <f>SUM(C4:C9)</f>
        <v>136</v>
      </c>
      <c r="D10" s="893">
        <f>SUM(D4:D9)</f>
        <v>99</v>
      </c>
      <c r="E10" s="6"/>
      <c r="F10" s="6"/>
      <c r="G10" s="6"/>
      <c r="H10" s="6"/>
      <c r="I10" s="6"/>
      <c r="K10" s="7"/>
    </row>
    <row r="11" spans="1:11" x14ac:dyDescent="0.75">
      <c r="A11" s="548"/>
      <c r="B11" s="548"/>
      <c r="C11" s="548"/>
      <c r="D11" s="548"/>
      <c r="E11" s="6"/>
      <c r="F11" s="6"/>
      <c r="G11" s="6"/>
      <c r="H11" s="6"/>
      <c r="I11" s="6"/>
      <c r="K11" s="7"/>
    </row>
    <row r="12" spans="1:11" ht="16.5" thickBot="1" x14ac:dyDescent="0.9">
      <c r="A12" s="554" t="s">
        <v>218</v>
      </c>
      <c r="B12" s="548"/>
      <c r="C12" s="548"/>
      <c r="D12" s="548"/>
      <c r="E12" s="6"/>
      <c r="F12" s="6"/>
      <c r="G12" s="6"/>
      <c r="H12" s="6"/>
      <c r="I12" s="6"/>
      <c r="K12" s="7"/>
    </row>
    <row r="13" spans="1:11" ht="16.5" thickBot="1" x14ac:dyDescent="0.9">
      <c r="A13" s="573" t="s">
        <v>221</v>
      </c>
      <c r="B13" s="562" t="s">
        <v>222</v>
      </c>
      <c r="C13" s="562" t="s">
        <v>223</v>
      </c>
      <c r="D13" s="567" t="s">
        <v>224</v>
      </c>
      <c r="E13" s="6"/>
      <c r="F13" s="6"/>
      <c r="G13" s="6"/>
      <c r="H13" s="6"/>
      <c r="I13" s="6"/>
      <c r="K13" s="7"/>
    </row>
    <row r="14" spans="1:11" x14ac:dyDescent="0.75">
      <c r="A14" s="895" t="s">
        <v>284</v>
      </c>
      <c r="B14" s="895">
        <v>44</v>
      </c>
      <c r="C14" s="895">
        <v>105</v>
      </c>
      <c r="D14" s="895">
        <v>84</v>
      </c>
      <c r="E14" s="6"/>
      <c r="F14" s="6"/>
      <c r="G14" s="6"/>
      <c r="H14" s="6"/>
      <c r="I14" s="6"/>
      <c r="K14" s="7"/>
    </row>
    <row r="15" spans="1:11" x14ac:dyDescent="0.75">
      <c r="A15" s="896" t="s">
        <v>276</v>
      </c>
      <c r="B15" s="896">
        <v>19</v>
      </c>
      <c r="C15" s="896">
        <v>28</v>
      </c>
      <c r="D15" s="896">
        <v>61</v>
      </c>
      <c r="E15" s="6"/>
      <c r="F15" s="6"/>
      <c r="G15" s="6"/>
      <c r="H15" s="6"/>
      <c r="I15" s="6"/>
      <c r="K15" s="7"/>
    </row>
    <row r="16" spans="1:11" x14ac:dyDescent="0.75">
      <c r="A16" s="896"/>
      <c r="B16" s="896"/>
      <c r="C16" s="896"/>
      <c r="D16" s="896"/>
      <c r="E16" s="6"/>
      <c r="F16" s="6"/>
      <c r="G16" s="6"/>
      <c r="H16" s="6"/>
      <c r="I16" s="6"/>
      <c r="K16" s="7"/>
    </row>
    <row r="17" spans="1:11" x14ac:dyDescent="0.75">
      <c r="A17" s="896"/>
      <c r="B17" s="896"/>
      <c r="C17" s="896"/>
      <c r="D17" s="896"/>
      <c r="E17" s="6"/>
      <c r="F17" s="6"/>
      <c r="G17" s="6"/>
      <c r="H17" s="6"/>
      <c r="I17" s="6"/>
      <c r="K17" s="7"/>
    </row>
    <row r="18" spans="1:11" x14ac:dyDescent="0.75">
      <c r="A18" s="896"/>
      <c r="B18" s="896"/>
      <c r="C18" s="896"/>
      <c r="D18" s="896"/>
      <c r="E18" s="6"/>
      <c r="F18" s="6"/>
      <c r="G18" s="6"/>
      <c r="H18" s="6"/>
      <c r="I18" s="6"/>
      <c r="K18" s="7"/>
    </row>
    <row r="19" spans="1:11" x14ac:dyDescent="0.75">
      <c r="A19" s="896"/>
      <c r="B19" s="896"/>
      <c r="C19" s="896"/>
      <c r="D19" s="896"/>
      <c r="E19" s="6"/>
      <c r="F19" s="6"/>
      <c r="G19" s="6"/>
      <c r="H19" s="6"/>
      <c r="I19" s="6"/>
      <c r="K19" s="7"/>
    </row>
    <row r="20" spans="1:11" x14ac:dyDescent="0.75">
      <c r="A20" s="893" t="s">
        <v>54</v>
      </c>
      <c r="B20" s="893">
        <f>SUM(B14:B19)</f>
        <v>63</v>
      </c>
      <c r="C20" s="893">
        <f>SUM(C14:C19)</f>
        <v>133</v>
      </c>
      <c r="D20" s="893">
        <f>SUM(D14:D19)</f>
        <v>145</v>
      </c>
      <c r="E20" s="6"/>
      <c r="F20" s="6"/>
      <c r="G20" s="6"/>
      <c r="H20" s="6"/>
      <c r="I20" s="6"/>
      <c r="K20" s="7"/>
    </row>
    <row r="21" spans="1:11" x14ac:dyDescent="0.75">
      <c r="A21" s="546"/>
      <c r="B21" s="548"/>
      <c r="C21" s="548"/>
      <c r="D21" s="548"/>
      <c r="E21" s="6"/>
      <c r="F21" s="6"/>
      <c r="G21" s="6"/>
      <c r="H21" s="6"/>
      <c r="I21" s="6"/>
      <c r="K21" s="7"/>
    </row>
    <row r="22" spans="1:11" x14ac:dyDescent="0.75">
      <c r="A22" s="555" t="s">
        <v>128</v>
      </c>
      <c r="B22" s="555">
        <f>+B10-B20</f>
        <v>27</v>
      </c>
      <c r="C22" s="555">
        <f>+C10-C20</f>
        <v>3</v>
      </c>
      <c r="D22" s="555">
        <f>+D10-D20</f>
        <v>-46</v>
      </c>
      <c r="E22" s="6"/>
      <c r="F22" s="6"/>
      <c r="G22" s="6"/>
      <c r="H22" s="6"/>
      <c r="I22" s="6"/>
      <c r="K22" s="7"/>
    </row>
    <row r="23" spans="1:11" x14ac:dyDescent="0.75">
      <c r="A23" s="560" t="s">
        <v>219</v>
      </c>
      <c r="B23" s="574">
        <f>+IFERROR(B22/B20,0)*100</f>
        <v>42.857142857142854</v>
      </c>
      <c r="C23" s="574">
        <f>+IFERROR(C22/C20,0)*100</f>
        <v>2.2556390977443606</v>
      </c>
      <c r="D23" s="574">
        <f>+IFERROR(D22/D20,0)*100</f>
        <v>-31.724137931034484</v>
      </c>
      <c r="E23" s="6"/>
      <c r="F23" s="6"/>
      <c r="G23" s="6"/>
      <c r="H23" s="6"/>
      <c r="I23" s="6"/>
      <c r="K23" s="7"/>
    </row>
    <row r="24" spans="1:11" x14ac:dyDescent="0.75">
      <c r="K24" s="7"/>
    </row>
    <row r="25" spans="1:11" x14ac:dyDescent="0.75">
      <c r="K25" s="7"/>
    </row>
    <row r="26" spans="1:11" x14ac:dyDescent="0.75">
      <c r="K26" s="7"/>
    </row>
    <row r="27" spans="1:11" x14ac:dyDescent="0.75">
      <c r="K27" s="7"/>
    </row>
    <row r="28" spans="1:11" x14ac:dyDescent="0.75">
      <c r="K28" s="7"/>
    </row>
    <row r="29" spans="1:11" x14ac:dyDescent="0.75">
      <c r="K29" s="7"/>
    </row>
    <row r="30" spans="1:11" x14ac:dyDescent="0.75">
      <c r="K30" s="7"/>
    </row>
    <row r="31" spans="1:11" x14ac:dyDescent="0.75">
      <c r="K31" s="7"/>
    </row>
    <row r="32" spans="1:11" x14ac:dyDescent="0.75">
      <c r="K32" s="7"/>
    </row>
    <row r="33" spans="11:11" x14ac:dyDescent="0.75">
      <c r="K33" s="7"/>
    </row>
    <row r="34" spans="11:11" x14ac:dyDescent="0.75">
      <c r="K34" s="7"/>
    </row>
    <row r="35" spans="11:11" x14ac:dyDescent="0.75">
      <c r="K35" s="7"/>
    </row>
    <row r="36" spans="11:11" x14ac:dyDescent="0.75">
      <c r="K36" s="7"/>
    </row>
    <row r="37" spans="11:11" x14ac:dyDescent="0.75">
      <c r="K37" s="7"/>
    </row>
    <row r="38" spans="11:11" x14ac:dyDescent="0.75">
      <c r="K38" s="8"/>
    </row>
    <row r="39" spans="11:11" x14ac:dyDescent="0.75">
      <c r="K39" s="6"/>
    </row>
  </sheetData>
  <mergeCells count="1">
    <mergeCell ref="A1:D1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A2" sqref="A2:F26"/>
    </sheetView>
  </sheetViews>
  <sheetFormatPr defaultRowHeight="15.75" x14ac:dyDescent="0.75"/>
  <cols>
    <col min="1" max="1" width="12.125" style="72" customWidth="1"/>
    <col min="2" max="2" width="26.625" style="72" customWidth="1"/>
    <col min="3" max="5" width="8" style="72" customWidth="1"/>
    <col min="6" max="6" width="11.5" style="72" customWidth="1"/>
    <col min="7" max="8" width="8" style="72" customWidth="1"/>
    <col min="9" max="9" width="7.75" style="72" customWidth="1"/>
    <col min="11" max="11" width="9.75" customWidth="1"/>
    <col min="257" max="257" width="12.125" customWidth="1"/>
    <col min="258" max="264" width="8" customWidth="1"/>
    <col min="265" max="265" width="7.75" customWidth="1"/>
    <col min="267" max="267" width="9.75" customWidth="1"/>
    <col min="513" max="513" width="12.125" customWidth="1"/>
    <col min="514" max="520" width="8" customWidth="1"/>
    <col min="521" max="521" width="7.75" customWidth="1"/>
    <col min="523" max="523" width="9.75" customWidth="1"/>
    <col min="769" max="769" width="12.125" customWidth="1"/>
    <col min="770" max="776" width="8" customWidth="1"/>
    <col min="777" max="777" width="7.75" customWidth="1"/>
    <col min="779" max="779" width="9.75" customWidth="1"/>
    <col min="1025" max="1025" width="12.125" customWidth="1"/>
    <col min="1026" max="1032" width="8" customWidth="1"/>
    <col min="1033" max="1033" width="7.75" customWidth="1"/>
    <col min="1035" max="1035" width="9.75" customWidth="1"/>
    <col min="1281" max="1281" width="12.125" customWidth="1"/>
    <col min="1282" max="1288" width="8" customWidth="1"/>
    <col min="1289" max="1289" width="7.75" customWidth="1"/>
    <col min="1291" max="1291" width="9.75" customWidth="1"/>
    <col min="1537" max="1537" width="12.125" customWidth="1"/>
    <col min="1538" max="1544" width="8" customWidth="1"/>
    <col min="1545" max="1545" width="7.75" customWidth="1"/>
    <col min="1547" max="1547" width="9.75" customWidth="1"/>
    <col min="1793" max="1793" width="12.125" customWidth="1"/>
    <col min="1794" max="1800" width="8" customWidth="1"/>
    <col min="1801" max="1801" width="7.75" customWidth="1"/>
    <col min="1803" max="1803" width="9.75" customWidth="1"/>
    <col min="2049" max="2049" width="12.125" customWidth="1"/>
    <col min="2050" max="2056" width="8" customWidth="1"/>
    <col min="2057" max="2057" width="7.75" customWidth="1"/>
    <col min="2059" max="2059" width="9.75" customWidth="1"/>
    <col min="2305" max="2305" width="12.125" customWidth="1"/>
    <col min="2306" max="2312" width="8" customWidth="1"/>
    <col min="2313" max="2313" width="7.75" customWidth="1"/>
    <col min="2315" max="2315" width="9.75" customWidth="1"/>
    <col min="2561" max="2561" width="12.125" customWidth="1"/>
    <col min="2562" max="2568" width="8" customWidth="1"/>
    <col min="2569" max="2569" width="7.75" customWidth="1"/>
    <col min="2571" max="2571" width="9.75" customWidth="1"/>
    <col min="2817" max="2817" width="12.125" customWidth="1"/>
    <col min="2818" max="2824" width="8" customWidth="1"/>
    <col min="2825" max="2825" width="7.75" customWidth="1"/>
    <col min="2827" max="2827" width="9.75" customWidth="1"/>
    <col min="3073" max="3073" width="12.125" customWidth="1"/>
    <col min="3074" max="3080" width="8" customWidth="1"/>
    <col min="3081" max="3081" width="7.75" customWidth="1"/>
    <col min="3083" max="3083" width="9.75" customWidth="1"/>
    <col min="3329" max="3329" width="12.125" customWidth="1"/>
    <col min="3330" max="3336" width="8" customWidth="1"/>
    <col min="3337" max="3337" width="7.75" customWidth="1"/>
    <col min="3339" max="3339" width="9.75" customWidth="1"/>
    <col min="3585" max="3585" width="12.125" customWidth="1"/>
    <col min="3586" max="3592" width="8" customWidth="1"/>
    <col min="3593" max="3593" width="7.75" customWidth="1"/>
    <col min="3595" max="3595" width="9.75" customWidth="1"/>
    <col min="3841" max="3841" width="12.125" customWidth="1"/>
    <col min="3842" max="3848" width="8" customWidth="1"/>
    <col min="3849" max="3849" width="7.75" customWidth="1"/>
    <col min="3851" max="3851" width="9.75" customWidth="1"/>
    <col min="4097" max="4097" width="12.125" customWidth="1"/>
    <col min="4098" max="4104" width="8" customWidth="1"/>
    <col min="4105" max="4105" width="7.75" customWidth="1"/>
    <col min="4107" max="4107" width="9.75" customWidth="1"/>
    <col min="4353" max="4353" width="12.125" customWidth="1"/>
    <col min="4354" max="4360" width="8" customWidth="1"/>
    <col min="4361" max="4361" width="7.75" customWidth="1"/>
    <col min="4363" max="4363" width="9.75" customWidth="1"/>
    <col min="4609" max="4609" width="12.125" customWidth="1"/>
    <col min="4610" max="4616" width="8" customWidth="1"/>
    <col min="4617" max="4617" width="7.75" customWidth="1"/>
    <col min="4619" max="4619" width="9.75" customWidth="1"/>
    <col min="4865" max="4865" width="12.125" customWidth="1"/>
    <col min="4866" max="4872" width="8" customWidth="1"/>
    <col min="4873" max="4873" width="7.75" customWidth="1"/>
    <col min="4875" max="4875" width="9.75" customWidth="1"/>
    <col min="5121" max="5121" width="12.125" customWidth="1"/>
    <col min="5122" max="5128" width="8" customWidth="1"/>
    <col min="5129" max="5129" width="7.75" customWidth="1"/>
    <col min="5131" max="5131" width="9.75" customWidth="1"/>
    <col min="5377" max="5377" width="12.125" customWidth="1"/>
    <col min="5378" max="5384" width="8" customWidth="1"/>
    <col min="5385" max="5385" width="7.75" customWidth="1"/>
    <col min="5387" max="5387" width="9.75" customWidth="1"/>
    <col min="5633" max="5633" width="12.125" customWidth="1"/>
    <col min="5634" max="5640" width="8" customWidth="1"/>
    <col min="5641" max="5641" width="7.75" customWidth="1"/>
    <col min="5643" max="5643" width="9.75" customWidth="1"/>
    <col min="5889" max="5889" width="12.125" customWidth="1"/>
    <col min="5890" max="5896" width="8" customWidth="1"/>
    <col min="5897" max="5897" width="7.75" customWidth="1"/>
    <col min="5899" max="5899" width="9.75" customWidth="1"/>
    <col min="6145" max="6145" width="12.125" customWidth="1"/>
    <col min="6146" max="6152" width="8" customWidth="1"/>
    <col min="6153" max="6153" width="7.75" customWidth="1"/>
    <col min="6155" max="6155" width="9.75" customWidth="1"/>
    <col min="6401" max="6401" width="12.125" customWidth="1"/>
    <col min="6402" max="6408" width="8" customWidth="1"/>
    <col min="6409" max="6409" width="7.75" customWidth="1"/>
    <col min="6411" max="6411" width="9.75" customWidth="1"/>
    <col min="6657" max="6657" width="12.125" customWidth="1"/>
    <col min="6658" max="6664" width="8" customWidth="1"/>
    <col min="6665" max="6665" width="7.75" customWidth="1"/>
    <col min="6667" max="6667" width="9.75" customWidth="1"/>
    <col min="6913" max="6913" width="12.125" customWidth="1"/>
    <col min="6914" max="6920" width="8" customWidth="1"/>
    <col min="6921" max="6921" width="7.75" customWidth="1"/>
    <col min="6923" max="6923" width="9.75" customWidth="1"/>
    <col min="7169" max="7169" width="12.125" customWidth="1"/>
    <col min="7170" max="7176" width="8" customWidth="1"/>
    <col min="7177" max="7177" width="7.75" customWidth="1"/>
    <col min="7179" max="7179" width="9.75" customWidth="1"/>
    <col min="7425" max="7425" width="12.125" customWidth="1"/>
    <col min="7426" max="7432" width="8" customWidth="1"/>
    <col min="7433" max="7433" width="7.75" customWidth="1"/>
    <col min="7435" max="7435" width="9.75" customWidth="1"/>
    <col min="7681" max="7681" width="12.125" customWidth="1"/>
    <col min="7682" max="7688" width="8" customWidth="1"/>
    <col min="7689" max="7689" width="7.75" customWidth="1"/>
    <col min="7691" max="7691" width="9.75" customWidth="1"/>
    <col min="7937" max="7937" width="12.125" customWidth="1"/>
    <col min="7938" max="7944" width="8" customWidth="1"/>
    <col min="7945" max="7945" width="7.75" customWidth="1"/>
    <col min="7947" max="7947" width="9.75" customWidth="1"/>
    <col min="8193" max="8193" width="12.125" customWidth="1"/>
    <col min="8194" max="8200" width="8" customWidth="1"/>
    <col min="8201" max="8201" width="7.75" customWidth="1"/>
    <col min="8203" max="8203" width="9.75" customWidth="1"/>
    <col min="8449" max="8449" width="12.125" customWidth="1"/>
    <col min="8450" max="8456" width="8" customWidth="1"/>
    <col min="8457" max="8457" width="7.75" customWidth="1"/>
    <col min="8459" max="8459" width="9.75" customWidth="1"/>
    <col min="8705" max="8705" width="12.125" customWidth="1"/>
    <col min="8706" max="8712" width="8" customWidth="1"/>
    <col min="8713" max="8713" width="7.75" customWidth="1"/>
    <col min="8715" max="8715" width="9.75" customWidth="1"/>
    <col min="8961" max="8961" width="12.125" customWidth="1"/>
    <col min="8962" max="8968" width="8" customWidth="1"/>
    <col min="8969" max="8969" width="7.75" customWidth="1"/>
    <col min="8971" max="8971" width="9.75" customWidth="1"/>
    <col min="9217" max="9217" width="12.125" customWidth="1"/>
    <col min="9218" max="9224" width="8" customWidth="1"/>
    <col min="9225" max="9225" width="7.75" customWidth="1"/>
    <col min="9227" max="9227" width="9.75" customWidth="1"/>
    <col min="9473" max="9473" width="12.125" customWidth="1"/>
    <col min="9474" max="9480" width="8" customWidth="1"/>
    <col min="9481" max="9481" width="7.75" customWidth="1"/>
    <col min="9483" max="9483" width="9.75" customWidth="1"/>
    <col min="9729" max="9729" width="12.125" customWidth="1"/>
    <col min="9730" max="9736" width="8" customWidth="1"/>
    <col min="9737" max="9737" width="7.75" customWidth="1"/>
    <col min="9739" max="9739" width="9.75" customWidth="1"/>
    <col min="9985" max="9985" width="12.125" customWidth="1"/>
    <col min="9986" max="9992" width="8" customWidth="1"/>
    <col min="9993" max="9993" width="7.75" customWidth="1"/>
    <col min="9995" max="9995" width="9.75" customWidth="1"/>
    <col min="10241" max="10241" width="12.125" customWidth="1"/>
    <col min="10242" max="10248" width="8" customWidth="1"/>
    <col min="10249" max="10249" width="7.75" customWidth="1"/>
    <col min="10251" max="10251" width="9.75" customWidth="1"/>
    <col min="10497" max="10497" width="12.125" customWidth="1"/>
    <col min="10498" max="10504" width="8" customWidth="1"/>
    <col min="10505" max="10505" width="7.75" customWidth="1"/>
    <col min="10507" max="10507" width="9.75" customWidth="1"/>
    <col min="10753" max="10753" width="12.125" customWidth="1"/>
    <col min="10754" max="10760" width="8" customWidth="1"/>
    <col min="10761" max="10761" width="7.75" customWidth="1"/>
    <col min="10763" max="10763" width="9.75" customWidth="1"/>
    <col min="11009" max="11009" width="12.125" customWidth="1"/>
    <col min="11010" max="11016" width="8" customWidth="1"/>
    <col min="11017" max="11017" width="7.75" customWidth="1"/>
    <col min="11019" max="11019" width="9.75" customWidth="1"/>
    <col min="11265" max="11265" width="12.125" customWidth="1"/>
    <col min="11266" max="11272" width="8" customWidth="1"/>
    <col min="11273" max="11273" width="7.75" customWidth="1"/>
    <col min="11275" max="11275" width="9.75" customWidth="1"/>
    <col min="11521" max="11521" width="12.125" customWidth="1"/>
    <col min="11522" max="11528" width="8" customWidth="1"/>
    <col min="11529" max="11529" width="7.75" customWidth="1"/>
    <col min="11531" max="11531" width="9.75" customWidth="1"/>
    <col min="11777" max="11777" width="12.125" customWidth="1"/>
    <col min="11778" max="11784" width="8" customWidth="1"/>
    <col min="11785" max="11785" width="7.75" customWidth="1"/>
    <col min="11787" max="11787" width="9.75" customWidth="1"/>
    <col min="12033" max="12033" width="12.125" customWidth="1"/>
    <col min="12034" max="12040" width="8" customWidth="1"/>
    <col min="12041" max="12041" width="7.75" customWidth="1"/>
    <col min="12043" max="12043" width="9.75" customWidth="1"/>
    <col min="12289" max="12289" width="12.125" customWidth="1"/>
    <col min="12290" max="12296" width="8" customWidth="1"/>
    <col min="12297" max="12297" width="7.75" customWidth="1"/>
    <col min="12299" max="12299" width="9.75" customWidth="1"/>
    <col min="12545" max="12545" width="12.125" customWidth="1"/>
    <col min="12546" max="12552" width="8" customWidth="1"/>
    <col min="12553" max="12553" width="7.75" customWidth="1"/>
    <col min="12555" max="12555" width="9.75" customWidth="1"/>
    <col min="12801" max="12801" width="12.125" customWidth="1"/>
    <col min="12802" max="12808" width="8" customWidth="1"/>
    <col min="12809" max="12809" width="7.75" customWidth="1"/>
    <col min="12811" max="12811" width="9.75" customWidth="1"/>
    <col min="13057" max="13057" width="12.125" customWidth="1"/>
    <col min="13058" max="13064" width="8" customWidth="1"/>
    <col min="13065" max="13065" width="7.75" customWidth="1"/>
    <col min="13067" max="13067" width="9.75" customWidth="1"/>
    <col min="13313" max="13313" width="12.125" customWidth="1"/>
    <col min="13314" max="13320" width="8" customWidth="1"/>
    <col min="13321" max="13321" width="7.75" customWidth="1"/>
    <col min="13323" max="13323" width="9.75" customWidth="1"/>
    <col min="13569" max="13569" width="12.125" customWidth="1"/>
    <col min="13570" max="13576" width="8" customWidth="1"/>
    <col min="13577" max="13577" width="7.75" customWidth="1"/>
    <col min="13579" max="13579" width="9.75" customWidth="1"/>
    <col min="13825" max="13825" width="12.125" customWidth="1"/>
    <col min="13826" max="13832" width="8" customWidth="1"/>
    <col min="13833" max="13833" width="7.75" customWidth="1"/>
    <col min="13835" max="13835" width="9.75" customWidth="1"/>
    <col min="14081" max="14081" width="12.125" customWidth="1"/>
    <col min="14082" max="14088" width="8" customWidth="1"/>
    <col min="14089" max="14089" width="7.75" customWidth="1"/>
    <col min="14091" max="14091" width="9.75" customWidth="1"/>
    <col min="14337" max="14337" width="12.125" customWidth="1"/>
    <col min="14338" max="14344" width="8" customWidth="1"/>
    <col min="14345" max="14345" width="7.75" customWidth="1"/>
    <col min="14347" max="14347" width="9.75" customWidth="1"/>
    <col min="14593" max="14593" width="12.125" customWidth="1"/>
    <col min="14594" max="14600" width="8" customWidth="1"/>
    <col min="14601" max="14601" width="7.75" customWidth="1"/>
    <col min="14603" max="14603" width="9.75" customWidth="1"/>
    <col min="14849" max="14849" width="12.125" customWidth="1"/>
    <col min="14850" max="14856" width="8" customWidth="1"/>
    <col min="14857" max="14857" width="7.75" customWidth="1"/>
    <col min="14859" max="14859" width="9.75" customWidth="1"/>
    <col min="15105" max="15105" width="12.125" customWidth="1"/>
    <col min="15106" max="15112" width="8" customWidth="1"/>
    <col min="15113" max="15113" width="7.75" customWidth="1"/>
    <col min="15115" max="15115" width="9.75" customWidth="1"/>
    <col min="15361" max="15361" width="12.125" customWidth="1"/>
    <col min="15362" max="15368" width="8" customWidth="1"/>
    <col min="15369" max="15369" width="7.75" customWidth="1"/>
    <col min="15371" max="15371" width="9.75" customWidth="1"/>
    <col min="15617" max="15617" width="12.125" customWidth="1"/>
    <col min="15618" max="15624" width="8" customWidth="1"/>
    <col min="15625" max="15625" width="7.75" customWidth="1"/>
    <col min="15627" max="15627" width="9.75" customWidth="1"/>
    <col min="15873" max="15873" width="12.125" customWidth="1"/>
    <col min="15874" max="15880" width="8" customWidth="1"/>
    <col min="15881" max="15881" width="7.75" customWidth="1"/>
    <col min="15883" max="15883" width="9.75" customWidth="1"/>
    <col min="16129" max="16129" width="12.125" customWidth="1"/>
    <col min="16130" max="16136" width="8" customWidth="1"/>
    <col min="16137" max="16137" width="7.75" customWidth="1"/>
    <col min="16139" max="16139" width="9.75" customWidth="1"/>
  </cols>
  <sheetData>
    <row r="1" spans="1:20" x14ac:dyDescent="0.75">
      <c r="A1" s="93" t="s">
        <v>2</v>
      </c>
      <c r="B1" s="94"/>
      <c r="C1" s="94"/>
      <c r="D1" s="94"/>
      <c r="E1" s="94"/>
      <c r="F1" s="94"/>
    </row>
    <row r="2" spans="1:20" ht="20.149999999999999" customHeight="1" x14ac:dyDescent="0.75">
      <c r="A2" s="134" t="s">
        <v>3</v>
      </c>
      <c r="B2" s="362" t="s">
        <v>4</v>
      </c>
      <c r="C2" s="362"/>
      <c r="D2" s="362"/>
      <c r="E2" s="362"/>
      <c r="F2" s="362"/>
      <c r="G2" s="74"/>
      <c r="H2" s="74"/>
      <c r="I2" s="73"/>
      <c r="J2" s="75"/>
      <c r="K2" s="75"/>
    </row>
    <row r="3" spans="1:20" ht="20.149999999999999" customHeight="1" x14ac:dyDescent="0.75">
      <c r="A3" s="134" t="s">
        <v>5</v>
      </c>
      <c r="B3" s="363" t="s">
        <v>6</v>
      </c>
      <c r="C3" s="363"/>
      <c r="D3" s="363"/>
      <c r="E3" s="363"/>
      <c r="F3" s="363"/>
      <c r="G3" s="73"/>
      <c r="H3" s="73"/>
      <c r="I3" s="73"/>
      <c r="J3" s="75"/>
      <c r="K3" s="75"/>
    </row>
    <row r="4" spans="1:20" ht="21" customHeight="1" x14ac:dyDescent="0.75">
      <c r="A4" s="134" t="s">
        <v>7</v>
      </c>
      <c r="B4" s="364" t="s">
        <v>8</v>
      </c>
      <c r="C4" s="364"/>
      <c r="D4" s="364"/>
      <c r="E4" s="364"/>
      <c r="F4" s="364"/>
    </row>
    <row r="5" spans="1:20" ht="34.5" customHeight="1" x14ac:dyDescent="0.75">
      <c r="A5" s="134" t="s">
        <v>9</v>
      </c>
      <c r="B5" s="365" t="s">
        <v>10</v>
      </c>
      <c r="C5" s="365"/>
      <c r="D5" s="365"/>
      <c r="E5" s="365"/>
      <c r="F5" s="365"/>
      <c r="G5" s="73"/>
      <c r="H5" s="73"/>
      <c r="I5" s="73"/>
      <c r="J5" s="75"/>
      <c r="K5" s="75"/>
    </row>
    <row r="6" spans="1:20" ht="24.75" customHeight="1" x14ac:dyDescent="0.75">
      <c r="A6" s="134" t="s">
        <v>11</v>
      </c>
      <c r="B6" s="363" t="s">
        <v>12</v>
      </c>
      <c r="C6" s="363"/>
      <c r="D6" s="363"/>
      <c r="E6" s="363"/>
      <c r="F6" s="363"/>
      <c r="G6" s="73"/>
      <c r="H6" s="73"/>
      <c r="I6" s="73"/>
      <c r="J6" s="75"/>
      <c r="K6" s="75"/>
    </row>
    <row r="7" spans="1:20" ht="20.149999999999999" customHeight="1" x14ac:dyDescent="0.75">
      <c r="A7" s="134" t="s">
        <v>13</v>
      </c>
      <c r="B7" s="363" t="s">
        <v>14</v>
      </c>
      <c r="C7" s="363"/>
      <c r="D7" s="363"/>
      <c r="E7" s="363"/>
      <c r="F7" s="363"/>
      <c r="G7" s="73"/>
      <c r="H7" s="73"/>
      <c r="I7" s="73"/>
      <c r="J7" s="75"/>
      <c r="K7" s="75"/>
    </row>
    <row r="8" spans="1:20" ht="20.149999999999999" customHeight="1" x14ac:dyDescent="0.75">
      <c r="A8" s="134" t="s">
        <v>15</v>
      </c>
      <c r="B8" s="363" t="s">
        <v>16</v>
      </c>
      <c r="C8" s="363"/>
      <c r="D8" s="363"/>
      <c r="E8" s="363"/>
      <c r="F8" s="363"/>
      <c r="G8" s="73"/>
      <c r="H8" s="73"/>
      <c r="I8" s="73"/>
      <c r="J8" s="75"/>
      <c r="K8" s="75"/>
      <c r="L8" s="6"/>
      <c r="M8" s="6"/>
      <c r="N8" s="6"/>
    </row>
    <row r="9" spans="1:20" ht="37.5" customHeight="1" x14ac:dyDescent="0.75">
      <c r="A9" s="134" t="s">
        <v>17</v>
      </c>
      <c r="B9" s="365" t="s">
        <v>18</v>
      </c>
      <c r="C9" s="365"/>
      <c r="D9" s="365"/>
      <c r="E9" s="365"/>
      <c r="F9" s="365"/>
      <c r="G9" s="73"/>
      <c r="H9" s="73"/>
      <c r="I9" s="73"/>
      <c r="J9" s="75"/>
      <c r="K9" s="75"/>
      <c r="L9" s="6"/>
      <c r="M9" s="6"/>
      <c r="N9" s="6"/>
    </row>
    <row r="10" spans="1:20" ht="37.5" customHeight="1" x14ac:dyDescent="0.75">
      <c r="A10" s="92" t="s">
        <v>19</v>
      </c>
      <c r="B10" s="365" t="s">
        <v>20</v>
      </c>
      <c r="C10" s="365"/>
      <c r="D10" s="365"/>
      <c r="E10" s="365"/>
      <c r="F10" s="365"/>
      <c r="G10" s="73"/>
      <c r="H10" s="73"/>
      <c r="I10" s="73"/>
      <c r="J10" s="75"/>
      <c r="K10" s="75"/>
      <c r="L10" s="6"/>
      <c r="M10" s="6"/>
      <c r="N10" s="6"/>
    </row>
    <row r="11" spans="1:20" ht="20.149999999999999" customHeight="1" x14ac:dyDescent="0.75">
      <c r="A11" s="92" t="s">
        <v>21</v>
      </c>
      <c r="B11" s="363" t="s">
        <v>22</v>
      </c>
      <c r="C11" s="363"/>
      <c r="D11" s="363"/>
      <c r="E11" s="363"/>
      <c r="F11" s="363"/>
      <c r="G11" s="76"/>
      <c r="H11" s="76"/>
      <c r="I11" s="76"/>
      <c r="J11" s="76"/>
      <c r="K11" s="76"/>
      <c r="L11" s="6"/>
      <c r="M11" s="6"/>
      <c r="N11" s="6"/>
    </row>
    <row r="12" spans="1:20" ht="20.149999999999999" customHeight="1" x14ac:dyDescent="0.75">
      <c r="A12" s="92" t="s">
        <v>23</v>
      </c>
      <c r="B12" s="365" t="s">
        <v>24</v>
      </c>
      <c r="C12" s="365"/>
      <c r="D12" s="365"/>
      <c r="E12" s="365"/>
      <c r="F12" s="365"/>
      <c r="G12" s="76"/>
      <c r="H12" s="76"/>
      <c r="I12" s="76"/>
      <c r="J12" s="76"/>
      <c r="K12" s="76"/>
      <c r="L12" s="6"/>
      <c r="M12" s="6"/>
      <c r="N12" s="6"/>
    </row>
    <row r="13" spans="1:20" ht="18.75" customHeight="1" x14ac:dyDescent="0.75">
      <c r="A13" s="92" t="s">
        <v>25</v>
      </c>
      <c r="B13" s="374" t="s">
        <v>26</v>
      </c>
      <c r="C13" s="374"/>
      <c r="D13" s="374"/>
      <c r="E13" s="374"/>
      <c r="F13" s="374"/>
      <c r="G13" s="88"/>
      <c r="H13" s="88"/>
      <c r="I13" s="88"/>
      <c r="J13" s="75"/>
      <c r="K13" s="75"/>
      <c r="L13" s="6"/>
      <c r="M13" s="6"/>
      <c r="N13" s="6"/>
    </row>
    <row r="14" spans="1:20" ht="23.25" customHeight="1" x14ac:dyDescent="0.75">
      <c r="A14" s="92" t="s">
        <v>27</v>
      </c>
      <c r="B14" s="375" t="s">
        <v>28</v>
      </c>
      <c r="C14" s="375"/>
      <c r="D14" s="375"/>
      <c r="E14" s="375"/>
      <c r="F14" s="375"/>
      <c r="G14" s="77"/>
      <c r="H14" s="77"/>
      <c r="I14" s="77"/>
      <c r="J14" s="77"/>
      <c r="K14" s="77"/>
    </row>
    <row r="15" spans="1:20" ht="32.25" customHeight="1" x14ac:dyDescent="0.75">
      <c r="A15" s="92" t="s">
        <v>29</v>
      </c>
      <c r="B15" s="376" t="s">
        <v>30</v>
      </c>
      <c r="C15" s="376"/>
      <c r="D15" s="376"/>
      <c r="E15" s="376"/>
      <c r="F15" s="376"/>
      <c r="G15" s="78"/>
      <c r="H15" s="78"/>
      <c r="I15" s="78"/>
      <c r="J15" s="78"/>
      <c r="K15" s="78"/>
      <c r="L15" s="6"/>
      <c r="M15" s="6"/>
      <c r="N15" s="6"/>
    </row>
    <row r="16" spans="1:20" ht="33.75" customHeight="1" x14ac:dyDescent="0.75">
      <c r="A16" s="134" t="s">
        <v>31</v>
      </c>
      <c r="B16" s="377" t="s">
        <v>32</v>
      </c>
      <c r="C16" s="377"/>
      <c r="D16" s="377"/>
      <c r="E16" s="377"/>
      <c r="F16" s="377"/>
      <c r="G16" s="79"/>
      <c r="H16" s="79"/>
      <c r="I16" s="79"/>
      <c r="J16" s="79"/>
      <c r="K16" s="80"/>
      <c r="L16" s="80"/>
      <c r="M16" s="80"/>
      <c r="N16" s="80"/>
      <c r="O16" s="80"/>
      <c r="P16" s="80"/>
      <c r="Q16" s="80"/>
      <c r="R16" s="80"/>
      <c r="S16" s="80"/>
      <c r="T16" s="80"/>
    </row>
    <row r="17" spans="1:11" ht="22.5" customHeight="1" x14ac:dyDescent="0.75">
      <c r="A17" s="92" t="s">
        <v>33</v>
      </c>
      <c r="B17" s="367" t="s">
        <v>274</v>
      </c>
      <c r="C17" s="367"/>
      <c r="D17" s="367"/>
      <c r="E17" s="367"/>
      <c r="F17" s="367"/>
      <c r="G17" s="81"/>
      <c r="H17" s="81"/>
      <c r="I17" s="81"/>
      <c r="J17" s="81"/>
      <c r="K17" s="81"/>
    </row>
    <row r="18" spans="1:11" ht="20.149999999999999" customHeight="1" x14ac:dyDescent="0.75">
      <c r="A18" s="92" t="s">
        <v>34</v>
      </c>
      <c r="B18" s="367" t="s">
        <v>275</v>
      </c>
      <c r="C18" s="367"/>
      <c r="D18" s="367"/>
      <c r="E18" s="367"/>
      <c r="F18" s="367"/>
      <c r="G18" s="81"/>
      <c r="H18" s="81"/>
      <c r="I18" s="81"/>
      <c r="J18" s="82"/>
      <c r="K18" s="82"/>
    </row>
    <row r="19" spans="1:11" ht="24.75" customHeight="1" x14ac:dyDescent="0.75">
      <c r="A19" s="92" t="s">
        <v>35</v>
      </c>
      <c r="B19" s="368" t="s">
        <v>36</v>
      </c>
      <c r="C19" s="368"/>
      <c r="D19" s="368"/>
      <c r="E19" s="368"/>
      <c r="F19" s="368"/>
      <c r="G19" s="89"/>
      <c r="H19" s="89"/>
      <c r="I19" s="89"/>
      <c r="J19" s="83"/>
      <c r="K19" s="83"/>
    </row>
    <row r="20" spans="1:11" ht="42" customHeight="1" x14ac:dyDescent="0.75">
      <c r="A20" s="92" t="s">
        <v>37</v>
      </c>
      <c r="B20" s="369" t="s">
        <v>38</v>
      </c>
      <c r="C20" s="369"/>
      <c r="D20" s="369"/>
      <c r="E20" s="369"/>
      <c r="F20" s="369"/>
      <c r="G20" s="90"/>
      <c r="H20" s="90"/>
      <c r="I20" s="90"/>
      <c r="J20" s="84"/>
      <c r="K20" s="84"/>
    </row>
    <row r="21" spans="1:11" ht="34.5" customHeight="1" x14ac:dyDescent="0.75">
      <c r="A21" s="92" t="s">
        <v>39</v>
      </c>
      <c r="B21" s="368" t="s">
        <v>40</v>
      </c>
      <c r="C21" s="368"/>
      <c r="D21" s="368"/>
      <c r="E21" s="368"/>
      <c r="F21" s="368"/>
      <c r="G21" s="89"/>
      <c r="H21" s="89"/>
      <c r="I21" s="89"/>
      <c r="J21" s="83"/>
      <c r="K21" s="83"/>
    </row>
    <row r="22" spans="1:11" ht="35.25" customHeight="1" x14ac:dyDescent="0.75">
      <c r="A22" s="92" t="s">
        <v>41</v>
      </c>
      <c r="B22" s="368" t="s">
        <v>42</v>
      </c>
      <c r="C22" s="368"/>
      <c r="D22" s="368"/>
      <c r="E22" s="368"/>
      <c r="F22" s="368"/>
      <c r="G22" s="89"/>
      <c r="H22" s="89"/>
      <c r="I22" s="89"/>
      <c r="J22" s="83"/>
      <c r="K22" s="83"/>
    </row>
    <row r="23" spans="1:11" ht="20.149999999999999" customHeight="1" x14ac:dyDescent="0.75">
      <c r="A23" s="92" t="s">
        <v>43</v>
      </c>
      <c r="B23" s="372" t="s">
        <v>44</v>
      </c>
      <c r="C23" s="372"/>
      <c r="D23" s="372"/>
      <c r="E23" s="372"/>
      <c r="F23" s="372"/>
      <c r="G23" s="91"/>
      <c r="H23" s="91"/>
      <c r="I23" s="91"/>
      <c r="J23" s="85"/>
      <c r="K23" s="85"/>
    </row>
    <row r="24" spans="1:11" ht="20.149999999999999" customHeight="1" x14ac:dyDescent="0.75">
      <c r="A24" s="92" t="s">
        <v>45</v>
      </c>
      <c r="B24" s="373" t="s">
        <v>46</v>
      </c>
      <c r="C24" s="373"/>
      <c r="D24" s="373"/>
      <c r="E24" s="373"/>
      <c r="F24" s="373"/>
      <c r="G24" s="78"/>
      <c r="H24" s="78"/>
      <c r="I24" s="78"/>
      <c r="J24" s="86"/>
      <c r="K24" s="86"/>
    </row>
    <row r="25" spans="1:11" ht="20.149999999999999" customHeight="1" x14ac:dyDescent="0.75">
      <c r="A25" s="92" t="s">
        <v>47</v>
      </c>
      <c r="B25" s="371" t="s">
        <v>48</v>
      </c>
      <c r="C25" s="371"/>
      <c r="D25" s="371"/>
      <c r="E25" s="371"/>
      <c r="F25" s="371"/>
      <c r="G25" s="78"/>
      <c r="H25" s="78"/>
      <c r="I25" s="78"/>
      <c r="J25" s="86"/>
      <c r="K25" s="86"/>
    </row>
    <row r="26" spans="1:11" ht="47.25" customHeight="1" x14ac:dyDescent="0.75">
      <c r="A26" s="135" t="s">
        <v>261</v>
      </c>
      <c r="B26" s="370" t="s">
        <v>272</v>
      </c>
      <c r="C26" s="370"/>
      <c r="D26" s="370"/>
      <c r="E26" s="370"/>
      <c r="F26" s="370"/>
      <c r="G26" s="133"/>
    </row>
    <row r="27" spans="1:11" x14ac:dyDescent="0.75">
      <c r="A27" s="74"/>
      <c r="B27" s="366"/>
      <c r="C27" s="366"/>
      <c r="D27" s="366"/>
      <c r="E27" s="366"/>
      <c r="F27" s="366"/>
    </row>
  </sheetData>
  <mergeCells count="26">
    <mergeCell ref="B27:F27"/>
    <mergeCell ref="B12:F12"/>
    <mergeCell ref="B17:F17"/>
    <mergeCell ref="B18:F18"/>
    <mergeCell ref="B19:F19"/>
    <mergeCell ref="B20:F20"/>
    <mergeCell ref="B26:F26"/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  <mergeCell ref="B7:F7"/>
    <mergeCell ref="B8:F8"/>
    <mergeCell ref="B9:F9"/>
    <mergeCell ref="B10:F10"/>
    <mergeCell ref="B11:F11"/>
    <mergeCell ref="B2:F2"/>
    <mergeCell ref="B3:F3"/>
    <mergeCell ref="B4:F4"/>
    <mergeCell ref="B5:F5"/>
    <mergeCell ref="B6:F6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74"/>
  <sheetViews>
    <sheetView view="pageBreakPreview" topLeftCell="A255" zoomScale="120" zoomScaleNormal="115" zoomScaleSheetLayoutView="120" workbookViewId="0">
      <selection activeCell="A277" sqref="A277"/>
    </sheetView>
  </sheetViews>
  <sheetFormatPr defaultColWidth="9" defaultRowHeight="16" x14ac:dyDescent="0.8"/>
  <cols>
    <col min="1" max="1" width="20.75" style="248" customWidth="1"/>
    <col min="2" max="2" width="21.875" style="248" customWidth="1"/>
    <col min="3" max="3" width="19.75" style="248" customWidth="1"/>
    <col min="4" max="4" width="12.25" style="248" customWidth="1"/>
    <col min="5" max="5" width="15" style="248" customWidth="1"/>
    <col min="6" max="16384" width="9" style="248"/>
  </cols>
  <sheetData>
    <row r="1" spans="1:6" ht="41.25" customHeight="1" x14ac:dyDescent="0.8">
      <c r="A1" s="471" t="s">
        <v>225</v>
      </c>
      <c r="B1" s="471"/>
      <c r="C1" s="471"/>
      <c r="D1" s="471"/>
      <c r="E1" s="471"/>
      <c r="F1" s="471"/>
    </row>
    <row r="2" spans="1:6" ht="16.75" thickBot="1" x14ac:dyDescent="0.95">
      <c r="A2" s="249" t="s">
        <v>226</v>
      </c>
    </row>
    <row r="3" spans="1:6" ht="32.75" thickBot="1" x14ac:dyDescent="0.95">
      <c r="A3" s="250" t="s">
        <v>119</v>
      </c>
      <c r="B3" s="251" t="s">
        <v>72</v>
      </c>
      <c r="C3" s="251" t="s">
        <v>227</v>
      </c>
      <c r="D3" s="251" t="s">
        <v>228</v>
      </c>
      <c r="E3" s="252" t="s">
        <v>407</v>
      </c>
      <c r="F3" s="253" t="s">
        <v>230</v>
      </c>
    </row>
    <row r="4" spans="1:6" x14ac:dyDescent="0.8">
      <c r="A4" s="254" t="s">
        <v>326</v>
      </c>
      <c r="B4" s="255" t="s">
        <v>316</v>
      </c>
      <c r="C4" s="255" t="s">
        <v>327</v>
      </c>
      <c r="D4" s="256" t="s">
        <v>328</v>
      </c>
      <c r="E4" s="256" t="s">
        <v>329</v>
      </c>
      <c r="F4" s="257" t="s">
        <v>330</v>
      </c>
    </row>
    <row r="5" spans="1:6" ht="24.5" x14ac:dyDescent="0.8">
      <c r="A5" s="254" t="s">
        <v>326</v>
      </c>
      <c r="B5" s="255" t="s">
        <v>316</v>
      </c>
      <c r="C5" s="255" t="s">
        <v>331</v>
      </c>
      <c r="D5" s="256" t="s">
        <v>328</v>
      </c>
      <c r="E5" s="256" t="s">
        <v>332</v>
      </c>
      <c r="F5" s="257" t="s">
        <v>330</v>
      </c>
    </row>
    <row r="6" spans="1:6" ht="24.5" x14ac:dyDescent="0.8">
      <c r="A6" s="254" t="s">
        <v>326</v>
      </c>
      <c r="B6" s="255" t="s">
        <v>313</v>
      </c>
      <c r="C6" s="255" t="s">
        <v>333</v>
      </c>
      <c r="D6" s="256" t="s">
        <v>328</v>
      </c>
      <c r="E6" s="256" t="s">
        <v>334</v>
      </c>
      <c r="F6" s="257" t="s">
        <v>330</v>
      </c>
    </row>
    <row r="7" spans="1:6" x14ac:dyDescent="0.8">
      <c r="A7" s="254" t="s">
        <v>326</v>
      </c>
      <c r="B7" s="255" t="s">
        <v>307</v>
      </c>
      <c r="C7" s="255" t="s">
        <v>307</v>
      </c>
      <c r="D7" s="256" t="s">
        <v>328</v>
      </c>
      <c r="E7" s="256" t="s">
        <v>334</v>
      </c>
      <c r="F7" s="257" t="s">
        <v>330</v>
      </c>
    </row>
    <row r="8" spans="1:6" ht="24.5" x14ac:dyDescent="0.8">
      <c r="A8" s="254" t="s">
        <v>326</v>
      </c>
      <c r="B8" s="255" t="s">
        <v>316</v>
      </c>
      <c r="C8" s="255" t="s">
        <v>335</v>
      </c>
      <c r="D8" s="256" t="s">
        <v>328</v>
      </c>
      <c r="E8" s="256" t="s">
        <v>334</v>
      </c>
      <c r="F8" s="257" t="s">
        <v>330</v>
      </c>
    </row>
    <row r="9" spans="1:6" ht="24.5" x14ac:dyDescent="0.8">
      <c r="A9" s="254" t="s">
        <v>326</v>
      </c>
      <c r="B9" s="255" t="s">
        <v>336</v>
      </c>
      <c r="C9" s="255" t="s">
        <v>337</v>
      </c>
      <c r="D9" s="256" t="s">
        <v>328</v>
      </c>
      <c r="E9" s="256" t="s">
        <v>338</v>
      </c>
      <c r="F9" s="257" t="s">
        <v>330</v>
      </c>
    </row>
    <row r="10" spans="1:6" ht="24.5" x14ac:dyDescent="0.8">
      <c r="A10" s="254" t="s">
        <v>326</v>
      </c>
      <c r="B10" s="258" t="s">
        <v>339</v>
      </c>
      <c r="C10" s="255" t="s">
        <v>340</v>
      </c>
      <c r="D10" s="256" t="s">
        <v>328</v>
      </c>
      <c r="E10" s="256" t="s">
        <v>334</v>
      </c>
      <c r="F10" s="257" t="s">
        <v>330</v>
      </c>
    </row>
    <row r="11" spans="1:6" ht="24.5" x14ac:dyDescent="0.8">
      <c r="A11" s="254" t="s">
        <v>326</v>
      </c>
      <c r="B11" s="258" t="s">
        <v>316</v>
      </c>
      <c r="C11" s="255" t="s">
        <v>341</v>
      </c>
      <c r="D11" s="256" t="s">
        <v>328</v>
      </c>
      <c r="E11" s="256" t="s">
        <v>334</v>
      </c>
      <c r="F11" s="257" t="s">
        <v>330</v>
      </c>
    </row>
    <row r="12" spans="1:6" ht="24.5" x14ac:dyDescent="0.8">
      <c r="A12" s="254" t="s">
        <v>326</v>
      </c>
      <c r="B12" s="258" t="s">
        <v>316</v>
      </c>
      <c r="C12" s="255" t="s">
        <v>342</v>
      </c>
      <c r="D12" s="256" t="s">
        <v>328</v>
      </c>
      <c r="E12" s="256" t="s">
        <v>334</v>
      </c>
      <c r="F12" s="257" t="s">
        <v>330</v>
      </c>
    </row>
    <row r="13" spans="1:6" ht="24.5" x14ac:dyDescent="0.8">
      <c r="A13" s="254" t="s">
        <v>326</v>
      </c>
      <c r="B13" s="258" t="s">
        <v>316</v>
      </c>
      <c r="C13" s="255" t="s">
        <v>343</v>
      </c>
      <c r="D13" s="256" t="s">
        <v>328</v>
      </c>
      <c r="E13" s="256" t="s">
        <v>334</v>
      </c>
      <c r="F13" s="257" t="s">
        <v>330</v>
      </c>
    </row>
    <row r="14" spans="1:6" ht="24.5" x14ac:dyDescent="0.8">
      <c r="A14" s="259" t="s">
        <v>344</v>
      </c>
      <c r="B14" s="260" t="s">
        <v>317</v>
      </c>
      <c r="C14" s="260" t="s">
        <v>345</v>
      </c>
      <c r="D14" s="261" t="s">
        <v>328</v>
      </c>
      <c r="E14" s="261" t="s">
        <v>338</v>
      </c>
      <c r="F14" s="262" t="s">
        <v>330</v>
      </c>
    </row>
    <row r="15" spans="1:6" x14ac:dyDescent="0.8">
      <c r="A15" s="259" t="s">
        <v>344</v>
      </c>
      <c r="B15" s="260" t="s">
        <v>317</v>
      </c>
      <c r="C15" s="260" t="s">
        <v>346</v>
      </c>
      <c r="D15" s="261" t="s">
        <v>328</v>
      </c>
      <c r="E15" s="261" t="s">
        <v>334</v>
      </c>
      <c r="F15" s="262" t="s">
        <v>330</v>
      </c>
    </row>
    <row r="16" spans="1:6" ht="24.5" x14ac:dyDescent="0.8">
      <c r="A16" s="259" t="s">
        <v>344</v>
      </c>
      <c r="B16" s="260" t="s">
        <v>317</v>
      </c>
      <c r="C16" s="260" t="s">
        <v>347</v>
      </c>
      <c r="D16" s="261" t="s">
        <v>328</v>
      </c>
      <c r="E16" s="261" t="s">
        <v>334</v>
      </c>
      <c r="F16" s="262" t="s">
        <v>330</v>
      </c>
    </row>
    <row r="17" spans="1:6" ht="24.5" x14ac:dyDescent="0.8">
      <c r="A17" s="259" t="s">
        <v>344</v>
      </c>
      <c r="B17" s="260" t="s">
        <v>317</v>
      </c>
      <c r="C17" s="260" t="s">
        <v>348</v>
      </c>
      <c r="D17" s="261" t="s">
        <v>328</v>
      </c>
      <c r="E17" s="261" t="s">
        <v>338</v>
      </c>
      <c r="F17" s="262" t="s">
        <v>330</v>
      </c>
    </row>
    <row r="18" spans="1:6" ht="24.5" x14ac:dyDescent="0.8">
      <c r="A18" s="259" t="s">
        <v>344</v>
      </c>
      <c r="B18" s="260" t="s">
        <v>317</v>
      </c>
      <c r="C18" s="260" t="s">
        <v>349</v>
      </c>
      <c r="D18" s="261" t="s">
        <v>328</v>
      </c>
      <c r="E18" s="261" t="s">
        <v>334</v>
      </c>
      <c r="F18" s="262" t="s">
        <v>330</v>
      </c>
    </row>
    <row r="19" spans="1:6" ht="24.5" x14ac:dyDescent="0.8">
      <c r="A19" s="259" t="s">
        <v>344</v>
      </c>
      <c r="B19" s="260" t="s">
        <v>317</v>
      </c>
      <c r="C19" s="260" t="s">
        <v>350</v>
      </c>
      <c r="D19" s="261" t="s">
        <v>328</v>
      </c>
      <c r="E19" s="261" t="s">
        <v>334</v>
      </c>
      <c r="F19" s="262" t="s">
        <v>330</v>
      </c>
    </row>
    <row r="20" spans="1:6" ht="24.5" x14ac:dyDescent="0.8">
      <c r="A20" s="259" t="s">
        <v>344</v>
      </c>
      <c r="B20" s="260" t="s">
        <v>311</v>
      </c>
      <c r="C20" s="260" t="s">
        <v>351</v>
      </c>
      <c r="D20" s="261" t="s">
        <v>328</v>
      </c>
      <c r="E20" s="261" t="s">
        <v>334</v>
      </c>
      <c r="F20" s="262" t="s">
        <v>330</v>
      </c>
    </row>
    <row r="21" spans="1:6" ht="24.5" x14ac:dyDescent="0.8">
      <c r="A21" s="259" t="s">
        <v>344</v>
      </c>
      <c r="B21" s="260" t="s">
        <v>352</v>
      </c>
      <c r="C21" s="260" t="s">
        <v>353</v>
      </c>
      <c r="D21" s="261" t="s">
        <v>328</v>
      </c>
      <c r="E21" s="261" t="s">
        <v>338</v>
      </c>
      <c r="F21" s="262" t="s">
        <v>330</v>
      </c>
    </row>
    <row r="22" spans="1:6" ht="24.5" x14ac:dyDescent="0.8">
      <c r="A22" s="259" t="s">
        <v>344</v>
      </c>
      <c r="B22" s="260" t="s">
        <v>317</v>
      </c>
      <c r="C22" s="260" t="s">
        <v>354</v>
      </c>
      <c r="D22" s="261" t="s">
        <v>328</v>
      </c>
      <c r="E22" s="261" t="s">
        <v>338</v>
      </c>
      <c r="F22" s="262" t="s">
        <v>330</v>
      </c>
    </row>
    <row r="23" spans="1:6" ht="24.5" x14ac:dyDescent="0.8">
      <c r="A23" s="263" t="s">
        <v>355</v>
      </c>
      <c r="B23" s="264" t="s">
        <v>310</v>
      </c>
      <c r="C23" s="264" t="s">
        <v>356</v>
      </c>
      <c r="D23" s="265" t="s">
        <v>328</v>
      </c>
      <c r="E23" s="265" t="s">
        <v>332</v>
      </c>
      <c r="F23" s="266" t="s">
        <v>330</v>
      </c>
    </row>
    <row r="24" spans="1:6" ht="24.5" x14ac:dyDescent="0.8">
      <c r="A24" s="263" t="s">
        <v>355</v>
      </c>
      <c r="B24" s="264" t="s">
        <v>310</v>
      </c>
      <c r="C24" s="264" t="s">
        <v>357</v>
      </c>
      <c r="D24" s="265" t="s">
        <v>328</v>
      </c>
      <c r="E24" s="265" t="s">
        <v>338</v>
      </c>
      <c r="F24" s="266" t="s">
        <v>330</v>
      </c>
    </row>
    <row r="25" spans="1:6" ht="24.5" x14ac:dyDescent="0.8">
      <c r="A25" s="263" t="s">
        <v>355</v>
      </c>
      <c r="B25" s="264" t="s">
        <v>311</v>
      </c>
      <c r="C25" s="264" t="s">
        <v>358</v>
      </c>
      <c r="D25" s="265" t="s">
        <v>328</v>
      </c>
      <c r="E25" s="265" t="s">
        <v>338</v>
      </c>
      <c r="F25" s="266" t="s">
        <v>330</v>
      </c>
    </row>
    <row r="26" spans="1:6" ht="33.65" customHeight="1" x14ac:dyDescent="0.8">
      <c r="A26" s="263" t="s">
        <v>355</v>
      </c>
      <c r="B26" s="264" t="s">
        <v>306</v>
      </c>
      <c r="C26" s="264" t="s">
        <v>359</v>
      </c>
      <c r="D26" s="265" t="s">
        <v>328</v>
      </c>
      <c r="E26" s="265" t="s">
        <v>338</v>
      </c>
      <c r="F26" s="266" t="s">
        <v>330</v>
      </c>
    </row>
    <row r="27" spans="1:6" ht="24.5" x14ac:dyDescent="0.8">
      <c r="A27" s="263" t="s">
        <v>355</v>
      </c>
      <c r="B27" s="264" t="s">
        <v>306</v>
      </c>
      <c r="C27" s="264" t="s">
        <v>360</v>
      </c>
      <c r="D27" s="265" t="s">
        <v>328</v>
      </c>
      <c r="E27" s="265" t="s">
        <v>338</v>
      </c>
      <c r="F27" s="266" t="s">
        <v>330</v>
      </c>
    </row>
    <row r="28" spans="1:6" ht="24.5" x14ac:dyDescent="0.8">
      <c r="A28" s="263" t="s">
        <v>355</v>
      </c>
      <c r="B28" s="264" t="s">
        <v>306</v>
      </c>
      <c r="C28" s="264" t="s">
        <v>306</v>
      </c>
      <c r="D28" s="265" t="s">
        <v>328</v>
      </c>
      <c r="E28" s="265" t="s">
        <v>338</v>
      </c>
      <c r="F28" s="266" t="s">
        <v>330</v>
      </c>
    </row>
    <row r="29" spans="1:6" ht="24.5" x14ac:dyDescent="0.8">
      <c r="A29" s="263" t="s">
        <v>355</v>
      </c>
      <c r="B29" s="264" t="s">
        <v>306</v>
      </c>
      <c r="C29" s="264" t="s">
        <v>361</v>
      </c>
      <c r="D29" s="265" t="s">
        <v>328</v>
      </c>
      <c r="E29" s="265" t="s">
        <v>338</v>
      </c>
      <c r="F29" s="266" t="s">
        <v>330</v>
      </c>
    </row>
    <row r="30" spans="1:6" ht="24.5" x14ac:dyDescent="0.8">
      <c r="A30" s="263" t="s">
        <v>355</v>
      </c>
      <c r="B30" s="264" t="s">
        <v>311</v>
      </c>
      <c r="C30" s="264" t="s">
        <v>362</v>
      </c>
      <c r="D30" s="265" t="s">
        <v>328</v>
      </c>
      <c r="E30" s="265" t="s">
        <v>338</v>
      </c>
      <c r="F30" s="266" t="s">
        <v>330</v>
      </c>
    </row>
    <row r="31" spans="1:6" ht="24.5" x14ac:dyDescent="0.8">
      <c r="A31" s="263" t="s">
        <v>355</v>
      </c>
      <c r="B31" s="264" t="s">
        <v>310</v>
      </c>
      <c r="C31" s="264" t="s">
        <v>363</v>
      </c>
      <c r="D31" s="265" t="s">
        <v>328</v>
      </c>
      <c r="E31" s="265" t="s">
        <v>338</v>
      </c>
      <c r="F31" s="266" t="s">
        <v>330</v>
      </c>
    </row>
    <row r="32" spans="1:6" ht="36.75" x14ac:dyDescent="0.8">
      <c r="A32" s="267" t="s">
        <v>364</v>
      </c>
      <c r="B32" s="268" t="s">
        <v>365</v>
      </c>
      <c r="C32" s="268" t="s">
        <v>366</v>
      </c>
      <c r="D32" s="269" t="s">
        <v>328</v>
      </c>
      <c r="E32" s="270" t="s">
        <v>338</v>
      </c>
      <c r="F32" s="271" t="s">
        <v>330</v>
      </c>
    </row>
    <row r="33" spans="1:6" ht="36.75" x14ac:dyDescent="0.8">
      <c r="A33" s="267" t="s">
        <v>364</v>
      </c>
      <c r="B33" s="268" t="s">
        <v>365</v>
      </c>
      <c r="C33" s="268" t="s">
        <v>367</v>
      </c>
      <c r="D33" s="269" t="s">
        <v>328</v>
      </c>
      <c r="E33" s="270" t="s">
        <v>338</v>
      </c>
      <c r="F33" s="271" t="s">
        <v>330</v>
      </c>
    </row>
    <row r="34" spans="1:6" ht="36.75" x14ac:dyDescent="0.8">
      <c r="A34" s="267" t="s">
        <v>364</v>
      </c>
      <c r="B34" s="268" t="s">
        <v>309</v>
      </c>
      <c r="C34" s="268" t="s">
        <v>368</v>
      </c>
      <c r="D34" s="269" t="s">
        <v>328</v>
      </c>
      <c r="E34" s="270" t="s">
        <v>338</v>
      </c>
      <c r="F34" s="271" t="s">
        <v>330</v>
      </c>
    </row>
    <row r="35" spans="1:6" ht="36.75" x14ac:dyDescent="0.8">
      <c r="A35" s="267" t="s">
        <v>364</v>
      </c>
      <c r="B35" s="268" t="s">
        <v>309</v>
      </c>
      <c r="C35" s="268" t="s">
        <v>369</v>
      </c>
      <c r="D35" s="269" t="s">
        <v>328</v>
      </c>
      <c r="E35" s="270" t="s">
        <v>338</v>
      </c>
      <c r="F35" s="271" t="s">
        <v>330</v>
      </c>
    </row>
    <row r="36" spans="1:6" ht="24.5" x14ac:dyDescent="0.8">
      <c r="A36" s="267" t="s">
        <v>364</v>
      </c>
      <c r="B36" s="268" t="s">
        <v>303</v>
      </c>
      <c r="C36" s="268" t="s">
        <v>370</v>
      </c>
      <c r="D36" s="269" t="s">
        <v>328</v>
      </c>
      <c r="E36" s="270" t="s">
        <v>338</v>
      </c>
      <c r="F36" s="271" t="s">
        <v>330</v>
      </c>
    </row>
    <row r="37" spans="1:6" ht="36.75" x14ac:dyDescent="0.8">
      <c r="A37" s="267" t="s">
        <v>364</v>
      </c>
      <c r="B37" s="268" t="s">
        <v>371</v>
      </c>
      <c r="C37" s="268" t="s">
        <v>372</v>
      </c>
      <c r="D37" s="269" t="s">
        <v>328</v>
      </c>
      <c r="E37" s="270" t="s">
        <v>338</v>
      </c>
      <c r="F37" s="271" t="s">
        <v>330</v>
      </c>
    </row>
    <row r="38" spans="1:6" ht="24.5" x14ac:dyDescent="0.8">
      <c r="A38" s="267" t="s">
        <v>364</v>
      </c>
      <c r="B38" s="268" t="s">
        <v>308</v>
      </c>
      <c r="C38" s="268" t="s">
        <v>373</v>
      </c>
      <c r="D38" s="269" t="s">
        <v>328</v>
      </c>
      <c r="E38" s="270" t="s">
        <v>338</v>
      </c>
      <c r="F38" s="271" t="s">
        <v>330</v>
      </c>
    </row>
    <row r="39" spans="1:6" ht="24.5" x14ac:dyDescent="0.8">
      <c r="A39" s="267" t="s">
        <v>364</v>
      </c>
      <c r="B39" s="268" t="s">
        <v>314</v>
      </c>
      <c r="C39" s="268" t="s">
        <v>374</v>
      </c>
      <c r="D39" s="269" t="s">
        <v>328</v>
      </c>
      <c r="E39" s="270" t="s">
        <v>338</v>
      </c>
      <c r="F39" s="271" t="s">
        <v>330</v>
      </c>
    </row>
    <row r="40" spans="1:6" ht="24.5" x14ac:dyDescent="0.8">
      <c r="A40" s="267" t="s">
        <v>364</v>
      </c>
      <c r="B40" s="268" t="s">
        <v>314</v>
      </c>
      <c r="C40" s="268" t="s">
        <v>375</v>
      </c>
      <c r="D40" s="269" t="s">
        <v>328</v>
      </c>
      <c r="E40" s="270" t="s">
        <v>338</v>
      </c>
      <c r="F40" s="271" t="s">
        <v>330</v>
      </c>
    </row>
    <row r="41" spans="1:6" ht="24.5" x14ac:dyDescent="0.8">
      <c r="A41" s="267" t="s">
        <v>364</v>
      </c>
      <c r="B41" s="268" t="s">
        <v>311</v>
      </c>
      <c r="C41" s="268" t="s">
        <v>376</v>
      </c>
      <c r="D41" s="269" t="s">
        <v>328</v>
      </c>
      <c r="E41" s="270" t="s">
        <v>332</v>
      </c>
      <c r="F41" s="271" t="s">
        <v>330</v>
      </c>
    </row>
    <row r="42" spans="1:6" ht="24.5" x14ac:dyDescent="0.8">
      <c r="A42" s="267" t="s">
        <v>364</v>
      </c>
      <c r="B42" s="268" t="s">
        <v>311</v>
      </c>
      <c r="C42" s="268" t="s">
        <v>377</v>
      </c>
      <c r="D42" s="269" t="s">
        <v>328</v>
      </c>
      <c r="E42" s="270" t="s">
        <v>332</v>
      </c>
      <c r="F42" s="271" t="s">
        <v>330</v>
      </c>
    </row>
    <row r="43" spans="1:6" ht="24.5" x14ac:dyDescent="0.8">
      <c r="A43" s="267" t="s">
        <v>364</v>
      </c>
      <c r="B43" s="268" t="s">
        <v>314</v>
      </c>
      <c r="C43" s="268" t="s">
        <v>378</v>
      </c>
      <c r="D43" s="269" t="s">
        <v>328</v>
      </c>
      <c r="E43" s="270" t="s">
        <v>338</v>
      </c>
      <c r="F43" s="271" t="s">
        <v>330</v>
      </c>
    </row>
    <row r="44" spans="1:6" ht="24.5" x14ac:dyDescent="0.8">
      <c r="A44" s="267" t="s">
        <v>364</v>
      </c>
      <c r="B44" s="268" t="s">
        <v>303</v>
      </c>
      <c r="C44" s="268" t="s">
        <v>379</v>
      </c>
      <c r="D44" s="269" t="s">
        <v>328</v>
      </c>
      <c r="E44" s="270" t="s">
        <v>338</v>
      </c>
      <c r="F44" s="271" t="s">
        <v>330</v>
      </c>
    </row>
    <row r="45" spans="1:6" ht="24.5" x14ac:dyDescent="0.8">
      <c r="A45" s="267" t="s">
        <v>364</v>
      </c>
      <c r="B45" s="268" t="s">
        <v>303</v>
      </c>
      <c r="C45" s="268" t="s">
        <v>380</v>
      </c>
      <c r="D45" s="269" t="s">
        <v>328</v>
      </c>
      <c r="E45" s="269" t="s">
        <v>338</v>
      </c>
      <c r="F45" s="271" t="s">
        <v>330</v>
      </c>
    </row>
    <row r="46" spans="1:6" ht="24.5" x14ac:dyDescent="0.8">
      <c r="A46" s="267" t="s">
        <v>364</v>
      </c>
      <c r="B46" s="268" t="s">
        <v>381</v>
      </c>
      <c r="C46" s="268" t="s">
        <v>382</v>
      </c>
      <c r="D46" s="269" t="s">
        <v>328</v>
      </c>
      <c r="E46" s="269" t="s">
        <v>338</v>
      </c>
      <c r="F46" s="271" t="s">
        <v>330</v>
      </c>
    </row>
    <row r="47" spans="1:6" ht="24.5" x14ac:dyDescent="0.8">
      <c r="A47" s="267" t="s">
        <v>364</v>
      </c>
      <c r="B47" s="268" t="s">
        <v>308</v>
      </c>
      <c r="C47" s="268" t="s">
        <v>383</v>
      </c>
      <c r="D47" s="269" t="s">
        <v>328</v>
      </c>
      <c r="E47" s="269" t="s">
        <v>338</v>
      </c>
      <c r="F47" s="271" t="s">
        <v>330</v>
      </c>
    </row>
    <row r="48" spans="1:6" x14ac:dyDescent="0.8">
      <c r="A48" s="272" t="s">
        <v>384</v>
      </c>
      <c r="B48" s="273" t="s">
        <v>318</v>
      </c>
      <c r="C48" s="273" t="s">
        <v>385</v>
      </c>
      <c r="D48" s="274" t="s">
        <v>328</v>
      </c>
      <c r="E48" s="274" t="s">
        <v>334</v>
      </c>
      <c r="F48" s="275" t="s">
        <v>330</v>
      </c>
    </row>
    <row r="49" spans="1:6" x14ac:dyDescent="0.8">
      <c r="A49" s="272" t="s">
        <v>384</v>
      </c>
      <c r="B49" s="273" t="s">
        <v>386</v>
      </c>
      <c r="C49" s="273" t="s">
        <v>300</v>
      </c>
      <c r="D49" s="274" t="s">
        <v>328</v>
      </c>
      <c r="E49" s="274" t="s">
        <v>338</v>
      </c>
      <c r="F49" s="275" t="s">
        <v>330</v>
      </c>
    </row>
    <row r="50" spans="1:6" ht="24.5" x14ac:dyDescent="0.8">
      <c r="A50" s="276" t="s">
        <v>387</v>
      </c>
      <c r="B50" s="277" t="s">
        <v>302</v>
      </c>
      <c r="C50" s="277" t="s">
        <v>388</v>
      </c>
      <c r="D50" s="278" t="s">
        <v>389</v>
      </c>
      <c r="E50" s="278" t="s">
        <v>334</v>
      </c>
      <c r="F50" s="279" t="s">
        <v>330</v>
      </c>
    </row>
    <row r="51" spans="1:6" ht="24.5" x14ac:dyDescent="0.8">
      <c r="A51" s="276" t="s">
        <v>387</v>
      </c>
      <c r="B51" s="280" t="s">
        <v>311</v>
      </c>
      <c r="C51" s="280" t="s">
        <v>390</v>
      </c>
      <c r="D51" s="281" t="s">
        <v>328</v>
      </c>
      <c r="E51" s="278" t="s">
        <v>334</v>
      </c>
      <c r="F51" s="282" t="s">
        <v>330</v>
      </c>
    </row>
    <row r="52" spans="1:6" ht="24.5" x14ac:dyDescent="0.8">
      <c r="A52" s="276" t="s">
        <v>387</v>
      </c>
      <c r="B52" s="280" t="s">
        <v>317</v>
      </c>
      <c r="C52" s="280" t="s">
        <v>391</v>
      </c>
      <c r="D52" s="281" t="s">
        <v>328</v>
      </c>
      <c r="E52" s="278" t="s">
        <v>392</v>
      </c>
      <c r="F52" s="282" t="s">
        <v>330</v>
      </c>
    </row>
    <row r="53" spans="1:6" ht="24.5" x14ac:dyDescent="0.8">
      <c r="A53" s="276" t="s">
        <v>387</v>
      </c>
      <c r="B53" s="280" t="s">
        <v>311</v>
      </c>
      <c r="C53" s="280" t="s">
        <v>393</v>
      </c>
      <c r="D53" s="281" t="s">
        <v>328</v>
      </c>
      <c r="E53" s="278" t="s">
        <v>334</v>
      </c>
      <c r="F53" s="282" t="s">
        <v>330</v>
      </c>
    </row>
    <row r="54" spans="1:6" ht="50.45" customHeight="1" x14ac:dyDescent="0.8">
      <c r="A54" s="276" t="s">
        <v>387</v>
      </c>
      <c r="B54" s="280" t="s">
        <v>317</v>
      </c>
      <c r="C54" s="280" t="s">
        <v>394</v>
      </c>
      <c r="D54" s="281" t="s">
        <v>328</v>
      </c>
      <c r="E54" s="278" t="s">
        <v>334</v>
      </c>
      <c r="F54" s="282" t="s">
        <v>330</v>
      </c>
    </row>
    <row r="55" spans="1:6" ht="50.45" customHeight="1" x14ac:dyDescent="0.8">
      <c r="A55" s="276" t="s">
        <v>387</v>
      </c>
      <c r="B55" s="280" t="s">
        <v>317</v>
      </c>
      <c r="C55" s="280" t="s">
        <v>395</v>
      </c>
      <c r="D55" s="281" t="s">
        <v>328</v>
      </c>
      <c r="E55" s="278" t="s">
        <v>392</v>
      </c>
      <c r="F55" s="282" t="s">
        <v>330</v>
      </c>
    </row>
    <row r="56" spans="1:6" ht="50.45" customHeight="1" x14ac:dyDescent="0.8">
      <c r="A56" s="276" t="s">
        <v>387</v>
      </c>
      <c r="B56" s="280" t="s">
        <v>317</v>
      </c>
      <c r="C56" s="280" t="s">
        <v>396</v>
      </c>
      <c r="D56" s="281" t="s">
        <v>328</v>
      </c>
      <c r="E56" s="278" t="s">
        <v>334</v>
      </c>
      <c r="F56" s="282" t="s">
        <v>330</v>
      </c>
    </row>
    <row r="57" spans="1:6" ht="24.5" x14ac:dyDescent="0.8">
      <c r="A57" s="276" t="s">
        <v>387</v>
      </c>
      <c r="B57" s="280" t="s">
        <v>317</v>
      </c>
      <c r="C57" s="280" t="s">
        <v>397</v>
      </c>
      <c r="D57" s="281" t="s">
        <v>328</v>
      </c>
      <c r="E57" s="278" t="s">
        <v>334</v>
      </c>
      <c r="F57" s="282" t="s">
        <v>330</v>
      </c>
    </row>
    <row r="58" spans="1:6" ht="24.5" x14ac:dyDescent="0.8">
      <c r="A58" s="276" t="s">
        <v>387</v>
      </c>
      <c r="B58" s="280" t="s">
        <v>317</v>
      </c>
      <c r="C58" s="280" t="s">
        <v>398</v>
      </c>
      <c r="D58" s="281" t="s">
        <v>328</v>
      </c>
      <c r="E58" s="278" t="s">
        <v>334</v>
      </c>
      <c r="F58" s="282" t="s">
        <v>330</v>
      </c>
    </row>
    <row r="59" spans="1:6" ht="24.5" x14ac:dyDescent="0.8">
      <c r="A59" s="276" t="s">
        <v>387</v>
      </c>
      <c r="B59" s="280" t="s">
        <v>317</v>
      </c>
      <c r="C59" s="280" t="s">
        <v>399</v>
      </c>
      <c r="D59" s="281" t="s">
        <v>328</v>
      </c>
      <c r="E59" s="278" t="s">
        <v>334</v>
      </c>
      <c r="F59" s="282" t="s">
        <v>330</v>
      </c>
    </row>
    <row r="60" spans="1:6" ht="24.5" x14ac:dyDescent="0.8">
      <c r="A60" s="283" t="s">
        <v>400</v>
      </c>
      <c r="B60" s="284" t="s">
        <v>310</v>
      </c>
      <c r="C60" s="285" t="s">
        <v>401</v>
      </c>
      <c r="D60" s="286" t="s">
        <v>328</v>
      </c>
      <c r="E60" s="287" t="s">
        <v>334</v>
      </c>
      <c r="F60" s="288" t="s">
        <v>330</v>
      </c>
    </row>
    <row r="61" spans="1:6" ht="24.5" x14ac:dyDescent="0.8">
      <c r="A61" s="283" t="s">
        <v>400</v>
      </c>
      <c r="B61" s="284" t="s">
        <v>310</v>
      </c>
      <c r="C61" s="285" t="s">
        <v>402</v>
      </c>
      <c r="D61" s="286" t="s">
        <v>328</v>
      </c>
      <c r="E61" s="287" t="s">
        <v>334</v>
      </c>
      <c r="F61" s="288" t="s">
        <v>330</v>
      </c>
    </row>
    <row r="62" spans="1:6" ht="24.5" x14ac:dyDescent="0.8">
      <c r="A62" s="283" t="s">
        <v>400</v>
      </c>
      <c r="B62" s="284" t="s">
        <v>310</v>
      </c>
      <c r="C62" s="285" t="s">
        <v>403</v>
      </c>
      <c r="D62" s="286" t="s">
        <v>328</v>
      </c>
      <c r="E62" s="287" t="s">
        <v>334</v>
      </c>
      <c r="F62" s="288" t="s">
        <v>330</v>
      </c>
    </row>
    <row r="63" spans="1:6" ht="24.5" x14ac:dyDescent="0.8">
      <c r="A63" s="283" t="s">
        <v>400</v>
      </c>
      <c r="B63" s="284" t="s">
        <v>310</v>
      </c>
      <c r="C63" s="285" t="s">
        <v>404</v>
      </c>
      <c r="D63" s="286" t="s">
        <v>328</v>
      </c>
      <c r="E63" s="287" t="s">
        <v>334</v>
      </c>
      <c r="F63" s="288" t="s">
        <v>330</v>
      </c>
    </row>
    <row r="64" spans="1:6" ht="24.5" x14ac:dyDescent="0.8">
      <c r="A64" s="283" t="s">
        <v>400</v>
      </c>
      <c r="B64" s="284" t="s">
        <v>310</v>
      </c>
      <c r="C64" s="285" t="s">
        <v>310</v>
      </c>
      <c r="D64" s="286" t="s">
        <v>328</v>
      </c>
      <c r="E64" s="287" t="s">
        <v>334</v>
      </c>
      <c r="F64" s="288" t="s">
        <v>330</v>
      </c>
    </row>
    <row r="65" spans="1:6" ht="24.5" x14ac:dyDescent="0.8">
      <c r="A65" s="283" t="s">
        <v>400</v>
      </c>
      <c r="B65" s="284" t="s">
        <v>310</v>
      </c>
      <c r="C65" s="285" t="s">
        <v>310</v>
      </c>
      <c r="D65" s="286" t="s">
        <v>328</v>
      </c>
      <c r="E65" s="287" t="s">
        <v>334</v>
      </c>
      <c r="F65" s="288" t="s">
        <v>330</v>
      </c>
    </row>
    <row r="66" spans="1:6" ht="24.5" x14ac:dyDescent="0.8">
      <c r="A66" s="289" t="s">
        <v>405</v>
      </c>
      <c r="B66" s="290" t="s">
        <v>304</v>
      </c>
      <c r="C66" s="290" t="s">
        <v>406</v>
      </c>
      <c r="D66" s="290" t="s">
        <v>328</v>
      </c>
      <c r="E66" s="290" t="s">
        <v>338</v>
      </c>
      <c r="F66" s="291" t="s">
        <v>330</v>
      </c>
    </row>
    <row r="67" spans="1:6" ht="25.25" thickBot="1" x14ac:dyDescent="0.95">
      <c r="A67" s="292" t="s">
        <v>405</v>
      </c>
      <c r="B67" s="293" t="s">
        <v>315</v>
      </c>
      <c r="C67" s="293" t="s">
        <v>315</v>
      </c>
      <c r="D67" s="294" t="s">
        <v>328</v>
      </c>
      <c r="E67" s="290" t="s">
        <v>338</v>
      </c>
      <c r="F67" s="295" t="s">
        <v>330</v>
      </c>
    </row>
    <row r="68" spans="1:6" x14ac:dyDescent="0.8">
      <c r="A68" s="296"/>
      <c r="B68" s="296"/>
      <c r="C68" s="296"/>
      <c r="D68" s="296"/>
      <c r="E68" s="296"/>
      <c r="F68" s="296"/>
    </row>
    <row r="69" spans="1:6" ht="16.75" thickBot="1" x14ac:dyDescent="0.95">
      <c r="A69" s="297" t="s">
        <v>231</v>
      </c>
      <c r="B69" s="296"/>
      <c r="C69" s="296"/>
      <c r="D69" s="296"/>
      <c r="E69" s="296"/>
      <c r="F69" s="296"/>
    </row>
    <row r="70" spans="1:6" ht="32.75" thickBot="1" x14ac:dyDescent="0.95">
      <c r="A70" s="250" t="s">
        <v>119</v>
      </c>
      <c r="B70" s="251" t="s">
        <v>72</v>
      </c>
      <c r="C70" s="251" t="s">
        <v>227</v>
      </c>
      <c r="D70" s="251" t="s">
        <v>228</v>
      </c>
      <c r="E70" s="298" t="s">
        <v>407</v>
      </c>
      <c r="F70" s="253" t="s">
        <v>230</v>
      </c>
    </row>
    <row r="71" spans="1:6" ht="24.5" x14ac:dyDescent="0.8">
      <c r="A71" s="254" t="s">
        <v>326</v>
      </c>
      <c r="B71" s="255" t="s">
        <v>316</v>
      </c>
      <c r="C71" s="255" t="s">
        <v>408</v>
      </c>
      <c r="D71" s="256" t="s">
        <v>328</v>
      </c>
      <c r="E71" s="256" t="s">
        <v>334</v>
      </c>
      <c r="F71" s="257" t="s">
        <v>409</v>
      </c>
    </row>
    <row r="72" spans="1:6" ht="36" customHeight="1" x14ac:dyDescent="0.8">
      <c r="A72" s="254" t="s">
        <v>326</v>
      </c>
      <c r="B72" s="255" t="s">
        <v>316</v>
      </c>
      <c r="C72" s="255" t="s">
        <v>327</v>
      </c>
      <c r="D72" s="256" t="s">
        <v>328</v>
      </c>
      <c r="E72" s="256" t="s">
        <v>329</v>
      </c>
      <c r="F72" s="257" t="s">
        <v>409</v>
      </c>
    </row>
    <row r="73" spans="1:6" x14ac:dyDescent="0.8">
      <c r="A73" s="254" t="s">
        <v>326</v>
      </c>
      <c r="B73" s="255" t="s">
        <v>307</v>
      </c>
      <c r="C73" s="255" t="s">
        <v>307</v>
      </c>
      <c r="D73" s="256" t="s">
        <v>328</v>
      </c>
      <c r="E73" s="256" t="s">
        <v>338</v>
      </c>
      <c r="F73" s="257" t="s">
        <v>409</v>
      </c>
    </row>
    <row r="74" spans="1:6" ht="24.5" x14ac:dyDescent="0.8">
      <c r="A74" s="254" t="s">
        <v>326</v>
      </c>
      <c r="B74" s="255" t="s">
        <v>313</v>
      </c>
      <c r="C74" s="255" t="s">
        <v>410</v>
      </c>
      <c r="D74" s="256" t="s">
        <v>328</v>
      </c>
      <c r="E74" s="256" t="s">
        <v>334</v>
      </c>
      <c r="F74" s="257" t="s">
        <v>409</v>
      </c>
    </row>
    <row r="75" spans="1:6" ht="24.5" x14ac:dyDescent="0.8">
      <c r="A75" s="254" t="s">
        <v>326</v>
      </c>
      <c r="B75" s="255" t="s">
        <v>336</v>
      </c>
      <c r="C75" s="255" t="s">
        <v>337</v>
      </c>
      <c r="D75" s="256" t="s">
        <v>328</v>
      </c>
      <c r="E75" s="256" t="s">
        <v>338</v>
      </c>
      <c r="F75" s="257" t="s">
        <v>409</v>
      </c>
    </row>
    <row r="76" spans="1:6" x14ac:dyDescent="0.8">
      <c r="A76" s="254" t="s">
        <v>326</v>
      </c>
      <c r="B76" s="255" t="s">
        <v>316</v>
      </c>
      <c r="C76" s="255" t="s">
        <v>411</v>
      </c>
      <c r="D76" s="256" t="s">
        <v>328</v>
      </c>
      <c r="E76" s="256" t="s">
        <v>338</v>
      </c>
      <c r="F76" s="257" t="s">
        <v>409</v>
      </c>
    </row>
    <row r="77" spans="1:6" ht="22.15" customHeight="1" x14ac:dyDescent="0.8">
      <c r="A77" s="254" t="s">
        <v>326</v>
      </c>
      <c r="B77" s="255" t="s">
        <v>316</v>
      </c>
      <c r="C77" s="255" t="s">
        <v>412</v>
      </c>
      <c r="D77" s="256" t="s">
        <v>328</v>
      </c>
      <c r="E77" s="256" t="s">
        <v>392</v>
      </c>
      <c r="F77" s="257" t="s">
        <v>409</v>
      </c>
    </row>
    <row r="78" spans="1:6" x14ac:dyDescent="0.8">
      <c r="A78" s="254" t="s">
        <v>326</v>
      </c>
      <c r="B78" s="255" t="s">
        <v>316</v>
      </c>
      <c r="C78" s="255" t="s">
        <v>413</v>
      </c>
      <c r="D78" s="256" t="s">
        <v>328</v>
      </c>
      <c r="E78" s="256" t="s">
        <v>334</v>
      </c>
      <c r="F78" s="257" t="s">
        <v>409</v>
      </c>
    </row>
    <row r="79" spans="1:6" x14ac:dyDescent="0.8">
      <c r="A79" s="254" t="s">
        <v>326</v>
      </c>
      <c r="B79" s="255" t="s">
        <v>316</v>
      </c>
      <c r="C79" s="255" t="s">
        <v>414</v>
      </c>
      <c r="D79" s="256" t="s">
        <v>328</v>
      </c>
      <c r="E79" s="256" t="s">
        <v>338</v>
      </c>
      <c r="F79" s="257" t="s">
        <v>409</v>
      </c>
    </row>
    <row r="80" spans="1:6" ht="24.5" x14ac:dyDescent="0.8">
      <c r="A80" s="254" t="s">
        <v>326</v>
      </c>
      <c r="B80" s="255" t="s">
        <v>316</v>
      </c>
      <c r="C80" s="255" t="s">
        <v>343</v>
      </c>
      <c r="D80" s="256" t="s">
        <v>328</v>
      </c>
      <c r="E80" s="256" t="s">
        <v>334</v>
      </c>
      <c r="F80" s="257" t="s">
        <v>409</v>
      </c>
    </row>
    <row r="81" spans="1:7" ht="24.5" x14ac:dyDescent="0.8">
      <c r="A81" s="254" t="s">
        <v>326</v>
      </c>
      <c r="B81" s="255" t="s">
        <v>339</v>
      </c>
      <c r="C81" s="255" t="s">
        <v>340</v>
      </c>
      <c r="D81" s="256" t="s">
        <v>328</v>
      </c>
      <c r="E81" s="256" t="s">
        <v>334</v>
      </c>
      <c r="F81" s="257" t="s">
        <v>409</v>
      </c>
    </row>
    <row r="82" spans="1:7" ht="24.5" x14ac:dyDescent="0.8">
      <c r="A82" s="259" t="s">
        <v>344</v>
      </c>
      <c r="B82" s="260" t="s">
        <v>311</v>
      </c>
      <c r="C82" s="260" t="s">
        <v>351</v>
      </c>
      <c r="D82" s="261" t="s">
        <v>328</v>
      </c>
      <c r="E82" s="261" t="s">
        <v>334</v>
      </c>
      <c r="F82" s="262" t="s">
        <v>409</v>
      </c>
    </row>
    <row r="83" spans="1:7" ht="24.5" x14ac:dyDescent="0.8">
      <c r="A83" s="259" t="s">
        <v>344</v>
      </c>
      <c r="B83" s="260" t="s">
        <v>317</v>
      </c>
      <c r="C83" s="260" t="s">
        <v>345</v>
      </c>
      <c r="D83" s="261" t="s">
        <v>328</v>
      </c>
      <c r="E83" s="261" t="s">
        <v>338</v>
      </c>
      <c r="F83" s="262" t="s">
        <v>409</v>
      </c>
    </row>
    <row r="84" spans="1:7" x14ac:dyDescent="0.8">
      <c r="A84" s="259" t="s">
        <v>344</v>
      </c>
      <c r="B84" s="260" t="s">
        <v>317</v>
      </c>
      <c r="C84" s="260" t="s">
        <v>346</v>
      </c>
      <c r="D84" s="261" t="s">
        <v>328</v>
      </c>
      <c r="E84" s="261" t="s">
        <v>334</v>
      </c>
      <c r="F84" s="262" t="s">
        <v>409</v>
      </c>
    </row>
    <row r="85" spans="1:7" ht="24.5" x14ac:dyDescent="0.8">
      <c r="A85" s="259" t="s">
        <v>344</v>
      </c>
      <c r="B85" s="260" t="s">
        <v>317</v>
      </c>
      <c r="C85" s="260" t="s">
        <v>347</v>
      </c>
      <c r="D85" s="261" t="s">
        <v>328</v>
      </c>
      <c r="E85" s="261" t="s">
        <v>338</v>
      </c>
      <c r="F85" s="262" t="s">
        <v>409</v>
      </c>
    </row>
    <row r="86" spans="1:7" ht="24.5" x14ac:dyDescent="0.8">
      <c r="A86" s="259" t="s">
        <v>344</v>
      </c>
      <c r="B86" s="260" t="s">
        <v>317</v>
      </c>
      <c r="C86" s="260" t="s">
        <v>415</v>
      </c>
      <c r="D86" s="261" t="s">
        <v>328</v>
      </c>
      <c r="E86" s="261" t="s">
        <v>334</v>
      </c>
      <c r="F86" s="262" t="s">
        <v>409</v>
      </c>
    </row>
    <row r="87" spans="1:7" x14ac:dyDescent="0.8">
      <c r="A87" s="259" t="s">
        <v>344</v>
      </c>
      <c r="B87" s="260" t="s">
        <v>317</v>
      </c>
      <c r="C87" s="260" t="s">
        <v>416</v>
      </c>
      <c r="D87" s="261" t="s">
        <v>328</v>
      </c>
      <c r="E87" s="261" t="s">
        <v>334</v>
      </c>
      <c r="F87" s="262" t="s">
        <v>409</v>
      </c>
    </row>
    <row r="88" spans="1:7" ht="24.5" x14ac:dyDescent="0.8">
      <c r="A88" s="259" t="s">
        <v>344</v>
      </c>
      <c r="B88" s="260" t="s">
        <v>317</v>
      </c>
      <c r="C88" s="260" t="s">
        <v>354</v>
      </c>
      <c r="D88" s="261" t="s">
        <v>328</v>
      </c>
      <c r="E88" s="261" t="s">
        <v>334</v>
      </c>
      <c r="F88" s="262" t="s">
        <v>409</v>
      </c>
    </row>
    <row r="89" spans="1:7" ht="24.5" x14ac:dyDescent="0.8">
      <c r="A89" s="259" t="s">
        <v>344</v>
      </c>
      <c r="B89" s="260" t="s">
        <v>317</v>
      </c>
      <c r="C89" s="260" t="s">
        <v>417</v>
      </c>
      <c r="D89" s="261" t="s">
        <v>328</v>
      </c>
      <c r="E89" s="261" t="s">
        <v>329</v>
      </c>
      <c r="F89" s="262" t="s">
        <v>409</v>
      </c>
    </row>
    <row r="90" spans="1:7" ht="24.5" x14ac:dyDescent="0.8">
      <c r="A90" s="259" t="s">
        <v>344</v>
      </c>
      <c r="B90" s="260" t="s">
        <v>352</v>
      </c>
      <c r="C90" s="260" t="s">
        <v>353</v>
      </c>
      <c r="D90" s="261" t="s">
        <v>328</v>
      </c>
      <c r="E90" s="261" t="s">
        <v>329</v>
      </c>
      <c r="F90" s="262" t="s">
        <v>409</v>
      </c>
      <c r="G90" s="299"/>
    </row>
    <row r="91" spans="1:7" ht="24.5" x14ac:dyDescent="0.8">
      <c r="A91" s="263" t="s">
        <v>355</v>
      </c>
      <c r="B91" s="264" t="s">
        <v>306</v>
      </c>
      <c r="C91" s="264" t="s">
        <v>418</v>
      </c>
      <c r="D91" s="265" t="s">
        <v>328</v>
      </c>
      <c r="E91" s="265" t="s">
        <v>334</v>
      </c>
      <c r="F91" s="266" t="s">
        <v>409</v>
      </c>
    </row>
    <row r="92" spans="1:7" ht="24.5" x14ac:dyDescent="0.8">
      <c r="A92" s="263" t="s">
        <v>355</v>
      </c>
      <c r="B92" s="264" t="s">
        <v>419</v>
      </c>
      <c r="C92" s="264" t="s">
        <v>420</v>
      </c>
      <c r="D92" s="265" t="s">
        <v>328</v>
      </c>
      <c r="E92" s="265" t="s">
        <v>338</v>
      </c>
      <c r="F92" s="266" t="s">
        <v>409</v>
      </c>
    </row>
    <row r="93" spans="1:7" ht="36" customHeight="1" x14ac:dyDescent="0.8">
      <c r="A93" s="263" t="s">
        <v>355</v>
      </c>
      <c r="B93" s="264" t="s">
        <v>306</v>
      </c>
      <c r="C93" s="264" t="s">
        <v>421</v>
      </c>
      <c r="D93" s="265" t="s">
        <v>328</v>
      </c>
      <c r="E93" s="265" t="s">
        <v>422</v>
      </c>
      <c r="F93" s="266" t="s">
        <v>409</v>
      </c>
    </row>
    <row r="94" spans="1:7" ht="24.5" x14ac:dyDescent="0.8">
      <c r="A94" s="263" t="s">
        <v>355</v>
      </c>
      <c r="B94" s="264" t="s">
        <v>306</v>
      </c>
      <c r="C94" s="264" t="s">
        <v>420</v>
      </c>
      <c r="D94" s="265" t="s">
        <v>328</v>
      </c>
      <c r="E94" s="265" t="s">
        <v>334</v>
      </c>
      <c r="F94" s="266" t="s">
        <v>409</v>
      </c>
    </row>
    <row r="95" spans="1:7" ht="24.5" x14ac:dyDescent="0.8">
      <c r="A95" s="263" t="s">
        <v>355</v>
      </c>
      <c r="B95" s="264" t="s">
        <v>310</v>
      </c>
      <c r="C95" s="264" t="s">
        <v>423</v>
      </c>
      <c r="D95" s="265" t="s">
        <v>328</v>
      </c>
      <c r="E95" s="265" t="s">
        <v>338</v>
      </c>
      <c r="F95" s="266" t="s">
        <v>409</v>
      </c>
    </row>
    <row r="96" spans="1:7" ht="24.5" x14ac:dyDescent="0.8">
      <c r="A96" s="263" t="s">
        <v>355</v>
      </c>
      <c r="B96" s="264" t="s">
        <v>424</v>
      </c>
      <c r="C96" s="264" t="s">
        <v>418</v>
      </c>
      <c r="D96" s="265" t="s">
        <v>328</v>
      </c>
      <c r="E96" s="265" t="s">
        <v>338</v>
      </c>
      <c r="F96" s="266" t="s">
        <v>409</v>
      </c>
    </row>
    <row r="97" spans="1:6" ht="24.5" x14ac:dyDescent="0.8">
      <c r="A97" s="263" t="s">
        <v>355</v>
      </c>
      <c r="B97" s="264" t="s">
        <v>310</v>
      </c>
      <c r="C97" s="264" t="s">
        <v>357</v>
      </c>
      <c r="D97" s="265" t="s">
        <v>328</v>
      </c>
      <c r="E97" s="265" t="s">
        <v>338</v>
      </c>
      <c r="F97" s="266" t="s">
        <v>409</v>
      </c>
    </row>
    <row r="98" spans="1:6" ht="24.5" x14ac:dyDescent="0.8">
      <c r="A98" s="263" t="s">
        <v>355</v>
      </c>
      <c r="B98" s="264" t="s">
        <v>311</v>
      </c>
      <c r="C98" s="264" t="s">
        <v>425</v>
      </c>
      <c r="D98" s="265" t="s">
        <v>328</v>
      </c>
      <c r="E98" s="265" t="s">
        <v>338</v>
      </c>
      <c r="F98" s="266" t="s">
        <v>409</v>
      </c>
    </row>
    <row r="99" spans="1:6" ht="24.5" x14ac:dyDescent="0.8">
      <c r="A99" s="263" t="s">
        <v>355</v>
      </c>
      <c r="B99" s="264" t="s">
        <v>306</v>
      </c>
      <c r="C99" s="264" t="s">
        <v>359</v>
      </c>
      <c r="D99" s="265" t="s">
        <v>328</v>
      </c>
      <c r="E99" s="265" t="s">
        <v>338</v>
      </c>
      <c r="F99" s="266" t="s">
        <v>409</v>
      </c>
    </row>
    <row r="100" spans="1:6" ht="24.5" x14ac:dyDescent="0.8">
      <c r="A100" s="263" t="s">
        <v>355</v>
      </c>
      <c r="B100" s="264" t="s">
        <v>306</v>
      </c>
      <c r="C100" s="264" t="s">
        <v>426</v>
      </c>
      <c r="D100" s="265" t="s">
        <v>328</v>
      </c>
      <c r="E100" s="265" t="s">
        <v>338</v>
      </c>
      <c r="F100" s="266" t="s">
        <v>409</v>
      </c>
    </row>
    <row r="101" spans="1:6" ht="24.5" x14ac:dyDescent="0.8">
      <c r="A101" s="263" t="s">
        <v>355</v>
      </c>
      <c r="B101" s="264" t="s">
        <v>306</v>
      </c>
      <c r="C101" s="264" t="s">
        <v>361</v>
      </c>
      <c r="D101" s="265" t="s">
        <v>328</v>
      </c>
      <c r="E101" s="265" t="s">
        <v>338</v>
      </c>
      <c r="F101" s="266" t="s">
        <v>409</v>
      </c>
    </row>
    <row r="102" spans="1:6" ht="24.5" x14ac:dyDescent="0.8">
      <c r="A102" s="263" t="s">
        <v>355</v>
      </c>
      <c r="B102" s="264" t="s">
        <v>311</v>
      </c>
      <c r="C102" s="264" t="s">
        <v>362</v>
      </c>
      <c r="D102" s="265" t="s">
        <v>328</v>
      </c>
      <c r="E102" s="265" t="s">
        <v>338</v>
      </c>
      <c r="F102" s="266" t="s">
        <v>409</v>
      </c>
    </row>
    <row r="103" spans="1:6" ht="24.5" x14ac:dyDescent="0.8">
      <c r="A103" s="267" t="s">
        <v>364</v>
      </c>
      <c r="B103" s="268" t="s">
        <v>311</v>
      </c>
      <c r="C103" s="268" t="s">
        <v>427</v>
      </c>
      <c r="D103" s="269" t="s">
        <v>328</v>
      </c>
      <c r="E103" s="269" t="s">
        <v>338</v>
      </c>
      <c r="F103" s="271" t="s">
        <v>409</v>
      </c>
    </row>
    <row r="104" spans="1:6" ht="24.5" x14ac:dyDescent="0.8">
      <c r="A104" s="267" t="s">
        <v>364</v>
      </c>
      <c r="B104" s="268" t="s">
        <v>303</v>
      </c>
      <c r="C104" s="268" t="s">
        <v>379</v>
      </c>
      <c r="D104" s="269" t="s">
        <v>328</v>
      </c>
      <c r="E104" s="269" t="s">
        <v>338</v>
      </c>
      <c r="F104" s="271" t="s">
        <v>409</v>
      </c>
    </row>
    <row r="105" spans="1:6" ht="24.5" x14ac:dyDescent="0.8">
      <c r="A105" s="267" t="s">
        <v>364</v>
      </c>
      <c r="B105" s="268" t="s">
        <v>428</v>
      </c>
      <c r="C105" s="268" t="s">
        <v>429</v>
      </c>
      <c r="D105" s="269" t="s">
        <v>328</v>
      </c>
      <c r="E105" s="269" t="s">
        <v>338</v>
      </c>
      <c r="F105" s="271" t="s">
        <v>409</v>
      </c>
    </row>
    <row r="106" spans="1:6" ht="24.5" x14ac:dyDescent="0.8">
      <c r="A106" s="267" t="s">
        <v>364</v>
      </c>
      <c r="B106" s="268" t="s">
        <v>308</v>
      </c>
      <c r="C106" s="268" t="s">
        <v>383</v>
      </c>
      <c r="D106" s="269" t="s">
        <v>328</v>
      </c>
      <c r="E106" s="269" t="s">
        <v>338</v>
      </c>
      <c r="F106" s="271" t="s">
        <v>409</v>
      </c>
    </row>
    <row r="107" spans="1:6" ht="46.9" customHeight="1" x14ac:dyDescent="0.8">
      <c r="A107" s="267" t="s">
        <v>364</v>
      </c>
      <c r="B107" s="268" t="s">
        <v>308</v>
      </c>
      <c r="C107" s="268" t="s">
        <v>430</v>
      </c>
      <c r="D107" s="269" t="s">
        <v>328</v>
      </c>
      <c r="E107" s="269" t="s">
        <v>338</v>
      </c>
      <c r="F107" s="271" t="s">
        <v>409</v>
      </c>
    </row>
    <row r="108" spans="1:6" ht="24.5" x14ac:dyDescent="0.8">
      <c r="A108" s="267" t="s">
        <v>364</v>
      </c>
      <c r="B108" s="268" t="s">
        <v>308</v>
      </c>
      <c r="C108" s="268" t="s">
        <v>431</v>
      </c>
      <c r="D108" s="269" t="s">
        <v>328</v>
      </c>
      <c r="E108" s="269" t="s">
        <v>338</v>
      </c>
      <c r="F108" s="271" t="s">
        <v>409</v>
      </c>
    </row>
    <row r="109" spans="1:6" ht="24.5" x14ac:dyDescent="0.8">
      <c r="A109" s="267" t="s">
        <v>364</v>
      </c>
      <c r="B109" s="268" t="s">
        <v>314</v>
      </c>
      <c r="C109" s="268" t="s">
        <v>432</v>
      </c>
      <c r="D109" s="269" t="s">
        <v>328</v>
      </c>
      <c r="E109" s="269" t="s">
        <v>338</v>
      </c>
      <c r="F109" s="271" t="s">
        <v>409</v>
      </c>
    </row>
    <row r="110" spans="1:6" ht="24.5" x14ac:dyDescent="0.8">
      <c r="A110" s="267" t="s">
        <v>364</v>
      </c>
      <c r="B110" s="268" t="s">
        <v>308</v>
      </c>
      <c r="C110" s="268" t="s">
        <v>433</v>
      </c>
      <c r="D110" s="269" t="s">
        <v>328</v>
      </c>
      <c r="E110" s="269" t="s">
        <v>338</v>
      </c>
      <c r="F110" s="271" t="s">
        <v>409</v>
      </c>
    </row>
    <row r="111" spans="1:6" ht="36.75" x14ac:dyDescent="0.8">
      <c r="A111" s="267" t="s">
        <v>364</v>
      </c>
      <c r="B111" s="268" t="s">
        <v>308</v>
      </c>
      <c r="C111" s="268" t="s">
        <v>434</v>
      </c>
      <c r="D111" s="269" t="s">
        <v>328</v>
      </c>
      <c r="E111" s="269" t="s">
        <v>338</v>
      </c>
      <c r="F111" s="271" t="s">
        <v>409</v>
      </c>
    </row>
    <row r="112" spans="1:6" ht="36.75" x14ac:dyDescent="0.8">
      <c r="A112" s="267" t="s">
        <v>364</v>
      </c>
      <c r="B112" s="268" t="s">
        <v>435</v>
      </c>
      <c r="C112" s="268" t="s">
        <v>436</v>
      </c>
      <c r="D112" s="269" t="s">
        <v>328</v>
      </c>
      <c r="E112" s="269" t="s">
        <v>338</v>
      </c>
      <c r="F112" s="271" t="s">
        <v>409</v>
      </c>
    </row>
    <row r="113" spans="1:6" ht="24.5" x14ac:dyDescent="0.8">
      <c r="A113" s="267" t="s">
        <v>364</v>
      </c>
      <c r="B113" s="268" t="s">
        <v>308</v>
      </c>
      <c r="C113" s="268" t="s">
        <v>437</v>
      </c>
      <c r="D113" s="269" t="s">
        <v>328</v>
      </c>
      <c r="E113" s="269" t="s">
        <v>338</v>
      </c>
      <c r="F113" s="271" t="s">
        <v>409</v>
      </c>
    </row>
    <row r="114" spans="1:6" ht="24.5" x14ac:dyDescent="0.8">
      <c r="A114" s="267" t="s">
        <v>364</v>
      </c>
      <c r="B114" s="268" t="s">
        <v>314</v>
      </c>
      <c r="C114" s="268" t="s">
        <v>438</v>
      </c>
      <c r="D114" s="269" t="s">
        <v>328</v>
      </c>
      <c r="E114" s="269" t="s">
        <v>338</v>
      </c>
      <c r="F114" s="271" t="s">
        <v>409</v>
      </c>
    </row>
    <row r="115" spans="1:6" x14ac:dyDescent="0.8">
      <c r="A115" s="272" t="s">
        <v>384</v>
      </c>
      <c r="B115" s="273" t="s">
        <v>300</v>
      </c>
      <c r="C115" s="273" t="s">
        <v>439</v>
      </c>
      <c r="D115" s="274" t="s">
        <v>328</v>
      </c>
      <c r="E115" s="274" t="s">
        <v>338</v>
      </c>
      <c r="F115" s="275" t="s">
        <v>440</v>
      </c>
    </row>
    <row r="116" spans="1:6" x14ac:dyDescent="0.8">
      <c r="A116" s="272" t="s">
        <v>384</v>
      </c>
      <c r="B116" s="273" t="s">
        <v>318</v>
      </c>
      <c r="C116" s="273" t="s">
        <v>385</v>
      </c>
      <c r="D116" s="274" t="s">
        <v>328</v>
      </c>
      <c r="E116" s="274" t="s">
        <v>334</v>
      </c>
      <c r="F116" s="275" t="s">
        <v>441</v>
      </c>
    </row>
    <row r="117" spans="1:6" x14ac:dyDescent="0.8">
      <c r="A117" s="272" t="s">
        <v>384</v>
      </c>
      <c r="B117" s="273" t="s">
        <v>300</v>
      </c>
      <c r="C117" s="273" t="s">
        <v>442</v>
      </c>
      <c r="D117" s="274" t="s">
        <v>328</v>
      </c>
      <c r="E117" s="274" t="s">
        <v>334</v>
      </c>
      <c r="F117" s="275" t="s">
        <v>440</v>
      </c>
    </row>
    <row r="118" spans="1:6" ht="24.5" x14ac:dyDescent="0.8">
      <c r="A118" s="276" t="s">
        <v>387</v>
      </c>
      <c r="B118" s="280" t="s">
        <v>311</v>
      </c>
      <c r="C118" s="280" t="s">
        <v>443</v>
      </c>
      <c r="D118" s="281" t="s">
        <v>328</v>
      </c>
      <c r="E118" s="281" t="s">
        <v>334</v>
      </c>
      <c r="F118" s="300" t="s">
        <v>409</v>
      </c>
    </row>
    <row r="119" spans="1:6" ht="24.5" x14ac:dyDescent="0.8">
      <c r="A119" s="276" t="s">
        <v>387</v>
      </c>
      <c r="B119" s="280" t="s">
        <v>302</v>
      </c>
      <c r="C119" s="280" t="s">
        <v>388</v>
      </c>
      <c r="D119" s="281" t="s">
        <v>328</v>
      </c>
      <c r="E119" s="281" t="s">
        <v>334</v>
      </c>
      <c r="F119" s="300" t="s">
        <v>409</v>
      </c>
    </row>
    <row r="120" spans="1:6" ht="24.5" x14ac:dyDescent="0.8">
      <c r="A120" s="276" t="s">
        <v>387</v>
      </c>
      <c r="B120" s="280" t="s">
        <v>317</v>
      </c>
      <c r="C120" s="280" t="s">
        <v>394</v>
      </c>
      <c r="D120" s="281" t="s">
        <v>328</v>
      </c>
      <c r="E120" s="281" t="s">
        <v>334</v>
      </c>
      <c r="F120" s="300" t="s">
        <v>409</v>
      </c>
    </row>
    <row r="121" spans="1:6" ht="24.5" x14ac:dyDescent="0.8">
      <c r="A121" s="276" t="s">
        <v>387</v>
      </c>
      <c r="B121" s="280" t="s">
        <v>317</v>
      </c>
      <c r="C121" s="280" t="s">
        <v>444</v>
      </c>
      <c r="D121" s="281" t="s">
        <v>328</v>
      </c>
      <c r="E121" s="281" t="s">
        <v>392</v>
      </c>
      <c r="F121" s="300" t="s">
        <v>409</v>
      </c>
    </row>
    <row r="122" spans="1:6" ht="24.5" x14ac:dyDescent="0.8">
      <c r="A122" s="276" t="s">
        <v>387</v>
      </c>
      <c r="B122" s="280" t="s">
        <v>317</v>
      </c>
      <c r="C122" s="280" t="s">
        <v>395</v>
      </c>
      <c r="D122" s="281" t="s">
        <v>328</v>
      </c>
      <c r="E122" s="281" t="s">
        <v>392</v>
      </c>
      <c r="F122" s="300" t="s">
        <v>409</v>
      </c>
    </row>
    <row r="123" spans="1:6" ht="24.5" x14ac:dyDescent="0.8">
      <c r="A123" s="276" t="s">
        <v>387</v>
      </c>
      <c r="B123" s="280" t="s">
        <v>317</v>
      </c>
      <c r="C123" s="280" t="s">
        <v>445</v>
      </c>
      <c r="D123" s="281" t="s">
        <v>328</v>
      </c>
      <c r="E123" s="281" t="s">
        <v>334</v>
      </c>
      <c r="F123" s="300" t="s">
        <v>409</v>
      </c>
    </row>
    <row r="124" spans="1:6" ht="24.5" x14ac:dyDescent="0.8">
      <c r="A124" s="276" t="s">
        <v>387</v>
      </c>
      <c r="B124" s="280" t="s">
        <v>317</v>
      </c>
      <c r="C124" s="280" t="s">
        <v>397</v>
      </c>
      <c r="D124" s="281" t="s">
        <v>328</v>
      </c>
      <c r="E124" s="281" t="s">
        <v>334</v>
      </c>
      <c r="F124" s="300" t="s">
        <v>409</v>
      </c>
    </row>
    <row r="125" spans="1:6" ht="24.5" x14ac:dyDescent="0.8">
      <c r="A125" s="276" t="s">
        <v>387</v>
      </c>
      <c r="B125" s="280" t="s">
        <v>317</v>
      </c>
      <c r="C125" s="280" t="s">
        <v>391</v>
      </c>
      <c r="D125" s="281" t="s">
        <v>328</v>
      </c>
      <c r="E125" s="281" t="s">
        <v>334</v>
      </c>
      <c r="F125" s="300" t="s">
        <v>409</v>
      </c>
    </row>
    <row r="126" spans="1:6" ht="24.5" x14ac:dyDescent="0.8">
      <c r="A126" s="276" t="s">
        <v>387</v>
      </c>
      <c r="B126" s="280" t="s">
        <v>317</v>
      </c>
      <c r="C126" s="280" t="s">
        <v>399</v>
      </c>
      <c r="D126" s="281" t="s">
        <v>328</v>
      </c>
      <c r="E126" s="281" t="s">
        <v>392</v>
      </c>
      <c r="F126" s="300" t="s">
        <v>409</v>
      </c>
    </row>
    <row r="127" spans="1:6" ht="24.5" x14ac:dyDescent="0.8">
      <c r="A127" s="276" t="s">
        <v>387</v>
      </c>
      <c r="B127" s="280" t="s">
        <v>317</v>
      </c>
      <c r="C127" s="280" t="s">
        <v>446</v>
      </c>
      <c r="D127" s="281" t="s">
        <v>328</v>
      </c>
      <c r="E127" s="281" t="s">
        <v>392</v>
      </c>
      <c r="F127" s="300" t="s">
        <v>409</v>
      </c>
    </row>
    <row r="128" spans="1:6" ht="24.5" x14ac:dyDescent="0.8">
      <c r="A128" s="301" t="s">
        <v>400</v>
      </c>
      <c r="B128" s="302" t="s">
        <v>310</v>
      </c>
      <c r="C128" s="302" t="s">
        <v>403</v>
      </c>
      <c r="D128" s="303" t="s">
        <v>328</v>
      </c>
      <c r="E128" s="303" t="s">
        <v>334</v>
      </c>
      <c r="F128" s="304" t="s">
        <v>409</v>
      </c>
    </row>
    <row r="129" spans="1:6" ht="24.5" x14ac:dyDescent="0.8">
      <c r="A129" s="301" t="s">
        <v>400</v>
      </c>
      <c r="B129" s="302" t="s">
        <v>310</v>
      </c>
      <c r="C129" s="302" t="s">
        <v>404</v>
      </c>
      <c r="D129" s="303" t="s">
        <v>328</v>
      </c>
      <c r="E129" s="303" t="s">
        <v>392</v>
      </c>
      <c r="F129" s="304" t="s">
        <v>409</v>
      </c>
    </row>
    <row r="130" spans="1:6" ht="24.5" x14ac:dyDescent="0.8">
      <c r="A130" s="301" t="s">
        <v>400</v>
      </c>
      <c r="B130" s="302" t="s">
        <v>310</v>
      </c>
      <c r="C130" s="302" t="s">
        <v>447</v>
      </c>
      <c r="D130" s="303" t="s">
        <v>328</v>
      </c>
      <c r="E130" s="303" t="s">
        <v>392</v>
      </c>
      <c r="F130" s="304" t="s">
        <v>409</v>
      </c>
    </row>
    <row r="131" spans="1:6" ht="24.5" x14ac:dyDescent="0.8">
      <c r="A131" s="301" t="s">
        <v>400</v>
      </c>
      <c r="B131" s="302" t="s">
        <v>310</v>
      </c>
      <c r="C131" s="302" t="s">
        <v>448</v>
      </c>
      <c r="D131" s="303" t="s">
        <v>328</v>
      </c>
      <c r="E131" s="303" t="s">
        <v>392</v>
      </c>
      <c r="F131" s="304" t="s">
        <v>409</v>
      </c>
    </row>
    <row r="132" spans="1:6" ht="24.5" x14ac:dyDescent="0.8">
      <c r="A132" s="301" t="s">
        <v>400</v>
      </c>
      <c r="B132" s="302" t="s">
        <v>310</v>
      </c>
      <c r="C132" s="302" t="s">
        <v>449</v>
      </c>
      <c r="D132" s="303" t="s">
        <v>328</v>
      </c>
      <c r="E132" s="303" t="s">
        <v>334</v>
      </c>
      <c r="F132" s="304" t="s">
        <v>409</v>
      </c>
    </row>
    <row r="133" spans="1:6" ht="24.5" x14ac:dyDescent="0.8">
      <c r="A133" s="301" t="s">
        <v>400</v>
      </c>
      <c r="B133" s="302" t="s">
        <v>310</v>
      </c>
      <c r="C133" s="302" t="s">
        <v>450</v>
      </c>
      <c r="D133" s="303" t="s">
        <v>328</v>
      </c>
      <c r="E133" s="303" t="s">
        <v>334</v>
      </c>
      <c r="F133" s="304" t="s">
        <v>409</v>
      </c>
    </row>
    <row r="134" spans="1:6" ht="24.5" x14ac:dyDescent="0.8">
      <c r="A134" s="301" t="s">
        <v>400</v>
      </c>
      <c r="B134" s="302" t="s">
        <v>310</v>
      </c>
      <c r="C134" s="302" t="s">
        <v>401</v>
      </c>
      <c r="D134" s="303" t="s">
        <v>328</v>
      </c>
      <c r="E134" s="303" t="s">
        <v>334</v>
      </c>
      <c r="F134" s="304" t="s">
        <v>409</v>
      </c>
    </row>
    <row r="135" spans="1:6" ht="24.5" x14ac:dyDescent="0.8">
      <c r="A135" s="301" t="s">
        <v>400</v>
      </c>
      <c r="B135" s="302" t="s">
        <v>310</v>
      </c>
      <c r="C135" s="302" t="s">
        <v>402</v>
      </c>
      <c r="D135" s="303" t="s">
        <v>328</v>
      </c>
      <c r="E135" s="303" t="s">
        <v>334</v>
      </c>
      <c r="F135" s="304" t="s">
        <v>409</v>
      </c>
    </row>
    <row r="136" spans="1:6" ht="24.5" x14ac:dyDescent="0.8">
      <c r="A136" s="301" t="s">
        <v>400</v>
      </c>
      <c r="B136" s="302" t="s">
        <v>310</v>
      </c>
      <c r="C136" s="302" t="s">
        <v>451</v>
      </c>
      <c r="D136" s="303" t="s">
        <v>328</v>
      </c>
      <c r="E136" s="303" t="s">
        <v>392</v>
      </c>
      <c r="F136" s="304" t="s">
        <v>409</v>
      </c>
    </row>
    <row r="137" spans="1:6" ht="24.5" x14ac:dyDescent="0.8">
      <c r="A137" s="301" t="s">
        <v>400</v>
      </c>
      <c r="B137" s="302" t="s">
        <v>310</v>
      </c>
      <c r="C137" s="302" t="s">
        <v>452</v>
      </c>
      <c r="D137" s="303" t="s">
        <v>328</v>
      </c>
      <c r="E137" s="303" t="s">
        <v>392</v>
      </c>
      <c r="F137" s="304" t="s">
        <v>409</v>
      </c>
    </row>
    <row r="138" spans="1:6" ht="24.5" x14ac:dyDescent="0.8">
      <c r="A138" s="289" t="s">
        <v>405</v>
      </c>
      <c r="B138" s="290" t="s">
        <v>304</v>
      </c>
      <c r="C138" s="290" t="s">
        <v>406</v>
      </c>
      <c r="D138" s="305" t="s">
        <v>328</v>
      </c>
      <c r="E138" s="290" t="s">
        <v>338</v>
      </c>
      <c r="F138" s="291" t="s">
        <v>409</v>
      </c>
    </row>
    <row r="139" spans="1:6" ht="25.25" thickBot="1" x14ac:dyDescent="0.95">
      <c r="A139" s="306" t="s">
        <v>405</v>
      </c>
      <c r="B139" s="307" t="s">
        <v>315</v>
      </c>
      <c r="C139" s="307" t="s">
        <v>315</v>
      </c>
      <c r="D139" s="308" t="s">
        <v>328</v>
      </c>
      <c r="E139" s="307" t="s">
        <v>338</v>
      </c>
      <c r="F139" s="309" t="s">
        <v>409</v>
      </c>
    </row>
    <row r="140" spans="1:6" x14ac:dyDescent="0.8">
      <c r="A140" s="296"/>
      <c r="B140" s="296"/>
      <c r="C140" s="296"/>
      <c r="D140" s="296"/>
      <c r="E140" s="296"/>
      <c r="F140" s="296"/>
    </row>
    <row r="141" spans="1:6" ht="16.75" thickBot="1" x14ac:dyDescent="0.95">
      <c r="A141" s="297" t="s">
        <v>232</v>
      </c>
      <c r="B141" s="310"/>
      <c r="C141" s="310"/>
      <c r="D141" s="310"/>
      <c r="E141" s="310"/>
      <c r="F141" s="310"/>
    </row>
    <row r="142" spans="1:6" ht="32.75" thickBot="1" x14ac:dyDescent="0.95">
      <c r="A142" s="250" t="s">
        <v>119</v>
      </c>
      <c r="B142" s="251" t="s">
        <v>72</v>
      </c>
      <c r="C142" s="251" t="s">
        <v>227</v>
      </c>
      <c r="D142" s="251" t="s">
        <v>228</v>
      </c>
      <c r="E142" s="298" t="s">
        <v>407</v>
      </c>
      <c r="F142" s="253" t="s">
        <v>230</v>
      </c>
    </row>
    <row r="143" spans="1:6" x14ac:dyDescent="0.8">
      <c r="A143" s="254" t="s">
        <v>326</v>
      </c>
      <c r="B143" s="255" t="s">
        <v>316</v>
      </c>
      <c r="C143" s="255" t="s">
        <v>453</v>
      </c>
      <c r="D143" s="256" t="s">
        <v>328</v>
      </c>
      <c r="E143" s="256" t="s">
        <v>338</v>
      </c>
      <c r="F143" s="257" t="s">
        <v>454</v>
      </c>
    </row>
    <row r="144" spans="1:6" x14ac:dyDescent="0.8">
      <c r="A144" s="254" t="s">
        <v>326</v>
      </c>
      <c r="B144" s="255" t="s">
        <v>316</v>
      </c>
      <c r="C144" s="255" t="s">
        <v>453</v>
      </c>
      <c r="D144" s="256" t="s">
        <v>455</v>
      </c>
      <c r="E144" s="256" t="s">
        <v>338</v>
      </c>
      <c r="F144" s="257" t="s">
        <v>454</v>
      </c>
    </row>
    <row r="145" spans="1:6" x14ac:dyDescent="0.8">
      <c r="A145" s="254" t="s">
        <v>326</v>
      </c>
      <c r="B145" s="255" t="s">
        <v>336</v>
      </c>
      <c r="C145" s="255" t="s">
        <v>456</v>
      </c>
      <c r="D145" s="256" t="s">
        <v>328</v>
      </c>
      <c r="E145" s="256" t="s">
        <v>338</v>
      </c>
      <c r="F145" s="257" t="s">
        <v>454</v>
      </c>
    </row>
    <row r="146" spans="1:6" x14ac:dyDescent="0.8">
      <c r="A146" s="254" t="s">
        <v>326</v>
      </c>
      <c r="B146" s="255" t="s">
        <v>336</v>
      </c>
      <c r="C146" s="255" t="s">
        <v>456</v>
      </c>
      <c r="D146" s="256" t="s">
        <v>455</v>
      </c>
      <c r="E146" s="256" t="s">
        <v>338</v>
      </c>
      <c r="F146" s="257" t="s">
        <v>454</v>
      </c>
    </row>
    <row r="147" spans="1:6" x14ac:dyDescent="0.8">
      <c r="A147" s="254" t="s">
        <v>326</v>
      </c>
      <c r="B147" s="255" t="s">
        <v>317</v>
      </c>
      <c r="C147" s="255" t="s">
        <v>457</v>
      </c>
      <c r="D147" s="256" t="s">
        <v>328</v>
      </c>
      <c r="E147" s="256" t="s">
        <v>332</v>
      </c>
      <c r="F147" s="257" t="s">
        <v>454</v>
      </c>
    </row>
    <row r="148" spans="1:6" x14ac:dyDescent="0.8">
      <c r="A148" s="254" t="s">
        <v>326</v>
      </c>
      <c r="B148" s="255" t="s">
        <v>317</v>
      </c>
      <c r="C148" s="255" t="s">
        <v>457</v>
      </c>
      <c r="D148" s="256" t="s">
        <v>455</v>
      </c>
      <c r="E148" s="256" t="s">
        <v>332</v>
      </c>
      <c r="F148" s="257" t="s">
        <v>454</v>
      </c>
    </row>
    <row r="149" spans="1:6" x14ac:dyDescent="0.8">
      <c r="A149" s="254" t="s">
        <v>326</v>
      </c>
      <c r="B149" s="255" t="s">
        <v>307</v>
      </c>
      <c r="C149" s="255" t="s">
        <v>307</v>
      </c>
      <c r="D149" s="256" t="s">
        <v>328</v>
      </c>
      <c r="E149" s="256" t="s">
        <v>338</v>
      </c>
      <c r="F149" s="257" t="s">
        <v>454</v>
      </c>
    </row>
    <row r="150" spans="1:6" x14ac:dyDescent="0.8">
      <c r="A150" s="254" t="s">
        <v>326</v>
      </c>
      <c r="B150" s="255" t="s">
        <v>307</v>
      </c>
      <c r="C150" s="255" t="s">
        <v>307</v>
      </c>
      <c r="D150" s="256" t="s">
        <v>455</v>
      </c>
      <c r="E150" s="256" t="s">
        <v>338</v>
      </c>
      <c r="F150" s="257" t="s">
        <v>454</v>
      </c>
    </row>
    <row r="151" spans="1:6" x14ac:dyDescent="0.8">
      <c r="A151" s="254" t="s">
        <v>326</v>
      </c>
      <c r="B151" s="255" t="s">
        <v>313</v>
      </c>
      <c r="C151" s="255" t="s">
        <v>458</v>
      </c>
      <c r="D151" s="256" t="s">
        <v>328</v>
      </c>
      <c r="E151" s="256" t="s">
        <v>338</v>
      </c>
      <c r="F151" s="257" t="s">
        <v>454</v>
      </c>
    </row>
    <row r="152" spans="1:6" x14ac:dyDescent="0.8">
      <c r="A152" s="254" t="s">
        <v>326</v>
      </c>
      <c r="B152" s="255" t="s">
        <v>313</v>
      </c>
      <c r="C152" s="255" t="s">
        <v>458</v>
      </c>
      <c r="D152" s="256" t="s">
        <v>455</v>
      </c>
      <c r="E152" s="256" t="s">
        <v>338</v>
      </c>
      <c r="F152" s="257" t="s">
        <v>454</v>
      </c>
    </row>
    <row r="153" spans="1:6" x14ac:dyDescent="0.8">
      <c r="A153" s="254" t="s">
        <v>326</v>
      </c>
      <c r="B153" s="255" t="s">
        <v>316</v>
      </c>
      <c r="C153" s="255" t="s">
        <v>414</v>
      </c>
      <c r="D153" s="256" t="s">
        <v>328</v>
      </c>
      <c r="E153" s="256" t="s">
        <v>338</v>
      </c>
      <c r="F153" s="257" t="s">
        <v>454</v>
      </c>
    </row>
    <row r="154" spans="1:6" x14ac:dyDescent="0.8">
      <c r="A154" s="254" t="s">
        <v>326</v>
      </c>
      <c r="B154" s="255" t="s">
        <v>316</v>
      </c>
      <c r="C154" s="255" t="s">
        <v>414</v>
      </c>
      <c r="D154" s="256" t="s">
        <v>455</v>
      </c>
      <c r="E154" s="256" t="s">
        <v>338</v>
      </c>
      <c r="F154" s="257" t="s">
        <v>454</v>
      </c>
    </row>
    <row r="155" spans="1:6" ht="22.9" customHeight="1" x14ac:dyDescent="0.8">
      <c r="A155" s="254" t="s">
        <v>326</v>
      </c>
      <c r="B155" s="255" t="s">
        <v>316</v>
      </c>
      <c r="C155" s="255" t="s">
        <v>459</v>
      </c>
      <c r="D155" s="256" t="s">
        <v>328</v>
      </c>
      <c r="E155" s="256" t="s">
        <v>338</v>
      </c>
      <c r="F155" s="257" t="s">
        <v>454</v>
      </c>
    </row>
    <row r="156" spans="1:6" ht="22.9" customHeight="1" x14ac:dyDescent="0.8">
      <c r="A156" s="254" t="s">
        <v>326</v>
      </c>
      <c r="B156" s="255" t="s">
        <v>316</v>
      </c>
      <c r="C156" s="255" t="s">
        <v>459</v>
      </c>
      <c r="D156" s="256" t="s">
        <v>455</v>
      </c>
      <c r="E156" s="256" t="s">
        <v>338</v>
      </c>
      <c r="F156" s="257" t="s">
        <v>454</v>
      </c>
    </row>
    <row r="157" spans="1:6" ht="22.9" customHeight="1" x14ac:dyDescent="0.8">
      <c r="A157" s="254" t="s">
        <v>326</v>
      </c>
      <c r="B157" s="255" t="s">
        <v>316</v>
      </c>
      <c r="C157" s="255" t="s">
        <v>460</v>
      </c>
      <c r="D157" s="256" t="s">
        <v>328</v>
      </c>
      <c r="E157" s="256" t="s">
        <v>338</v>
      </c>
      <c r="F157" s="257" t="s">
        <v>454</v>
      </c>
    </row>
    <row r="158" spans="1:6" ht="24.5" x14ac:dyDescent="0.8">
      <c r="A158" s="254" t="s">
        <v>326</v>
      </c>
      <c r="B158" s="255" t="s">
        <v>316</v>
      </c>
      <c r="C158" s="255" t="s">
        <v>460</v>
      </c>
      <c r="D158" s="256" t="s">
        <v>455</v>
      </c>
      <c r="E158" s="256" t="s">
        <v>338</v>
      </c>
      <c r="F158" s="257" t="s">
        <v>454</v>
      </c>
    </row>
    <row r="159" spans="1:6" ht="24.5" x14ac:dyDescent="0.8">
      <c r="A159" s="254" t="s">
        <v>326</v>
      </c>
      <c r="B159" s="255" t="s">
        <v>316</v>
      </c>
      <c r="C159" s="255" t="s">
        <v>461</v>
      </c>
      <c r="D159" s="256" t="s">
        <v>328</v>
      </c>
      <c r="E159" s="256" t="s">
        <v>338</v>
      </c>
      <c r="F159" s="257" t="s">
        <v>454</v>
      </c>
    </row>
    <row r="160" spans="1:6" ht="24.5" x14ac:dyDescent="0.8">
      <c r="A160" s="254" t="s">
        <v>326</v>
      </c>
      <c r="B160" s="255" t="s">
        <v>316</v>
      </c>
      <c r="C160" s="255" t="s">
        <v>461</v>
      </c>
      <c r="D160" s="256" t="s">
        <v>455</v>
      </c>
      <c r="E160" s="256" t="s">
        <v>338</v>
      </c>
      <c r="F160" s="257" t="s">
        <v>454</v>
      </c>
    </row>
    <row r="161" spans="1:6" x14ac:dyDescent="0.8">
      <c r="A161" s="259" t="s">
        <v>344</v>
      </c>
      <c r="B161" s="260" t="s">
        <v>317</v>
      </c>
      <c r="C161" s="260" t="s">
        <v>457</v>
      </c>
      <c r="D161" s="261" t="s">
        <v>455</v>
      </c>
      <c r="E161" s="261" t="s">
        <v>329</v>
      </c>
      <c r="F161" s="262" t="s">
        <v>454</v>
      </c>
    </row>
    <row r="162" spans="1:6" ht="24.5" x14ac:dyDescent="0.8">
      <c r="A162" s="259" t="s">
        <v>344</v>
      </c>
      <c r="B162" s="260" t="s">
        <v>311</v>
      </c>
      <c r="C162" s="260" t="s">
        <v>351</v>
      </c>
      <c r="D162" s="261" t="s">
        <v>328</v>
      </c>
      <c r="E162" s="261" t="s">
        <v>334</v>
      </c>
      <c r="F162" s="262" t="s">
        <v>454</v>
      </c>
    </row>
    <row r="163" spans="1:6" ht="24.5" x14ac:dyDescent="0.8">
      <c r="A163" s="259" t="s">
        <v>344</v>
      </c>
      <c r="B163" s="260" t="s">
        <v>311</v>
      </c>
      <c r="C163" s="260" t="s">
        <v>351</v>
      </c>
      <c r="D163" s="261" t="s">
        <v>455</v>
      </c>
      <c r="E163" s="261" t="s">
        <v>334</v>
      </c>
      <c r="F163" s="262" t="s">
        <v>454</v>
      </c>
    </row>
    <row r="164" spans="1:6" x14ac:dyDescent="0.8">
      <c r="A164" s="259" t="s">
        <v>344</v>
      </c>
      <c r="B164" s="260" t="s">
        <v>317</v>
      </c>
      <c r="C164" s="260" t="s">
        <v>346</v>
      </c>
      <c r="D164" s="261" t="s">
        <v>328</v>
      </c>
      <c r="E164" s="261" t="s">
        <v>334</v>
      </c>
      <c r="F164" s="262" t="s">
        <v>454</v>
      </c>
    </row>
    <row r="165" spans="1:6" x14ac:dyDescent="0.8">
      <c r="A165" s="259" t="s">
        <v>344</v>
      </c>
      <c r="B165" s="260" t="s">
        <v>317</v>
      </c>
      <c r="C165" s="260" t="s">
        <v>346</v>
      </c>
      <c r="D165" s="261" t="s">
        <v>455</v>
      </c>
      <c r="E165" s="261" t="s">
        <v>334</v>
      </c>
      <c r="F165" s="262" t="s">
        <v>454</v>
      </c>
    </row>
    <row r="166" spans="1:6" x14ac:dyDescent="0.8">
      <c r="A166" s="259" t="s">
        <v>344</v>
      </c>
      <c r="B166" s="260" t="s">
        <v>317</v>
      </c>
      <c r="C166" s="260" t="s">
        <v>462</v>
      </c>
      <c r="D166" s="261" t="s">
        <v>455</v>
      </c>
      <c r="E166" s="261" t="s">
        <v>392</v>
      </c>
      <c r="F166" s="262" t="s">
        <v>454</v>
      </c>
    </row>
    <row r="167" spans="1:6" ht="24.5" x14ac:dyDescent="0.8">
      <c r="A167" s="259" t="s">
        <v>344</v>
      </c>
      <c r="B167" s="260" t="s">
        <v>317</v>
      </c>
      <c r="C167" s="260" t="s">
        <v>354</v>
      </c>
      <c r="D167" s="261" t="s">
        <v>455</v>
      </c>
      <c r="E167" s="261" t="s">
        <v>392</v>
      </c>
      <c r="F167" s="262" t="s">
        <v>454</v>
      </c>
    </row>
    <row r="168" spans="1:6" x14ac:dyDescent="0.8">
      <c r="A168" s="259" t="s">
        <v>344</v>
      </c>
      <c r="B168" s="260" t="s">
        <v>317</v>
      </c>
      <c r="C168" s="260" t="s">
        <v>463</v>
      </c>
      <c r="D168" s="261" t="s">
        <v>455</v>
      </c>
      <c r="E168" s="261" t="s">
        <v>338</v>
      </c>
      <c r="F168" s="262" t="s">
        <v>454</v>
      </c>
    </row>
    <row r="169" spans="1:6" x14ac:dyDescent="0.8">
      <c r="A169" s="259" t="s">
        <v>344</v>
      </c>
      <c r="B169" s="260" t="s">
        <v>317</v>
      </c>
      <c r="C169" s="260" t="s">
        <v>457</v>
      </c>
      <c r="D169" s="261" t="s">
        <v>328</v>
      </c>
      <c r="E169" s="261" t="s">
        <v>338</v>
      </c>
      <c r="F169" s="262" t="s">
        <v>454</v>
      </c>
    </row>
    <row r="170" spans="1:6" x14ac:dyDescent="0.8">
      <c r="A170" s="259" t="s">
        <v>344</v>
      </c>
      <c r="B170" s="260" t="s">
        <v>317</v>
      </c>
      <c r="C170" s="260" t="s">
        <v>464</v>
      </c>
      <c r="D170" s="261" t="s">
        <v>328</v>
      </c>
      <c r="E170" s="261" t="s">
        <v>334</v>
      </c>
      <c r="F170" s="262" t="s">
        <v>454</v>
      </c>
    </row>
    <row r="171" spans="1:6" x14ac:dyDescent="0.8">
      <c r="A171" s="259" t="s">
        <v>344</v>
      </c>
      <c r="B171" s="260" t="s">
        <v>317</v>
      </c>
      <c r="C171" s="260" t="s">
        <v>464</v>
      </c>
      <c r="D171" s="261" t="s">
        <v>455</v>
      </c>
      <c r="E171" s="261" t="s">
        <v>334</v>
      </c>
      <c r="F171" s="262" t="s">
        <v>454</v>
      </c>
    </row>
    <row r="172" spans="1:6" x14ac:dyDescent="0.8">
      <c r="A172" s="259" t="s">
        <v>344</v>
      </c>
      <c r="B172" s="260" t="s">
        <v>317</v>
      </c>
      <c r="C172" s="260" t="s">
        <v>462</v>
      </c>
      <c r="D172" s="261" t="s">
        <v>328</v>
      </c>
      <c r="E172" s="261" t="s">
        <v>334</v>
      </c>
      <c r="F172" s="262" t="s">
        <v>454</v>
      </c>
    </row>
    <row r="173" spans="1:6" ht="24.5" x14ac:dyDescent="0.8">
      <c r="A173" s="259" t="s">
        <v>344</v>
      </c>
      <c r="B173" s="260" t="s">
        <v>317</v>
      </c>
      <c r="C173" s="260" t="s">
        <v>354</v>
      </c>
      <c r="D173" s="261" t="s">
        <v>328</v>
      </c>
      <c r="E173" s="261" t="s">
        <v>334</v>
      </c>
      <c r="F173" s="262" t="s">
        <v>454</v>
      </c>
    </row>
    <row r="174" spans="1:6" x14ac:dyDescent="0.8">
      <c r="A174" s="259" t="s">
        <v>344</v>
      </c>
      <c r="B174" s="260" t="s">
        <v>317</v>
      </c>
      <c r="C174" s="260" t="s">
        <v>465</v>
      </c>
      <c r="D174" s="261" t="s">
        <v>328</v>
      </c>
      <c r="E174" s="261" t="s">
        <v>338</v>
      </c>
      <c r="F174" s="262" t="s">
        <v>454</v>
      </c>
    </row>
    <row r="175" spans="1:6" x14ac:dyDescent="0.8">
      <c r="A175" s="259" t="s">
        <v>344</v>
      </c>
      <c r="B175" s="260" t="s">
        <v>317</v>
      </c>
      <c r="C175" s="260" t="s">
        <v>465</v>
      </c>
      <c r="D175" s="261" t="s">
        <v>455</v>
      </c>
      <c r="E175" s="261" t="s">
        <v>338</v>
      </c>
      <c r="F175" s="262" t="s">
        <v>454</v>
      </c>
    </row>
    <row r="176" spans="1:6" x14ac:dyDescent="0.8">
      <c r="A176" s="259" t="s">
        <v>344</v>
      </c>
      <c r="B176" s="260" t="s">
        <v>317</v>
      </c>
      <c r="C176" s="260" t="s">
        <v>463</v>
      </c>
      <c r="D176" s="261" t="s">
        <v>328</v>
      </c>
      <c r="E176" s="261" t="s">
        <v>338</v>
      </c>
      <c r="F176" s="262" t="s">
        <v>454</v>
      </c>
    </row>
    <row r="177" spans="1:6" ht="24.5" x14ac:dyDescent="0.8">
      <c r="A177" s="263" t="s">
        <v>355</v>
      </c>
      <c r="B177" s="264" t="s">
        <v>310</v>
      </c>
      <c r="C177" s="264" t="s">
        <v>357</v>
      </c>
      <c r="D177" s="265" t="s">
        <v>328</v>
      </c>
      <c r="E177" s="265" t="s">
        <v>338</v>
      </c>
      <c r="F177" s="266" t="s">
        <v>454</v>
      </c>
    </row>
    <row r="178" spans="1:6" ht="24.5" x14ac:dyDescent="0.8">
      <c r="A178" s="263" t="s">
        <v>355</v>
      </c>
      <c r="B178" s="264" t="s">
        <v>310</v>
      </c>
      <c r="C178" s="264" t="s">
        <v>357</v>
      </c>
      <c r="D178" s="265" t="s">
        <v>455</v>
      </c>
      <c r="E178" s="265" t="s">
        <v>338</v>
      </c>
      <c r="F178" s="266" t="s">
        <v>454</v>
      </c>
    </row>
    <row r="179" spans="1:6" ht="24.5" x14ac:dyDescent="0.8">
      <c r="A179" s="263" t="s">
        <v>355</v>
      </c>
      <c r="B179" s="264" t="s">
        <v>306</v>
      </c>
      <c r="C179" s="264" t="s">
        <v>359</v>
      </c>
      <c r="D179" s="265" t="s">
        <v>328</v>
      </c>
      <c r="E179" s="265" t="s">
        <v>338</v>
      </c>
      <c r="F179" s="266" t="s">
        <v>454</v>
      </c>
    </row>
    <row r="180" spans="1:6" ht="24.5" x14ac:dyDescent="0.8">
      <c r="A180" s="263" t="s">
        <v>355</v>
      </c>
      <c r="B180" s="264" t="s">
        <v>306</v>
      </c>
      <c r="C180" s="264" t="s">
        <v>359</v>
      </c>
      <c r="D180" s="265" t="s">
        <v>455</v>
      </c>
      <c r="E180" s="265" t="s">
        <v>338</v>
      </c>
      <c r="F180" s="266" t="s">
        <v>454</v>
      </c>
    </row>
    <row r="181" spans="1:6" ht="24.5" x14ac:dyDescent="0.8">
      <c r="A181" s="263" t="s">
        <v>355</v>
      </c>
      <c r="B181" s="264" t="s">
        <v>306</v>
      </c>
      <c r="C181" s="264" t="s">
        <v>426</v>
      </c>
      <c r="D181" s="265" t="s">
        <v>328</v>
      </c>
      <c r="E181" s="265" t="s">
        <v>338</v>
      </c>
      <c r="F181" s="266" t="s">
        <v>454</v>
      </c>
    </row>
    <row r="182" spans="1:6" ht="24.5" x14ac:dyDescent="0.8">
      <c r="A182" s="263" t="s">
        <v>355</v>
      </c>
      <c r="B182" s="264" t="s">
        <v>306</v>
      </c>
      <c r="C182" s="264" t="s">
        <v>426</v>
      </c>
      <c r="D182" s="265" t="s">
        <v>455</v>
      </c>
      <c r="E182" s="265" t="s">
        <v>338</v>
      </c>
      <c r="F182" s="266" t="s">
        <v>454</v>
      </c>
    </row>
    <row r="183" spans="1:6" ht="24.5" x14ac:dyDescent="0.8">
      <c r="A183" s="263" t="s">
        <v>355</v>
      </c>
      <c r="B183" s="264" t="s">
        <v>306</v>
      </c>
      <c r="C183" s="264" t="s">
        <v>466</v>
      </c>
      <c r="D183" s="265" t="s">
        <v>328</v>
      </c>
      <c r="E183" s="265" t="s">
        <v>338</v>
      </c>
      <c r="F183" s="266" t="s">
        <v>454</v>
      </c>
    </row>
    <row r="184" spans="1:6" ht="24.5" x14ac:dyDescent="0.8">
      <c r="A184" s="263" t="s">
        <v>355</v>
      </c>
      <c r="B184" s="264" t="s">
        <v>306</v>
      </c>
      <c r="C184" s="264" t="s">
        <v>466</v>
      </c>
      <c r="D184" s="265" t="s">
        <v>455</v>
      </c>
      <c r="E184" s="265" t="s">
        <v>332</v>
      </c>
      <c r="F184" s="266" t="s">
        <v>454</v>
      </c>
    </row>
    <row r="185" spans="1:6" ht="24.5" x14ac:dyDescent="0.8">
      <c r="A185" s="263" t="s">
        <v>355</v>
      </c>
      <c r="B185" s="264" t="s">
        <v>306</v>
      </c>
      <c r="C185" s="264" t="s">
        <v>467</v>
      </c>
      <c r="D185" s="265" t="s">
        <v>328</v>
      </c>
      <c r="E185" s="265" t="s">
        <v>338</v>
      </c>
      <c r="F185" s="266" t="s">
        <v>454</v>
      </c>
    </row>
    <row r="186" spans="1:6" ht="24.5" x14ac:dyDescent="0.8">
      <c r="A186" s="263" t="s">
        <v>355</v>
      </c>
      <c r="B186" s="264" t="s">
        <v>306</v>
      </c>
      <c r="C186" s="264" t="s">
        <v>467</v>
      </c>
      <c r="D186" s="265" t="s">
        <v>455</v>
      </c>
      <c r="E186" s="265" t="s">
        <v>338</v>
      </c>
      <c r="F186" s="266" t="s">
        <v>454</v>
      </c>
    </row>
    <row r="187" spans="1:6" ht="24.5" x14ac:dyDescent="0.8">
      <c r="A187" s="263" t="s">
        <v>355</v>
      </c>
      <c r="B187" s="264" t="s">
        <v>419</v>
      </c>
      <c r="C187" s="264" t="s">
        <v>420</v>
      </c>
      <c r="D187" s="265" t="s">
        <v>328</v>
      </c>
      <c r="E187" s="265" t="s">
        <v>332</v>
      </c>
      <c r="F187" s="266" t="s">
        <v>454</v>
      </c>
    </row>
    <row r="188" spans="1:6" ht="24.5" x14ac:dyDescent="0.8">
      <c r="A188" s="263" t="s">
        <v>355</v>
      </c>
      <c r="B188" s="264" t="s">
        <v>419</v>
      </c>
      <c r="C188" s="264" t="s">
        <v>420</v>
      </c>
      <c r="D188" s="265" t="s">
        <v>455</v>
      </c>
      <c r="E188" s="265" t="s">
        <v>332</v>
      </c>
      <c r="F188" s="266" t="s">
        <v>454</v>
      </c>
    </row>
    <row r="189" spans="1:6" ht="24.5" x14ac:dyDescent="0.8">
      <c r="A189" s="263" t="s">
        <v>355</v>
      </c>
      <c r="B189" s="264" t="s">
        <v>306</v>
      </c>
      <c r="C189" s="264" t="s">
        <v>420</v>
      </c>
      <c r="D189" s="265" t="s">
        <v>328</v>
      </c>
      <c r="E189" s="265" t="s">
        <v>332</v>
      </c>
      <c r="F189" s="266" t="s">
        <v>454</v>
      </c>
    </row>
    <row r="190" spans="1:6" ht="24.5" x14ac:dyDescent="0.8">
      <c r="A190" s="263" t="s">
        <v>355</v>
      </c>
      <c r="B190" s="264" t="s">
        <v>311</v>
      </c>
      <c r="C190" s="264" t="s">
        <v>362</v>
      </c>
      <c r="D190" s="265" t="s">
        <v>328</v>
      </c>
      <c r="E190" s="265" t="s">
        <v>338</v>
      </c>
      <c r="F190" s="266" t="s">
        <v>454</v>
      </c>
    </row>
    <row r="191" spans="1:6" ht="24.5" x14ac:dyDescent="0.8">
      <c r="A191" s="263" t="s">
        <v>355</v>
      </c>
      <c r="B191" s="264" t="s">
        <v>311</v>
      </c>
      <c r="C191" s="264" t="s">
        <v>362</v>
      </c>
      <c r="D191" s="265" t="s">
        <v>455</v>
      </c>
      <c r="E191" s="265" t="s">
        <v>338</v>
      </c>
      <c r="F191" s="266" t="s">
        <v>454</v>
      </c>
    </row>
    <row r="192" spans="1:6" ht="24.5" x14ac:dyDescent="0.8">
      <c r="A192" s="263" t="s">
        <v>355</v>
      </c>
      <c r="B192" s="264" t="s">
        <v>306</v>
      </c>
      <c r="C192" s="264" t="s">
        <v>468</v>
      </c>
      <c r="D192" s="265" t="s">
        <v>328</v>
      </c>
      <c r="E192" s="265" t="s">
        <v>338</v>
      </c>
      <c r="F192" s="266" t="s">
        <v>454</v>
      </c>
    </row>
    <row r="193" spans="1:6" ht="24.5" x14ac:dyDescent="0.8">
      <c r="A193" s="263" t="s">
        <v>355</v>
      </c>
      <c r="B193" s="264" t="s">
        <v>306</v>
      </c>
      <c r="C193" s="264" t="s">
        <v>468</v>
      </c>
      <c r="D193" s="265" t="s">
        <v>455</v>
      </c>
      <c r="E193" s="265" t="s">
        <v>332</v>
      </c>
      <c r="F193" s="266" t="s">
        <v>454</v>
      </c>
    </row>
    <row r="194" spans="1:6" ht="24.5" x14ac:dyDescent="0.8">
      <c r="A194" s="263" t="s">
        <v>355</v>
      </c>
      <c r="B194" s="264" t="s">
        <v>311</v>
      </c>
      <c r="C194" s="264" t="s">
        <v>469</v>
      </c>
      <c r="D194" s="265" t="s">
        <v>328</v>
      </c>
      <c r="E194" s="265" t="s">
        <v>338</v>
      </c>
      <c r="F194" s="266" t="s">
        <v>454</v>
      </c>
    </row>
    <row r="195" spans="1:6" ht="24.5" x14ac:dyDescent="0.8">
      <c r="A195" s="263" t="s">
        <v>355</v>
      </c>
      <c r="B195" s="264" t="s">
        <v>311</v>
      </c>
      <c r="C195" s="264" t="s">
        <v>469</v>
      </c>
      <c r="D195" s="265" t="s">
        <v>455</v>
      </c>
      <c r="E195" s="265" t="s">
        <v>338</v>
      </c>
      <c r="F195" s="266" t="s">
        <v>454</v>
      </c>
    </row>
    <row r="196" spans="1:6" ht="24.5" x14ac:dyDescent="0.8">
      <c r="A196" s="263" t="s">
        <v>355</v>
      </c>
      <c r="B196" s="264" t="s">
        <v>306</v>
      </c>
      <c r="C196" s="264" t="s">
        <v>470</v>
      </c>
      <c r="D196" s="265" t="s">
        <v>328</v>
      </c>
      <c r="E196" s="265" t="s">
        <v>338</v>
      </c>
      <c r="F196" s="266" t="s">
        <v>454</v>
      </c>
    </row>
    <row r="197" spans="1:6" ht="24.5" x14ac:dyDescent="0.8">
      <c r="A197" s="263" t="s">
        <v>355</v>
      </c>
      <c r="B197" s="264" t="s">
        <v>306</v>
      </c>
      <c r="C197" s="264" t="s">
        <v>470</v>
      </c>
      <c r="D197" s="265" t="s">
        <v>455</v>
      </c>
      <c r="E197" s="265" t="s">
        <v>338</v>
      </c>
      <c r="F197" s="266" t="s">
        <v>454</v>
      </c>
    </row>
    <row r="198" spans="1:6" ht="24.5" x14ac:dyDescent="0.8">
      <c r="A198" s="263" t="s">
        <v>355</v>
      </c>
      <c r="B198" s="264" t="s">
        <v>310</v>
      </c>
      <c r="C198" s="264" t="s">
        <v>363</v>
      </c>
      <c r="D198" s="265" t="s">
        <v>328</v>
      </c>
      <c r="E198" s="265" t="s">
        <v>338</v>
      </c>
      <c r="F198" s="266" t="s">
        <v>454</v>
      </c>
    </row>
    <row r="199" spans="1:6" ht="24.5" x14ac:dyDescent="0.8">
      <c r="A199" s="263" t="s">
        <v>355</v>
      </c>
      <c r="B199" s="264" t="s">
        <v>310</v>
      </c>
      <c r="C199" s="264" t="s">
        <v>363</v>
      </c>
      <c r="D199" s="265" t="s">
        <v>455</v>
      </c>
      <c r="E199" s="265" t="s">
        <v>338</v>
      </c>
      <c r="F199" s="266" t="s">
        <v>454</v>
      </c>
    </row>
    <row r="200" spans="1:6" ht="24.5" x14ac:dyDescent="0.8">
      <c r="A200" s="267" t="s">
        <v>364</v>
      </c>
      <c r="B200" s="311" t="s">
        <v>303</v>
      </c>
      <c r="C200" s="312" t="s">
        <v>303</v>
      </c>
      <c r="D200" s="312" t="s">
        <v>328</v>
      </c>
      <c r="E200" s="312" t="s">
        <v>338</v>
      </c>
      <c r="F200" s="313" t="s">
        <v>454</v>
      </c>
    </row>
    <row r="201" spans="1:6" ht="24.5" x14ac:dyDescent="0.8">
      <c r="A201" s="267" t="s">
        <v>364</v>
      </c>
      <c r="B201" s="311" t="s">
        <v>308</v>
      </c>
      <c r="C201" s="312" t="s">
        <v>471</v>
      </c>
      <c r="D201" s="312" t="s">
        <v>328</v>
      </c>
      <c r="E201" s="312" t="s">
        <v>332</v>
      </c>
      <c r="F201" s="313" t="s">
        <v>454</v>
      </c>
    </row>
    <row r="202" spans="1:6" ht="36.75" x14ac:dyDescent="0.8">
      <c r="A202" s="267" t="s">
        <v>364</v>
      </c>
      <c r="B202" s="311" t="s">
        <v>472</v>
      </c>
      <c r="C202" s="311" t="s">
        <v>431</v>
      </c>
      <c r="D202" s="312" t="s">
        <v>328</v>
      </c>
      <c r="E202" s="312" t="s">
        <v>332</v>
      </c>
      <c r="F202" s="313" t="s">
        <v>454</v>
      </c>
    </row>
    <row r="203" spans="1:6" ht="36.75" x14ac:dyDescent="0.8">
      <c r="A203" s="267" t="s">
        <v>364</v>
      </c>
      <c r="B203" s="311" t="s">
        <v>472</v>
      </c>
      <c r="C203" s="311" t="s">
        <v>431</v>
      </c>
      <c r="D203" s="312" t="s">
        <v>455</v>
      </c>
      <c r="E203" s="312" t="s">
        <v>332</v>
      </c>
      <c r="F203" s="313" t="s">
        <v>454</v>
      </c>
    </row>
    <row r="204" spans="1:6" ht="36.75" x14ac:dyDescent="0.8">
      <c r="A204" s="267" t="s">
        <v>364</v>
      </c>
      <c r="B204" s="311" t="s">
        <v>308</v>
      </c>
      <c r="C204" s="311" t="s">
        <v>473</v>
      </c>
      <c r="D204" s="312" t="s">
        <v>328</v>
      </c>
      <c r="E204" s="312" t="s">
        <v>334</v>
      </c>
      <c r="F204" s="313" t="s">
        <v>454</v>
      </c>
    </row>
    <row r="205" spans="1:6" ht="24.5" x14ac:dyDescent="0.8">
      <c r="A205" s="267" t="s">
        <v>364</v>
      </c>
      <c r="B205" s="311" t="s">
        <v>309</v>
      </c>
      <c r="C205" s="311" t="s">
        <v>474</v>
      </c>
      <c r="D205" s="312" t="s">
        <v>328</v>
      </c>
      <c r="E205" s="312" t="s">
        <v>338</v>
      </c>
      <c r="F205" s="313" t="s">
        <v>454</v>
      </c>
    </row>
    <row r="206" spans="1:6" ht="24.5" x14ac:dyDescent="0.8">
      <c r="A206" s="267" t="s">
        <v>364</v>
      </c>
      <c r="B206" s="311" t="s">
        <v>309</v>
      </c>
      <c r="C206" s="311" t="s">
        <v>474</v>
      </c>
      <c r="D206" s="312" t="s">
        <v>455</v>
      </c>
      <c r="E206" s="312" t="s">
        <v>338</v>
      </c>
      <c r="F206" s="313" t="s">
        <v>454</v>
      </c>
    </row>
    <row r="207" spans="1:6" ht="24.5" x14ac:dyDescent="0.8">
      <c r="A207" s="267" t="s">
        <v>364</v>
      </c>
      <c r="B207" s="311" t="s">
        <v>309</v>
      </c>
      <c r="C207" s="311" t="s">
        <v>475</v>
      </c>
      <c r="D207" s="312" t="s">
        <v>328</v>
      </c>
      <c r="E207" s="312" t="s">
        <v>338</v>
      </c>
      <c r="F207" s="313" t="s">
        <v>454</v>
      </c>
    </row>
    <row r="208" spans="1:6" ht="24.5" x14ac:dyDescent="0.8">
      <c r="A208" s="267" t="s">
        <v>364</v>
      </c>
      <c r="B208" s="311" t="s">
        <v>309</v>
      </c>
      <c r="C208" s="311" t="s">
        <v>475</v>
      </c>
      <c r="D208" s="312" t="s">
        <v>455</v>
      </c>
      <c r="E208" s="312" t="s">
        <v>332</v>
      </c>
      <c r="F208" s="313" t="s">
        <v>454</v>
      </c>
    </row>
    <row r="209" spans="1:6" ht="24.5" x14ac:dyDescent="0.8">
      <c r="A209" s="267" t="s">
        <v>364</v>
      </c>
      <c r="B209" s="311" t="s">
        <v>308</v>
      </c>
      <c r="C209" s="311" t="s">
        <v>476</v>
      </c>
      <c r="D209" s="312" t="s">
        <v>328</v>
      </c>
      <c r="E209" s="312" t="s">
        <v>338</v>
      </c>
      <c r="F209" s="313" t="s">
        <v>454</v>
      </c>
    </row>
    <row r="210" spans="1:6" ht="24.5" x14ac:dyDescent="0.8">
      <c r="A210" s="267" t="s">
        <v>364</v>
      </c>
      <c r="B210" s="311" t="s">
        <v>308</v>
      </c>
      <c r="C210" s="311" t="s">
        <v>476</v>
      </c>
      <c r="D210" s="312" t="s">
        <v>455</v>
      </c>
      <c r="E210" s="312" t="s">
        <v>338</v>
      </c>
      <c r="F210" s="313" t="s">
        <v>454</v>
      </c>
    </row>
    <row r="211" spans="1:6" ht="24.5" x14ac:dyDescent="0.8">
      <c r="A211" s="267" t="s">
        <v>364</v>
      </c>
      <c r="B211" s="311" t="s">
        <v>309</v>
      </c>
      <c r="C211" s="311" t="s">
        <v>477</v>
      </c>
      <c r="D211" s="312" t="s">
        <v>328</v>
      </c>
      <c r="E211" s="312" t="s">
        <v>338</v>
      </c>
      <c r="F211" s="313" t="s">
        <v>454</v>
      </c>
    </row>
    <row r="212" spans="1:6" ht="24.5" x14ac:dyDescent="0.8">
      <c r="A212" s="267" t="s">
        <v>364</v>
      </c>
      <c r="B212" s="311" t="s">
        <v>309</v>
      </c>
      <c r="C212" s="311" t="s">
        <v>477</v>
      </c>
      <c r="D212" s="312" t="s">
        <v>455</v>
      </c>
      <c r="E212" s="312" t="s">
        <v>338</v>
      </c>
      <c r="F212" s="313" t="s">
        <v>454</v>
      </c>
    </row>
    <row r="213" spans="1:6" ht="24.5" x14ac:dyDescent="0.8">
      <c r="A213" s="267" t="s">
        <v>364</v>
      </c>
      <c r="B213" s="311" t="s">
        <v>303</v>
      </c>
      <c r="C213" s="311" t="s">
        <v>379</v>
      </c>
      <c r="D213" s="312" t="s">
        <v>328</v>
      </c>
      <c r="E213" s="312" t="s">
        <v>338</v>
      </c>
      <c r="F213" s="313" t="s">
        <v>454</v>
      </c>
    </row>
    <row r="214" spans="1:6" ht="24.5" x14ac:dyDescent="0.8">
      <c r="A214" s="267" t="s">
        <v>364</v>
      </c>
      <c r="B214" s="311" t="s">
        <v>303</v>
      </c>
      <c r="C214" s="311" t="s">
        <v>379</v>
      </c>
      <c r="D214" s="312" t="s">
        <v>455</v>
      </c>
      <c r="E214" s="312" t="s">
        <v>338</v>
      </c>
      <c r="F214" s="313" t="s">
        <v>454</v>
      </c>
    </row>
    <row r="215" spans="1:6" ht="24.5" x14ac:dyDescent="0.8">
      <c r="A215" s="267" t="s">
        <v>364</v>
      </c>
      <c r="B215" s="311" t="s">
        <v>309</v>
      </c>
      <c r="C215" s="311" t="s">
        <v>478</v>
      </c>
      <c r="D215" s="312" t="s">
        <v>328</v>
      </c>
      <c r="E215" s="312" t="s">
        <v>338</v>
      </c>
      <c r="F215" s="313" t="s">
        <v>454</v>
      </c>
    </row>
    <row r="216" spans="1:6" ht="24.5" x14ac:dyDescent="0.8">
      <c r="A216" s="267" t="s">
        <v>364</v>
      </c>
      <c r="B216" s="311" t="s">
        <v>309</v>
      </c>
      <c r="C216" s="311" t="s">
        <v>478</v>
      </c>
      <c r="D216" s="312" t="s">
        <v>455</v>
      </c>
      <c r="E216" s="312" t="s">
        <v>338</v>
      </c>
      <c r="F216" s="313" t="s">
        <v>454</v>
      </c>
    </row>
    <row r="217" spans="1:6" ht="24.5" x14ac:dyDescent="0.8">
      <c r="A217" s="267" t="s">
        <v>364</v>
      </c>
      <c r="B217" s="311" t="s">
        <v>314</v>
      </c>
      <c r="C217" s="311" t="s">
        <v>479</v>
      </c>
      <c r="D217" s="312" t="s">
        <v>328</v>
      </c>
      <c r="E217" s="312" t="s">
        <v>338</v>
      </c>
      <c r="F217" s="313" t="s">
        <v>454</v>
      </c>
    </row>
    <row r="218" spans="1:6" ht="24.5" x14ac:dyDescent="0.8">
      <c r="A218" s="267" t="s">
        <v>364</v>
      </c>
      <c r="B218" s="311" t="s">
        <v>314</v>
      </c>
      <c r="C218" s="311" t="s">
        <v>479</v>
      </c>
      <c r="D218" s="312" t="s">
        <v>455</v>
      </c>
      <c r="E218" s="312" t="s">
        <v>332</v>
      </c>
      <c r="F218" s="313" t="s">
        <v>454</v>
      </c>
    </row>
    <row r="219" spans="1:6" ht="24.5" x14ac:dyDescent="0.8">
      <c r="A219" s="267" t="s">
        <v>364</v>
      </c>
      <c r="B219" s="311" t="s">
        <v>308</v>
      </c>
      <c r="C219" s="311" t="s">
        <v>480</v>
      </c>
      <c r="D219" s="312" t="s">
        <v>328</v>
      </c>
      <c r="E219" s="312" t="s">
        <v>338</v>
      </c>
      <c r="F219" s="313" t="s">
        <v>454</v>
      </c>
    </row>
    <row r="220" spans="1:6" ht="24.5" x14ac:dyDescent="0.8">
      <c r="A220" s="267" t="s">
        <v>364</v>
      </c>
      <c r="B220" s="311" t="s">
        <v>308</v>
      </c>
      <c r="C220" s="311" t="s">
        <v>480</v>
      </c>
      <c r="D220" s="312" t="s">
        <v>455</v>
      </c>
      <c r="E220" s="312" t="s">
        <v>338</v>
      </c>
      <c r="F220" s="313" t="s">
        <v>454</v>
      </c>
    </row>
    <row r="221" spans="1:6" ht="24.5" x14ac:dyDescent="0.8">
      <c r="A221" s="267" t="s">
        <v>364</v>
      </c>
      <c r="B221" s="311" t="s">
        <v>319</v>
      </c>
      <c r="C221" s="311" t="s">
        <v>481</v>
      </c>
      <c r="D221" s="312" t="s">
        <v>328</v>
      </c>
      <c r="E221" s="312" t="s">
        <v>332</v>
      </c>
      <c r="F221" s="313" t="s">
        <v>454</v>
      </c>
    </row>
    <row r="222" spans="1:6" ht="24.5" x14ac:dyDescent="0.8">
      <c r="A222" s="267" t="s">
        <v>364</v>
      </c>
      <c r="B222" s="311" t="s">
        <v>319</v>
      </c>
      <c r="C222" s="311" t="s">
        <v>481</v>
      </c>
      <c r="D222" s="312" t="s">
        <v>455</v>
      </c>
      <c r="E222" s="312" t="s">
        <v>332</v>
      </c>
      <c r="F222" s="313" t="s">
        <v>454</v>
      </c>
    </row>
    <row r="223" spans="1:6" ht="24.5" x14ac:dyDescent="0.8">
      <c r="A223" s="267" t="s">
        <v>364</v>
      </c>
      <c r="B223" s="311" t="s">
        <v>308</v>
      </c>
      <c r="C223" s="311" t="s">
        <v>383</v>
      </c>
      <c r="D223" s="312" t="s">
        <v>328</v>
      </c>
      <c r="E223" s="312" t="s">
        <v>338</v>
      </c>
      <c r="F223" s="313" t="s">
        <v>454</v>
      </c>
    </row>
    <row r="224" spans="1:6" ht="24.5" x14ac:dyDescent="0.8">
      <c r="A224" s="267" t="s">
        <v>364</v>
      </c>
      <c r="B224" s="311" t="s">
        <v>308</v>
      </c>
      <c r="C224" s="311" t="s">
        <v>383</v>
      </c>
      <c r="D224" s="312" t="s">
        <v>455</v>
      </c>
      <c r="E224" s="312" t="s">
        <v>338</v>
      </c>
      <c r="F224" s="313" t="s">
        <v>454</v>
      </c>
    </row>
    <row r="225" spans="1:6" ht="24.5" x14ac:dyDescent="0.8">
      <c r="A225" s="267" t="s">
        <v>364</v>
      </c>
      <c r="B225" s="311" t="s">
        <v>309</v>
      </c>
      <c r="C225" s="311" t="s">
        <v>482</v>
      </c>
      <c r="D225" s="312" t="s">
        <v>328</v>
      </c>
      <c r="E225" s="312" t="s">
        <v>332</v>
      </c>
      <c r="F225" s="313" t="s">
        <v>454</v>
      </c>
    </row>
    <row r="226" spans="1:6" ht="24.5" x14ac:dyDescent="0.8">
      <c r="A226" s="267" t="s">
        <v>364</v>
      </c>
      <c r="B226" s="311" t="s">
        <v>309</v>
      </c>
      <c r="C226" s="311" t="s">
        <v>482</v>
      </c>
      <c r="D226" s="312" t="s">
        <v>455</v>
      </c>
      <c r="E226" s="312" t="s">
        <v>332</v>
      </c>
      <c r="F226" s="313" t="s">
        <v>454</v>
      </c>
    </row>
    <row r="227" spans="1:6" ht="24.5" x14ac:dyDescent="0.8">
      <c r="A227" s="267" t="s">
        <v>364</v>
      </c>
      <c r="B227" s="311" t="s">
        <v>309</v>
      </c>
      <c r="C227" s="311" t="s">
        <v>483</v>
      </c>
      <c r="D227" s="312" t="s">
        <v>328</v>
      </c>
      <c r="E227" s="312" t="s">
        <v>338</v>
      </c>
      <c r="F227" s="313" t="s">
        <v>454</v>
      </c>
    </row>
    <row r="228" spans="1:6" ht="24.5" x14ac:dyDescent="0.8">
      <c r="A228" s="267" t="s">
        <v>364</v>
      </c>
      <c r="B228" s="311" t="s">
        <v>309</v>
      </c>
      <c r="C228" s="311" t="s">
        <v>483</v>
      </c>
      <c r="D228" s="312" t="s">
        <v>455</v>
      </c>
      <c r="E228" s="312" t="s">
        <v>338</v>
      </c>
      <c r="F228" s="313" t="s">
        <v>454</v>
      </c>
    </row>
    <row r="229" spans="1:6" ht="24.5" x14ac:dyDescent="0.8">
      <c r="A229" s="267" t="s">
        <v>364</v>
      </c>
      <c r="B229" s="311" t="s">
        <v>308</v>
      </c>
      <c r="C229" s="311" t="s">
        <v>484</v>
      </c>
      <c r="D229" s="312" t="s">
        <v>328</v>
      </c>
      <c r="E229" s="312" t="s">
        <v>332</v>
      </c>
      <c r="F229" s="313" t="s">
        <v>454</v>
      </c>
    </row>
    <row r="230" spans="1:6" ht="24.5" x14ac:dyDescent="0.8">
      <c r="A230" s="267" t="s">
        <v>364</v>
      </c>
      <c r="B230" s="311" t="s">
        <v>308</v>
      </c>
      <c r="C230" s="311" t="s">
        <v>484</v>
      </c>
      <c r="D230" s="312" t="s">
        <v>455</v>
      </c>
      <c r="E230" s="312" t="s">
        <v>332</v>
      </c>
      <c r="F230" s="313" t="s">
        <v>454</v>
      </c>
    </row>
    <row r="231" spans="1:6" ht="24.5" x14ac:dyDescent="0.8">
      <c r="A231" s="267" t="s">
        <v>364</v>
      </c>
      <c r="B231" s="311" t="s">
        <v>311</v>
      </c>
      <c r="C231" s="311" t="s">
        <v>376</v>
      </c>
      <c r="D231" s="312" t="s">
        <v>328</v>
      </c>
      <c r="E231" s="312" t="s">
        <v>338</v>
      </c>
      <c r="F231" s="313" t="s">
        <v>454</v>
      </c>
    </row>
    <row r="232" spans="1:6" ht="24.5" x14ac:dyDescent="0.8">
      <c r="A232" s="267" t="s">
        <v>364</v>
      </c>
      <c r="B232" s="311" t="s">
        <v>311</v>
      </c>
      <c r="C232" s="311" t="s">
        <v>376</v>
      </c>
      <c r="D232" s="312" t="s">
        <v>455</v>
      </c>
      <c r="E232" s="312" t="s">
        <v>338</v>
      </c>
      <c r="F232" s="313" t="s">
        <v>454</v>
      </c>
    </row>
    <row r="233" spans="1:6" ht="24.5" x14ac:dyDescent="0.8">
      <c r="A233" s="267" t="s">
        <v>364</v>
      </c>
      <c r="B233" s="311" t="s">
        <v>308</v>
      </c>
      <c r="C233" s="311" t="s">
        <v>485</v>
      </c>
      <c r="D233" s="312" t="s">
        <v>328</v>
      </c>
      <c r="E233" s="312" t="s">
        <v>338</v>
      </c>
      <c r="F233" s="313" t="s">
        <v>454</v>
      </c>
    </row>
    <row r="234" spans="1:6" ht="24.5" x14ac:dyDescent="0.8">
      <c r="A234" s="267" t="s">
        <v>364</v>
      </c>
      <c r="B234" s="311" t="s">
        <v>308</v>
      </c>
      <c r="C234" s="311" t="s">
        <v>485</v>
      </c>
      <c r="D234" s="312" t="s">
        <v>455</v>
      </c>
      <c r="E234" s="312" t="s">
        <v>338</v>
      </c>
      <c r="F234" s="313" t="s">
        <v>454</v>
      </c>
    </row>
    <row r="235" spans="1:6" ht="24.5" x14ac:dyDescent="0.8">
      <c r="A235" s="267" t="s">
        <v>364</v>
      </c>
      <c r="B235" s="311" t="s">
        <v>309</v>
      </c>
      <c r="C235" s="311" t="s">
        <v>486</v>
      </c>
      <c r="D235" s="312" t="s">
        <v>328</v>
      </c>
      <c r="E235" s="312" t="s">
        <v>332</v>
      </c>
      <c r="F235" s="313" t="s">
        <v>454</v>
      </c>
    </row>
    <row r="236" spans="1:6" ht="24.5" x14ac:dyDescent="0.8">
      <c r="A236" s="267" t="s">
        <v>364</v>
      </c>
      <c r="B236" s="311" t="s">
        <v>309</v>
      </c>
      <c r="C236" s="311" t="s">
        <v>486</v>
      </c>
      <c r="D236" s="312" t="s">
        <v>455</v>
      </c>
      <c r="E236" s="312" t="s">
        <v>332</v>
      </c>
      <c r="F236" s="313" t="s">
        <v>454</v>
      </c>
    </row>
    <row r="237" spans="1:6" x14ac:dyDescent="0.8">
      <c r="A237" s="272" t="s">
        <v>384</v>
      </c>
      <c r="B237" s="273" t="s">
        <v>300</v>
      </c>
      <c r="C237" s="273" t="s">
        <v>439</v>
      </c>
      <c r="D237" s="274" t="s">
        <v>455</v>
      </c>
      <c r="E237" s="274" t="s">
        <v>338</v>
      </c>
      <c r="F237" s="275" t="s">
        <v>454</v>
      </c>
    </row>
    <row r="238" spans="1:6" x14ac:dyDescent="0.8">
      <c r="A238" s="272" t="s">
        <v>384</v>
      </c>
      <c r="B238" s="273" t="s">
        <v>318</v>
      </c>
      <c r="C238" s="273" t="s">
        <v>385</v>
      </c>
      <c r="D238" s="274" t="s">
        <v>455</v>
      </c>
      <c r="E238" s="274" t="s">
        <v>334</v>
      </c>
      <c r="F238" s="275" t="s">
        <v>487</v>
      </c>
    </row>
    <row r="239" spans="1:6" x14ac:dyDescent="0.8">
      <c r="A239" s="272" t="s">
        <v>384</v>
      </c>
      <c r="B239" s="273" t="s">
        <v>300</v>
      </c>
      <c r="C239" s="273" t="s">
        <v>442</v>
      </c>
      <c r="D239" s="274" t="s">
        <v>455</v>
      </c>
      <c r="E239" s="274" t="s">
        <v>332</v>
      </c>
      <c r="F239" s="275" t="s">
        <v>454</v>
      </c>
    </row>
    <row r="240" spans="1:6" x14ac:dyDescent="0.8">
      <c r="A240" s="272" t="s">
        <v>384</v>
      </c>
      <c r="B240" s="273" t="s">
        <v>300</v>
      </c>
      <c r="C240" s="273" t="s">
        <v>439</v>
      </c>
      <c r="D240" s="274" t="s">
        <v>328</v>
      </c>
      <c r="E240" s="274" t="s">
        <v>329</v>
      </c>
      <c r="F240" s="275" t="s">
        <v>454</v>
      </c>
    </row>
    <row r="241" spans="1:6" x14ac:dyDescent="0.8">
      <c r="A241" s="272" t="s">
        <v>384</v>
      </c>
      <c r="B241" s="273" t="s">
        <v>318</v>
      </c>
      <c r="C241" s="273" t="s">
        <v>385</v>
      </c>
      <c r="D241" s="274" t="s">
        <v>328</v>
      </c>
      <c r="E241" s="274" t="s">
        <v>334</v>
      </c>
      <c r="F241" s="275" t="s">
        <v>487</v>
      </c>
    </row>
    <row r="242" spans="1:6" x14ac:dyDescent="0.8">
      <c r="A242" s="272" t="s">
        <v>384</v>
      </c>
      <c r="B242" s="273" t="s">
        <v>300</v>
      </c>
      <c r="C242" s="273" t="s">
        <v>442</v>
      </c>
      <c r="D242" s="274" t="s">
        <v>328</v>
      </c>
      <c r="E242" s="274" t="s">
        <v>338</v>
      </c>
      <c r="F242" s="275" t="s">
        <v>454</v>
      </c>
    </row>
    <row r="243" spans="1:6" ht="24.5" x14ac:dyDescent="0.8">
      <c r="A243" s="276" t="s">
        <v>387</v>
      </c>
      <c r="B243" s="277" t="s">
        <v>311</v>
      </c>
      <c r="C243" s="277" t="s">
        <v>488</v>
      </c>
      <c r="D243" s="278" t="s">
        <v>328</v>
      </c>
      <c r="E243" s="278" t="s">
        <v>338</v>
      </c>
      <c r="F243" s="314" t="s">
        <v>454</v>
      </c>
    </row>
    <row r="244" spans="1:6" ht="36.65" customHeight="1" x14ac:dyDescent="0.8">
      <c r="A244" s="276" t="s">
        <v>387</v>
      </c>
      <c r="B244" s="277" t="s">
        <v>311</v>
      </c>
      <c r="C244" s="277" t="s">
        <v>488</v>
      </c>
      <c r="D244" s="278" t="s">
        <v>455</v>
      </c>
      <c r="E244" s="278" t="s">
        <v>338</v>
      </c>
      <c r="F244" s="314" t="s">
        <v>454</v>
      </c>
    </row>
    <row r="245" spans="1:6" ht="24.5" x14ac:dyDescent="0.8">
      <c r="A245" s="276" t="s">
        <v>387</v>
      </c>
      <c r="B245" s="280" t="s">
        <v>311</v>
      </c>
      <c r="C245" s="280" t="s">
        <v>489</v>
      </c>
      <c r="D245" s="278" t="s">
        <v>328</v>
      </c>
      <c r="E245" s="278" t="s">
        <v>332</v>
      </c>
      <c r="F245" s="300" t="s">
        <v>454</v>
      </c>
    </row>
    <row r="246" spans="1:6" ht="24.5" x14ac:dyDescent="0.8">
      <c r="A246" s="276" t="s">
        <v>387</v>
      </c>
      <c r="B246" s="280" t="s">
        <v>311</v>
      </c>
      <c r="C246" s="280" t="s">
        <v>489</v>
      </c>
      <c r="D246" s="278" t="s">
        <v>455</v>
      </c>
      <c r="E246" s="278" t="s">
        <v>332</v>
      </c>
      <c r="F246" s="300" t="s">
        <v>454</v>
      </c>
    </row>
    <row r="247" spans="1:6" ht="24.5" x14ac:dyDescent="0.8">
      <c r="A247" s="276" t="s">
        <v>387</v>
      </c>
      <c r="B247" s="280" t="s">
        <v>317</v>
      </c>
      <c r="C247" s="280" t="s">
        <v>395</v>
      </c>
      <c r="D247" s="278" t="s">
        <v>328</v>
      </c>
      <c r="E247" s="278" t="s">
        <v>332</v>
      </c>
      <c r="F247" s="300" t="s">
        <v>454</v>
      </c>
    </row>
    <row r="248" spans="1:6" ht="24.5" x14ac:dyDescent="0.8">
      <c r="A248" s="276" t="s">
        <v>387</v>
      </c>
      <c r="B248" s="280" t="s">
        <v>317</v>
      </c>
      <c r="C248" s="280" t="s">
        <v>395</v>
      </c>
      <c r="D248" s="278" t="s">
        <v>455</v>
      </c>
      <c r="E248" s="278" t="s">
        <v>332</v>
      </c>
      <c r="F248" s="300" t="s">
        <v>454</v>
      </c>
    </row>
    <row r="249" spans="1:6" ht="24.5" x14ac:dyDescent="0.8">
      <c r="A249" s="276" t="s">
        <v>387</v>
      </c>
      <c r="B249" s="280" t="s">
        <v>317</v>
      </c>
      <c r="C249" s="280" t="s">
        <v>490</v>
      </c>
      <c r="D249" s="278" t="s">
        <v>328</v>
      </c>
      <c r="E249" s="278" t="s">
        <v>338</v>
      </c>
      <c r="F249" s="300" t="s">
        <v>454</v>
      </c>
    </row>
    <row r="250" spans="1:6" ht="24.5" x14ac:dyDescent="0.8">
      <c r="A250" s="276" t="s">
        <v>387</v>
      </c>
      <c r="B250" s="280" t="s">
        <v>317</v>
      </c>
      <c r="C250" s="280" t="s">
        <v>490</v>
      </c>
      <c r="D250" s="278" t="s">
        <v>455</v>
      </c>
      <c r="E250" s="278" t="s">
        <v>338</v>
      </c>
      <c r="F250" s="300" t="s">
        <v>454</v>
      </c>
    </row>
    <row r="251" spans="1:6" ht="24.5" x14ac:dyDescent="0.8">
      <c r="A251" s="276" t="s">
        <v>387</v>
      </c>
      <c r="B251" s="280" t="s">
        <v>317</v>
      </c>
      <c r="C251" s="280" t="s">
        <v>354</v>
      </c>
      <c r="D251" s="278" t="s">
        <v>328</v>
      </c>
      <c r="E251" s="278" t="s">
        <v>334</v>
      </c>
      <c r="F251" s="300" t="s">
        <v>454</v>
      </c>
    </row>
    <row r="252" spans="1:6" ht="24.5" x14ac:dyDescent="0.8">
      <c r="A252" s="276" t="s">
        <v>387</v>
      </c>
      <c r="B252" s="280" t="s">
        <v>317</v>
      </c>
      <c r="C252" s="280" t="s">
        <v>354</v>
      </c>
      <c r="D252" s="278" t="s">
        <v>455</v>
      </c>
      <c r="E252" s="278" t="s">
        <v>334</v>
      </c>
      <c r="F252" s="300" t="s">
        <v>454</v>
      </c>
    </row>
    <row r="253" spans="1:6" ht="24.5" x14ac:dyDescent="0.8">
      <c r="A253" s="276" t="s">
        <v>387</v>
      </c>
      <c r="B253" s="280" t="s">
        <v>317</v>
      </c>
      <c r="C253" s="280" t="s">
        <v>399</v>
      </c>
      <c r="D253" s="278" t="s">
        <v>328</v>
      </c>
      <c r="E253" s="278" t="s">
        <v>332</v>
      </c>
      <c r="F253" s="300" t="s">
        <v>454</v>
      </c>
    </row>
    <row r="254" spans="1:6" ht="24.5" x14ac:dyDescent="0.8">
      <c r="A254" s="276" t="s">
        <v>387</v>
      </c>
      <c r="B254" s="280" t="s">
        <v>317</v>
      </c>
      <c r="C254" s="280" t="s">
        <v>399</v>
      </c>
      <c r="D254" s="278" t="s">
        <v>455</v>
      </c>
      <c r="E254" s="278" t="s">
        <v>332</v>
      </c>
      <c r="F254" s="300" t="s">
        <v>454</v>
      </c>
    </row>
    <row r="255" spans="1:6" ht="24.5" x14ac:dyDescent="0.8">
      <c r="A255" s="276" t="s">
        <v>387</v>
      </c>
      <c r="B255" s="280" t="s">
        <v>302</v>
      </c>
      <c r="C255" s="280" t="s">
        <v>388</v>
      </c>
      <c r="D255" s="278" t="s">
        <v>328</v>
      </c>
      <c r="E255" s="278" t="s">
        <v>329</v>
      </c>
      <c r="F255" s="300" t="s">
        <v>454</v>
      </c>
    </row>
    <row r="256" spans="1:6" ht="24.5" x14ac:dyDescent="0.8">
      <c r="A256" s="276" t="s">
        <v>387</v>
      </c>
      <c r="B256" s="280" t="s">
        <v>302</v>
      </c>
      <c r="C256" s="280" t="s">
        <v>388</v>
      </c>
      <c r="D256" s="278" t="s">
        <v>455</v>
      </c>
      <c r="E256" s="278" t="s">
        <v>338</v>
      </c>
      <c r="F256" s="300" t="s">
        <v>454</v>
      </c>
    </row>
    <row r="257" spans="1:6" ht="24.5" x14ac:dyDescent="0.8">
      <c r="A257" s="276" t="s">
        <v>387</v>
      </c>
      <c r="B257" s="280" t="s">
        <v>317</v>
      </c>
      <c r="C257" s="280" t="s">
        <v>397</v>
      </c>
      <c r="D257" s="278" t="s">
        <v>328</v>
      </c>
      <c r="E257" s="278" t="s">
        <v>329</v>
      </c>
      <c r="F257" s="300" t="s">
        <v>454</v>
      </c>
    </row>
    <row r="258" spans="1:6" ht="24.5" x14ac:dyDescent="0.8">
      <c r="A258" s="276" t="s">
        <v>387</v>
      </c>
      <c r="B258" s="280" t="s">
        <v>317</v>
      </c>
      <c r="C258" s="280" t="s">
        <v>397</v>
      </c>
      <c r="D258" s="278" t="s">
        <v>455</v>
      </c>
      <c r="E258" s="278" t="s">
        <v>329</v>
      </c>
      <c r="F258" s="300" t="s">
        <v>454</v>
      </c>
    </row>
    <row r="259" spans="1:6" ht="24.5" x14ac:dyDescent="0.8">
      <c r="A259" s="301" t="s">
        <v>400</v>
      </c>
      <c r="B259" s="302" t="s">
        <v>310</v>
      </c>
      <c r="C259" s="302" t="s">
        <v>357</v>
      </c>
      <c r="D259" s="303" t="s">
        <v>455</v>
      </c>
      <c r="E259" s="303" t="s">
        <v>329</v>
      </c>
      <c r="F259" s="304" t="s">
        <v>454</v>
      </c>
    </row>
    <row r="260" spans="1:6" ht="24.5" x14ac:dyDescent="0.8">
      <c r="A260" s="301" t="s">
        <v>400</v>
      </c>
      <c r="B260" s="302" t="s">
        <v>310</v>
      </c>
      <c r="C260" s="302" t="s">
        <v>491</v>
      </c>
      <c r="D260" s="303" t="s">
        <v>328</v>
      </c>
      <c r="E260" s="303" t="s">
        <v>338</v>
      </c>
      <c r="F260" s="304" t="s">
        <v>454</v>
      </c>
    </row>
    <row r="261" spans="1:6" ht="24.5" x14ac:dyDescent="0.8">
      <c r="A261" s="301" t="s">
        <v>400</v>
      </c>
      <c r="B261" s="302" t="s">
        <v>310</v>
      </c>
      <c r="C261" s="302" t="s">
        <v>491</v>
      </c>
      <c r="D261" s="303" t="s">
        <v>455</v>
      </c>
      <c r="E261" s="303" t="s">
        <v>338</v>
      </c>
      <c r="F261" s="304" t="s">
        <v>454</v>
      </c>
    </row>
    <row r="262" spans="1:6" ht="24.5" x14ac:dyDescent="0.8">
      <c r="A262" s="301" t="s">
        <v>400</v>
      </c>
      <c r="B262" s="302" t="s">
        <v>310</v>
      </c>
      <c r="C262" s="302" t="s">
        <v>357</v>
      </c>
      <c r="D262" s="303" t="s">
        <v>328</v>
      </c>
      <c r="E262" s="303" t="s">
        <v>329</v>
      </c>
      <c r="F262" s="304" t="s">
        <v>454</v>
      </c>
    </row>
    <row r="263" spans="1:6" ht="24.5" x14ac:dyDescent="0.8">
      <c r="A263" s="289" t="s">
        <v>405</v>
      </c>
      <c r="B263" s="290" t="s">
        <v>304</v>
      </c>
      <c r="C263" s="290" t="s">
        <v>492</v>
      </c>
      <c r="D263" s="305" t="s">
        <v>328</v>
      </c>
      <c r="E263" s="305" t="s">
        <v>338</v>
      </c>
      <c r="F263" s="315" t="s">
        <v>454</v>
      </c>
    </row>
    <row r="264" spans="1:6" ht="24.5" x14ac:dyDescent="0.8">
      <c r="A264" s="289" t="s">
        <v>405</v>
      </c>
      <c r="B264" s="290" t="s">
        <v>304</v>
      </c>
      <c r="C264" s="290" t="s">
        <v>492</v>
      </c>
      <c r="D264" s="305" t="s">
        <v>455</v>
      </c>
      <c r="E264" s="305" t="s">
        <v>329</v>
      </c>
      <c r="F264" s="315" t="s">
        <v>454</v>
      </c>
    </row>
    <row r="265" spans="1:6" ht="24.5" x14ac:dyDescent="0.8">
      <c r="A265" s="289" t="s">
        <v>405</v>
      </c>
      <c r="B265" s="290" t="s">
        <v>315</v>
      </c>
      <c r="C265" s="290" t="s">
        <v>315</v>
      </c>
      <c r="D265" s="305" t="s">
        <v>328</v>
      </c>
      <c r="E265" s="305" t="s">
        <v>329</v>
      </c>
      <c r="F265" s="315" t="s">
        <v>454</v>
      </c>
    </row>
    <row r="266" spans="1:6" ht="25.25" thickBot="1" x14ac:dyDescent="0.95">
      <c r="A266" s="306" t="s">
        <v>405</v>
      </c>
      <c r="B266" s="307" t="s">
        <v>315</v>
      </c>
      <c r="C266" s="307" t="s">
        <v>315</v>
      </c>
      <c r="D266" s="308" t="s">
        <v>455</v>
      </c>
      <c r="E266" s="308" t="s">
        <v>338</v>
      </c>
      <c r="F266" s="316" t="s">
        <v>454</v>
      </c>
    </row>
    <row r="267" spans="1:6" x14ac:dyDescent="0.8">
      <c r="A267" s="310"/>
      <c r="B267" s="310"/>
      <c r="C267" s="310"/>
      <c r="D267" s="310"/>
      <c r="E267" s="310"/>
      <c r="F267" s="310"/>
    </row>
    <row r="268" spans="1:6" x14ac:dyDescent="0.8">
      <c r="A268" s="248" t="s">
        <v>493</v>
      </c>
    </row>
    <row r="269" spans="1:6" x14ac:dyDescent="0.8">
      <c r="A269" s="248" t="s">
        <v>494</v>
      </c>
    </row>
    <row r="270" spans="1:6" x14ac:dyDescent="0.8">
      <c r="A270" s="472" t="s">
        <v>496</v>
      </c>
      <c r="B270" s="472"/>
      <c r="C270" s="472"/>
      <c r="D270" s="472"/>
      <c r="E270" s="472"/>
      <c r="F270" s="472"/>
    </row>
    <row r="271" spans="1:6" ht="18" customHeight="1" x14ac:dyDescent="0.8">
      <c r="A271" s="317" t="s">
        <v>495</v>
      </c>
      <c r="B271" s="318"/>
      <c r="C271" s="318"/>
      <c r="D271" s="318"/>
      <c r="E271" s="318"/>
      <c r="F271" s="318"/>
    </row>
    <row r="272" spans="1:6" x14ac:dyDescent="0.8">
      <c r="A272" s="473" t="s">
        <v>497</v>
      </c>
      <c r="B272" s="473"/>
      <c r="C272" s="473"/>
      <c r="D272" s="473"/>
      <c r="E272" s="473"/>
      <c r="F272" s="473"/>
    </row>
    <row r="273" spans="1:6" x14ac:dyDescent="0.8">
      <c r="A273" s="474" t="s">
        <v>498</v>
      </c>
      <c r="B273" s="474"/>
      <c r="C273" s="474"/>
      <c r="D273" s="474"/>
      <c r="E273" s="474"/>
      <c r="F273" s="474"/>
    </row>
    <row r="274" spans="1:6" x14ac:dyDescent="0.8">
      <c r="A274" s="474" t="s">
        <v>499</v>
      </c>
      <c r="B274" s="474"/>
      <c r="C274" s="474"/>
      <c r="D274" s="474"/>
      <c r="E274" s="474"/>
      <c r="F274" s="474"/>
    </row>
  </sheetData>
  <mergeCells count="5">
    <mergeCell ref="A1:F1"/>
    <mergeCell ref="A270:F270"/>
    <mergeCell ref="A272:F272"/>
    <mergeCell ref="A273:F273"/>
    <mergeCell ref="A274:F274"/>
  </mergeCells>
  <pageMargins left="0.75" right="0.75" top="1" bottom="1" header="0.4921259845" footer="0.4921259845"/>
  <pageSetup paperSize="9" scale="82" fitToHeight="0" orientation="portrait" r:id="rId1"/>
  <headerFooter alignWithMargins="0"/>
  <rowBreaks count="1" manualBreakCount="1">
    <brk id="32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7"/>
  <sheetViews>
    <sheetView view="pageBreakPreview" topLeftCell="A19" zoomScaleNormal="100" zoomScaleSheetLayoutView="100" workbookViewId="0">
      <selection activeCell="J8" sqref="J8"/>
    </sheetView>
  </sheetViews>
  <sheetFormatPr defaultColWidth="9" defaultRowHeight="16" x14ac:dyDescent="0.8"/>
  <cols>
    <col min="1" max="1" width="21.625" style="319" customWidth="1"/>
    <col min="2" max="2" width="15.125" style="319" customWidth="1"/>
    <col min="3" max="3" width="22" style="319" customWidth="1"/>
    <col min="4" max="4" width="33.75" style="319" customWidth="1"/>
    <col min="5" max="5" width="9.125" style="319" customWidth="1"/>
    <col min="6" max="6" width="9.5" style="319" customWidth="1"/>
    <col min="7" max="7" width="12" style="319" customWidth="1"/>
    <col min="8" max="8" width="12.875" style="319" customWidth="1"/>
    <col min="9" max="9" width="21" style="310" customWidth="1"/>
    <col min="10" max="16384" width="9" style="319"/>
  </cols>
  <sheetData>
    <row r="1" spans="1:9" ht="45" customHeight="1" thickBot="1" x14ac:dyDescent="1.1499999999999999">
      <c r="A1" s="475" t="s">
        <v>233</v>
      </c>
      <c r="B1" s="475"/>
      <c r="C1" s="475"/>
      <c r="D1" s="475"/>
      <c r="E1" s="475"/>
      <c r="F1" s="475"/>
      <c r="G1" s="475"/>
      <c r="H1" s="475"/>
      <c r="I1" s="354"/>
    </row>
    <row r="2" spans="1:9" ht="128.75" thickBot="1" x14ac:dyDescent="0.95">
      <c r="A2" s="250" t="s">
        <v>119</v>
      </c>
      <c r="B2" s="251" t="s">
        <v>64</v>
      </c>
      <c r="C2" s="251" t="s">
        <v>72</v>
      </c>
      <c r="D2" s="251" t="s">
        <v>227</v>
      </c>
      <c r="E2" s="251" t="s">
        <v>228</v>
      </c>
      <c r="F2" s="251" t="s">
        <v>229</v>
      </c>
      <c r="G2" s="251" t="s">
        <v>230</v>
      </c>
      <c r="H2" s="253" t="s">
        <v>234</v>
      </c>
      <c r="I2" s="320" t="s">
        <v>500</v>
      </c>
    </row>
    <row r="3" spans="1:9" ht="24.5" x14ac:dyDescent="0.8">
      <c r="A3" s="321" t="s">
        <v>344</v>
      </c>
      <c r="B3" s="322">
        <v>3</v>
      </c>
      <c r="C3" s="322" t="s">
        <v>317</v>
      </c>
      <c r="D3" s="322" t="s">
        <v>457</v>
      </c>
      <c r="E3" s="322" t="s">
        <v>455</v>
      </c>
      <c r="F3" s="322" t="s">
        <v>334</v>
      </c>
      <c r="G3" s="322" t="s">
        <v>454</v>
      </c>
      <c r="H3" s="323">
        <v>44428</v>
      </c>
      <c r="I3" s="324" t="s">
        <v>510</v>
      </c>
    </row>
    <row r="4" spans="1:9" ht="24.5" x14ac:dyDescent="0.8">
      <c r="A4" s="321" t="s">
        <v>344</v>
      </c>
      <c r="B4" s="322">
        <v>3</v>
      </c>
      <c r="C4" s="322" t="s">
        <v>317</v>
      </c>
      <c r="D4" s="322" t="s">
        <v>501</v>
      </c>
      <c r="E4" s="322" t="s">
        <v>455</v>
      </c>
      <c r="F4" s="322" t="s">
        <v>334</v>
      </c>
      <c r="G4" s="322" t="s">
        <v>454</v>
      </c>
      <c r="H4" s="323">
        <v>44428</v>
      </c>
      <c r="I4" s="324" t="s">
        <v>510</v>
      </c>
    </row>
    <row r="5" spans="1:9" ht="24.5" x14ac:dyDescent="0.8">
      <c r="A5" s="321" t="s">
        <v>344</v>
      </c>
      <c r="B5" s="322">
        <v>3</v>
      </c>
      <c r="C5" s="322" t="s">
        <v>317</v>
      </c>
      <c r="D5" s="322" t="s">
        <v>465</v>
      </c>
      <c r="E5" s="322" t="s">
        <v>455</v>
      </c>
      <c r="F5" s="322" t="s">
        <v>334</v>
      </c>
      <c r="G5" s="322" t="s">
        <v>454</v>
      </c>
      <c r="H5" s="323">
        <v>44428</v>
      </c>
      <c r="I5" s="324" t="s">
        <v>510</v>
      </c>
    </row>
    <row r="6" spans="1:9" ht="24.5" x14ac:dyDescent="0.8">
      <c r="A6" s="321" t="s">
        <v>344</v>
      </c>
      <c r="B6" s="322">
        <v>3</v>
      </c>
      <c r="C6" s="322" t="s">
        <v>317</v>
      </c>
      <c r="D6" s="322" t="s">
        <v>354</v>
      </c>
      <c r="E6" s="322" t="s">
        <v>455</v>
      </c>
      <c r="F6" s="322" t="s">
        <v>334</v>
      </c>
      <c r="G6" s="322" t="s">
        <v>454</v>
      </c>
      <c r="H6" s="323">
        <v>44428</v>
      </c>
      <c r="I6" s="324" t="s">
        <v>510</v>
      </c>
    </row>
    <row r="7" spans="1:9" ht="24.5" x14ac:dyDescent="0.8">
      <c r="A7" s="321" t="s">
        <v>344</v>
      </c>
      <c r="B7" s="322">
        <v>3</v>
      </c>
      <c r="C7" s="322" t="s">
        <v>317</v>
      </c>
      <c r="D7" s="322" t="s">
        <v>463</v>
      </c>
      <c r="E7" s="322" t="s">
        <v>455</v>
      </c>
      <c r="F7" s="322" t="s">
        <v>334</v>
      </c>
      <c r="G7" s="322" t="s">
        <v>454</v>
      </c>
      <c r="H7" s="323">
        <v>44428</v>
      </c>
      <c r="I7" s="324" t="s">
        <v>510</v>
      </c>
    </row>
    <row r="8" spans="1:9" ht="32" x14ac:dyDescent="0.8">
      <c r="A8" s="325" t="s">
        <v>355</v>
      </c>
      <c r="B8" s="326">
        <v>3</v>
      </c>
      <c r="C8" s="326" t="s">
        <v>310</v>
      </c>
      <c r="D8" s="326" t="s">
        <v>357</v>
      </c>
      <c r="E8" s="326" t="s">
        <v>455</v>
      </c>
      <c r="F8" s="326" t="s">
        <v>334</v>
      </c>
      <c r="G8" s="326" t="s">
        <v>454</v>
      </c>
      <c r="H8" s="327">
        <v>44438</v>
      </c>
      <c r="I8" s="324" t="s">
        <v>510</v>
      </c>
    </row>
    <row r="9" spans="1:9" ht="32" x14ac:dyDescent="0.8">
      <c r="A9" s="325" t="s">
        <v>355</v>
      </c>
      <c r="B9" s="326">
        <v>3</v>
      </c>
      <c r="C9" s="326" t="s">
        <v>311</v>
      </c>
      <c r="D9" s="326" t="s">
        <v>502</v>
      </c>
      <c r="E9" s="326" t="s">
        <v>455</v>
      </c>
      <c r="F9" s="326" t="s">
        <v>334</v>
      </c>
      <c r="G9" s="326" t="s">
        <v>454</v>
      </c>
      <c r="H9" s="327">
        <v>44438</v>
      </c>
      <c r="I9" s="324" t="s">
        <v>510</v>
      </c>
    </row>
    <row r="10" spans="1:9" ht="32" x14ac:dyDescent="0.8">
      <c r="A10" s="325" t="s">
        <v>355</v>
      </c>
      <c r="B10" s="326">
        <v>3</v>
      </c>
      <c r="C10" s="326" t="s">
        <v>306</v>
      </c>
      <c r="D10" s="326" t="s">
        <v>359</v>
      </c>
      <c r="E10" s="326" t="s">
        <v>455</v>
      </c>
      <c r="F10" s="326" t="s">
        <v>334</v>
      </c>
      <c r="G10" s="326" t="s">
        <v>454</v>
      </c>
      <c r="H10" s="327">
        <v>44438</v>
      </c>
      <c r="I10" s="324" t="s">
        <v>510</v>
      </c>
    </row>
    <row r="11" spans="1:9" ht="32" x14ac:dyDescent="0.8">
      <c r="A11" s="325" t="s">
        <v>355</v>
      </c>
      <c r="B11" s="326">
        <v>3</v>
      </c>
      <c r="C11" s="326" t="s">
        <v>306</v>
      </c>
      <c r="D11" s="326" t="s">
        <v>467</v>
      </c>
      <c r="E11" s="326" t="s">
        <v>455</v>
      </c>
      <c r="F11" s="326" t="s">
        <v>334</v>
      </c>
      <c r="G11" s="326" t="s">
        <v>454</v>
      </c>
      <c r="H11" s="327">
        <v>44438</v>
      </c>
      <c r="I11" s="324" t="s">
        <v>510</v>
      </c>
    </row>
    <row r="12" spans="1:9" ht="32" x14ac:dyDescent="0.8">
      <c r="A12" s="325" t="s">
        <v>355</v>
      </c>
      <c r="B12" s="326">
        <v>3</v>
      </c>
      <c r="C12" s="326" t="s">
        <v>311</v>
      </c>
      <c r="D12" s="326" t="s">
        <v>311</v>
      </c>
      <c r="E12" s="326" t="s">
        <v>455</v>
      </c>
      <c r="F12" s="326" t="s">
        <v>334</v>
      </c>
      <c r="G12" s="326" t="s">
        <v>454</v>
      </c>
      <c r="H12" s="327">
        <v>44438</v>
      </c>
      <c r="I12" s="324" t="s">
        <v>510</v>
      </c>
    </row>
    <row r="13" spans="1:9" ht="32" x14ac:dyDescent="0.8">
      <c r="A13" s="325" t="s">
        <v>355</v>
      </c>
      <c r="B13" s="326">
        <v>3</v>
      </c>
      <c r="C13" s="326" t="s">
        <v>306</v>
      </c>
      <c r="D13" s="326" t="s">
        <v>503</v>
      </c>
      <c r="E13" s="326" t="s">
        <v>455</v>
      </c>
      <c r="F13" s="326" t="s">
        <v>334</v>
      </c>
      <c r="G13" s="326" t="s">
        <v>454</v>
      </c>
      <c r="H13" s="327">
        <v>44438</v>
      </c>
      <c r="I13" s="324" t="s">
        <v>510</v>
      </c>
    </row>
    <row r="14" spans="1:9" ht="32" x14ac:dyDescent="0.8">
      <c r="A14" s="325" t="s">
        <v>355</v>
      </c>
      <c r="B14" s="326">
        <v>3</v>
      </c>
      <c r="C14" s="326" t="s">
        <v>310</v>
      </c>
      <c r="D14" s="326" t="s">
        <v>363</v>
      </c>
      <c r="E14" s="326" t="s">
        <v>455</v>
      </c>
      <c r="F14" s="326" t="s">
        <v>334</v>
      </c>
      <c r="G14" s="326" t="s">
        <v>454</v>
      </c>
      <c r="H14" s="327">
        <v>44438</v>
      </c>
      <c r="I14" s="324" t="s">
        <v>510</v>
      </c>
    </row>
    <row r="15" spans="1:9" ht="31.5" customHeight="1" x14ac:dyDescent="0.8">
      <c r="A15" s="328" t="s">
        <v>504</v>
      </c>
      <c r="B15" s="329">
        <v>3</v>
      </c>
      <c r="C15" s="329" t="s">
        <v>300</v>
      </c>
      <c r="D15" s="329" t="s">
        <v>439</v>
      </c>
      <c r="E15" s="329" t="s">
        <v>455</v>
      </c>
      <c r="F15" s="329" t="s">
        <v>334</v>
      </c>
      <c r="G15" s="329" t="s">
        <v>454</v>
      </c>
      <c r="H15" s="330">
        <v>44438</v>
      </c>
      <c r="I15" s="324" t="s">
        <v>510</v>
      </c>
    </row>
    <row r="16" spans="1:9" ht="31.5" customHeight="1" x14ac:dyDescent="0.8">
      <c r="A16" s="328" t="s">
        <v>504</v>
      </c>
      <c r="B16" s="329">
        <v>3</v>
      </c>
      <c r="C16" s="329" t="s">
        <v>318</v>
      </c>
      <c r="D16" s="329" t="s">
        <v>385</v>
      </c>
      <c r="E16" s="329" t="s">
        <v>455</v>
      </c>
      <c r="F16" s="329" t="s">
        <v>334</v>
      </c>
      <c r="G16" s="329" t="s">
        <v>454</v>
      </c>
      <c r="H16" s="330">
        <v>44438</v>
      </c>
      <c r="I16" s="324" t="s">
        <v>510</v>
      </c>
    </row>
    <row r="17" spans="1:9" ht="31.5" customHeight="1" x14ac:dyDescent="0.8">
      <c r="A17" s="328" t="s">
        <v>504</v>
      </c>
      <c r="B17" s="329">
        <v>3</v>
      </c>
      <c r="C17" s="329" t="s">
        <v>300</v>
      </c>
      <c r="D17" s="329" t="s">
        <v>442</v>
      </c>
      <c r="E17" s="329" t="s">
        <v>455</v>
      </c>
      <c r="F17" s="329" t="s">
        <v>334</v>
      </c>
      <c r="G17" s="329" t="s">
        <v>454</v>
      </c>
      <c r="H17" s="330">
        <v>44438</v>
      </c>
      <c r="I17" s="324" t="s">
        <v>510</v>
      </c>
    </row>
    <row r="18" spans="1:9" ht="31.5" customHeight="1" x14ac:dyDescent="0.8">
      <c r="A18" s="331" t="s">
        <v>387</v>
      </c>
      <c r="B18" s="332">
        <v>1</v>
      </c>
      <c r="C18" s="333" t="s">
        <v>317</v>
      </c>
      <c r="D18" s="333" t="s">
        <v>505</v>
      </c>
      <c r="E18" s="332" t="s">
        <v>328</v>
      </c>
      <c r="F18" s="333" t="s">
        <v>334</v>
      </c>
      <c r="G18" s="332" t="s">
        <v>330</v>
      </c>
      <c r="H18" s="334">
        <v>44439</v>
      </c>
      <c r="I18" s="324" t="s">
        <v>509</v>
      </c>
    </row>
    <row r="19" spans="1:9" ht="32" x14ac:dyDescent="0.8">
      <c r="A19" s="331" t="s">
        <v>387</v>
      </c>
      <c r="B19" s="332">
        <v>3</v>
      </c>
      <c r="C19" s="333" t="s">
        <v>311</v>
      </c>
      <c r="D19" s="333" t="s">
        <v>488</v>
      </c>
      <c r="E19" s="332" t="s">
        <v>455</v>
      </c>
      <c r="F19" s="333" t="s">
        <v>334</v>
      </c>
      <c r="G19" s="332" t="s">
        <v>454</v>
      </c>
      <c r="H19" s="334">
        <v>44438</v>
      </c>
      <c r="I19" s="353" t="s">
        <v>510</v>
      </c>
    </row>
    <row r="20" spans="1:9" ht="32" x14ac:dyDescent="0.8">
      <c r="A20" s="331" t="s">
        <v>387</v>
      </c>
      <c r="B20" s="332">
        <v>3</v>
      </c>
      <c r="C20" s="335" t="s">
        <v>317</v>
      </c>
      <c r="D20" s="335" t="s">
        <v>394</v>
      </c>
      <c r="E20" s="332" t="s">
        <v>455</v>
      </c>
      <c r="F20" s="335" t="s">
        <v>334</v>
      </c>
      <c r="G20" s="336" t="s">
        <v>454</v>
      </c>
      <c r="H20" s="337">
        <v>44438</v>
      </c>
      <c r="I20" s="353" t="s">
        <v>510</v>
      </c>
    </row>
    <row r="21" spans="1:9" ht="32" x14ac:dyDescent="0.8">
      <c r="A21" s="331" t="s">
        <v>387</v>
      </c>
      <c r="B21" s="332">
        <v>3</v>
      </c>
      <c r="C21" s="335" t="s">
        <v>317</v>
      </c>
      <c r="D21" s="335" t="s">
        <v>397</v>
      </c>
      <c r="E21" s="332" t="s">
        <v>455</v>
      </c>
      <c r="F21" s="335" t="s">
        <v>334</v>
      </c>
      <c r="G21" s="336" t="s">
        <v>454</v>
      </c>
      <c r="H21" s="337">
        <v>44438</v>
      </c>
      <c r="I21" s="353" t="s">
        <v>510</v>
      </c>
    </row>
    <row r="22" spans="1:9" ht="32" x14ac:dyDescent="0.8">
      <c r="A22" s="331" t="s">
        <v>387</v>
      </c>
      <c r="B22" s="332">
        <v>3</v>
      </c>
      <c r="C22" s="335" t="s">
        <v>317</v>
      </c>
      <c r="D22" s="335" t="s">
        <v>354</v>
      </c>
      <c r="E22" s="332" t="s">
        <v>455</v>
      </c>
      <c r="F22" s="335" t="s">
        <v>334</v>
      </c>
      <c r="G22" s="336" t="s">
        <v>454</v>
      </c>
      <c r="H22" s="337">
        <v>44438</v>
      </c>
      <c r="I22" s="353" t="s">
        <v>510</v>
      </c>
    </row>
    <row r="23" spans="1:9" ht="48" x14ac:dyDescent="0.8">
      <c r="A23" s="338" t="s">
        <v>400</v>
      </c>
      <c r="B23" s="339">
        <v>3</v>
      </c>
      <c r="C23" s="339" t="s">
        <v>310</v>
      </c>
      <c r="D23" s="339" t="s">
        <v>357</v>
      </c>
      <c r="E23" s="339" t="s">
        <v>455</v>
      </c>
      <c r="F23" s="339" t="s">
        <v>334</v>
      </c>
      <c r="G23" s="339" t="s">
        <v>454</v>
      </c>
      <c r="H23" s="340">
        <v>44438</v>
      </c>
      <c r="I23" s="353" t="s">
        <v>510</v>
      </c>
    </row>
    <row r="24" spans="1:9" ht="48" x14ac:dyDescent="0.8">
      <c r="A24" s="338" t="s">
        <v>400</v>
      </c>
      <c r="B24" s="339">
        <v>3</v>
      </c>
      <c r="C24" s="339" t="s">
        <v>310</v>
      </c>
      <c r="D24" s="339" t="s">
        <v>506</v>
      </c>
      <c r="E24" s="339" t="s">
        <v>455</v>
      </c>
      <c r="F24" s="339" t="s">
        <v>334</v>
      </c>
      <c r="G24" s="339" t="s">
        <v>454</v>
      </c>
      <c r="H24" s="340">
        <v>44438</v>
      </c>
      <c r="I24" s="353" t="s">
        <v>510</v>
      </c>
    </row>
    <row r="25" spans="1:9" ht="48" x14ac:dyDescent="0.8">
      <c r="A25" s="341" t="s">
        <v>405</v>
      </c>
      <c r="B25" s="342">
        <v>3</v>
      </c>
      <c r="C25" s="342" t="s">
        <v>315</v>
      </c>
      <c r="D25" s="342" t="s">
        <v>315</v>
      </c>
      <c r="E25" s="342" t="s">
        <v>455</v>
      </c>
      <c r="F25" s="342" t="s">
        <v>334</v>
      </c>
      <c r="G25" s="342" t="s">
        <v>454</v>
      </c>
      <c r="H25" s="343">
        <v>44438</v>
      </c>
      <c r="I25" s="353" t="s">
        <v>510</v>
      </c>
    </row>
    <row r="26" spans="1:9" x14ac:dyDescent="0.8">
      <c r="A26" s="344"/>
      <c r="B26" s="344"/>
      <c r="C26" s="344"/>
      <c r="D26" s="344"/>
      <c r="E26" s="344"/>
      <c r="F26" s="344"/>
      <c r="G26" s="344"/>
      <c r="H26" s="344"/>
      <c r="I26" s="355"/>
    </row>
    <row r="27" spans="1:9" x14ac:dyDescent="0.8">
      <c r="I27" s="355"/>
    </row>
  </sheetData>
  <mergeCells count="1">
    <mergeCell ref="A1:H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view="pageBreakPreview" topLeftCell="A44" zoomScaleNormal="100" zoomScaleSheetLayoutView="100" workbookViewId="0">
      <selection activeCell="A11" sqref="A11:B54"/>
    </sheetView>
  </sheetViews>
  <sheetFormatPr defaultRowHeight="15.75" x14ac:dyDescent="0.75"/>
  <cols>
    <col min="1" max="1" width="31.5" customWidth="1"/>
    <col min="2" max="2" width="48.125" customWidth="1"/>
  </cols>
  <sheetData>
    <row r="1" spans="1:2" ht="50.25" customHeight="1" thickBot="1" x14ac:dyDescent="0.9">
      <c r="A1" s="431" t="s">
        <v>235</v>
      </c>
      <c r="B1" s="431"/>
    </row>
    <row r="2" spans="1:2" s="1" customFormat="1" ht="16.5" thickBot="1" x14ac:dyDescent="0.9">
      <c r="A2" s="57" t="s">
        <v>119</v>
      </c>
      <c r="B2" s="39" t="s">
        <v>236</v>
      </c>
    </row>
    <row r="3" spans="1:2" ht="16.5" thickBot="1" x14ac:dyDescent="0.9">
      <c r="A3" s="850" t="s">
        <v>119</v>
      </c>
      <c r="B3" s="851" t="s">
        <v>236</v>
      </c>
    </row>
    <row r="4" spans="1:2" x14ac:dyDescent="0.75">
      <c r="A4" s="854" t="s">
        <v>119</v>
      </c>
      <c r="B4" s="852"/>
    </row>
    <row r="5" spans="1:2" x14ac:dyDescent="0.75">
      <c r="A5" s="855" t="s">
        <v>326</v>
      </c>
      <c r="B5" s="853" t="s">
        <v>307</v>
      </c>
    </row>
    <row r="6" spans="1:2" x14ac:dyDescent="0.75">
      <c r="A6" s="855"/>
      <c r="B6" s="853" t="s">
        <v>5069</v>
      </c>
    </row>
    <row r="7" spans="1:2" x14ac:dyDescent="0.75">
      <c r="A7" s="855"/>
      <c r="B7" s="853" t="s">
        <v>335</v>
      </c>
    </row>
    <row r="8" spans="1:2" x14ac:dyDescent="0.75">
      <c r="A8" s="855"/>
      <c r="B8" s="853" t="s">
        <v>5070</v>
      </c>
    </row>
    <row r="9" spans="1:2" x14ac:dyDescent="0.75">
      <c r="A9" s="855"/>
      <c r="B9" s="853" t="s">
        <v>457</v>
      </c>
    </row>
    <row r="10" spans="1:2" x14ac:dyDescent="0.75">
      <c r="A10" s="855"/>
      <c r="B10" s="853" t="s">
        <v>316</v>
      </c>
    </row>
    <row r="11" spans="1:2" x14ac:dyDescent="0.75">
      <c r="A11" s="855"/>
      <c r="B11" s="853" t="s">
        <v>458</v>
      </c>
    </row>
    <row r="12" spans="1:2" x14ac:dyDescent="0.75">
      <c r="A12" s="855"/>
      <c r="B12" s="853" t="s">
        <v>456</v>
      </c>
    </row>
    <row r="13" spans="1:2" x14ac:dyDescent="0.75">
      <c r="A13" s="855" t="s">
        <v>344</v>
      </c>
      <c r="B13" s="853" t="s">
        <v>457</v>
      </c>
    </row>
    <row r="14" spans="1:2" x14ac:dyDescent="0.75">
      <c r="A14" s="855"/>
      <c r="B14" s="853" t="s">
        <v>464</v>
      </c>
    </row>
    <row r="15" spans="1:2" x14ac:dyDescent="0.75">
      <c r="A15" s="855"/>
      <c r="B15" s="853" t="s">
        <v>346</v>
      </c>
    </row>
    <row r="16" spans="1:2" x14ac:dyDescent="0.75">
      <c r="A16" s="855"/>
      <c r="B16" s="853" t="s">
        <v>354</v>
      </c>
    </row>
    <row r="17" spans="1:2" x14ac:dyDescent="0.75">
      <c r="A17" s="855"/>
      <c r="B17" s="853" t="s">
        <v>5071</v>
      </c>
    </row>
    <row r="18" spans="1:2" x14ac:dyDescent="0.75">
      <c r="A18" s="855"/>
      <c r="B18" s="853" t="s">
        <v>462</v>
      </c>
    </row>
    <row r="19" spans="1:2" x14ac:dyDescent="0.75">
      <c r="A19" s="855"/>
      <c r="B19" s="853" t="s">
        <v>5072</v>
      </c>
    </row>
    <row r="20" spans="1:2" x14ac:dyDescent="0.75">
      <c r="A20" s="855"/>
      <c r="B20" s="853" t="s">
        <v>465</v>
      </c>
    </row>
    <row r="21" spans="1:2" x14ac:dyDescent="0.75">
      <c r="A21" s="855" t="s">
        <v>355</v>
      </c>
      <c r="B21" s="853" t="s">
        <v>468</v>
      </c>
    </row>
    <row r="22" spans="1:2" x14ac:dyDescent="0.75">
      <c r="A22" s="855"/>
      <c r="B22" s="853" t="s">
        <v>360</v>
      </c>
    </row>
    <row r="23" spans="1:2" x14ac:dyDescent="0.75">
      <c r="A23" s="855"/>
      <c r="B23" s="853" t="s">
        <v>363</v>
      </c>
    </row>
    <row r="24" spans="1:2" x14ac:dyDescent="0.75">
      <c r="A24" s="855"/>
      <c r="B24" s="853" t="s">
        <v>5073</v>
      </c>
    </row>
    <row r="25" spans="1:2" x14ac:dyDescent="0.75">
      <c r="A25" s="855"/>
      <c r="B25" s="853" t="s">
        <v>359</v>
      </c>
    </row>
    <row r="26" spans="1:2" x14ac:dyDescent="0.75">
      <c r="A26" s="855"/>
      <c r="B26" s="853" t="s">
        <v>467</v>
      </c>
    </row>
    <row r="27" spans="1:2" x14ac:dyDescent="0.75">
      <c r="A27" s="855"/>
      <c r="B27" s="853" t="s">
        <v>466</v>
      </c>
    </row>
    <row r="28" spans="1:2" x14ac:dyDescent="0.75">
      <c r="A28" s="855"/>
      <c r="B28" s="853" t="s">
        <v>470</v>
      </c>
    </row>
    <row r="29" spans="1:2" x14ac:dyDescent="0.75">
      <c r="A29" s="855"/>
      <c r="B29" s="853" t="s">
        <v>311</v>
      </c>
    </row>
    <row r="30" spans="1:2" x14ac:dyDescent="0.75">
      <c r="A30" s="855"/>
      <c r="B30" s="853" t="s">
        <v>357</v>
      </c>
    </row>
    <row r="31" spans="1:2" x14ac:dyDescent="0.75">
      <c r="A31" s="855" t="s">
        <v>364</v>
      </c>
      <c r="B31" s="853" t="s">
        <v>481</v>
      </c>
    </row>
    <row r="32" spans="1:2" x14ac:dyDescent="0.75">
      <c r="A32" s="855"/>
      <c r="B32" s="853" t="s">
        <v>475</v>
      </c>
    </row>
    <row r="33" spans="1:2" x14ac:dyDescent="0.75">
      <c r="A33" s="855"/>
      <c r="B33" s="853" t="s">
        <v>483</v>
      </c>
    </row>
    <row r="34" spans="1:2" x14ac:dyDescent="0.75">
      <c r="A34" s="855"/>
      <c r="B34" s="853" t="s">
        <v>474</v>
      </c>
    </row>
    <row r="35" spans="1:2" x14ac:dyDescent="0.75">
      <c r="A35" s="855"/>
      <c r="B35" s="853" t="s">
        <v>478</v>
      </c>
    </row>
    <row r="36" spans="1:2" x14ac:dyDescent="0.75">
      <c r="A36" s="855"/>
      <c r="B36" s="853" t="s">
        <v>486</v>
      </c>
    </row>
    <row r="37" spans="1:2" x14ac:dyDescent="0.75">
      <c r="A37" s="855"/>
      <c r="B37" s="853" t="s">
        <v>477</v>
      </c>
    </row>
    <row r="38" spans="1:2" x14ac:dyDescent="0.75">
      <c r="A38" s="855"/>
      <c r="B38" s="853" t="s">
        <v>5074</v>
      </c>
    </row>
    <row r="39" spans="1:2" x14ac:dyDescent="0.75">
      <c r="A39" s="855"/>
      <c r="B39" s="853" t="s">
        <v>383</v>
      </c>
    </row>
    <row r="40" spans="1:2" x14ac:dyDescent="0.75">
      <c r="A40" s="855"/>
      <c r="B40" s="853" t="s">
        <v>430</v>
      </c>
    </row>
    <row r="41" spans="1:2" x14ac:dyDescent="0.75">
      <c r="A41" s="855"/>
      <c r="B41" s="853" t="s">
        <v>5075</v>
      </c>
    </row>
    <row r="42" spans="1:2" x14ac:dyDescent="0.75">
      <c r="A42" s="855"/>
      <c r="B42" s="853" t="s">
        <v>5076</v>
      </c>
    </row>
    <row r="43" spans="1:2" x14ac:dyDescent="0.75">
      <c r="A43" s="855"/>
      <c r="B43" s="853" t="s">
        <v>5077</v>
      </c>
    </row>
    <row r="44" spans="1:2" x14ac:dyDescent="0.75">
      <c r="A44" s="855"/>
      <c r="B44" s="853" t="s">
        <v>303</v>
      </c>
    </row>
    <row r="45" spans="1:2" x14ac:dyDescent="0.75">
      <c r="A45" s="855" t="s">
        <v>384</v>
      </c>
      <c r="B45" s="853" t="s">
        <v>300</v>
      </c>
    </row>
    <row r="46" spans="1:2" x14ac:dyDescent="0.75">
      <c r="A46" s="855"/>
      <c r="B46" s="853" t="s">
        <v>385</v>
      </c>
    </row>
    <row r="47" spans="1:2" x14ac:dyDescent="0.75">
      <c r="A47" s="855" t="s">
        <v>387</v>
      </c>
      <c r="B47" s="853" t="s">
        <v>354</v>
      </c>
    </row>
    <row r="48" spans="1:2" x14ac:dyDescent="0.75">
      <c r="A48" s="855"/>
      <c r="B48" s="853" t="s">
        <v>5071</v>
      </c>
    </row>
    <row r="49" spans="1:2" x14ac:dyDescent="0.75">
      <c r="A49" s="855"/>
      <c r="B49" s="853" t="s">
        <v>5078</v>
      </c>
    </row>
    <row r="50" spans="1:2" x14ac:dyDescent="0.75">
      <c r="A50" s="855"/>
      <c r="B50" s="853" t="s">
        <v>5072</v>
      </c>
    </row>
    <row r="51" spans="1:2" x14ac:dyDescent="0.75">
      <c r="A51" s="855"/>
      <c r="B51" s="853" t="s">
        <v>5079</v>
      </c>
    </row>
    <row r="52" spans="1:2" x14ac:dyDescent="0.75">
      <c r="A52" s="855"/>
      <c r="B52" s="853" t="s">
        <v>5080</v>
      </c>
    </row>
    <row r="53" spans="1:2" x14ac:dyDescent="0.75">
      <c r="A53" s="855" t="s">
        <v>400</v>
      </c>
      <c r="B53" s="853" t="s">
        <v>5081</v>
      </c>
    </row>
    <row r="54" spans="1:2" x14ac:dyDescent="0.75">
      <c r="A54" s="855"/>
      <c r="B54" s="853" t="s">
        <v>357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view="pageBreakPreview" zoomScaleNormal="100" zoomScaleSheetLayoutView="100" workbookViewId="0">
      <selection sqref="A1:C1"/>
    </sheetView>
  </sheetViews>
  <sheetFormatPr defaultRowHeight="15.75" x14ac:dyDescent="0.7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75">
      <c r="A1" s="431" t="s">
        <v>237</v>
      </c>
      <c r="B1" s="431"/>
      <c r="C1" s="431"/>
    </row>
    <row r="2" spans="1:3" ht="31.5" x14ac:dyDescent="0.75">
      <c r="A2" s="59" t="s">
        <v>119</v>
      </c>
      <c r="B2" s="39" t="s">
        <v>236</v>
      </c>
      <c r="C2" s="40" t="s">
        <v>238</v>
      </c>
    </row>
    <row r="3" spans="1:3" x14ac:dyDescent="0.75">
      <c r="A3" s="34"/>
      <c r="B3" s="34"/>
      <c r="C3" s="34"/>
    </row>
    <row r="4" spans="1:3" x14ac:dyDescent="0.75">
      <c r="A4" s="2"/>
      <c r="B4" s="2"/>
      <c r="C4" s="2"/>
    </row>
    <row r="5" spans="1:3" x14ac:dyDescent="0.75">
      <c r="A5" s="2"/>
      <c r="B5" s="2"/>
      <c r="C5" s="2"/>
    </row>
    <row r="6" spans="1:3" x14ac:dyDescent="0.75">
      <c r="A6" s="2"/>
      <c r="B6" s="2"/>
      <c r="C6" s="2"/>
    </row>
    <row r="7" spans="1:3" x14ac:dyDescent="0.75">
      <c r="A7" s="2"/>
      <c r="B7" s="2"/>
      <c r="C7" s="2"/>
    </row>
    <row r="8" spans="1:3" x14ac:dyDescent="0.75">
      <c r="C8" s="13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6"/>
  <sheetViews>
    <sheetView view="pageBreakPreview" topLeftCell="A91" zoomScaleNormal="100" zoomScaleSheetLayoutView="100" workbookViewId="0">
      <selection activeCell="A3" sqref="A3:L906"/>
    </sheetView>
  </sheetViews>
  <sheetFormatPr defaultRowHeight="15.75" x14ac:dyDescent="0.75"/>
  <cols>
    <col min="1" max="1" width="3.75" customWidth="1"/>
    <col min="2" max="2" width="6.625" customWidth="1"/>
    <col min="3" max="3" width="12.75" customWidth="1"/>
    <col min="4" max="4" width="6" customWidth="1"/>
    <col min="5" max="5" width="5.25" customWidth="1"/>
    <col min="6" max="6" width="12.125" customWidth="1"/>
    <col min="7" max="7" width="14.75" customWidth="1"/>
    <col min="8" max="8" width="11.625" customWidth="1"/>
    <col min="9" max="9" width="10.125" customWidth="1"/>
    <col min="10" max="10" width="11.25" customWidth="1"/>
    <col min="11" max="11" width="14.75" customWidth="1"/>
    <col min="12" max="12" width="10.5" customWidth="1"/>
  </cols>
  <sheetData>
    <row r="1" spans="1:12" ht="20.25" x14ac:dyDescent="0.85">
      <c r="A1" s="476" t="s">
        <v>239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ht="138" customHeight="1" thickBot="1" x14ac:dyDescent="0.9">
      <c r="A2" s="69" t="s">
        <v>240</v>
      </c>
      <c r="B2" s="70" t="s">
        <v>119</v>
      </c>
      <c r="C2" s="70" t="s">
        <v>241</v>
      </c>
      <c r="D2" s="70" t="s">
        <v>242</v>
      </c>
      <c r="E2" s="70" t="s">
        <v>243</v>
      </c>
      <c r="F2" s="70" t="s">
        <v>244</v>
      </c>
      <c r="G2" s="70" t="s">
        <v>245</v>
      </c>
      <c r="H2" s="70" t="s">
        <v>246</v>
      </c>
      <c r="I2" s="70" t="s">
        <v>247</v>
      </c>
      <c r="J2" s="70" t="s">
        <v>248</v>
      </c>
      <c r="K2" s="70" t="s">
        <v>249</v>
      </c>
      <c r="L2" s="71" t="s">
        <v>250</v>
      </c>
    </row>
    <row r="3" spans="1:12" ht="135" x14ac:dyDescent="0.75">
      <c r="A3" s="640">
        <v>1</v>
      </c>
      <c r="B3" s="761" t="s">
        <v>276</v>
      </c>
      <c r="C3" s="637" t="s">
        <v>2437</v>
      </c>
      <c r="D3" s="640" t="s">
        <v>1277</v>
      </c>
      <c r="E3" s="640" t="s">
        <v>328</v>
      </c>
      <c r="F3" s="762" t="s">
        <v>2438</v>
      </c>
      <c r="G3" s="637" t="s">
        <v>2439</v>
      </c>
      <c r="H3" s="637" t="s">
        <v>2440</v>
      </c>
      <c r="I3" s="763" t="s">
        <v>2441</v>
      </c>
      <c r="J3" s="764">
        <v>15705</v>
      </c>
      <c r="K3" s="639"/>
      <c r="L3" s="639"/>
    </row>
    <row r="4" spans="1:12" ht="94.5" x14ac:dyDescent="0.75">
      <c r="A4" s="632">
        <v>2</v>
      </c>
      <c r="B4" s="630" t="s">
        <v>276</v>
      </c>
      <c r="C4" s="631" t="s">
        <v>2437</v>
      </c>
      <c r="D4" s="632" t="s">
        <v>1277</v>
      </c>
      <c r="E4" s="632" t="s">
        <v>328</v>
      </c>
      <c r="F4" s="762" t="s">
        <v>2442</v>
      </c>
      <c r="G4" s="631" t="s">
        <v>2443</v>
      </c>
      <c r="H4" s="631" t="s">
        <v>2444</v>
      </c>
      <c r="I4" s="763" t="s">
        <v>2445</v>
      </c>
      <c r="J4" s="764">
        <v>11125</v>
      </c>
      <c r="K4" s="639"/>
      <c r="L4" s="639"/>
    </row>
    <row r="5" spans="1:12" ht="54" x14ac:dyDescent="0.75">
      <c r="A5" s="632">
        <v>3</v>
      </c>
      <c r="B5" s="630" t="s">
        <v>276</v>
      </c>
      <c r="C5" s="631" t="s">
        <v>2437</v>
      </c>
      <c r="D5" s="632" t="s">
        <v>1277</v>
      </c>
      <c r="E5" s="632" t="s">
        <v>328</v>
      </c>
      <c r="F5" s="762" t="s">
        <v>2446</v>
      </c>
      <c r="G5" s="631" t="s">
        <v>2447</v>
      </c>
      <c r="H5" s="631" t="s">
        <v>2448</v>
      </c>
      <c r="I5" s="763" t="s">
        <v>2445</v>
      </c>
      <c r="J5" s="764">
        <v>17846</v>
      </c>
      <c r="K5" s="639"/>
      <c r="L5" s="639"/>
    </row>
    <row r="6" spans="1:12" ht="81" x14ac:dyDescent="0.75">
      <c r="A6" s="632">
        <v>4</v>
      </c>
      <c r="B6" s="630" t="s">
        <v>276</v>
      </c>
      <c r="C6" s="631" t="s">
        <v>2437</v>
      </c>
      <c r="D6" s="632" t="s">
        <v>1277</v>
      </c>
      <c r="E6" s="632" t="s">
        <v>328</v>
      </c>
      <c r="F6" s="762" t="s">
        <v>2449</v>
      </c>
      <c r="G6" s="631" t="s">
        <v>2450</v>
      </c>
      <c r="H6" s="631" t="s">
        <v>2451</v>
      </c>
      <c r="I6" s="763" t="s">
        <v>1747</v>
      </c>
      <c r="J6" s="764">
        <v>10682</v>
      </c>
      <c r="K6" s="639"/>
      <c r="L6" s="639"/>
    </row>
    <row r="7" spans="1:12" ht="135" x14ac:dyDescent="0.75">
      <c r="A7" s="632">
        <v>5</v>
      </c>
      <c r="B7" s="630" t="s">
        <v>276</v>
      </c>
      <c r="C7" s="631" t="s">
        <v>2437</v>
      </c>
      <c r="D7" s="632" t="s">
        <v>1277</v>
      </c>
      <c r="E7" s="632" t="s">
        <v>328</v>
      </c>
      <c r="F7" s="762" t="s">
        <v>2452</v>
      </c>
      <c r="G7" s="631" t="s">
        <v>2453</v>
      </c>
      <c r="H7" s="631" t="s">
        <v>2454</v>
      </c>
      <c r="I7" s="763" t="s">
        <v>2445</v>
      </c>
      <c r="J7" s="764">
        <v>15190</v>
      </c>
      <c r="K7" s="639"/>
      <c r="L7" s="639"/>
    </row>
    <row r="8" spans="1:12" ht="108" x14ac:dyDescent="0.75">
      <c r="A8" s="632">
        <v>6</v>
      </c>
      <c r="B8" s="630" t="s">
        <v>276</v>
      </c>
      <c r="C8" s="631" t="s">
        <v>2437</v>
      </c>
      <c r="D8" s="632" t="s">
        <v>1277</v>
      </c>
      <c r="E8" s="632" t="s">
        <v>328</v>
      </c>
      <c r="F8" s="762" t="s">
        <v>2455</v>
      </c>
      <c r="G8" s="631" t="s">
        <v>2456</v>
      </c>
      <c r="H8" s="631" t="s">
        <v>2457</v>
      </c>
      <c r="I8" s="763" t="s">
        <v>2445</v>
      </c>
      <c r="J8" s="764">
        <v>18880</v>
      </c>
      <c r="K8" s="639"/>
      <c r="L8" s="639"/>
    </row>
    <row r="9" spans="1:12" ht="94.5" x14ac:dyDescent="0.75">
      <c r="A9" s="632">
        <v>7</v>
      </c>
      <c r="B9" s="630" t="s">
        <v>276</v>
      </c>
      <c r="C9" s="631" t="s">
        <v>2437</v>
      </c>
      <c r="D9" s="632" t="s">
        <v>1277</v>
      </c>
      <c r="E9" s="632" t="s">
        <v>328</v>
      </c>
      <c r="F9" s="762" t="s">
        <v>2458</v>
      </c>
      <c r="G9" s="631" t="s">
        <v>2459</v>
      </c>
      <c r="H9" s="631" t="s">
        <v>2460</v>
      </c>
      <c r="I9" s="763" t="s">
        <v>1747</v>
      </c>
      <c r="J9" s="764">
        <v>19055</v>
      </c>
      <c r="K9" s="639"/>
      <c r="L9" s="639"/>
    </row>
    <row r="10" spans="1:12" ht="81" x14ac:dyDescent="0.75">
      <c r="A10" s="632">
        <v>8</v>
      </c>
      <c r="B10" s="630" t="s">
        <v>276</v>
      </c>
      <c r="C10" s="631" t="s">
        <v>2437</v>
      </c>
      <c r="D10" s="632" t="s">
        <v>1277</v>
      </c>
      <c r="E10" s="632" t="s">
        <v>328</v>
      </c>
      <c r="F10" s="762" t="s">
        <v>2461</v>
      </c>
      <c r="G10" s="631" t="s">
        <v>2462</v>
      </c>
      <c r="H10" s="631" t="s">
        <v>2463</v>
      </c>
      <c r="I10" s="763" t="s">
        <v>2445</v>
      </c>
      <c r="J10" s="764">
        <v>16826</v>
      </c>
      <c r="K10" s="639"/>
      <c r="L10" s="639"/>
    </row>
    <row r="11" spans="1:12" ht="54" x14ac:dyDescent="0.75">
      <c r="A11" s="632">
        <v>9</v>
      </c>
      <c r="B11" s="630" t="s">
        <v>276</v>
      </c>
      <c r="C11" s="631" t="s">
        <v>2437</v>
      </c>
      <c r="D11" s="632" t="s">
        <v>1277</v>
      </c>
      <c r="E11" s="632" t="s">
        <v>328</v>
      </c>
      <c r="F11" s="762" t="s">
        <v>2464</v>
      </c>
      <c r="G11" s="631" t="s">
        <v>2465</v>
      </c>
      <c r="H11" s="631" t="s">
        <v>2466</v>
      </c>
      <c r="I11" s="763" t="s">
        <v>1747</v>
      </c>
      <c r="J11" s="764">
        <v>13751</v>
      </c>
      <c r="K11" s="639"/>
      <c r="L11" s="639"/>
    </row>
    <row r="12" spans="1:12" ht="108" x14ac:dyDescent="0.75">
      <c r="A12" s="632">
        <v>10</v>
      </c>
      <c r="B12" s="630" t="s">
        <v>276</v>
      </c>
      <c r="C12" s="631" t="s">
        <v>2437</v>
      </c>
      <c r="D12" s="632" t="s">
        <v>1277</v>
      </c>
      <c r="E12" s="632" t="s">
        <v>328</v>
      </c>
      <c r="F12" s="762" t="s">
        <v>2467</v>
      </c>
      <c r="G12" s="631" t="s">
        <v>2468</v>
      </c>
      <c r="H12" s="631" t="s">
        <v>2469</v>
      </c>
      <c r="I12" s="763" t="s">
        <v>2445</v>
      </c>
      <c r="J12" s="764">
        <v>17220</v>
      </c>
      <c r="K12" s="639"/>
      <c r="L12" s="639"/>
    </row>
    <row r="13" spans="1:12" ht="94.5" x14ac:dyDescent="0.75">
      <c r="A13" s="632">
        <v>11</v>
      </c>
      <c r="B13" s="630" t="s">
        <v>276</v>
      </c>
      <c r="C13" s="631" t="s">
        <v>2437</v>
      </c>
      <c r="D13" s="632" t="s">
        <v>1277</v>
      </c>
      <c r="E13" s="632" t="s">
        <v>328</v>
      </c>
      <c r="F13" s="762" t="s">
        <v>2470</v>
      </c>
      <c r="G13" s="631" t="s">
        <v>2471</v>
      </c>
      <c r="H13" s="631" t="s">
        <v>2472</v>
      </c>
      <c r="I13" s="763" t="s">
        <v>2445</v>
      </c>
      <c r="J13" s="764">
        <v>15323</v>
      </c>
      <c r="K13" s="639"/>
      <c r="L13" s="639"/>
    </row>
    <row r="14" spans="1:12" ht="94.5" x14ac:dyDescent="0.75">
      <c r="A14" s="632">
        <v>12</v>
      </c>
      <c r="B14" s="630" t="s">
        <v>276</v>
      </c>
      <c r="C14" s="631" t="s">
        <v>2437</v>
      </c>
      <c r="D14" s="632" t="s">
        <v>1277</v>
      </c>
      <c r="E14" s="632" t="s">
        <v>328</v>
      </c>
      <c r="F14" s="762" t="s">
        <v>2473</v>
      </c>
      <c r="G14" s="631" t="s">
        <v>2474</v>
      </c>
      <c r="H14" s="631" t="s">
        <v>2475</v>
      </c>
      <c r="I14" s="763" t="s">
        <v>1747</v>
      </c>
      <c r="J14" s="764">
        <v>11015</v>
      </c>
      <c r="K14" s="639"/>
      <c r="L14" s="639"/>
    </row>
    <row r="15" spans="1:12" ht="148.5" x14ac:dyDescent="0.75">
      <c r="A15" s="632">
        <v>13</v>
      </c>
      <c r="B15" s="630" t="s">
        <v>276</v>
      </c>
      <c r="C15" s="631" t="s">
        <v>2437</v>
      </c>
      <c r="D15" s="632" t="s">
        <v>1277</v>
      </c>
      <c r="E15" s="632" t="s">
        <v>328</v>
      </c>
      <c r="F15" s="762" t="s">
        <v>2476</v>
      </c>
      <c r="G15" s="631" t="s">
        <v>2477</v>
      </c>
      <c r="H15" s="631" t="s">
        <v>2478</v>
      </c>
      <c r="I15" s="763" t="s">
        <v>1747</v>
      </c>
      <c r="J15" s="764">
        <v>16062</v>
      </c>
      <c r="K15" s="639"/>
      <c r="L15" s="639"/>
    </row>
    <row r="16" spans="1:12" ht="94.5" x14ac:dyDescent="0.75">
      <c r="A16" s="632">
        <v>14</v>
      </c>
      <c r="B16" s="630" t="s">
        <v>276</v>
      </c>
      <c r="C16" s="631" t="s">
        <v>2437</v>
      </c>
      <c r="D16" s="632" t="s">
        <v>1277</v>
      </c>
      <c r="E16" s="632" t="s">
        <v>328</v>
      </c>
      <c r="F16" s="762" t="s">
        <v>2479</v>
      </c>
      <c r="G16" s="631" t="s">
        <v>2480</v>
      </c>
      <c r="H16" s="631" t="s">
        <v>2481</v>
      </c>
      <c r="I16" s="763" t="s">
        <v>1747</v>
      </c>
      <c r="J16" s="764">
        <v>13465</v>
      </c>
      <c r="K16" s="639"/>
      <c r="L16" s="639"/>
    </row>
    <row r="17" spans="1:12" ht="67.5" x14ac:dyDescent="0.75">
      <c r="A17" s="632">
        <v>15</v>
      </c>
      <c r="B17" s="630" t="s">
        <v>276</v>
      </c>
      <c r="C17" s="631" t="s">
        <v>2437</v>
      </c>
      <c r="D17" s="632" t="s">
        <v>1277</v>
      </c>
      <c r="E17" s="632" t="s">
        <v>328</v>
      </c>
      <c r="F17" s="762" t="s">
        <v>2482</v>
      </c>
      <c r="G17" s="631" t="s">
        <v>2483</v>
      </c>
      <c r="H17" s="631" t="s">
        <v>2484</v>
      </c>
      <c r="I17" s="763" t="s">
        <v>1747</v>
      </c>
      <c r="J17" s="764">
        <v>8325</v>
      </c>
      <c r="K17" s="639"/>
      <c r="L17" s="639"/>
    </row>
    <row r="18" spans="1:12" ht="81" x14ac:dyDescent="0.75">
      <c r="A18" s="632">
        <v>16</v>
      </c>
      <c r="B18" s="630" t="s">
        <v>276</v>
      </c>
      <c r="C18" s="631" t="s">
        <v>2437</v>
      </c>
      <c r="D18" s="632" t="s">
        <v>1277</v>
      </c>
      <c r="E18" s="632" t="s">
        <v>328</v>
      </c>
      <c r="F18" s="762" t="s">
        <v>2485</v>
      </c>
      <c r="G18" s="631" t="s">
        <v>2486</v>
      </c>
      <c r="H18" s="631" t="s">
        <v>2487</v>
      </c>
      <c r="I18" s="763" t="s">
        <v>1747</v>
      </c>
      <c r="J18" s="764">
        <v>12104</v>
      </c>
      <c r="K18" s="639"/>
      <c r="L18" s="639"/>
    </row>
    <row r="19" spans="1:12" ht="108" x14ac:dyDescent="0.75">
      <c r="A19" s="632">
        <v>17</v>
      </c>
      <c r="B19" s="630" t="s">
        <v>276</v>
      </c>
      <c r="C19" s="631" t="s">
        <v>2437</v>
      </c>
      <c r="D19" s="632" t="s">
        <v>1277</v>
      </c>
      <c r="E19" s="632" t="s">
        <v>328</v>
      </c>
      <c r="F19" s="762" t="s">
        <v>2488</v>
      </c>
      <c r="G19" s="631" t="s">
        <v>2489</v>
      </c>
      <c r="H19" s="631" t="s">
        <v>2490</v>
      </c>
      <c r="I19" s="763" t="s">
        <v>1747</v>
      </c>
      <c r="J19" s="764">
        <v>11639</v>
      </c>
      <c r="K19" s="639"/>
      <c r="L19" s="639"/>
    </row>
    <row r="20" spans="1:12" ht="54" x14ac:dyDescent="0.75">
      <c r="A20" s="632">
        <v>18</v>
      </c>
      <c r="B20" s="630" t="s">
        <v>276</v>
      </c>
      <c r="C20" s="631" t="s">
        <v>2437</v>
      </c>
      <c r="D20" s="632" t="s">
        <v>1277</v>
      </c>
      <c r="E20" s="632" t="s">
        <v>328</v>
      </c>
      <c r="F20" s="762" t="s">
        <v>2491</v>
      </c>
      <c r="G20" s="631" t="s">
        <v>2492</v>
      </c>
      <c r="H20" s="631" t="s">
        <v>2493</v>
      </c>
      <c r="I20" s="763" t="s">
        <v>1757</v>
      </c>
      <c r="J20" s="764">
        <v>18955</v>
      </c>
      <c r="K20" s="639"/>
      <c r="L20" s="639"/>
    </row>
    <row r="21" spans="1:12" ht="81" x14ac:dyDescent="0.75">
      <c r="A21" s="632">
        <v>19</v>
      </c>
      <c r="B21" s="630" t="s">
        <v>276</v>
      </c>
      <c r="C21" s="631" t="s">
        <v>2437</v>
      </c>
      <c r="D21" s="632" t="s">
        <v>1277</v>
      </c>
      <c r="E21" s="632" t="s">
        <v>328</v>
      </c>
      <c r="F21" s="762" t="s">
        <v>2494</v>
      </c>
      <c r="G21" s="631" t="s">
        <v>2495</v>
      </c>
      <c r="H21" s="631" t="s">
        <v>2496</v>
      </c>
      <c r="I21" s="763" t="s">
        <v>2222</v>
      </c>
      <c r="J21" s="764">
        <v>15267</v>
      </c>
      <c r="K21" s="639"/>
      <c r="L21" s="639"/>
    </row>
    <row r="22" spans="1:12" ht="67.5" x14ac:dyDescent="0.75">
      <c r="A22" s="632">
        <v>20</v>
      </c>
      <c r="B22" s="630" t="s">
        <v>276</v>
      </c>
      <c r="C22" s="631" t="s">
        <v>2437</v>
      </c>
      <c r="D22" s="632" t="s">
        <v>1277</v>
      </c>
      <c r="E22" s="632" t="s">
        <v>328</v>
      </c>
      <c r="F22" s="762" t="s">
        <v>2497</v>
      </c>
      <c r="G22" s="631" t="s">
        <v>2498</v>
      </c>
      <c r="H22" s="631" t="s">
        <v>2499</v>
      </c>
      <c r="I22" s="763" t="s">
        <v>2222</v>
      </c>
      <c r="J22" s="764">
        <v>5208</v>
      </c>
      <c r="K22" s="639"/>
      <c r="L22" s="639"/>
    </row>
    <row r="23" spans="1:12" ht="148.5" x14ac:dyDescent="0.75">
      <c r="A23" s="632">
        <v>21</v>
      </c>
      <c r="B23" s="630" t="s">
        <v>276</v>
      </c>
      <c r="C23" s="631" t="s">
        <v>2437</v>
      </c>
      <c r="D23" s="632" t="s">
        <v>1277</v>
      </c>
      <c r="E23" s="632" t="s">
        <v>328</v>
      </c>
      <c r="F23" s="762" t="s">
        <v>2500</v>
      </c>
      <c r="G23" s="631" t="s">
        <v>2501</v>
      </c>
      <c r="H23" s="631" t="s">
        <v>2502</v>
      </c>
      <c r="I23" s="763" t="s">
        <v>2222</v>
      </c>
      <c r="J23" s="764">
        <v>16086</v>
      </c>
      <c r="K23" s="639"/>
      <c r="L23" s="639"/>
    </row>
    <row r="24" spans="1:12" ht="121.5" x14ac:dyDescent="0.75">
      <c r="A24" s="632">
        <v>22</v>
      </c>
      <c r="B24" s="630" t="s">
        <v>276</v>
      </c>
      <c r="C24" s="631" t="s">
        <v>2437</v>
      </c>
      <c r="D24" s="632" t="s">
        <v>1277</v>
      </c>
      <c r="E24" s="632" t="s">
        <v>328</v>
      </c>
      <c r="F24" s="762" t="s">
        <v>2503</v>
      </c>
      <c r="G24" s="631" t="s">
        <v>2504</v>
      </c>
      <c r="H24" s="631" t="s">
        <v>2505</v>
      </c>
      <c r="I24" s="763" t="s">
        <v>2222</v>
      </c>
      <c r="J24" s="764">
        <v>10372</v>
      </c>
      <c r="K24" s="639"/>
      <c r="L24" s="639"/>
    </row>
    <row r="25" spans="1:12" ht="243" x14ac:dyDescent="0.75">
      <c r="A25" s="632">
        <v>23</v>
      </c>
      <c r="B25" s="630" t="s">
        <v>276</v>
      </c>
      <c r="C25" s="631" t="s">
        <v>2437</v>
      </c>
      <c r="D25" s="632" t="s">
        <v>1277</v>
      </c>
      <c r="E25" s="632" t="s">
        <v>328</v>
      </c>
      <c r="F25" s="762" t="s">
        <v>2506</v>
      </c>
      <c r="G25" s="631" t="s">
        <v>2507</v>
      </c>
      <c r="H25" s="631" t="s">
        <v>2508</v>
      </c>
      <c r="I25" s="763" t="s">
        <v>2222</v>
      </c>
      <c r="J25" s="764">
        <v>20102</v>
      </c>
      <c r="K25" s="639"/>
      <c r="L25" s="639"/>
    </row>
    <row r="26" spans="1:12" ht="108" x14ac:dyDescent="0.75">
      <c r="A26" s="632">
        <v>24</v>
      </c>
      <c r="B26" s="630" t="s">
        <v>276</v>
      </c>
      <c r="C26" s="631" t="s">
        <v>2437</v>
      </c>
      <c r="D26" s="632" t="s">
        <v>1277</v>
      </c>
      <c r="E26" s="632" t="s">
        <v>328</v>
      </c>
      <c r="F26" s="762" t="s">
        <v>2509</v>
      </c>
      <c r="G26" s="631" t="s">
        <v>2510</v>
      </c>
      <c r="H26" s="631" t="s">
        <v>2511</v>
      </c>
      <c r="I26" s="763" t="s">
        <v>1757</v>
      </c>
      <c r="J26" s="764">
        <v>12162</v>
      </c>
      <c r="K26" s="639"/>
      <c r="L26" s="639"/>
    </row>
    <row r="27" spans="1:12" ht="67.5" x14ac:dyDescent="0.75">
      <c r="A27" s="632">
        <v>25</v>
      </c>
      <c r="B27" s="630" t="s">
        <v>276</v>
      </c>
      <c r="C27" s="631" t="s">
        <v>2437</v>
      </c>
      <c r="D27" s="632" t="s">
        <v>1277</v>
      </c>
      <c r="E27" s="632" t="s">
        <v>328</v>
      </c>
      <c r="F27" s="762" t="s">
        <v>2512</v>
      </c>
      <c r="G27" s="631" t="s">
        <v>2513</v>
      </c>
      <c r="H27" s="631" t="s">
        <v>2514</v>
      </c>
      <c r="I27" s="763" t="s">
        <v>1757</v>
      </c>
      <c r="J27" s="764">
        <v>14770</v>
      </c>
      <c r="K27" s="639"/>
      <c r="L27" s="639"/>
    </row>
    <row r="28" spans="1:12" ht="135" x14ac:dyDescent="0.75">
      <c r="A28" s="632">
        <v>26</v>
      </c>
      <c r="B28" s="630" t="s">
        <v>276</v>
      </c>
      <c r="C28" s="631" t="s">
        <v>2437</v>
      </c>
      <c r="D28" s="632" t="s">
        <v>1277</v>
      </c>
      <c r="E28" s="632" t="s">
        <v>328</v>
      </c>
      <c r="F28" s="762" t="s">
        <v>2515</v>
      </c>
      <c r="G28" s="631" t="s">
        <v>2516</v>
      </c>
      <c r="H28" s="631" t="s">
        <v>2517</v>
      </c>
      <c r="I28" s="763" t="s">
        <v>1757</v>
      </c>
      <c r="J28" s="764">
        <v>6998</v>
      </c>
      <c r="K28" s="639"/>
      <c r="L28" s="639"/>
    </row>
    <row r="29" spans="1:12" ht="108" x14ac:dyDescent="0.75">
      <c r="A29" s="632">
        <v>27</v>
      </c>
      <c r="B29" s="630" t="s">
        <v>276</v>
      </c>
      <c r="C29" s="631" t="s">
        <v>2437</v>
      </c>
      <c r="D29" s="632" t="s">
        <v>1277</v>
      </c>
      <c r="E29" s="632" t="s">
        <v>328</v>
      </c>
      <c r="F29" s="762" t="s">
        <v>2518</v>
      </c>
      <c r="G29" s="631" t="s">
        <v>2519</v>
      </c>
      <c r="H29" s="631" t="s">
        <v>2520</v>
      </c>
      <c r="I29" s="763" t="s">
        <v>1757</v>
      </c>
      <c r="J29" s="764">
        <v>10441</v>
      </c>
      <c r="K29" s="639"/>
      <c r="L29" s="639"/>
    </row>
    <row r="30" spans="1:12" ht="67.5" x14ac:dyDescent="0.75">
      <c r="A30" s="632">
        <v>28</v>
      </c>
      <c r="B30" s="630" t="s">
        <v>276</v>
      </c>
      <c r="C30" s="631" t="s">
        <v>2437</v>
      </c>
      <c r="D30" s="632" t="s">
        <v>1277</v>
      </c>
      <c r="E30" s="632" t="s">
        <v>328</v>
      </c>
      <c r="F30" s="762" t="s">
        <v>2521</v>
      </c>
      <c r="G30" s="631" t="s">
        <v>2522</v>
      </c>
      <c r="H30" s="631" t="s">
        <v>2523</v>
      </c>
      <c r="I30" s="763" t="s">
        <v>2524</v>
      </c>
      <c r="J30" s="764">
        <v>17757</v>
      </c>
      <c r="K30" s="639"/>
      <c r="L30" s="639"/>
    </row>
    <row r="31" spans="1:12" ht="148.5" x14ac:dyDescent="0.75">
      <c r="A31" s="632">
        <v>29</v>
      </c>
      <c r="B31" s="630" t="s">
        <v>276</v>
      </c>
      <c r="C31" s="631" t="s">
        <v>2437</v>
      </c>
      <c r="D31" s="632" t="s">
        <v>1277</v>
      </c>
      <c r="E31" s="632" t="s">
        <v>328</v>
      </c>
      <c r="F31" s="762" t="s">
        <v>2525</v>
      </c>
      <c r="G31" s="631" t="s">
        <v>2526</v>
      </c>
      <c r="H31" s="631" t="s">
        <v>2527</v>
      </c>
      <c r="I31" s="763" t="s">
        <v>1766</v>
      </c>
      <c r="J31" s="764">
        <v>13702</v>
      </c>
      <c r="K31" s="639"/>
      <c r="L31" s="639"/>
    </row>
    <row r="32" spans="1:12" ht="94.5" x14ac:dyDescent="0.75">
      <c r="A32" s="632">
        <v>30</v>
      </c>
      <c r="B32" s="630" t="s">
        <v>276</v>
      </c>
      <c r="C32" s="631" t="s">
        <v>2437</v>
      </c>
      <c r="D32" s="632" t="s">
        <v>1277</v>
      </c>
      <c r="E32" s="632" t="s">
        <v>328</v>
      </c>
      <c r="F32" s="762" t="s">
        <v>2528</v>
      </c>
      <c r="G32" s="631" t="s">
        <v>2529</v>
      </c>
      <c r="H32" s="631" t="s">
        <v>2530</v>
      </c>
      <c r="I32" s="763" t="s">
        <v>1766</v>
      </c>
      <c r="J32" s="764">
        <v>10584</v>
      </c>
      <c r="K32" s="639"/>
      <c r="L32" s="639"/>
    </row>
    <row r="33" spans="1:12" ht="121.5" x14ac:dyDescent="0.75">
      <c r="A33" s="632">
        <v>31</v>
      </c>
      <c r="B33" s="630" t="s">
        <v>276</v>
      </c>
      <c r="C33" s="631" t="s">
        <v>2437</v>
      </c>
      <c r="D33" s="632" t="s">
        <v>1277</v>
      </c>
      <c r="E33" s="632" t="s">
        <v>328</v>
      </c>
      <c r="F33" s="762" t="s">
        <v>2531</v>
      </c>
      <c r="G33" s="631" t="s">
        <v>2532</v>
      </c>
      <c r="H33" s="631" t="s">
        <v>2533</v>
      </c>
      <c r="I33" s="763" t="s">
        <v>1766</v>
      </c>
      <c r="J33" s="764">
        <v>14875</v>
      </c>
      <c r="K33" s="639"/>
      <c r="L33" s="639"/>
    </row>
    <row r="34" spans="1:12" ht="162" x14ac:dyDescent="0.75">
      <c r="A34" s="632">
        <v>32</v>
      </c>
      <c r="B34" s="630" t="s">
        <v>276</v>
      </c>
      <c r="C34" s="631" t="s">
        <v>2437</v>
      </c>
      <c r="D34" s="632" t="s">
        <v>1277</v>
      </c>
      <c r="E34" s="632" t="s">
        <v>328</v>
      </c>
      <c r="F34" s="762" t="s">
        <v>2534</v>
      </c>
      <c r="G34" s="631" t="s">
        <v>2535</v>
      </c>
      <c r="H34" s="631" t="s">
        <v>2536</v>
      </c>
      <c r="I34" s="763" t="s">
        <v>2524</v>
      </c>
      <c r="J34" s="764">
        <v>9520</v>
      </c>
      <c r="K34" s="639"/>
      <c r="L34" s="639"/>
    </row>
    <row r="35" spans="1:12" ht="108" x14ac:dyDescent="0.75">
      <c r="A35" s="632">
        <v>33</v>
      </c>
      <c r="B35" s="630" t="s">
        <v>276</v>
      </c>
      <c r="C35" s="631" t="s">
        <v>2437</v>
      </c>
      <c r="D35" s="632" t="s">
        <v>1277</v>
      </c>
      <c r="E35" s="632" t="s">
        <v>328</v>
      </c>
      <c r="F35" s="762" t="s">
        <v>2537</v>
      </c>
      <c r="G35" s="631" t="s">
        <v>2538</v>
      </c>
      <c r="H35" s="631" t="s">
        <v>2539</v>
      </c>
      <c r="I35" s="763" t="s">
        <v>1766</v>
      </c>
      <c r="J35" s="764">
        <v>12787</v>
      </c>
      <c r="K35" s="639"/>
      <c r="L35" s="639"/>
    </row>
    <row r="36" spans="1:12" ht="121.5" x14ac:dyDescent="0.75">
      <c r="A36" s="632">
        <v>34</v>
      </c>
      <c r="B36" s="630" t="s">
        <v>276</v>
      </c>
      <c r="C36" s="631" t="s">
        <v>2437</v>
      </c>
      <c r="D36" s="632" t="s">
        <v>1277</v>
      </c>
      <c r="E36" s="632" t="s">
        <v>328</v>
      </c>
      <c r="F36" s="762" t="s">
        <v>2540</v>
      </c>
      <c r="G36" s="631" t="s">
        <v>2541</v>
      </c>
      <c r="H36" s="631" t="s">
        <v>2542</v>
      </c>
      <c r="I36" s="763" t="s">
        <v>2524</v>
      </c>
      <c r="J36" s="764">
        <v>12673</v>
      </c>
      <c r="K36" s="639"/>
      <c r="L36" s="639"/>
    </row>
    <row r="37" spans="1:12" ht="135" x14ac:dyDescent="0.75">
      <c r="A37" s="632">
        <v>35</v>
      </c>
      <c r="B37" s="630" t="s">
        <v>276</v>
      </c>
      <c r="C37" s="631" t="s">
        <v>2437</v>
      </c>
      <c r="D37" s="632" t="s">
        <v>1277</v>
      </c>
      <c r="E37" s="632" t="s">
        <v>328</v>
      </c>
      <c r="F37" s="762" t="s">
        <v>2543</v>
      </c>
      <c r="G37" s="631" t="s">
        <v>2544</v>
      </c>
      <c r="H37" s="631" t="s">
        <v>2545</v>
      </c>
      <c r="I37" s="763" t="s">
        <v>1766</v>
      </c>
      <c r="J37" s="764">
        <v>10934</v>
      </c>
      <c r="K37" s="639"/>
      <c r="L37" s="639"/>
    </row>
    <row r="38" spans="1:12" ht="135" x14ac:dyDescent="0.75">
      <c r="A38" s="632">
        <v>36</v>
      </c>
      <c r="B38" s="630" t="s">
        <v>276</v>
      </c>
      <c r="C38" s="631" t="s">
        <v>2437</v>
      </c>
      <c r="D38" s="632" t="s">
        <v>1277</v>
      </c>
      <c r="E38" s="632" t="s">
        <v>328</v>
      </c>
      <c r="F38" s="762" t="s">
        <v>2546</v>
      </c>
      <c r="G38" s="631" t="s">
        <v>2547</v>
      </c>
      <c r="H38" s="631" t="s">
        <v>2548</v>
      </c>
      <c r="I38" s="763" t="s">
        <v>1766</v>
      </c>
      <c r="J38" s="764">
        <v>10702</v>
      </c>
      <c r="K38" s="639"/>
      <c r="L38" s="639"/>
    </row>
    <row r="39" spans="1:12" ht="81" x14ac:dyDescent="0.75">
      <c r="A39" s="632">
        <v>37</v>
      </c>
      <c r="B39" s="630" t="s">
        <v>276</v>
      </c>
      <c r="C39" s="631" t="s">
        <v>2437</v>
      </c>
      <c r="D39" s="632" t="s">
        <v>1277</v>
      </c>
      <c r="E39" s="632" t="s">
        <v>328</v>
      </c>
      <c r="F39" s="762" t="s">
        <v>2549</v>
      </c>
      <c r="G39" s="631" t="s">
        <v>2550</v>
      </c>
      <c r="H39" s="631" t="s">
        <v>2551</v>
      </c>
      <c r="I39" s="763" t="s">
        <v>1766</v>
      </c>
      <c r="J39" s="764">
        <v>13668</v>
      </c>
      <c r="K39" s="639"/>
      <c r="L39" s="639"/>
    </row>
    <row r="40" spans="1:12" ht="148.5" x14ac:dyDescent="0.75">
      <c r="A40" s="632">
        <v>38</v>
      </c>
      <c r="B40" s="630" t="s">
        <v>276</v>
      </c>
      <c r="C40" s="631" t="s">
        <v>2437</v>
      </c>
      <c r="D40" s="632" t="s">
        <v>1277</v>
      </c>
      <c r="E40" s="632" t="s">
        <v>328</v>
      </c>
      <c r="F40" s="762" t="s">
        <v>2552</v>
      </c>
      <c r="G40" s="631" t="s">
        <v>2553</v>
      </c>
      <c r="H40" s="631" t="s">
        <v>2554</v>
      </c>
      <c r="I40" s="763" t="s">
        <v>2555</v>
      </c>
      <c r="J40" s="764">
        <v>6405</v>
      </c>
      <c r="K40" s="639"/>
      <c r="L40" s="637" t="s">
        <v>2556</v>
      </c>
    </row>
    <row r="41" spans="1:12" ht="121.5" x14ac:dyDescent="0.75">
      <c r="A41" s="632">
        <v>39</v>
      </c>
      <c r="B41" s="630" t="s">
        <v>276</v>
      </c>
      <c r="C41" s="631" t="s">
        <v>2437</v>
      </c>
      <c r="D41" s="632" t="s">
        <v>1277</v>
      </c>
      <c r="E41" s="632" t="s">
        <v>328</v>
      </c>
      <c r="F41" s="762" t="s">
        <v>2557</v>
      </c>
      <c r="G41" s="631" t="s">
        <v>2558</v>
      </c>
      <c r="H41" s="631" t="s">
        <v>2559</v>
      </c>
      <c r="I41" s="763" t="s">
        <v>2560</v>
      </c>
      <c r="J41" s="764">
        <v>3600</v>
      </c>
      <c r="K41" s="639"/>
      <c r="L41" s="637" t="s">
        <v>2561</v>
      </c>
    </row>
    <row r="42" spans="1:12" ht="135" x14ac:dyDescent="0.75">
      <c r="A42" s="632">
        <v>40</v>
      </c>
      <c r="B42" s="630" t="s">
        <v>276</v>
      </c>
      <c r="C42" s="631" t="s">
        <v>1738</v>
      </c>
      <c r="D42" s="632" t="s">
        <v>1277</v>
      </c>
      <c r="E42" s="632" t="s">
        <v>328</v>
      </c>
      <c r="F42" s="762" t="s">
        <v>2562</v>
      </c>
      <c r="G42" s="631" t="s">
        <v>2563</v>
      </c>
      <c r="H42" s="631" t="s">
        <v>2564</v>
      </c>
      <c r="I42" s="763" t="s">
        <v>1747</v>
      </c>
      <c r="J42" s="764">
        <v>10587</v>
      </c>
      <c r="K42" s="639"/>
      <c r="L42" s="639"/>
    </row>
    <row r="43" spans="1:12" ht="162" x14ac:dyDescent="0.75">
      <c r="A43" s="632">
        <v>41</v>
      </c>
      <c r="B43" s="630" t="s">
        <v>276</v>
      </c>
      <c r="C43" s="631" t="s">
        <v>1738</v>
      </c>
      <c r="D43" s="632" t="s">
        <v>1277</v>
      </c>
      <c r="E43" s="632" t="s">
        <v>328</v>
      </c>
      <c r="F43" s="762" t="s">
        <v>2565</v>
      </c>
      <c r="G43" s="631" t="s">
        <v>2566</v>
      </c>
      <c r="H43" s="631" t="s">
        <v>2567</v>
      </c>
      <c r="I43" s="763" t="s">
        <v>1747</v>
      </c>
      <c r="J43" s="764">
        <v>6177</v>
      </c>
      <c r="K43" s="639"/>
      <c r="L43" s="639"/>
    </row>
    <row r="44" spans="1:12" ht="121.5" x14ac:dyDescent="0.75">
      <c r="A44" s="632">
        <v>42</v>
      </c>
      <c r="B44" s="630" t="s">
        <v>276</v>
      </c>
      <c r="C44" s="631" t="s">
        <v>1738</v>
      </c>
      <c r="D44" s="632" t="s">
        <v>1277</v>
      </c>
      <c r="E44" s="632" t="s">
        <v>328</v>
      </c>
      <c r="F44" s="762" t="s">
        <v>2568</v>
      </c>
      <c r="G44" s="631" t="s">
        <v>2569</v>
      </c>
      <c r="H44" s="631" t="s">
        <v>2570</v>
      </c>
      <c r="I44" s="763" t="s">
        <v>1757</v>
      </c>
      <c r="J44" s="764">
        <v>10935</v>
      </c>
      <c r="K44" s="639"/>
      <c r="L44" s="639"/>
    </row>
    <row r="45" spans="1:12" ht="121.5" x14ac:dyDescent="0.75">
      <c r="A45" s="632">
        <v>43</v>
      </c>
      <c r="B45" s="630" t="s">
        <v>276</v>
      </c>
      <c r="C45" s="631" t="s">
        <v>1738</v>
      </c>
      <c r="D45" s="632" t="s">
        <v>1277</v>
      </c>
      <c r="E45" s="632" t="s">
        <v>328</v>
      </c>
      <c r="F45" s="762" t="s">
        <v>2571</v>
      </c>
      <c r="G45" s="631" t="s">
        <v>2572</v>
      </c>
      <c r="H45" s="631" t="s">
        <v>2573</v>
      </c>
      <c r="I45" s="763" t="s">
        <v>1766</v>
      </c>
      <c r="J45" s="764">
        <v>3702</v>
      </c>
      <c r="K45" s="639"/>
      <c r="L45" s="639"/>
    </row>
    <row r="46" spans="1:12" ht="81" x14ac:dyDescent="0.75">
      <c r="A46" s="632">
        <v>44</v>
      </c>
      <c r="B46" s="630" t="s">
        <v>276</v>
      </c>
      <c r="C46" s="631" t="s">
        <v>1738</v>
      </c>
      <c r="D46" s="632" t="s">
        <v>1277</v>
      </c>
      <c r="E46" s="632" t="s">
        <v>328</v>
      </c>
      <c r="F46" s="762" t="s">
        <v>2574</v>
      </c>
      <c r="G46" s="631" t="s">
        <v>2575</v>
      </c>
      <c r="H46" s="631" t="s">
        <v>2576</v>
      </c>
      <c r="I46" s="763" t="s">
        <v>1766</v>
      </c>
      <c r="J46" s="764">
        <v>6657</v>
      </c>
      <c r="K46" s="639"/>
      <c r="L46" s="639"/>
    </row>
    <row r="47" spans="1:12" ht="135" x14ac:dyDescent="0.75">
      <c r="A47" s="632">
        <v>45</v>
      </c>
      <c r="B47" s="630" t="s">
        <v>276</v>
      </c>
      <c r="C47" s="631" t="s">
        <v>1738</v>
      </c>
      <c r="D47" s="632" t="s">
        <v>1277</v>
      </c>
      <c r="E47" s="632" t="s">
        <v>328</v>
      </c>
      <c r="F47" s="762" t="s">
        <v>2577</v>
      </c>
      <c r="G47" s="631" t="s">
        <v>2578</v>
      </c>
      <c r="H47" s="631" t="s">
        <v>2579</v>
      </c>
      <c r="I47" s="763" t="s">
        <v>1766</v>
      </c>
      <c r="J47" s="764">
        <v>2704</v>
      </c>
      <c r="K47" s="639"/>
      <c r="L47" s="639"/>
    </row>
    <row r="48" spans="1:12" ht="121.5" x14ac:dyDescent="0.75">
      <c r="A48" s="632">
        <v>46</v>
      </c>
      <c r="B48" s="630" t="s">
        <v>276</v>
      </c>
      <c r="C48" s="631" t="s">
        <v>1738</v>
      </c>
      <c r="D48" s="632" t="s">
        <v>1277</v>
      </c>
      <c r="E48" s="632" t="s">
        <v>328</v>
      </c>
      <c r="F48" s="762" t="s">
        <v>2580</v>
      </c>
      <c r="G48" s="631" t="s">
        <v>2581</v>
      </c>
      <c r="H48" s="631" t="s">
        <v>2582</v>
      </c>
      <c r="I48" s="763" t="s">
        <v>1766</v>
      </c>
      <c r="J48" s="764">
        <v>756</v>
      </c>
      <c r="K48" s="639"/>
      <c r="L48" s="637" t="s">
        <v>2583</v>
      </c>
    </row>
    <row r="49" spans="1:12" ht="121.5" x14ac:dyDescent="0.75">
      <c r="A49" s="632">
        <v>47</v>
      </c>
      <c r="B49" s="630" t="s">
        <v>276</v>
      </c>
      <c r="C49" s="631" t="s">
        <v>1776</v>
      </c>
      <c r="D49" s="632" t="s">
        <v>1277</v>
      </c>
      <c r="E49" s="632" t="s">
        <v>328</v>
      </c>
      <c r="F49" s="762" t="s">
        <v>2584</v>
      </c>
      <c r="G49" s="631" t="s">
        <v>2585</v>
      </c>
      <c r="H49" s="631" t="s">
        <v>2586</v>
      </c>
      <c r="I49" s="765" t="s">
        <v>2587</v>
      </c>
      <c r="J49" s="764">
        <v>31250</v>
      </c>
      <c r="K49" s="639"/>
      <c r="L49" s="639" t="s">
        <v>2588</v>
      </c>
    </row>
    <row r="50" spans="1:12" ht="108" x14ac:dyDescent="0.75">
      <c r="A50" s="632">
        <v>48</v>
      </c>
      <c r="B50" s="630" t="s">
        <v>276</v>
      </c>
      <c r="C50" s="631" t="s">
        <v>1776</v>
      </c>
      <c r="D50" s="632" t="s">
        <v>1277</v>
      </c>
      <c r="E50" s="632" t="s">
        <v>328</v>
      </c>
      <c r="F50" s="762" t="s">
        <v>2589</v>
      </c>
      <c r="G50" s="631" t="s">
        <v>2590</v>
      </c>
      <c r="H50" s="631" t="s">
        <v>2591</v>
      </c>
      <c r="I50" s="765" t="s">
        <v>2592</v>
      </c>
      <c r="J50" s="764">
        <v>24700</v>
      </c>
      <c r="K50" s="639"/>
      <c r="L50" s="639" t="s">
        <v>2588</v>
      </c>
    </row>
    <row r="51" spans="1:12" ht="54" x14ac:dyDescent="0.75">
      <c r="A51" s="632">
        <v>49</v>
      </c>
      <c r="B51" s="630" t="s">
        <v>276</v>
      </c>
      <c r="C51" s="631" t="s">
        <v>1776</v>
      </c>
      <c r="D51" s="632" t="s">
        <v>1277</v>
      </c>
      <c r="E51" s="632" t="s">
        <v>328</v>
      </c>
      <c r="F51" s="762" t="s">
        <v>2593</v>
      </c>
      <c r="G51" s="631" t="s">
        <v>2594</v>
      </c>
      <c r="H51" s="631" t="s">
        <v>2595</v>
      </c>
      <c r="I51" s="765" t="s">
        <v>2592</v>
      </c>
      <c r="J51" s="764">
        <v>39096</v>
      </c>
      <c r="K51" s="639"/>
      <c r="L51" s="639" t="s">
        <v>2588</v>
      </c>
    </row>
    <row r="52" spans="1:12" ht="148.5" x14ac:dyDescent="0.75">
      <c r="A52" s="632">
        <v>50</v>
      </c>
      <c r="B52" s="630" t="s">
        <v>276</v>
      </c>
      <c r="C52" s="631" t="s">
        <v>1776</v>
      </c>
      <c r="D52" s="632" t="s">
        <v>1277</v>
      </c>
      <c r="E52" s="632" t="s">
        <v>328</v>
      </c>
      <c r="F52" s="762" t="s">
        <v>2596</v>
      </c>
      <c r="G52" s="631" t="s">
        <v>2597</v>
      </c>
      <c r="H52" s="631" t="s">
        <v>2598</v>
      </c>
      <c r="I52" s="765" t="s">
        <v>2599</v>
      </c>
      <c r="J52" s="764">
        <v>48561</v>
      </c>
      <c r="K52" s="639"/>
      <c r="L52" s="639" t="s">
        <v>2588</v>
      </c>
    </row>
    <row r="53" spans="1:12" ht="81" x14ac:dyDescent="0.75">
      <c r="A53" s="632">
        <v>51</v>
      </c>
      <c r="B53" s="630" t="s">
        <v>276</v>
      </c>
      <c r="C53" s="631" t="s">
        <v>1776</v>
      </c>
      <c r="D53" s="632" t="s">
        <v>1277</v>
      </c>
      <c r="E53" s="632" t="s">
        <v>328</v>
      </c>
      <c r="F53" s="762" t="s">
        <v>2600</v>
      </c>
      <c r="G53" s="631" t="s">
        <v>2601</v>
      </c>
      <c r="H53" s="631" t="s">
        <v>2602</v>
      </c>
      <c r="I53" s="765" t="s">
        <v>2599</v>
      </c>
      <c r="J53" s="764">
        <v>42884</v>
      </c>
      <c r="K53" s="639"/>
      <c r="L53" s="639" t="s">
        <v>2588</v>
      </c>
    </row>
    <row r="54" spans="1:12" ht="108" x14ac:dyDescent="0.75">
      <c r="A54" s="632">
        <v>52</v>
      </c>
      <c r="B54" s="630" t="s">
        <v>276</v>
      </c>
      <c r="C54" s="631" t="s">
        <v>1776</v>
      </c>
      <c r="D54" s="632" t="s">
        <v>1277</v>
      </c>
      <c r="E54" s="632" t="s">
        <v>328</v>
      </c>
      <c r="F54" s="762" t="s">
        <v>2603</v>
      </c>
      <c r="G54" s="631" t="s">
        <v>2604</v>
      </c>
      <c r="H54" s="631" t="s">
        <v>2605</v>
      </c>
      <c r="I54" s="765" t="s">
        <v>2599</v>
      </c>
      <c r="J54" s="764">
        <v>42902</v>
      </c>
      <c r="K54" s="639"/>
      <c r="L54" s="639" t="s">
        <v>2588</v>
      </c>
    </row>
    <row r="55" spans="1:12" ht="108" x14ac:dyDescent="0.75">
      <c r="A55" s="632">
        <v>53</v>
      </c>
      <c r="B55" s="630" t="s">
        <v>276</v>
      </c>
      <c r="C55" s="631" t="s">
        <v>1776</v>
      </c>
      <c r="D55" s="632" t="s">
        <v>1277</v>
      </c>
      <c r="E55" s="632" t="s">
        <v>328</v>
      </c>
      <c r="F55" s="762" t="s">
        <v>2606</v>
      </c>
      <c r="G55" s="631" t="s">
        <v>2607</v>
      </c>
      <c r="H55" s="631" t="s">
        <v>2608</v>
      </c>
      <c r="I55" s="765" t="s">
        <v>2609</v>
      </c>
      <c r="J55" s="764">
        <v>18845</v>
      </c>
      <c r="K55" s="639"/>
      <c r="L55" s="639" t="s">
        <v>2588</v>
      </c>
    </row>
    <row r="56" spans="1:12" ht="94.5" x14ac:dyDescent="0.75">
      <c r="A56" s="632">
        <v>54</v>
      </c>
      <c r="B56" s="630" t="s">
        <v>276</v>
      </c>
      <c r="C56" s="631" t="s">
        <v>1776</v>
      </c>
      <c r="D56" s="632" t="s">
        <v>1277</v>
      </c>
      <c r="E56" s="632" t="s">
        <v>328</v>
      </c>
      <c r="F56" s="762" t="s">
        <v>2610</v>
      </c>
      <c r="G56" s="631" t="s">
        <v>2611</v>
      </c>
      <c r="H56" s="631" t="s">
        <v>2612</v>
      </c>
      <c r="I56" s="765" t="s">
        <v>2599</v>
      </c>
      <c r="J56" s="764">
        <v>53346</v>
      </c>
      <c r="K56" s="639"/>
      <c r="L56" s="639" t="s">
        <v>2588</v>
      </c>
    </row>
    <row r="57" spans="1:12" ht="108" x14ac:dyDescent="0.75">
      <c r="A57" s="632">
        <v>55</v>
      </c>
      <c r="B57" s="630" t="s">
        <v>276</v>
      </c>
      <c r="C57" s="631" t="s">
        <v>1776</v>
      </c>
      <c r="D57" s="632" t="s">
        <v>1277</v>
      </c>
      <c r="E57" s="632" t="s">
        <v>328</v>
      </c>
      <c r="F57" s="762" t="s">
        <v>2613</v>
      </c>
      <c r="G57" s="631" t="s">
        <v>2614</v>
      </c>
      <c r="H57" s="631" t="s">
        <v>2615</v>
      </c>
      <c r="I57" s="765" t="s">
        <v>2599</v>
      </c>
      <c r="J57" s="764">
        <v>54676</v>
      </c>
      <c r="K57" s="639"/>
      <c r="L57" s="639" t="s">
        <v>2588</v>
      </c>
    </row>
    <row r="58" spans="1:12" ht="108" x14ac:dyDescent="0.75">
      <c r="A58" s="632">
        <v>56</v>
      </c>
      <c r="B58" s="630" t="s">
        <v>276</v>
      </c>
      <c r="C58" s="631" t="s">
        <v>1776</v>
      </c>
      <c r="D58" s="632" t="s">
        <v>1277</v>
      </c>
      <c r="E58" s="632" t="s">
        <v>328</v>
      </c>
      <c r="F58" s="762" t="s">
        <v>2616</v>
      </c>
      <c r="G58" s="631" t="s">
        <v>2617</v>
      </c>
      <c r="H58" s="631" t="s">
        <v>2618</v>
      </c>
      <c r="I58" s="765" t="s">
        <v>2619</v>
      </c>
      <c r="J58" s="764">
        <v>36237</v>
      </c>
      <c r="K58" s="639"/>
      <c r="L58" s="639" t="s">
        <v>2588</v>
      </c>
    </row>
    <row r="59" spans="1:12" ht="67.5" x14ac:dyDescent="0.75">
      <c r="A59" s="632">
        <v>57</v>
      </c>
      <c r="B59" s="630" t="s">
        <v>276</v>
      </c>
      <c r="C59" s="631" t="s">
        <v>1776</v>
      </c>
      <c r="D59" s="632" t="s">
        <v>1277</v>
      </c>
      <c r="E59" s="632" t="s">
        <v>328</v>
      </c>
      <c r="F59" s="762" t="s">
        <v>2620</v>
      </c>
      <c r="G59" s="631" t="s">
        <v>2621</v>
      </c>
      <c r="H59" s="631" t="s">
        <v>2622</v>
      </c>
      <c r="I59" s="765" t="s">
        <v>2623</v>
      </c>
      <c r="J59" s="764">
        <v>49000</v>
      </c>
      <c r="K59" s="639"/>
      <c r="L59" s="639" t="s">
        <v>2588</v>
      </c>
    </row>
    <row r="60" spans="1:12" ht="108" x14ac:dyDescent="0.75">
      <c r="A60" s="632">
        <v>58</v>
      </c>
      <c r="B60" s="630" t="s">
        <v>276</v>
      </c>
      <c r="C60" s="631" t="s">
        <v>1776</v>
      </c>
      <c r="D60" s="632" t="s">
        <v>1277</v>
      </c>
      <c r="E60" s="632" t="s">
        <v>328</v>
      </c>
      <c r="F60" s="762" t="s">
        <v>2624</v>
      </c>
      <c r="G60" s="631" t="s">
        <v>2625</v>
      </c>
      <c r="H60" s="631" t="s">
        <v>2626</v>
      </c>
      <c r="I60" s="765" t="s">
        <v>2623</v>
      </c>
      <c r="J60" s="764">
        <v>18750</v>
      </c>
      <c r="K60" s="639"/>
      <c r="L60" s="639" t="s">
        <v>2588</v>
      </c>
    </row>
    <row r="61" spans="1:12" ht="108" x14ac:dyDescent="0.75">
      <c r="A61" s="632">
        <v>59</v>
      </c>
      <c r="B61" s="630" t="s">
        <v>276</v>
      </c>
      <c r="C61" s="631" t="s">
        <v>1776</v>
      </c>
      <c r="D61" s="632" t="s">
        <v>1277</v>
      </c>
      <c r="E61" s="632" t="s">
        <v>328</v>
      </c>
      <c r="F61" s="762" t="s">
        <v>2627</v>
      </c>
      <c r="G61" s="631" t="s">
        <v>2628</v>
      </c>
      <c r="H61" s="631" t="s">
        <v>2629</v>
      </c>
      <c r="I61" s="765" t="s">
        <v>2630</v>
      </c>
      <c r="J61" s="764">
        <v>25906</v>
      </c>
      <c r="K61" s="639"/>
      <c r="L61" s="639" t="s">
        <v>2588</v>
      </c>
    </row>
    <row r="62" spans="1:12" ht="148.5" x14ac:dyDescent="0.75">
      <c r="A62" s="632">
        <v>60</v>
      </c>
      <c r="B62" s="630" t="s">
        <v>276</v>
      </c>
      <c r="C62" s="631" t="s">
        <v>1776</v>
      </c>
      <c r="D62" s="632" t="s">
        <v>1277</v>
      </c>
      <c r="E62" s="632" t="s">
        <v>328</v>
      </c>
      <c r="F62" s="762" t="s">
        <v>2631</v>
      </c>
      <c r="G62" s="631" t="s">
        <v>2632</v>
      </c>
      <c r="H62" s="631" t="s">
        <v>2633</v>
      </c>
      <c r="I62" s="765" t="s">
        <v>2634</v>
      </c>
      <c r="J62" s="764">
        <v>6683</v>
      </c>
      <c r="K62" s="639"/>
      <c r="L62" s="637" t="s">
        <v>2635</v>
      </c>
    </row>
    <row r="63" spans="1:12" ht="81" x14ac:dyDescent="0.75">
      <c r="A63" s="632">
        <v>61</v>
      </c>
      <c r="B63" s="630" t="s">
        <v>276</v>
      </c>
      <c r="C63" s="631" t="s">
        <v>1776</v>
      </c>
      <c r="D63" s="632" t="s">
        <v>1277</v>
      </c>
      <c r="E63" s="632" t="s">
        <v>328</v>
      </c>
      <c r="F63" s="762" t="s">
        <v>2636</v>
      </c>
      <c r="G63" s="631" t="s">
        <v>2637</v>
      </c>
      <c r="H63" s="631" t="s">
        <v>2638</v>
      </c>
      <c r="I63" s="765" t="s">
        <v>2639</v>
      </c>
      <c r="J63" s="764">
        <v>3432</v>
      </c>
      <c r="K63" s="639"/>
      <c r="L63" s="637" t="s">
        <v>2640</v>
      </c>
    </row>
    <row r="64" spans="1:12" ht="108" x14ac:dyDescent="0.75">
      <c r="A64" s="632">
        <v>62</v>
      </c>
      <c r="B64" s="630" t="s">
        <v>276</v>
      </c>
      <c r="C64" s="631" t="s">
        <v>1776</v>
      </c>
      <c r="D64" s="632" t="s">
        <v>1277</v>
      </c>
      <c r="E64" s="632" t="s">
        <v>328</v>
      </c>
      <c r="F64" s="762" t="s">
        <v>2641</v>
      </c>
      <c r="G64" s="631" t="s">
        <v>2621</v>
      </c>
      <c r="H64" s="631" t="s">
        <v>2642</v>
      </c>
      <c r="I64" s="765" t="s">
        <v>2643</v>
      </c>
      <c r="J64" s="764">
        <v>5000</v>
      </c>
      <c r="K64" s="639"/>
      <c r="L64" s="637" t="s">
        <v>2644</v>
      </c>
    </row>
    <row r="65" spans="1:12" ht="189" x14ac:dyDescent="0.75">
      <c r="A65" s="632">
        <v>63</v>
      </c>
      <c r="B65" s="630" t="s">
        <v>276</v>
      </c>
      <c r="C65" s="631" t="s">
        <v>1776</v>
      </c>
      <c r="D65" s="632" t="s">
        <v>1277</v>
      </c>
      <c r="E65" s="632" t="s">
        <v>328</v>
      </c>
      <c r="F65" s="762" t="s">
        <v>2645</v>
      </c>
      <c r="G65" s="631" t="s">
        <v>2646</v>
      </c>
      <c r="H65" s="631" t="s">
        <v>2647</v>
      </c>
      <c r="I65" s="765" t="s">
        <v>2643</v>
      </c>
      <c r="J65" s="764">
        <v>8762</v>
      </c>
      <c r="K65" s="639"/>
      <c r="L65" s="637" t="s">
        <v>2648</v>
      </c>
    </row>
    <row r="66" spans="1:12" ht="108" x14ac:dyDescent="0.75">
      <c r="A66" s="632">
        <v>64</v>
      </c>
      <c r="B66" s="630" t="s">
        <v>276</v>
      </c>
      <c r="C66" s="631" t="s">
        <v>1776</v>
      </c>
      <c r="D66" s="632" t="s">
        <v>1277</v>
      </c>
      <c r="E66" s="632" t="s">
        <v>328</v>
      </c>
      <c r="F66" s="762" t="s">
        <v>2649</v>
      </c>
      <c r="G66" s="631" t="s">
        <v>2650</v>
      </c>
      <c r="H66" s="631" t="s">
        <v>2651</v>
      </c>
      <c r="I66" s="765" t="s">
        <v>2652</v>
      </c>
      <c r="J66" s="764">
        <v>27000</v>
      </c>
      <c r="K66" s="639"/>
      <c r="L66" s="637" t="s">
        <v>2653</v>
      </c>
    </row>
    <row r="67" spans="1:12" ht="81" x14ac:dyDescent="0.75">
      <c r="A67" s="632">
        <v>65</v>
      </c>
      <c r="B67" s="630" t="s">
        <v>276</v>
      </c>
      <c r="C67" s="631" t="s">
        <v>1776</v>
      </c>
      <c r="D67" s="632" t="s">
        <v>1277</v>
      </c>
      <c r="E67" s="632" t="s">
        <v>328</v>
      </c>
      <c r="F67" s="762" t="s">
        <v>2654</v>
      </c>
      <c r="G67" s="631" t="s">
        <v>2655</v>
      </c>
      <c r="H67" s="631" t="s">
        <v>2656</v>
      </c>
      <c r="I67" s="765" t="s">
        <v>2657</v>
      </c>
      <c r="J67" s="764">
        <v>13991</v>
      </c>
      <c r="K67" s="639"/>
      <c r="L67" s="637" t="s">
        <v>2658</v>
      </c>
    </row>
    <row r="68" spans="1:12" ht="121.5" x14ac:dyDescent="0.75">
      <c r="A68" s="632">
        <v>66</v>
      </c>
      <c r="B68" s="630" t="s">
        <v>276</v>
      </c>
      <c r="C68" s="631" t="s">
        <v>1776</v>
      </c>
      <c r="D68" s="632" t="s">
        <v>1277</v>
      </c>
      <c r="E68" s="632" t="s">
        <v>328</v>
      </c>
      <c r="F68" s="762" t="s">
        <v>2659</v>
      </c>
      <c r="G68" s="631" t="s">
        <v>2660</v>
      </c>
      <c r="H68" s="631" t="s">
        <v>2661</v>
      </c>
      <c r="I68" s="765" t="s">
        <v>2662</v>
      </c>
      <c r="J68" s="764">
        <v>14991</v>
      </c>
      <c r="K68" s="639"/>
      <c r="L68" s="637" t="s">
        <v>2663</v>
      </c>
    </row>
    <row r="69" spans="1:12" ht="121.5" x14ac:dyDescent="0.75">
      <c r="A69" s="632">
        <v>67</v>
      </c>
      <c r="B69" s="630" t="s">
        <v>276</v>
      </c>
      <c r="C69" s="631" t="s">
        <v>1776</v>
      </c>
      <c r="D69" s="632" t="s">
        <v>1277</v>
      </c>
      <c r="E69" s="632" t="s">
        <v>328</v>
      </c>
      <c r="F69" s="762" t="s">
        <v>2664</v>
      </c>
      <c r="G69" s="631" t="s">
        <v>2665</v>
      </c>
      <c r="H69" s="631" t="s">
        <v>2666</v>
      </c>
      <c r="I69" s="765" t="s">
        <v>2623</v>
      </c>
      <c r="J69" s="764">
        <v>25440</v>
      </c>
      <c r="K69" s="639"/>
      <c r="L69" s="637" t="s">
        <v>2667</v>
      </c>
    </row>
    <row r="70" spans="1:12" ht="54" x14ac:dyDescent="0.75">
      <c r="A70" s="632">
        <v>68</v>
      </c>
      <c r="B70" s="630" t="s">
        <v>276</v>
      </c>
      <c r="C70" s="631" t="s">
        <v>1776</v>
      </c>
      <c r="D70" s="632" t="s">
        <v>1277</v>
      </c>
      <c r="E70" s="632" t="s">
        <v>328</v>
      </c>
      <c r="F70" s="762" t="s">
        <v>2668</v>
      </c>
      <c r="G70" s="631" t="s">
        <v>2669</v>
      </c>
      <c r="H70" s="631" t="s">
        <v>2670</v>
      </c>
      <c r="I70" s="765" t="s">
        <v>2623</v>
      </c>
      <c r="J70" s="764">
        <v>18400</v>
      </c>
      <c r="K70" s="639"/>
      <c r="L70" s="637" t="s">
        <v>2671</v>
      </c>
    </row>
    <row r="71" spans="1:12" ht="135" x14ac:dyDescent="0.75">
      <c r="A71" s="632">
        <v>69</v>
      </c>
      <c r="B71" s="630" t="s">
        <v>276</v>
      </c>
      <c r="C71" s="631" t="s">
        <v>1776</v>
      </c>
      <c r="D71" s="632" t="s">
        <v>1277</v>
      </c>
      <c r="E71" s="632" t="s">
        <v>328</v>
      </c>
      <c r="F71" s="762" t="s">
        <v>2672</v>
      </c>
      <c r="G71" s="631" t="s">
        <v>2673</v>
      </c>
      <c r="H71" s="631" t="s">
        <v>2674</v>
      </c>
      <c r="I71" s="765" t="s">
        <v>2630</v>
      </c>
      <c r="J71" s="764">
        <v>2535</v>
      </c>
      <c r="K71" s="639"/>
      <c r="L71" s="637" t="s">
        <v>2675</v>
      </c>
    </row>
    <row r="72" spans="1:12" ht="94.5" x14ac:dyDescent="0.75">
      <c r="A72" s="632">
        <v>70</v>
      </c>
      <c r="B72" s="630" t="s">
        <v>276</v>
      </c>
      <c r="C72" s="631" t="s">
        <v>1776</v>
      </c>
      <c r="D72" s="632" t="s">
        <v>1277</v>
      </c>
      <c r="E72" s="632" t="s">
        <v>328</v>
      </c>
      <c r="F72" s="762" t="s">
        <v>2676</v>
      </c>
      <c r="G72" s="631" t="s">
        <v>2677</v>
      </c>
      <c r="H72" s="631" t="s">
        <v>2678</v>
      </c>
      <c r="I72" s="765" t="s">
        <v>2679</v>
      </c>
      <c r="J72" s="764">
        <v>2272</v>
      </c>
      <c r="K72" s="639"/>
      <c r="L72" s="637" t="s">
        <v>2680</v>
      </c>
    </row>
    <row r="73" spans="1:12" ht="135" x14ac:dyDescent="0.75">
      <c r="A73" s="632">
        <v>71</v>
      </c>
      <c r="B73" s="630" t="s">
        <v>276</v>
      </c>
      <c r="C73" s="631" t="s">
        <v>1776</v>
      </c>
      <c r="D73" s="632" t="s">
        <v>1277</v>
      </c>
      <c r="E73" s="632" t="s">
        <v>328</v>
      </c>
      <c r="F73" s="762" t="s">
        <v>2681</v>
      </c>
      <c r="G73" s="631" t="s">
        <v>2682</v>
      </c>
      <c r="H73" s="631" t="s">
        <v>2683</v>
      </c>
      <c r="I73" s="765" t="s">
        <v>2679</v>
      </c>
      <c r="J73" s="764">
        <v>7050</v>
      </c>
      <c r="K73" s="639"/>
      <c r="L73" s="637" t="s">
        <v>2684</v>
      </c>
    </row>
    <row r="74" spans="1:12" ht="135" x14ac:dyDescent="0.75">
      <c r="A74" s="632">
        <v>72</v>
      </c>
      <c r="B74" s="630" t="s">
        <v>276</v>
      </c>
      <c r="C74" s="631" t="s">
        <v>2685</v>
      </c>
      <c r="D74" s="632" t="s">
        <v>1277</v>
      </c>
      <c r="E74" s="632" t="s">
        <v>1300</v>
      </c>
      <c r="F74" s="762" t="s">
        <v>2686</v>
      </c>
      <c r="G74" s="631" t="s">
        <v>2687</v>
      </c>
      <c r="H74" s="631" t="s">
        <v>2688</v>
      </c>
      <c r="I74" s="765" t="s">
        <v>2689</v>
      </c>
      <c r="J74" s="764">
        <v>23200.47</v>
      </c>
      <c r="K74" s="639"/>
      <c r="L74" s="639" t="s">
        <v>1305</v>
      </c>
    </row>
    <row r="75" spans="1:12" ht="94.5" x14ac:dyDescent="0.75">
      <c r="A75" s="632">
        <v>73</v>
      </c>
      <c r="B75" s="630" t="s">
        <v>276</v>
      </c>
      <c r="C75" s="631" t="s">
        <v>2690</v>
      </c>
      <c r="D75" s="632" t="s">
        <v>1277</v>
      </c>
      <c r="E75" s="632" t="s">
        <v>1300</v>
      </c>
      <c r="F75" s="762" t="s">
        <v>2691</v>
      </c>
      <c r="G75" s="631" t="s">
        <v>2692</v>
      </c>
      <c r="H75" s="631" t="s">
        <v>2693</v>
      </c>
      <c r="I75" s="763" t="s">
        <v>1757</v>
      </c>
      <c r="J75" s="764">
        <v>15000</v>
      </c>
      <c r="K75" s="639"/>
      <c r="L75" s="639"/>
    </row>
    <row r="76" spans="1:12" ht="94.5" x14ac:dyDescent="0.75">
      <c r="A76" s="632">
        <v>74</v>
      </c>
      <c r="B76" s="630" t="s">
        <v>276</v>
      </c>
      <c r="C76" s="631" t="s">
        <v>1978</v>
      </c>
      <c r="D76" s="632" t="s">
        <v>1277</v>
      </c>
      <c r="E76" s="632" t="s">
        <v>1300</v>
      </c>
      <c r="F76" s="762" t="s">
        <v>2694</v>
      </c>
      <c r="G76" s="631" t="s">
        <v>2692</v>
      </c>
      <c r="H76" s="631" t="s">
        <v>2695</v>
      </c>
      <c r="I76" s="763" t="s">
        <v>1757</v>
      </c>
      <c r="J76" s="764">
        <v>4000</v>
      </c>
      <c r="K76" s="639"/>
      <c r="L76" s="639"/>
    </row>
    <row r="77" spans="1:12" ht="148.5" x14ac:dyDescent="0.75">
      <c r="A77" s="632">
        <v>75</v>
      </c>
      <c r="B77" s="630" t="s">
        <v>276</v>
      </c>
      <c r="C77" s="631" t="s">
        <v>2696</v>
      </c>
      <c r="D77" s="632" t="s">
        <v>1277</v>
      </c>
      <c r="E77" s="632" t="s">
        <v>1300</v>
      </c>
      <c r="F77" s="762">
        <v>955576</v>
      </c>
      <c r="G77" s="631" t="s">
        <v>2697</v>
      </c>
      <c r="H77" s="631" t="s">
        <v>2698</v>
      </c>
      <c r="I77" s="763" t="s">
        <v>2699</v>
      </c>
      <c r="J77" s="764">
        <v>144695</v>
      </c>
      <c r="K77" s="639"/>
      <c r="L77" s="639"/>
    </row>
    <row r="78" spans="1:12" ht="81" x14ac:dyDescent="0.75">
      <c r="A78" s="632">
        <v>76</v>
      </c>
      <c r="B78" s="630" t="s">
        <v>276</v>
      </c>
      <c r="C78" s="631" t="s">
        <v>2700</v>
      </c>
      <c r="D78" s="632" t="s">
        <v>1277</v>
      </c>
      <c r="E78" s="632" t="s">
        <v>1300</v>
      </c>
      <c r="F78" s="762" t="s">
        <v>2701</v>
      </c>
      <c r="G78" s="631" t="s">
        <v>2702</v>
      </c>
      <c r="H78" s="631" t="s">
        <v>2703</v>
      </c>
      <c r="I78" s="763" t="s">
        <v>2524</v>
      </c>
      <c r="J78" s="764">
        <v>55054.07</v>
      </c>
      <c r="K78" s="639"/>
      <c r="L78" s="639"/>
    </row>
    <row r="79" spans="1:12" ht="81" x14ac:dyDescent="0.75">
      <c r="A79" s="632">
        <v>77</v>
      </c>
      <c r="B79" s="630" t="s">
        <v>276</v>
      </c>
      <c r="C79" s="631" t="s">
        <v>2704</v>
      </c>
      <c r="D79" s="632" t="s">
        <v>1277</v>
      </c>
      <c r="E79" s="632" t="s">
        <v>328</v>
      </c>
      <c r="F79" s="762" t="s">
        <v>2705</v>
      </c>
      <c r="G79" s="631" t="s">
        <v>2706</v>
      </c>
      <c r="H79" s="631" t="s">
        <v>2707</v>
      </c>
      <c r="I79" s="765" t="s">
        <v>2708</v>
      </c>
      <c r="J79" s="766" t="s">
        <v>2709</v>
      </c>
      <c r="K79" s="639"/>
      <c r="L79" s="639"/>
    </row>
    <row r="80" spans="1:12" ht="67.5" x14ac:dyDescent="0.75">
      <c r="A80" s="632">
        <v>78</v>
      </c>
      <c r="B80" s="630" t="s">
        <v>276</v>
      </c>
      <c r="C80" s="631" t="s">
        <v>2704</v>
      </c>
      <c r="D80" s="632" t="s">
        <v>1277</v>
      </c>
      <c r="E80" s="632" t="s">
        <v>328</v>
      </c>
      <c r="F80" s="637" t="s">
        <v>2710</v>
      </c>
      <c r="G80" s="631" t="s">
        <v>2711</v>
      </c>
      <c r="H80" s="631" t="s">
        <v>2712</v>
      </c>
      <c r="I80" s="765" t="s">
        <v>2713</v>
      </c>
      <c r="J80" s="766" t="s">
        <v>2714</v>
      </c>
      <c r="K80" s="639"/>
      <c r="L80" s="639"/>
    </row>
    <row r="81" spans="1:12" ht="135" x14ac:dyDescent="0.75">
      <c r="A81" s="632">
        <v>79</v>
      </c>
      <c r="B81" s="630" t="s">
        <v>276</v>
      </c>
      <c r="C81" s="631" t="s">
        <v>2715</v>
      </c>
      <c r="D81" s="632" t="s">
        <v>1311</v>
      </c>
      <c r="E81" s="632" t="s">
        <v>328</v>
      </c>
      <c r="F81" s="762" t="s">
        <v>2716</v>
      </c>
      <c r="G81" s="631" t="s">
        <v>2717</v>
      </c>
      <c r="H81" s="631" t="s">
        <v>2718</v>
      </c>
      <c r="I81" s="641">
        <v>44168</v>
      </c>
      <c r="J81" s="764">
        <v>10800</v>
      </c>
      <c r="K81" s="639"/>
      <c r="L81" s="639"/>
    </row>
    <row r="82" spans="1:12" ht="94.5" x14ac:dyDescent="0.75">
      <c r="A82" s="632">
        <v>80</v>
      </c>
      <c r="B82" s="630" t="s">
        <v>276</v>
      </c>
      <c r="C82" s="631" t="s">
        <v>2719</v>
      </c>
      <c r="D82" s="632" t="s">
        <v>1311</v>
      </c>
      <c r="E82" s="632" t="s">
        <v>328</v>
      </c>
      <c r="F82" s="762" t="s">
        <v>2720</v>
      </c>
      <c r="G82" s="631" t="s">
        <v>2721</v>
      </c>
      <c r="H82" s="631" t="s">
        <v>2722</v>
      </c>
      <c r="I82" s="641">
        <v>44168</v>
      </c>
      <c r="J82" s="764">
        <v>1200</v>
      </c>
      <c r="K82" s="639"/>
      <c r="L82" s="639"/>
    </row>
    <row r="83" spans="1:12" ht="54" x14ac:dyDescent="0.75">
      <c r="A83" s="632">
        <v>81</v>
      </c>
      <c r="B83" s="630" t="s">
        <v>276</v>
      </c>
      <c r="C83" s="631" t="s">
        <v>2719</v>
      </c>
      <c r="D83" s="632" t="s">
        <v>1311</v>
      </c>
      <c r="E83" s="632" t="s">
        <v>328</v>
      </c>
      <c r="F83" s="762" t="s">
        <v>2723</v>
      </c>
      <c r="G83" s="631" t="s">
        <v>2721</v>
      </c>
      <c r="H83" s="631" t="s">
        <v>2724</v>
      </c>
      <c r="I83" s="641">
        <v>44236</v>
      </c>
      <c r="J83" s="764">
        <v>11820</v>
      </c>
      <c r="K83" s="639"/>
      <c r="L83" s="639"/>
    </row>
    <row r="84" spans="1:12" ht="54" x14ac:dyDescent="0.75">
      <c r="A84" s="632">
        <v>82</v>
      </c>
      <c r="B84" s="630" t="s">
        <v>276</v>
      </c>
      <c r="C84" s="631" t="s">
        <v>2719</v>
      </c>
      <c r="D84" s="632" t="s">
        <v>1311</v>
      </c>
      <c r="E84" s="632" t="s">
        <v>328</v>
      </c>
      <c r="F84" s="762" t="s">
        <v>2725</v>
      </c>
      <c r="G84" s="631" t="s">
        <v>2717</v>
      </c>
      <c r="H84" s="631" t="s">
        <v>2726</v>
      </c>
      <c r="I84" s="641">
        <v>44455</v>
      </c>
      <c r="J84" s="764">
        <v>53340</v>
      </c>
      <c r="K84" s="639"/>
      <c r="L84" s="639"/>
    </row>
    <row r="85" spans="1:12" ht="189" x14ac:dyDescent="0.75">
      <c r="A85" s="632">
        <v>83</v>
      </c>
      <c r="B85" s="630" t="s">
        <v>276</v>
      </c>
      <c r="C85" s="631" t="s">
        <v>2727</v>
      </c>
      <c r="D85" s="632" t="s">
        <v>1311</v>
      </c>
      <c r="E85" s="632" t="s">
        <v>328</v>
      </c>
      <c r="F85" s="762" t="s">
        <v>2728</v>
      </c>
      <c r="G85" s="631" t="s">
        <v>2729</v>
      </c>
      <c r="H85" s="631" t="s">
        <v>2730</v>
      </c>
      <c r="I85" s="641"/>
      <c r="J85" s="764">
        <v>5100</v>
      </c>
      <c r="K85" s="639"/>
      <c r="L85" s="639"/>
    </row>
    <row r="86" spans="1:12" ht="108" x14ac:dyDescent="0.75">
      <c r="A86" s="632">
        <v>84</v>
      </c>
      <c r="B86" s="630" t="s">
        <v>276</v>
      </c>
      <c r="C86" s="631" t="s">
        <v>2731</v>
      </c>
      <c r="D86" s="632" t="s">
        <v>1311</v>
      </c>
      <c r="E86" s="632" t="s">
        <v>328</v>
      </c>
      <c r="F86" s="762" t="s">
        <v>2732</v>
      </c>
      <c r="G86" s="631" t="s">
        <v>1343</v>
      </c>
      <c r="H86" s="631" t="s">
        <v>2733</v>
      </c>
      <c r="I86" s="641">
        <v>44246</v>
      </c>
      <c r="J86" s="764">
        <v>3750</v>
      </c>
      <c r="K86" s="639"/>
      <c r="L86" s="639"/>
    </row>
    <row r="87" spans="1:12" ht="135" x14ac:dyDescent="0.75">
      <c r="A87" s="632">
        <v>85</v>
      </c>
      <c r="B87" s="630" t="s">
        <v>276</v>
      </c>
      <c r="C87" s="631" t="s">
        <v>2727</v>
      </c>
      <c r="D87" s="632" t="s">
        <v>1311</v>
      </c>
      <c r="E87" s="632" t="s">
        <v>328</v>
      </c>
      <c r="F87" s="762" t="s">
        <v>2734</v>
      </c>
      <c r="G87" s="631" t="s">
        <v>1343</v>
      </c>
      <c r="H87" s="631" t="s">
        <v>2735</v>
      </c>
      <c r="I87" s="641">
        <v>44246</v>
      </c>
      <c r="J87" s="764">
        <v>5370</v>
      </c>
      <c r="K87" s="639"/>
      <c r="L87" s="639"/>
    </row>
    <row r="88" spans="1:12" ht="67.5" x14ac:dyDescent="0.75">
      <c r="A88" s="632">
        <v>86</v>
      </c>
      <c r="B88" s="630" t="s">
        <v>276</v>
      </c>
      <c r="C88" s="631" t="s">
        <v>1401</v>
      </c>
      <c r="D88" s="632" t="s">
        <v>1311</v>
      </c>
      <c r="E88" s="632" t="s">
        <v>328</v>
      </c>
      <c r="F88" s="762" t="s">
        <v>2736</v>
      </c>
      <c r="G88" s="631" t="s">
        <v>2737</v>
      </c>
      <c r="H88" s="631" t="s">
        <v>2738</v>
      </c>
      <c r="I88" s="641">
        <v>44347</v>
      </c>
      <c r="J88" s="764">
        <v>10800</v>
      </c>
      <c r="K88" s="639"/>
      <c r="L88" s="639"/>
    </row>
    <row r="89" spans="1:12" ht="108" x14ac:dyDescent="0.75">
      <c r="A89" s="632">
        <v>87</v>
      </c>
      <c r="B89" s="630" t="s">
        <v>276</v>
      </c>
      <c r="C89" s="631" t="s">
        <v>2739</v>
      </c>
      <c r="D89" s="632" t="s">
        <v>1311</v>
      </c>
      <c r="E89" s="632" t="s">
        <v>328</v>
      </c>
      <c r="F89" s="762" t="s">
        <v>2740</v>
      </c>
      <c r="G89" s="631" t="s">
        <v>1383</v>
      </c>
      <c r="H89" s="631" t="s">
        <v>2741</v>
      </c>
      <c r="I89" s="641">
        <v>44271</v>
      </c>
      <c r="J89" s="764">
        <v>5184</v>
      </c>
      <c r="K89" s="639"/>
      <c r="L89" s="639"/>
    </row>
    <row r="90" spans="1:12" ht="135" x14ac:dyDescent="0.75">
      <c r="A90" s="632">
        <v>88</v>
      </c>
      <c r="B90" s="630" t="s">
        <v>276</v>
      </c>
      <c r="C90" s="631" t="s">
        <v>2742</v>
      </c>
      <c r="D90" s="632" t="s">
        <v>1311</v>
      </c>
      <c r="E90" s="632" t="s">
        <v>328</v>
      </c>
      <c r="F90" s="762" t="s">
        <v>2743</v>
      </c>
      <c r="G90" s="631" t="s">
        <v>1383</v>
      </c>
      <c r="H90" s="631" t="s">
        <v>2744</v>
      </c>
      <c r="I90" s="641">
        <v>44361</v>
      </c>
      <c r="J90" s="764">
        <v>1500</v>
      </c>
      <c r="K90" s="639"/>
      <c r="L90" s="639"/>
    </row>
    <row r="91" spans="1:12" ht="108" x14ac:dyDescent="0.75">
      <c r="A91" s="632">
        <v>89</v>
      </c>
      <c r="B91" s="630" t="s">
        <v>276</v>
      </c>
      <c r="C91" s="631" t="s">
        <v>1369</v>
      </c>
      <c r="D91" s="632" t="s">
        <v>1311</v>
      </c>
      <c r="E91" s="632" t="s">
        <v>328</v>
      </c>
      <c r="F91" s="762" t="s">
        <v>2745</v>
      </c>
      <c r="G91" s="631" t="s">
        <v>2746</v>
      </c>
      <c r="H91" s="631" t="s">
        <v>2747</v>
      </c>
      <c r="I91" s="641">
        <v>44386</v>
      </c>
      <c r="J91" s="764">
        <v>4440</v>
      </c>
      <c r="K91" s="639"/>
      <c r="L91" s="639"/>
    </row>
    <row r="92" spans="1:12" ht="135" x14ac:dyDescent="0.75">
      <c r="A92" s="632">
        <v>90</v>
      </c>
      <c r="B92" s="630" t="s">
        <v>276</v>
      </c>
      <c r="C92" s="631" t="s">
        <v>1369</v>
      </c>
      <c r="D92" s="632" t="s">
        <v>1311</v>
      </c>
      <c r="E92" s="632" t="s">
        <v>328</v>
      </c>
      <c r="F92" s="762" t="s">
        <v>2748</v>
      </c>
      <c r="G92" s="631" t="s">
        <v>2749</v>
      </c>
      <c r="H92" s="631" t="s">
        <v>2750</v>
      </c>
      <c r="I92" s="641">
        <v>44386</v>
      </c>
      <c r="J92" s="764">
        <v>8268</v>
      </c>
      <c r="K92" s="639"/>
      <c r="L92" s="639"/>
    </row>
    <row r="93" spans="1:12" ht="148.5" x14ac:dyDescent="0.75">
      <c r="A93" s="632">
        <v>91</v>
      </c>
      <c r="B93" s="630" t="s">
        <v>276</v>
      </c>
      <c r="C93" s="631" t="s">
        <v>2742</v>
      </c>
      <c r="D93" s="632" t="s">
        <v>1311</v>
      </c>
      <c r="E93" s="632" t="s">
        <v>328</v>
      </c>
      <c r="F93" s="762" t="s">
        <v>2751</v>
      </c>
      <c r="G93" s="631" t="s">
        <v>1383</v>
      </c>
      <c r="H93" s="631" t="s">
        <v>2752</v>
      </c>
      <c r="I93" s="641">
        <v>44419</v>
      </c>
      <c r="J93" s="764">
        <v>1800</v>
      </c>
      <c r="K93" s="639"/>
      <c r="L93" s="639"/>
    </row>
    <row r="94" spans="1:12" ht="108" x14ac:dyDescent="0.75">
      <c r="A94" s="632">
        <v>92</v>
      </c>
      <c r="B94" s="630" t="s">
        <v>276</v>
      </c>
      <c r="C94" s="631" t="s">
        <v>2753</v>
      </c>
      <c r="D94" s="632" t="s">
        <v>1311</v>
      </c>
      <c r="E94" s="632" t="s">
        <v>328</v>
      </c>
      <c r="F94" s="762" t="s">
        <v>2754</v>
      </c>
      <c r="G94" s="631" t="s">
        <v>2746</v>
      </c>
      <c r="H94" s="631" t="s">
        <v>2755</v>
      </c>
      <c r="I94" s="641">
        <v>44137</v>
      </c>
      <c r="J94" s="764">
        <v>96000</v>
      </c>
      <c r="K94" s="639"/>
      <c r="L94" s="639"/>
    </row>
    <row r="95" spans="1:12" ht="108" x14ac:dyDescent="0.75">
      <c r="A95" s="632">
        <v>93</v>
      </c>
      <c r="B95" s="630" t="s">
        <v>276</v>
      </c>
      <c r="C95" s="631" t="s">
        <v>2742</v>
      </c>
      <c r="D95" s="632" t="s">
        <v>1311</v>
      </c>
      <c r="E95" s="632" t="s">
        <v>328</v>
      </c>
      <c r="F95" s="762" t="s">
        <v>2756</v>
      </c>
      <c r="G95" s="631" t="s">
        <v>2746</v>
      </c>
      <c r="H95" s="631" t="s">
        <v>2757</v>
      </c>
      <c r="I95" s="641">
        <v>44214</v>
      </c>
      <c r="J95" s="764">
        <v>5280</v>
      </c>
      <c r="K95" s="639"/>
      <c r="L95" s="639"/>
    </row>
    <row r="96" spans="1:12" ht="162" x14ac:dyDescent="0.75">
      <c r="A96" s="632">
        <v>94</v>
      </c>
      <c r="B96" s="630" t="s">
        <v>276</v>
      </c>
      <c r="C96" s="631" t="s">
        <v>1369</v>
      </c>
      <c r="D96" s="632" t="s">
        <v>1311</v>
      </c>
      <c r="E96" s="632" t="s">
        <v>328</v>
      </c>
      <c r="F96" s="762" t="s">
        <v>2758</v>
      </c>
      <c r="G96" s="631" t="s">
        <v>1371</v>
      </c>
      <c r="H96" s="631" t="s">
        <v>2759</v>
      </c>
      <c r="I96" s="641">
        <v>44322</v>
      </c>
      <c r="J96" s="764">
        <v>44100</v>
      </c>
      <c r="K96" s="639"/>
      <c r="L96" s="639"/>
    </row>
    <row r="97" spans="1:12" ht="148.5" x14ac:dyDescent="0.75">
      <c r="A97" s="632">
        <v>95</v>
      </c>
      <c r="B97" s="630" t="s">
        <v>276</v>
      </c>
      <c r="C97" s="631" t="s">
        <v>2760</v>
      </c>
      <c r="D97" s="632" t="s">
        <v>1311</v>
      </c>
      <c r="E97" s="632" t="s">
        <v>328</v>
      </c>
      <c r="F97" s="762" t="s">
        <v>2761</v>
      </c>
      <c r="G97" s="631" t="s">
        <v>2762</v>
      </c>
      <c r="H97" s="631" t="s">
        <v>2763</v>
      </c>
      <c r="I97" s="641">
        <v>43906</v>
      </c>
      <c r="J97" s="764">
        <v>42500</v>
      </c>
      <c r="K97" s="639"/>
      <c r="L97" s="639"/>
    </row>
    <row r="98" spans="1:12" ht="391.5" x14ac:dyDescent="0.75">
      <c r="A98" s="632">
        <v>96</v>
      </c>
      <c r="B98" s="630" t="s">
        <v>276</v>
      </c>
      <c r="C98" s="631" t="s">
        <v>2764</v>
      </c>
      <c r="D98" s="632" t="s">
        <v>1311</v>
      </c>
      <c r="E98" s="632" t="s">
        <v>328</v>
      </c>
      <c r="F98" s="762" t="s">
        <v>2765</v>
      </c>
      <c r="G98" s="631" t="s">
        <v>2762</v>
      </c>
      <c r="H98" s="631" t="s">
        <v>2766</v>
      </c>
      <c r="I98" s="641">
        <v>43906</v>
      </c>
      <c r="J98" s="764">
        <v>38900</v>
      </c>
      <c r="K98" s="639"/>
      <c r="L98" s="639"/>
    </row>
    <row r="99" spans="1:12" ht="94.5" x14ac:dyDescent="0.75">
      <c r="A99" s="632">
        <v>97</v>
      </c>
      <c r="B99" s="630" t="s">
        <v>276</v>
      </c>
      <c r="C99" s="631" t="s">
        <v>2767</v>
      </c>
      <c r="D99" s="632" t="s">
        <v>1311</v>
      </c>
      <c r="E99" s="632" t="s">
        <v>328</v>
      </c>
      <c r="F99" s="762" t="s">
        <v>2768</v>
      </c>
      <c r="G99" s="631" t="s">
        <v>1399</v>
      </c>
      <c r="H99" s="631" t="s">
        <v>2769</v>
      </c>
      <c r="I99" s="641">
        <v>44257</v>
      </c>
      <c r="J99" s="764">
        <v>12000</v>
      </c>
      <c r="K99" s="639"/>
      <c r="L99" s="639"/>
    </row>
    <row r="100" spans="1:12" ht="108" x14ac:dyDescent="0.75">
      <c r="A100" s="632">
        <v>98</v>
      </c>
      <c r="B100" s="630" t="s">
        <v>276</v>
      </c>
      <c r="C100" s="631" t="s">
        <v>2770</v>
      </c>
      <c r="D100" s="632" t="s">
        <v>1311</v>
      </c>
      <c r="E100" s="632" t="s">
        <v>328</v>
      </c>
      <c r="F100" s="762" t="s">
        <v>2771</v>
      </c>
      <c r="G100" s="631" t="s">
        <v>1403</v>
      </c>
      <c r="H100" s="631" t="s">
        <v>2772</v>
      </c>
      <c r="I100" s="641">
        <v>44428</v>
      </c>
      <c r="J100" s="764">
        <v>17262</v>
      </c>
      <c r="K100" s="639"/>
      <c r="L100" s="639"/>
    </row>
    <row r="101" spans="1:12" ht="81" x14ac:dyDescent="0.75">
      <c r="A101" s="632">
        <v>99</v>
      </c>
      <c r="B101" s="630" t="s">
        <v>276</v>
      </c>
      <c r="C101" s="631" t="s">
        <v>2773</v>
      </c>
      <c r="D101" s="632" t="s">
        <v>1311</v>
      </c>
      <c r="E101" s="632" t="s">
        <v>328</v>
      </c>
      <c r="F101" s="762" t="s">
        <v>2774</v>
      </c>
      <c r="G101" s="631" t="s">
        <v>1407</v>
      </c>
      <c r="H101" s="631" t="s">
        <v>2775</v>
      </c>
      <c r="I101" s="641">
        <v>44314</v>
      </c>
      <c r="J101" s="764">
        <v>1200</v>
      </c>
      <c r="K101" s="639"/>
      <c r="L101" s="639"/>
    </row>
    <row r="102" spans="1:12" ht="81" x14ac:dyDescent="0.75">
      <c r="A102" s="632">
        <v>100</v>
      </c>
      <c r="B102" s="630" t="s">
        <v>276</v>
      </c>
      <c r="C102" s="631" t="s">
        <v>2776</v>
      </c>
      <c r="D102" s="632" t="s">
        <v>1311</v>
      </c>
      <c r="E102" s="632" t="s">
        <v>328</v>
      </c>
      <c r="F102" s="762" t="s">
        <v>1434</v>
      </c>
      <c r="G102" s="631" t="s">
        <v>2777</v>
      </c>
      <c r="H102" s="631" t="s">
        <v>1436</v>
      </c>
      <c r="I102" s="641">
        <v>44347</v>
      </c>
      <c r="J102" s="764">
        <v>2760</v>
      </c>
      <c r="K102" s="639"/>
      <c r="L102" s="639"/>
    </row>
    <row r="103" spans="1:12" ht="108" x14ac:dyDescent="0.75">
      <c r="A103" s="632">
        <v>101</v>
      </c>
      <c r="B103" s="630" t="s">
        <v>276</v>
      </c>
      <c r="C103" s="631" t="s">
        <v>2773</v>
      </c>
      <c r="D103" s="632" t="s">
        <v>1311</v>
      </c>
      <c r="E103" s="632" t="s">
        <v>328</v>
      </c>
      <c r="F103" s="762" t="s">
        <v>2778</v>
      </c>
      <c r="G103" s="631" t="s">
        <v>1407</v>
      </c>
      <c r="H103" s="631" t="s">
        <v>2779</v>
      </c>
      <c r="I103" s="641">
        <v>44348</v>
      </c>
      <c r="J103" s="764">
        <v>13020</v>
      </c>
      <c r="K103" s="639"/>
      <c r="L103" s="639"/>
    </row>
    <row r="104" spans="1:12" ht="135" x14ac:dyDescent="0.75">
      <c r="A104" s="632">
        <v>102</v>
      </c>
      <c r="B104" s="630" t="s">
        <v>276</v>
      </c>
      <c r="C104" s="631" t="s">
        <v>2780</v>
      </c>
      <c r="D104" s="632" t="s">
        <v>1311</v>
      </c>
      <c r="E104" s="632" t="s">
        <v>328</v>
      </c>
      <c r="F104" s="762" t="s">
        <v>2781</v>
      </c>
      <c r="G104" s="631" t="s">
        <v>1407</v>
      </c>
      <c r="H104" s="631" t="s">
        <v>2782</v>
      </c>
      <c r="I104" s="641">
        <v>44333</v>
      </c>
      <c r="J104" s="764">
        <v>13780</v>
      </c>
      <c r="K104" s="639"/>
      <c r="L104" s="639"/>
    </row>
    <row r="105" spans="1:12" ht="148.5" x14ac:dyDescent="0.75">
      <c r="A105" s="632">
        <v>103</v>
      </c>
      <c r="B105" s="630" t="s">
        <v>276</v>
      </c>
      <c r="C105" s="631" t="s">
        <v>2783</v>
      </c>
      <c r="D105" s="632" t="s">
        <v>1311</v>
      </c>
      <c r="E105" s="632" t="s">
        <v>328</v>
      </c>
      <c r="F105" s="762" t="s">
        <v>2784</v>
      </c>
      <c r="G105" s="631" t="s">
        <v>1407</v>
      </c>
      <c r="H105" s="631" t="s">
        <v>2785</v>
      </c>
      <c r="I105" s="641">
        <v>44350</v>
      </c>
      <c r="J105" s="764">
        <v>1740</v>
      </c>
      <c r="K105" s="639"/>
      <c r="L105" s="639"/>
    </row>
    <row r="106" spans="1:12" ht="135" x14ac:dyDescent="0.75">
      <c r="A106" s="632">
        <v>104</v>
      </c>
      <c r="B106" s="630" t="s">
        <v>276</v>
      </c>
      <c r="C106" s="631" t="s">
        <v>2786</v>
      </c>
      <c r="D106" s="632" t="s">
        <v>1311</v>
      </c>
      <c r="E106" s="632" t="s">
        <v>328</v>
      </c>
      <c r="F106" s="762" t="s">
        <v>2787</v>
      </c>
      <c r="G106" s="631" t="s">
        <v>1407</v>
      </c>
      <c r="H106" s="631" t="s">
        <v>2788</v>
      </c>
      <c r="I106" s="641">
        <v>44461</v>
      </c>
      <c r="J106" s="764">
        <v>1392</v>
      </c>
      <c r="K106" s="639"/>
      <c r="L106" s="639"/>
    </row>
    <row r="107" spans="1:12" ht="162" x14ac:dyDescent="0.75">
      <c r="A107" s="632">
        <v>105</v>
      </c>
      <c r="B107" s="630" t="s">
        <v>276</v>
      </c>
      <c r="C107" s="631" t="s">
        <v>2773</v>
      </c>
      <c r="D107" s="632" t="s">
        <v>1311</v>
      </c>
      <c r="E107" s="632" t="s">
        <v>328</v>
      </c>
      <c r="F107" s="762" t="s">
        <v>2789</v>
      </c>
      <c r="G107" s="631" t="s">
        <v>1407</v>
      </c>
      <c r="H107" s="631" t="s">
        <v>2790</v>
      </c>
      <c r="I107" s="641">
        <v>44474</v>
      </c>
      <c r="J107" s="764">
        <v>2880</v>
      </c>
      <c r="K107" s="639"/>
      <c r="L107" s="639"/>
    </row>
    <row r="108" spans="1:12" ht="94.5" x14ac:dyDescent="0.75">
      <c r="A108" s="632">
        <v>106</v>
      </c>
      <c r="B108" s="630" t="s">
        <v>276</v>
      </c>
      <c r="C108" s="631" t="s">
        <v>2791</v>
      </c>
      <c r="D108" s="632" t="s">
        <v>1311</v>
      </c>
      <c r="E108" s="632" t="s">
        <v>328</v>
      </c>
      <c r="F108" s="762" t="s">
        <v>2792</v>
      </c>
      <c r="G108" s="631" t="s">
        <v>2793</v>
      </c>
      <c r="H108" s="631" t="s">
        <v>2794</v>
      </c>
      <c r="I108" s="641">
        <v>44179</v>
      </c>
      <c r="J108" s="764">
        <v>7680</v>
      </c>
      <c r="K108" s="639"/>
      <c r="L108" s="639"/>
    </row>
    <row r="109" spans="1:12" ht="94.5" x14ac:dyDescent="0.75">
      <c r="A109" s="632">
        <v>107</v>
      </c>
      <c r="B109" s="630" t="s">
        <v>276</v>
      </c>
      <c r="C109" s="631" t="s">
        <v>2791</v>
      </c>
      <c r="D109" s="632" t="s">
        <v>1311</v>
      </c>
      <c r="E109" s="632" t="s">
        <v>328</v>
      </c>
      <c r="F109" s="762" t="s">
        <v>2795</v>
      </c>
      <c r="G109" s="631" t="s">
        <v>2793</v>
      </c>
      <c r="H109" s="631" t="s">
        <v>2796</v>
      </c>
      <c r="I109" s="641">
        <v>44162</v>
      </c>
      <c r="J109" s="764">
        <v>10440</v>
      </c>
      <c r="K109" s="639"/>
      <c r="L109" s="639"/>
    </row>
    <row r="110" spans="1:12" ht="121.5" x14ac:dyDescent="0.75">
      <c r="A110" s="632">
        <v>108</v>
      </c>
      <c r="B110" s="630" t="s">
        <v>276</v>
      </c>
      <c r="C110" s="631" t="s">
        <v>2797</v>
      </c>
      <c r="D110" s="632" t="s">
        <v>1311</v>
      </c>
      <c r="E110" s="632" t="s">
        <v>328</v>
      </c>
      <c r="F110" s="762" t="s">
        <v>2798</v>
      </c>
      <c r="G110" s="631" t="s">
        <v>2799</v>
      </c>
      <c r="H110" s="631" t="s">
        <v>2800</v>
      </c>
      <c r="I110" s="641">
        <v>44405</v>
      </c>
      <c r="J110" s="764">
        <v>3840</v>
      </c>
      <c r="K110" s="639"/>
      <c r="L110" s="639"/>
    </row>
    <row r="111" spans="1:12" ht="94.5" x14ac:dyDescent="0.75">
      <c r="A111" s="632">
        <v>109</v>
      </c>
      <c r="B111" s="630" t="s">
        <v>276</v>
      </c>
      <c r="C111" s="631" t="s">
        <v>1310</v>
      </c>
      <c r="D111" s="632" t="s">
        <v>1311</v>
      </c>
      <c r="E111" s="632" t="s">
        <v>328</v>
      </c>
      <c r="F111" s="762" t="s">
        <v>1312</v>
      </c>
      <c r="G111" s="631" t="s">
        <v>2801</v>
      </c>
      <c r="H111" s="631" t="s">
        <v>2802</v>
      </c>
      <c r="I111" s="641">
        <v>44530</v>
      </c>
      <c r="J111" s="764">
        <v>45360</v>
      </c>
      <c r="K111" s="639"/>
      <c r="L111" s="639"/>
    </row>
    <row r="112" spans="1:12" ht="94.5" x14ac:dyDescent="0.75">
      <c r="A112" s="632">
        <v>110</v>
      </c>
      <c r="B112" s="630" t="s">
        <v>276</v>
      </c>
      <c r="C112" s="631" t="s">
        <v>2803</v>
      </c>
      <c r="D112" s="632" t="s">
        <v>1311</v>
      </c>
      <c r="E112" s="632" t="s">
        <v>1300</v>
      </c>
      <c r="F112" s="762" t="s">
        <v>2804</v>
      </c>
      <c r="G112" s="631" t="s">
        <v>2799</v>
      </c>
      <c r="H112" s="631" t="s">
        <v>2805</v>
      </c>
      <c r="I112" s="641">
        <v>44448</v>
      </c>
      <c r="J112" s="764">
        <v>29200</v>
      </c>
      <c r="K112" s="639"/>
      <c r="L112" s="639"/>
    </row>
    <row r="113" spans="1:12" ht="67.5" x14ac:dyDescent="0.75">
      <c r="A113" s="632">
        <v>111</v>
      </c>
      <c r="B113" s="630" t="s">
        <v>276</v>
      </c>
      <c r="C113" s="631" t="s">
        <v>1369</v>
      </c>
      <c r="D113" s="632" t="s">
        <v>1311</v>
      </c>
      <c r="E113" s="632" t="s">
        <v>328</v>
      </c>
      <c r="F113" s="762" t="s">
        <v>2806</v>
      </c>
      <c r="G113" s="631" t="s">
        <v>2807</v>
      </c>
      <c r="H113" s="631" t="s">
        <v>2808</v>
      </c>
      <c r="I113" s="641">
        <v>44460</v>
      </c>
      <c r="J113" s="764">
        <v>5940</v>
      </c>
      <c r="K113" s="639"/>
      <c r="L113" s="639"/>
    </row>
    <row r="114" spans="1:12" ht="40.5" x14ac:dyDescent="0.75">
      <c r="A114" s="632">
        <v>112</v>
      </c>
      <c r="B114" s="630" t="s">
        <v>276</v>
      </c>
      <c r="C114" s="631" t="s">
        <v>1027</v>
      </c>
      <c r="D114" s="632" t="s">
        <v>1311</v>
      </c>
      <c r="E114" s="632" t="s">
        <v>328</v>
      </c>
      <c r="F114" s="762" t="s">
        <v>2809</v>
      </c>
      <c r="G114" s="631" t="s">
        <v>2810</v>
      </c>
      <c r="H114" s="631" t="s">
        <v>2811</v>
      </c>
      <c r="I114" s="641">
        <v>44342</v>
      </c>
      <c r="J114" s="764">
        <v>49800</v>
      </c>
      <c r="K114" s="639"/>
      <c r="L114" s="639"/>
    </row>
    <row r="115" spans="1:12" ht="54" x14ac:dyDescent="0.75">
      <c r="A115" s="632">
        <v>113</v>
      </c>
      <c r="B115" s="630" t="s">
        <v>276</v>
      </c>
      <c r="C115" s="631" t="s">
        <v>2812</v>
      </c>
      <c r="D115" s="632" t="s">
        <v>1311</v>
      </c>
      <c r="E115" s="632" t="s">
        <v>328</v>
      </c>
      <c r="F115" s="762" t="s">
        <v>1607</v>
      </c>
      <c r="G115" s="631" t="s">
        <v>2813</v>
      </c>
      <c r="H115" s="631" t="s">
        <v>2814</v>
      </c>
      <c r="I115" s="641">
        <v>44027</v>
      </c>
      <c r="J115" s="764">
        <v>32640</v>
      </c>
      <c r="K115" s="639"/>
      <c r="L115" s="639"/>
    </row>
    <row r="116" spans="1:12" ht="94.5" x14ac:dyDescent="0.75">
      <c r="A116" s="632">
        <v>114</v>
      </c>
      <c r="B116" s="630" t="s">
        <v>276</v>
      </c>
      <c r="C116" s="631" t="s">
        <v>2719</v>
      </c>
      <c r="D116" s="632" t="s">
        <v>1311</v>
      </c>
      <c r="E116" s="632" t="s">
        <v>328</v>
      </c>
      <c r="F116" s="762" t="s">
        <v>2815</v>
      </c>
      <c r="G116" s="631" t="s">
        <v>2816</v>
      </c>
      <c r="H116" s="631" t="s">
        <v>2817</v>
      </c>
      <c r="I116" s="641">
        <v>44503</v>
      </c>
      <c r="J116" s="764">
        <v>35640</v>
      </c>
      <c r="K116" s="639"/>
      <c r="L116" s="639"/>
    </row>
    <row r="117" spans="1:12" ht="40.5" x14ac:dyDescent="0.75">
      <c r="A117" s="632">
        <v>115</v>
      </c>
      <c r="B117" s="630" t="s">
        <v>276</v>
      </c>
      <c r="C117" s="631" t="s">
        <v>2719</v>
      </c>
      <c r="D117" s="632" t="s">
        <v>1311</v>
      </c>
      <c r="E117" s="632" t="s">
        <v>328</v>
      </c>
      <c r="F117" s="762" t="s">
        <v>2818</v>
      </c>
      <c r="G117" s="631" t="s">
        <v>2816</v>
      </c>
      <c r="H117" s="631" t="s">
        <v>2819</v>
      </c>
      <c r="I117" s="641">
        <v>44091</v>
      </c>
      <c r="J117" s="764">
        <v>89376</v>
      </c>
      <c r="K117" s="639"/>
      <c r="L117" s="639"/>
    </row>
    <row r="118" spans="1:12" ht="81" x14ac:dyDescent="0.75">
      <c r="A118" s="632">
        <v>116</v>
      </c>
      <c r="B118" s="630" t="s">
        <v>276</v>
      </c>
      <c r="C118" s="631" t="s">
        <v>2719</v>
      </c>
      <c r="D118" s="632" t="s">
        <v>1311</v>
      </c>
      <c r="E118" s="632" t="s">
        <v>328</v>
      </c>
      <c r="F118" s="762" t="s">
        <v>2820</v>
      </c>
      <c r="G118" s="631" t="s">
        <v>2801</v>
      </c>
      <c r="H118" s="631" t="s">
        <v>2821</v>
      </c>
      <c r="I118" s="641">
        <v>44483</v>
      </c>
      <c r="J118" s="764">
        <v>15600</v>
      </c>
      <c r="K118" s="639"/>
      <c r="L118" s="639"/>
    </row>
    <row r="119" spans="1:12" ht="81" x14ac:dyDescent="0.75">
      <c r="A119" s="632">
        <v>117</v>
      </c>
      <c r="B119" s="630" t="s">
        <v>276</v>
      </c>
      <c r="C119" s="631" t="s">
        <v>2719</v>
      </c>
      <c r="D119" s="632" t="s">
        <v>1311</v>
      </c>
      <c r="E119" s="632" t="s">
        <v>328</v>
      </c>
      <c r="F119" s="762" t="s">
        <v>2822</v>
      </c>
      <c r="G119" s="631" t="s">
        <v>2717</v>
      </c>
      <c r="H119" s="631" t="s">
        <v>2823</v>
      </c>
      <c r="I119" s="641">
        <v>44473</v>
      </c>
      <c r="J119" s="764">
        <v>46200</v>
      </c>
      <c r="K119" s="639"/>
      <c r="L119" s="639"/>
    </row>
    <row r="120" spans="1:12" ht="54" x14ac:dyDescent="0.75">
      <c r="A120" s="632">
        <v>118</v>
      </c>
      <c r="B120" s="630" t="s">
        <v>276</v>
      </c>
      <c r="C120" s="631" t="s">
        <v>2719</v>
      </c>
      <c r="D120" s="632" t="s">
        <v>1311</v>
      </c>
      <c r="E120" s="632" t="s">
        <v>328</v>
      </c>
      <c r="F120" s="762" t="s">
        <v>2824</v>
      </c>
      <c r="G120" s="631" t="s">
        <v>2717</v>
      </c>
      <c r="H120" s="631" t="s">
        <v>2825</v>
      </c>
      <c r="I120" s="641">
        <v>44488</v>
      </c>
      <c r="J120" s="764">
        <v>26400</v>
      </c>
      <c r="K120" s="639"/>
      <c r="L120" s="639"/>
    </row>
    <row r="121" spans="1:12" ht="108" x14ac:dyDescent="0.75">
      <c r="A121" s="632">
        <v>119</v>
      </c>
      <c r="B121" s="630" t="s">
        <v>276</v>
      </c>
      <c r="C121" s="631" t="s">
        <v>2826</v>
      </c>
      <c r="D121" s="632" t="s">
        <v>1311</v>
      </c>
      <c r="E121" s="632" t="s">
        <v>328</v>
      </c>
      <c r="F121" s="762" t="s">
        <v>2827</v>
      </c>
      <c r="G121" s="631" t="s">
        <v>2828</v>
      </c>
      <c r="H121" s="631" t="s">
        <v>2829</v>
      </c>
      <c r="I121" s="641">
        <v>44511</v>
      </c>
      <c r="J121" s="764">
        <v>756</v>
      </c>
      <c r="K121" s="639"/>
      <c r="L121" s="639"/>
    </row>
    <row r="122" spans="1:12" ht="135" x14ac:dyDescent="0.75">
      <c r="A122" s="632">
        <v>120</v>
      </c>
      <c r="B122" s="630" t="s">
        <v>276</v>
      </c>
      <c r="C122" s="631" t="s">
        <v>2830</v>
      </c>
      <c r="D122" s="632" t="s">
        <v>1311</v>
      </c>
      <c r="E122" s="632" t="s">
        <v>328</v>
      </c>
      <c r="F122" s="762" t="s">
        <v>2831</v>
      </c>
      <c r="G122" s="631" t="s">
        <v>2828</v>
      </c>
      <c r="H122" s="631" t="s">
        <v>2832</v>
      </c>
      <c r="I122" s="641">
        <v>44266</v>
      </c>
      <c r="J122" s="764">
        <v>1800</v>
      </c>
      <c r="K122" s="639"/>
      <c r="L122" s="639"/>
    </row>
    <row r="123" spans="1:12" ht="108" x14ac:dyDescent="0.75">
      <c r="A123" s="632">
        <v>121</v>
      </c>
      <c r="B123" s="630" t="s">
        <v>276</v>
      </c>
      <c r="C123" s="631" t="s">
        <v>2833</v>
      </c>
      <c r="D123" s="632" t="s">
        <v>1311</v>
      </c>
      <c r="E123" s="632" t="s">
        <v>328</v>
      </c>
      <c r="F123" s="762" t="s">
        <v>2834</v>
      </c>
      <c r="G123" s="631" t="s">
        <v>2828</v>
      </c>
      <c r="H123" s="631" t="s">
        <v>2835</v>
      </c>
      <c r="I123" s="641">
        <v>44300</v>
      </c>
      <c r="J123" s="764">
        <v>4020</v>
      </c>
      <c r="K123" s="639"/>
      <c r="L123" s="639"/>
    </row>
    <row r="124" spans="1:12" ht="94.5" x14ac:dyDescent="0.75">
      <c r="A124" s="632">
        <v>122</v>
      </c>
      <c r="B124" s="630" t="s">
        <v>276</v>
      </c>
      <c r="C124" s="631" t="s">
        <v>1401</v>
      </c>
      <c r="D124" s="632" t="s">
        <v>1311</v>
      </c>
      <c r="E124" s="632" t="s">
        <v>328</v>
      </c>
      <c r="F124" s="639" t="s">
        <v>2836</v>
      </c>
      <c r="G124" s="631" t="s">
        <v>1325</v>
      </c>
      <c r="H124" s="631" t="s">
        <v>2837</v>
      </c>
      <c r="I124" s="643">
        <v>44294</v>
      </c>
      <c r="J124" s="638">
        <v>11250</v>
      </c>
      <c r="K124" s="639"/>
      <c r="L124" s="639"/>
    </row>
    <row r="125" spans="1:12" ht="81" x14ac:dyDescent="0.75">
      <c r="A125" s="632">
        <v>123</v>
      </c>
      <c r="B125" s="630" t="s">
        <v>276</v>
      </c>
      <c r="C125" s="631" t="s">
        <v>2838</v>
      </c>
      <c r="D125" s="632" t="s">
        <v>1311</v>
      </c>
      <c r="E125" s="632" t="s">
        <v>328</v>
      </c>
      <c r="F125" s="639" t="s">
        <v>2839</v>
      </c>
      <c r="G125" s="631" t="s">
        <v>1440</v>
      </c>
      <c r="H125" s="631" t="s">
        <v>2840</v>
      </c>
      <c r="I125" s="643">
        <v>44342</v>
      </c>
      <c r="J125" s="638">
        <v>4512</v>
      </c>
      <c r="K125" s="639"/>
      <c r="L125" s="639"/>
    </row>
    <row r="126" spans="1:12" ht="121.5" x14ac:dyDescent="0.75">
      <c r="A126" s="632">
        <v>124</v>
      </c>
      <c r="B126" s="630" t="s">
        <v>276</v>
      </c>
      <c r="C126" s="631" t="s">
        <v>2841</v>
      </c>
      <c r="D126" s="632" t="s">
        <v>1311</v>
      </c>
      <c r="E126" s="632" t="s">
        <v>328</v>
      </c>
      <c r="F126" s="639" t="s">
        <v>2842</v>
      </c>
      <c r="G126" s="631" t="s">
        <v>2810</v>
      </c>
      <c r="H126" s="631" t="s">
        <v>2843</v>
      </c>
      <c r="I126" s="643">
        <v>44468</v>
      </c>
      <c r="J126" s="638">
        <v>29760</v>
      </c>
      <c r="K126" s="639"/>
      <c r="L126" s="639"/>
    </row>
    <row r="127" spans="1:12" ht="94.5" x14ac:dyDescent="0.75">
      <c r="A127" s="632">
        <v>125</v>
      </c>
      <c r="B127" s="630" t="s">
        <v>276</v>
      </c>
      <c r="C127" s="631" t="s">
        <v>1419</v>
      </c>
      <c r="D127" s="632" t="s">
        <v>1311</v>
      </c>
      <c r="E127" s="632" t="s">
        <v>328</v>
      </c>
      <c r="F127" s="639" t="s">
        <v>2844</v>
      </c>
      <c r="G127" s="631" t="s">
        <v>1421</v>
      </c>
      <c r="H127" s="631" t="s">
        <v>2845</v>
      </c>
      <c r="I127" s="767">
        <v>44392</v>
      </c>
      <c r="J127" s="768">
        <v>28345.8</v>
      </c>
      <c r="K127" s="639"/>
      <c r="L127" s="639"/>
    </row>
    <row r="128" spans="1:12" ht="81" x14ac:dyDescent="0.75">
      <c r="A128" s="632">
        <v>126</v>
      </c>
      <c r="B128" s="630" t="s">
        <v>276</v>
      </c>
      <c r="C128" s="631" t="s">
        <v>2846</v>
      </c>
      <c r="D128" s="632" t="s">
        <v>1311</v>
      </c>
      <c r="E128" s="632" t="s">
        <v>328</v>
      </c>
      <c r="F128" s="639" t="s">
        <v>2847</v>
      </c>
      <c r="G128" s="631" t="s">
        <v>2848</v>
      </c>
      <c r="H128" s="631" t="s">
        <v>2849</v>
      </c>
      <c r="I128" s="767">
        <v>44368</v>
      </c>
      <c r="J128" s="768">
        <v>12480</v>
      </c>
      <c r="K128" s="639"/>
      <c r="L128" s="639"/>
    </row>
    <row r="129" spans="1:12" ht="94.5" x14ac:dyDescent="0.75">
      <c r="A129" s="632">
        <v>127</v>
      </c>
      <c r="B129" s="630" t="s">
        <v>276</v>
      </c>
      <c r="C129" s="631" t="s">
        <v>2773</v>
      </c>
      <c r="D129" s="632" t="s">
        <v>1311</v>
      </c>
      <c r="E129" s="632" t="s">
        <v>328</v>
      </c>
      <c r="F129" s="639" t="s">
        <v>2850</v>
      </c>
      <c r="G129" s="631" t="s">
        <v>2848</v>
      </c>
      <c r="H129" s="631" t="s">
        <v>2851</v>
      </c>
      <c r="I129" s="767">
        <v>44474</v>
      </c>
      <c r="J129" s="768">
        <v>9000</v>
      </c>
      <c r="K129" s="639"/>
      <c r="L129" s="639"/>
    </row>
    <row r="130" spans="1:12" ht="108" x14ac:dyDescent="0.75">
      <c r="A130" s="650">
        <v>128</v>
      </c>
      <c r="B130" s="644" t="s">
        <v>278</v>
      </c>
      <c r="C130" s="769" t="s">
        <v>1738</v>
      </c>
      <c r="D130" s="650" t="s">
        <v>2852</v>
      </c>
      <c r="E130" s="650" t="s">
        <v>389</v>
      </c>
      <c r="F130" s="648" t="s">
        <v>2853</v>
      </c>
      <c r="G130" s="769" t="s">
        <v>2854</v>
      </c>
      <c r="H130" s="769" t="s">
        <v>2855</v>
      </c>
      <c r="I130" s="645" t="s">
        <v>1766</v>
      </c>
      <c r="J130" s="648">
        <v>17531</v>
      </c>
      <c r="K130" s="649"/>
      <c r="L130" s="649"/>
    </row>
    <row r="131" spans="1:12" ht="135" x14ac:dyDescent="0.75">
      <c r="A131" s="650">
        <v>129</v>
      </c>
      <c r="B131" s="644" t="s">
        <v>278</v>
      </c>
      <c r="C131" s="769" t="s">
        <v>1738</v>
      </c>
      <c r="D131" s="650" t="s">
        <v>2852</v>
      </c>
      <c r="E131" s="650" t="s">
        <v>389</v>
      </c>
      <c r="F131" s="648" t="s">
        <v>2856</v>
      </c>
      <c r="G131" s="769" t="s">
        <v>2857</v>
      </c>
      <c r="H131" s="769" t="s">
        <v>2858</v>
      </c>
      <c r="I131" s="645" t="s">
        <v>1766</v>
      </c>
      <c r="J131" s="648">
        <v>18445</v>
      </c>
      <c r="K131" s="649"/>
      <c r="L131" s="649"/>
    </row>
    <row r="132" spans="1:12" ht="162" x14ac:dyDescent="0.75">
      <c r="A132" s="650">
        <v>130</v>
      </c>
      <c r="B132" s="644" t="s">
        <v>278</v>
      </c>
      <c r="C132" s="769" t="s">
        <v>1738</v>
      </c>
      <c r="D132" s="650" t="s">
        <v>2852</v>
      </c>
      <c r="E132" s="650" t="s">
        <v>389</v>
      </c>
      <c r="F132" s="648" t="s">
        <v>2859</v>
      </c>
      <c r="G132" s="769" t="s">
        <v>2860</v>
      </c>
      <c r="H132" s="769" t="s">
        <v>2861</v>
      </c>
      <c r="I132" s="645" t="s">
        <v>1766</v>
      </c>
      <c r="J132" s="648">
        <v>18066</v>
      </c>
      <c r="K132" s="649"/>
      <c r="L132" s="649"/>
    </row>
    <row r="133" spans="1:12" ht="121.5" x14ac:dyDescent="0.75">
      <c r="A133" s="650">
        <v>131</v>
      </c>
      <c r="B133" s="644" t="s">
        <v>278</v>
      </c>
      <c r="C133" s="769" t="s">
        <v>1738</v>
      </c>
      <c r="D133" s="650" t="s">
        <v>2852</v>
      </c>
      <c r="E133" s="650" t="s">
        <v>389</v>
      </c>
      <c r="F133" s="648" t="s">
        <v>2862</v>
      </c>
      <c r="G133" s="769" t="s">
        <v>1685</v>
      </c>
      <c r="H133" s="769" t="s">
        <v>2863</v>
      </c>
      <c r="I133" s="645" t="s">
        <v>1766</v>
      </c>
      <c r="J133" s="648">
        <v>16783</v>
      </c>
      <c r="K133" s="649"/>
      <c r="L133" s="649"/>
    </row>
    <row r="134" spans="1:12" ht="81" x14ac:dyDescent="0.75">
      <c r="A134" s="650">
        <v>132</v>
      </c>
      <c r="B134" s="644" t="s">
        <v>278</v>
      </c>
      <c r="C134" s="769" t="s">
        <v>1738</v>
      </c>
      <c r="D134" s="650" t="s">
        <v>2852</v>
      </c>
      <c r="E134" s="650" t="s">
        <v>389</v>
      </c>
      <c r="F134" s="648" t="s">
        <v>2864</v>
      </c>
      <c r="G134" s="769" t="s">
        <v>2865</v>
      </c>
      <c r="H134" s="769" t="s">
        <v>2866</v>
      </c>
      <c r="I134" s="645" t="s">
        <v>1766</v>
      </c>
      <c r="J134" s="648">
        <v>15829</v>
      </c>
      <c r="K134" s="649"/>
      <c r="L134" s="649"/>
    </row>
    <row r="135" spans="1:12" ht="81" x14ac:dyDescent="0.75">
      <c r="A135" s="650">
        <v>133</v>
      </c>
      <c r="B135" s="644" t="s">
        <v>278</v>
      </c>
      <c r="C135" s="769" t="s">
        <v>1738</v>
      </c>
      <c r="D135" s="650" t="s">
        <v>2852</v>
      </c>
      <c r="E135" s="650" t="s">
        <v>389</v>
      </c>
      <c r="F135" s="648" t="s">
        <v>2867</v>
      </c>
      <c r="G135" s="769" t="s">
        <v>2868</v>
      </c>
      <c r="H135" s="769" t="s">
        <v>2869</v>
      </c>
      <c r="I135" s="645" t="s">
        <v>1757</v>
      </c>
      <c r="J135" s="648">
        <v>8311</v>
      </c>
      <c r="K135" s="649"/>
      <c r="L135" s="649"/>
    </row>
    <row r="136" spans="1:12" ht="148.5" x14ac:dyDescent="0.75">
      <c r="A136" s="650">
        <v>134</v>
      </c>
      <c r="B136" s="644" t="s">
        <v>278</v>
      </c>
      <c r="C136" s="769" t="s">
        <v>1738</v>
      </c>
      <c r="D136" s="650" t="s">
        <v>2852</v>
      </c>
      <c r="E136" s="650" t="s">
        <v>389</v>
      </c>
      <c r="F136" s="648" t="s">
        <v>2870</v>
      </c>
      <c r="G136" s="769" t="s">
        <v>2871</v>
      </c>
      <c r="H136" s="769" t="s">
        <v>2872</v>
      </c>
      <c r="I136" s="645" t="s">
        <v>1757</v>
      </c>
      <c r="J136" s="648">
        <v>18386</v>
      </c>
      <c r="K136" s="649"/>
      <c r="L136" s="649"/>
    </row>
    <row r="137" spans="1:12" ht="67.5" x14ac:dyDescent="0.75">
      <c r="A137" s="650">
        <v>135</v>
      </c>
      <c r="B137" s="644" t="s">
        <v>278</v>
      </c>
      <c r="C137" s="769" t="s">
        <v>1738</v>
      </c>
      <c r="D137" s="650" t="s">
        <v>2852</v>
      </c>
      <c r="E137" s="650" t="s">
        <v>389</v>
      </c>
      <c r="F137" s="648" t="s">
        <v>2873</v>
      </c>
      <c r="G137" s="769" t="s">
        <v>2874</v>
      </c>
      <c r="H137" s="769" t="s">
        <v>2875</v>
      </c>
      <c r="I137" s="645" t="s">
        <v>1747</v>
      </c>
      <c r="J137" s="648">
        <v>12770</v>
      </c>
      <c r="K137" s="649"/>
      <c r="L137" s="649"/>
    </row>
    <row r="138" spans="1:12" ht="108" x14ac:dyDescent="0.75">
      <c r="A138" s="650">
        <v>136</v>
      </c>
      <c r="B138" s="644" t="s">
        <v>278</v>
      </c>
      <c r="C138" s="769" t="s">
        <v>1738</v>
      </c>
      <c r="D138" s="650" t="s">
        <v>2852</v>
      </c>
      <c r="E138" s="650" t="s">
        <v>389</v>
      </c>
      <c r="F138" s="648" t="s">
        <v>2876</v>
      </c>
      <c r="G138" s="769" t="s">
        <v>2877</v>
      </c>
      <c r="H138" s="769" t="s">
        <v>2878</v>
      </c>
      <c r="I138" s="645" t="s">
        <v>1757</v>
      </c>
      <c r="J138" s="648">
        <v>10826</v>
      </c>
      <c r="K138" s="649"/>
      <c r="L138" s="649"/>
    </row>
    <row r="139" spans="1:12" ht="108" x14ac:dyDescent="0.75">
      <c r="A139" s="650">
        <v>137</v>
      </c>
      <c r="B139" s="644" t="s">
        <v>278</v>
      </c>
      <c r="C139" s="769" t="s">
        <v>1738</v>
      </c>
      <c r="D139" s="650" t="s">
        <v>2852</v>
      </c>
      <c r="E139" s="650" t="s">
        <v>389</v>
      </c>
      <c r="F139" s="648" t="s">
        <v>2879</v>
      </c>
      <c r="G139" s="769" t="s">
        <v>2880</v>
      </c>
      <c r="H139" s="769" t="s">
        <v>2881</v>
      </c>
      <c r="I139" s="645" t="s">
        <v>1757</v>
      </c>
      <c r="J139" s="648">
        <v>17565</v>
      </c>
      <c r="K139" s="649"/>
      <c r="L139" s="649"/>
    </row>
    <row r="140" spans="1:12" ht="148.5" x14ac:dyDescent="0.75">
      <c r="A140" s="650">
        <v>138</v>
      </c>
      <c r="B140" s="644" t="s">
        <v>278</v>
      </c>
      <c r="C140" s="769" t="s">
        <v>1738</v>
      </c>
      <c r="D140" s="650" t="s">
        <v>2852</v>
      </c>
      <c r="E140" s="650" t="s">
        <v>389</v>
      </c>
      <c r="F140" s="648" t="s">
        <v>2882</v>
      </c>
      <c r="G140" s="769" t="s">
        <v>1690</v>
      </c>
      <c r="H140" s="769" t="s">
        <v>2883</v>
      </c>
      <c r="I140" s="645" t="s">
        <v>1747</v>
      </c>
      <c r="J140" s="648">
        <v>11121</v>
      </c>
      <c r="K140" s="649"/>
      <c r="L140" s="649"/>
    </row>
    <row r="141" spans="1:12" ht="81" x14ac:dyDescent="0.75">
      <c r="A141" s="650">
        <v>139</v>
      </c>
      <c r="B141" s="644" t="s">
        <v>278</v>
      </c>
      <c r="C141" s="769" t="s">
        <v>1738</v>
      </c>
      <c r="D141" s="650" t="s">
        <v>2852</v>
      </c>
      <c r="E141" s="650" t="s">
        <v>389</v>
      </c>
      <c r="F141" s="648" t="s">
        <v>2884</v>
      </c>
      <c r="G141" s="769" t="s">
        <v>2885</v>
      </c>
      <c r="H141" s="769" t="s">
        <v>2886</v>
      </c>
      <c r="I141" s="645" t="s">
        <v>1757</v>
      </c>
      <c r="J141" s="648">
        <v>18474</v>
      </c>
      <c r="K141" s="649"/>
      <c r="L141" s="649"/>
    </row>
    <row r="142" spans="1:12" ht="202.5" x14ac:dyDescent="0.75">
      <c r="A142" s="650">
        <v>140</v>
      </c>
      <c r="B142" s="644" t="s">
        <v>278</v>
      </c>
      <c r="C142" s="769" t="s">
        <v>1738</v>
      </c>
      <c r="D142" s="650" t="s">
        <v>2852</v>
      </c>
      <c r="E142" s="650" t="s">
        <v>389</v>
      </c>
      <c r="F142" s="648" t="s">
        <v>2887</v>
      </c>
      <c r="G142" s="769" t="s">
        <v>2888</v>
      </c>
      <c r="H142" s="769" t="s">
        <v>2889</v>
      </c>
      <c r="I142" s="645" t="s">
        <v>1747</v>
      </c>
      <c r="J142" s="648">
        <v>9517</v>
      </c>
      <c r="K142" s="649"/>
      <c r="L142" s="649"/>
    </row>
    <row r="143" spans="1:12" ht="94.5" x14ac:dyDescent="0.75">
      <c r="A143" s="650">
        <v>141</v>
      </c>
      <c r="B143" s="644" t="s">
        <v>278</v>
      </c>
      <c r="C143" s="769" t="s">
        <v>1738</v>
      </c>
      <c r="D143" s="650" t="s">
        <v>2852</v>
      </c>
      <c r="E143" s="650" t="s">
        <v>389</v>
      </c>
      <c r="F143" s="648" t="s">
        <v>2890</v>
      </c>
      <c r="G143" s="769" t="s">
        <v>2891</v>
      </c>
      <c r="H143" s="769" t="s">
        <v>2892</v>
      </c>
      <c r="I143" s="645" t="s">
        <v>1757</v>
      </c>
      <c r="J143" s="648">
        <v>8288</v>
      </c>
      <c r="K143" s="649"/>
      <c r="L143" s="649"/>
    </row>
    <row r="144" spans="1:12" ht="94.5" x14ac:dyDescent="0.75">
      <c r="A144" s="650">
        <v>142</v>
      </c>
      <c r="B144" s="644" t="s">
        <v>278</v>
      </c>
      <c r="C144" s="769" t="s">
        <v>1738</v>
      </c>
      <c r="D144" s="650" t="s">
        <v>2852</v>
      </c>
      <c r="E144" s="650" t="s">
        <v>389</v>
      </c>
      <c r="F144" s="648" t="s">
        <v>2893</v>
      </c>
      <c r="G144" s="769" t="s">
        <v>2894</v>
      </c>
      <c r="H144" s="769" t="s">
        <v>2895</v>
      </c>
      <c r="I144" s="645" t="s">
        <v>1757</v>
      </c>
      <c r="J144" s="648">
        <v>2411</v>
      </c>
      <c r="K144" s="649"/>
      <c r="L144" s="649"/>
    </row>
    <row r="145" spans="1:12" ht="94.5" x14ac:dyDescent="0.75">
      <c r="A145" s="650">
        <v>143</v>
      </c>
      <c r="B145" s="644" t="s">
        <v>278</v>
      </c>
      <c r="C145" s="769" t="s">
        <v>2437</v>
      </c>
      <c r="D145" s="650" t="s">
        <v>2852</v>
      </c>
      <c r="E145" s="650" t="s">
        <v>389</v>
      </c>
      <c r="F145" s="648" t="s">
        <v>2896</v>
      </c>
      <c r="G145" s="769" t="s">
        <v>2897</v>
      </c>
      <c r="H145" s="769" t="s">
        <v>2898</v>
      </c>
      <c r="I145" s="645" t="s">
        <v>1766</v>
      </c>
      <c r="J145" s="648">
        <v>15833</v>
      </c>
      <c r="K145" s="649"/>
      <c r="L145" s="649"/>
    </row>
    <row r="146" spans="1:12" ht="135" x14ac:dyDescent="0.75">
      <c r="A146" s="650">
        <v>144</v>
      </c>
      <c r="B146" s="644" t="s">
        <v>278</v>
      </c>
      <c r="C146" s="769" t="s">
        <v>2437</v>
      </c>
      <c r="D146" s="650" t="s">
        <v>2852</v>
      </c>
      <c r="E146" s="650" t="s">
        <v>389</v>
      </c>
      <c r="F146" s="648" t="s">
        <v>2899</v>
      </c>
      <c r="G146" s="769" t="s">
        <v>2900</v>
      </c>
      <c r="H146" s="769" t="s">
        <v>2901</v>
      </c>
      <c r="I146" s="645" t="s">
        <v>1766</v>
      </c>
      <c r="J146" s="648">
        <v>10193</v>
      </c>
      <c r="K146" s="649"/>
      <c r="L146" s="649"/>
    </row>
    <row r="147" spans="1:12" ht="135" x14ac:dyDescent="0.75">
      <c r="A147" s="650">
        <v>145</v>
      </c>
      <c r="B147" s="644" t="s">
        <v>278</v>
      </c>
      <c r="C147" s="769" t="s">
        <v>2437</v>
      </c>
      <c r="D147" s="650" t="s">
        <v>2852</v>
      </c>
      <c r="E147" s="650" t="s">
        <v>389</v>
      </c>
      <c r="F147" s="648" t="s">
        <v>2902</v>
      </c>
      <c r="G147" s="769" t="s">
        <v>2903</v>
      </c>
      <c r="H147" s="769" t="s">
        <v>2904</v>
      </c>
      <c r="I147" s="645" t="s">
        <v>1757</v>
      </c>
      <c r="J147" s="648">
        <v>4993</v>
      </c>
      <c r="K147" s="649"/>
      <c r="L147" s="649"/>
    </row>
    <row r="148" spans="1:12" ht="67.5" x14ac:dyDescent="0.75">
      <c r="A148" s="650">
        <v>146</v>
      </c>
      <c r="B148" s="644" t="s">
        <v>278</v>
      </c>
      <c r="C148" s="769" t="s">
        <v>2437</v>
      </c>
      <c r="D148" s="650" t="s">
        <v>2852</v>
      </c>
      <c r="E148" s="650" t="s">
        <v>389</v>
      </c>
      <c r="F148" s="648" t="s">
        <v>2905</v>
      </c>
      <c r="G148" s="769" t="s">
        <v>2906</v>
      </c>
      <c r="H148" s="769" t="s">
        <v>2907</v>
      </c>
      <c r="I148" s="645" t="s">
        <v>1757</v>
      </c>
      <c r="J148" s="648">
        <v>8782</v>
      </c>
      <c r="K148" s="649"/>
      <c r="L148" s="649"/>
    </row>
    <row r="149" spans="1:12" ht="148.5" x14ac:dyDescent="0.75">
      <c r="A149" s="650">
        <v>147</v>
      </c>
      <c r="B149" s="644" t="s">
        <v>278</v>
      </c>
      <c r="C149" s="769" t="s">
        <v>2437</v>
      </c>
      <c r="D149" s="650" t="s">
        <v>2852</v>
      </c>
      <c r="E149" s="650" t="s">
        <v>389</v>
      </c>
      <c r="F149" s="648" t="s">
        <v>2908</v>
      </c>
      <c r="G149" s="769" t="s">
        <v>1714</v>
      </c>
      <c r="H149" s="769" t="s">
        <v>2909</v>
      </c>
      <c r="I149" s="645" t="s">
        <v>1747</v>
      </c>
      <c r="J149" s="648">
        <v>15538</v>
      </c>
      <c r="K149" s="649"/>
      <c r="L149" s="649"/>
    </row>
    <row r="150" spans="1:12" ht="94.5" x14ac:dyDescent="0.75">
      <c r="A150" s="650">
        <v>148</v>
      </c>
      <c r="B150" s="644" t="s">
        <v>278</v>
      </c>
      <c r="C150" s="769" t="s">
        <v>2437</v>
      </c>
      <c r="D150" s="650" t="s">
        <v>2852</v>
      </c>
      <c r="E150" s="650" t="s">
        <v>389</v>
      </c>
      <c r="F150" s="648" t="s">
        <v>2910</v>
      </c>
      <c r="G150" s="769" t="s">
        <v>2911</v>
      </c>
      <c r="H150" s="769" t="s">
        <v>2912</v>
      </c>
      <c r="I150" s="645" t="s">
        <v>1747</v>
      </c>
      <c r="J150" s="648">
        <v>4337</v>
      </c>
      <c r="K150" s="649"/>
      <c r="L150" s="649"/>
    </row>
    <row r="151" spans="1:12" ht="162" x14ac:dyDescent="0.75">
      <c r="A151" s="650">
        <v>149</v>
      </c>
      <c r="B151" s="644" t="s">
        <v>278</v>
      </c>
      <c r="C151" s="769" t="s">
        <v>2437</v>
      </c>
      <c r="D151" s="650" t="s">
        <v>2852</v>
      </c>
      <c r="E151" s="650" t="s">
        <v>389</v>
      </c>
      <c r="F151" s="648" t="s">
        <v>2913</v>
      </c>
      <c r="G151" s="769" t="s">
        <v>2914</v>
      </c>
      <c r="H151" s="769" t="s">
        <v>2915</v>
      </c>
      <c r="I151" s="645" t="s">
        <v>1747</v>
      </c>
      <c r="J151" s="648">
        <v>8126</v>
      </c>
      <c r="K151" s="649"/>
      <c r="L151" s="649"/>
    </row>
    <row r="152" spans="1:12" ht="121.5" x14ac:dyDescent="0.75">
      <c r="A152" s="650">
        <v>150</v>
      </c>
      <c r="B152" s="644" t="s">
        <v>278</v>
      </c>
      <c r="C152" s="769" t="s">
        <v>2437</v>
      </c>
      <c r="D152" s="650" t="s">
        <v>2852</v>
      </c>
      <c r="E152" s="650" t="s">
        <v>389</v>
      </c>
      <c r="F152" s="648" t="s">
        <v>2916</v>
      </c>
      <c r="G152" s="769" t="s">
        <v>2917</v>
      </c>
      <c r="H152" s="769" t="s">
        <v>2918</v>
      </c>
      <c r="I152" s="645" t="s">
        <v>1747</v>
      </c>
      <c r="J152" s="648">
        <v>4459</v>
      </c>
      <c r="K152" s="649"/>
      <c r="L152" s="649"/>
    </row>
    <row r="153" spans="1:12" ht="94.5" x14ac:dyDescent="0.75">
      <c r="A153" s="650">
        <v>151</v>
      </c>
      <c r="B153" s="644" t="s">
        <v>278</v>
      </c>
      <c r="C153" s="769" t="s">
        <v>2437</v>
      </c>
      <c r="D153" s="650" t="s">
        <v>2852</v>
      </c>
      <c r="E153" s="650" t="s">
        <v>389</v>
      </c>
      <c r="F153" s="648" t="s">
        <v>2919</v>
      </c>
      <c r="G153" s="769" t="s">
        <v>2920</v>
      </c>
      <c r="H153" s="769" t="s">
        <v>2921</v>
      </c>
      <c r="I153" s="645" t="s">
        <v>2441</v>
      </c>
      <c r="J153" s="648">
        <v>6881</v>
      </c>
      <c r="K153" s="649"/>
      <c r="L153" s="649"/>
    </row>
    <row r="154" spans="1:12" ht="135" x14ac:dyDescent="0.75">
      <c r="A154" s="650">
        <v>152</v>
      </c>
      <c r="B154" s="644" t="s">
        <v>278</v>
      </c>
      <c r="C154" s="769" t="s">
        <v>1776</v>
      </c>
      <c r="D154" s="650" t="s">
        <v>2852</v>
      </c>
      <c r="E154" s="650" t="s">
        <v>389</v>
      </c>
      <c r="F154" s="648" t="s">
        <v>2922</v>
      </c>
      <c r="G154" s="769" t="s">
        <v>2923</v>
      </c>
      <c r="H154" s="769" t="s">
        <v>2924</v>
      </c>
      <c r="I154" s="645" t="s">
        <v>2925</v>
      </c>
      <c r="J154" s="648">
        <v>30965</v>
      </c>
      <c r="K154" s="649">
        <v>56700</v>
      </c>
      <c r="L154" s="649"/>
    </row>
    <row r="155" spans="1:12" ht="67.5" x14ac:dyDescent="0.75">
      <c r="A155" s="650">
        <v>153</v>
      </c>
      <c r="B155" s="644" t="s">
        <v>278</v>
      </c>
      <c r="C155" s="769" t="s">
        <v>1776</v>
      </c>
      <c r="D155" s="650" t="s">
        <v>2852</v>
      </c>
      <c r="E155" s="650" t="s">
        <v>389</v>
      </c>
      <c r="F155" s="648" t="s">
        <v>2926</v>
      </c>
      <c r="G155" s="769" t="s">
        <v>2927</v>
      </c>
      <c r="H155" s="769" t="s">
        <v>2928</v>
      </c>
      <c r="I155" s="645" t="s">
        <v>2929</v>
      </c>
      <c r="J155" s="648">
        <f>81678-41714</f>
        <v>39964</v>
      </c>
      <c r="K155" s="649"/>
      <c r="L155" s="649"/>
    </row>
    <row r="156" spans="1:12" ht="108" x14ac:dyDescent="0.75">
      <c r="A156" s="650">
        <v>154</v>
      </c>
      <c r="B156" s="644" t="s">
        <v>278</v>
      </c>
      <c r="C156" s="769" t="s">
        <v>1776</v>
      </c>
      <c r="D156" s="650" t="s">
        <v>2852</v>
      </c>
      <c r="E156" s="650" t="s">
        <v>389</v>
      </c>
      <c r="F156" s="648" t="s">
        <v>2930</v>
      </c>
      <c r="G156" s="769" t="s">
        <v>1623</v>
      </c>
      <c r="H156" s="769" t="s">
        <v>2931</v>
      </c>
      <c r="I156" s="645" t="s">
        <v>2929</v>
      </c>
      <c r="J156" s="648">
        <v>42156</v>
      </c>
      <c r="K156" s="649"/>
      <c r="L156" s="649"/>
    </row>
    <row r="157" spans="1:12" ht="108" x14ac:dyDescent="0.75">
      <c r="A157" s="650">
        <v>155</v>
      </c>
      <c r="B157" s="644" t="s">
        <v>278</v>
      </c>
      <c r="C157" s="769" t="s">
        <v>1776</v>
      </c>
      <c r="D157" s="650" t="s">
        <v>2852</v>
      </c>
      <c r="E157" s="650" t="s">
        <v>389</v>
      </c>
      <c r="F157" s="648" t="s">
        <v>2932</v>
      </c>
      <c r="G157" s="769" t="s">
        <v>2900</v>
      </c>
      <c r="H157" s="769" t="s">
        <v>2933</v>
      </c>
      <c r="I157" s="645" t="s">
        <v>2929</v>
      </c>
      <c r="J157" s="648">
        <f>86754-41650</f>
        <v>45104</v>
      </c>
      <c r="K157" s="649"/>
      <c r="L157" s="649"/>
    </row>
    <row r="158" spans="1:12" ht="162" x14ac:dyDescent="0.75">
      <c r="A158" s="650">
        <v>156</v>
      </c>
      <c r="B158" s="644" t="s">
        <v>278</v>
      </c>
      <c r="C158" s="769" t="s">
        <v>1776</v>
      </c>
      <c r="D158" s="650" t="s">
        <v>2852</v>
      </c>
      <c r="E158" s="650" t="s">
        <v>389</v>
      </c>
      <c r="F158" s="648" t="s">
        <v>2934</v>
      </c>
      <c r="G158" s="769" t="s">
        <v>2935</v>
      </c>
      <c r="H158" s="769" t="s">
        <v>2936</v>
      </c>
      <c r="I158" s="645" t="s">
        <v>2929</v>
      </c>
      <c r="J158" s="648">
        <v>88333</v>
      </c>
      <c r="K158" s="649"/>
      <c r="L158" s="649"/>
    </row>
    <row r="159" spans="1:12" ht="148.5" x14ac:dyDescent="0.75">
      <c r="A159" s="650">
        <v>157</v>
      </c>
      <c r="B159" s="644" t="s">
        <v>278</v>
      </c>
      <c r="C159" s="769" t="s">
        <v>1776</v>
      </c>
      <c r="D159" s="650" t="s">
        <v>2852</v>
      </c>
      <c r="E159" s="650" t="s">
        <v>389</v>
      </c>
      <c r="F159" s="648" t="s">
        <v>2937</v>
      </c>
      <c r="G159" s="769" t="s">
        <v>2877</v>
      </c>
      <c r="H159" s="769" t="s">
        <v>2938</v>
      </c>
      <c r="I159" s="645" t="s">
        <v>2662</v>
      </c>
      <c r="J159" s="648">
        <v>16201</v>
      </c>
      <c r="K159" s="649"/>
      <c r="L159" s="649"/>
    </row>
    <row r="160" spans="1:12" ht="135" x14ac:dyDescent="0.75">
      <c r="A160" s="650">
        <v>158</v>
      </c>
      <c r="B160" s="644" t="s">
        <v>278</v>
      </c>
      <c r="C160" s="769" t="s">
        <v>1776</v>
      </c>
      <c r="D160" s="650" t="s">
        <v>2852</v>
      </c>
      <c r="E160" s="650" t="s">
        <v>389</v>
      </c>
      <c r="F160" s="648" t="s">
        <v>2939</v>
      </c>
      <c r="G160" s="769" t="s">
        <v>1643</v>
      </c>
      <c r="H160" s="769" t="s">
        <v>2940</v>
      </c>
      <c r="I160" s="645" t="s">
        <v>2941</v>
      </c>
      <c r="J160" s="648">
        <v>3305</v>
      </c>
      <c r="K160" s="649"/>
      <c r="L160" s="649"/>
    </row>
    <row r="161" spans="1:12" ht="94.5" x14ac:dyDescent="0.75">
      <c r="A161" s="650">
        <v>159</v>
      </c>
      <c r="B161" s="644" t="s">
        <v>278</v>
      </c>
      <c r="C161" s="769" t="s">
        <v>1776</v>
      </c>
      <c r="D161" s="650" t="s">
        <v>2852</v>
      </c>
      <c r="E161" s="650" t="s">
        <v>389</v>
      </c>
      <c r="F161" s="648" t="s">
        <v>2942</v>
      </c>
      <c r="G161" s="769" t="s">
        <v>2874</v>
      </c>
      <c r="H161" s="769" t="s">
        <v>2943</v>
      </c>
      <c r="I161" s="645" t="s">
        <v>2662</v>
      </c>
      <c r="J161" s="648">
        <f>57955-25201</f>
        <v>32754</v>
      </c>
      <c r="K161" s="649"/>
      <c r="L161" s="649"/>
    </row>
    <row r="162" spans="1:12" ht="81" x14ac:dyDescent="0.75">
      <c r="A162" s="650">
        <v>160</v>
      </c>
      <c r="B162" s="644" t="s">
        <v>278</v>
      </c>
      <c r="C162" s="769" t="s">
        <v>1776</v>
      </c>
      <c r="D162" s="650" t="s">
        <v>2852</v>
      </c>
      <c r="E162" s="650" t="s">
        <v>389</v>
      </c>
      <c r="F162" s="648" t="s">
        <v>2944</v>
      </c>
      <c r="G162" s="769" t="s">
        <v>2945</v>
      </c>
      <c r="H162" s="769" t="s">
        <v>2946</v>
      </c>
      <c r="I162" s="645" t="s">
        <v>2599</v>
      </c>
      <c r="J162" s="648">
        <v>69350</v>
      </c>
      <c r="K162" s="649"/>
      <c r="L162" s="649"/>
    </row>
    <row r="163" spans="1:12" ht="81" x14ac:dyDescent="0.75">
      <c r="A163" s="650">
        <v>161</v>
      </c>
      <c r="B163" s="644" t="s">
        <v>278</v>
      </c>
      <c r="C163" s="769" t="s">
        <v>1776</v>
      </c>
      <c r="D163" s="650" t="s">
        <v>2852</v>
      </c>
      <c r="E163" s="650" t="s">
        <v>389</v>
      </c>
      <c r="F163" s="648" t="s">
        <v>2947</v>
      </c>
      <c r="G163" s="769" t="s">
        <v>2923</v>
      </c>
      <c r="H163" s="769" t="s">
        <v>2948</v>
      </c>
      <c r="I163" s="645" t="s">
        <v>2662</v>
      </c>
      <c r="J163" s="648">
        <v>93417</v>
      </c>
      <c r="K163" s="649"/>
      <c r="L163" s="649"/>
    </row>
    <row r="164" spans="1:12" ht="108" x14ac:dyDescent="0.75">
      <c r="A164" s="650">
        <v>162</v>
      </c>
      <c r="B164" s="644" t="s">
        <v>278</v>
      </c>
      <c r="C164" s="769" t="s">
        <v>1776</v>
      </c>
      <c r="D164" s="650" t="s">
        <v>2852</v>
      </c>
      <c r="E164" s="650" t="s">
        <v>389</v>
      </c>
      <c r="F164" s="648" t="s">
        <v>2949</v>
      </c>
      <c r="G164" s="769" t="s">
        <v>2950</v>
      </c>
      <c r="H164" s="769" t="s">
        <v>2951</v>
      </c>
      <c r="I164" s="645" t="s">
        <v>2941</v>
      </c>
      <c r="J164" s="648">
        <v>56220</v>
      </c>
      <c r="K164" s="649"/>
      <c r="L164" s="649"/>
    </row>
    <row r="165" spans="1:12" ht="94.5" x14ac:dyDescent="0.75">
      <c r="A165" s="650">
        <v>163</v>
      </c>
      <c r="B165" s="644" t="s">
        <v>278</v>
      </c>
      <c r="C165" s="769" t="s">
        <v>1776</v>
      </c>
      <c r="D165" s="650" t="s">
        <v>2852</v>
      </c>
      <c r="E165" s="650" t="s">
        <v>389</v>
      </c>
      <c r="F165" s="648" t="s">
        <v>2952</v>
      </c>
      <c r="G165" s="769" t="s">
        <v>2854</v>
      </c>
      <c r="H165" s="769" t="s">
        <v>2953</v>
      </c>
      <c r="I165" s="645" t="s">
        <v>2954</v>
      </c>
      <c r="J165" s="648">
        <v>41266</v>
      </c>
      <c r="K165" s="649"/>
      <c r="L165" s="649"/>
    </row>
    <row r="166" spans="1:12" ht="162" x14ac:dyDescent="0.75">
      <c r="A166" s="650">
        <v>164</v>
      </c>
      <c r="B166" s="644" t="s">
        <v>278</v>
      </c>
      <c r="C166" s="769" t="s">
        <v>1776</v>
      </c>
      <c r="D166" s="650" t="s">
        <v>2852</v>
      </c>
      <c r="E166" s="650" t="s">
        <v>389</v>
      </c>
      <c r="F166" s="648" t="s">
        <v>2955</v>
      </c>
      <c r="G166" s="769" t="s">
        <v>2956</v>
      </c>
      <c r="H166" s="769" t="s">
        <v>2957</v>
      </c>
      <c r="I166" s="645" t="s">
        <v>2662</v>
      </c>
      <c r="J166" s="648">
        <v>87500</v>
      </c>
      <c r="K166" s="649"/>
      <c r="L166" s="649"/>
    </row>
    <row r="167" spans="1:12" ht="108" x14ac:dyDescent="0.75">
      <c r="A167" s="650">
        <v>165</v>
      </c>
      <c r="B167" s="644" t="s">
        <v>278</v>
      </c>
      <c r="C167" s="769" t="s">
        <v>1776</v>
      </c>
      <c r="D167" s="650" t="s">
        <v>2852</v>
      </c>
      <c r="E167" s="650" t="s">
        <v>389</v>
      </c>
      <c r="F167" s="648" t="s">
        <v>2958</v>
      </c>
      <c r="G167" s="769" t="s">
        <v>2959</v>
      </c>
      <c r="H167" s="769" t="s">
        <v>2960</v>
      </c>
      <c r="I167" s="645" t="s">
        <v>2961</v>
      </c>
      <c r="J167" s="648">
        <v>2000</v>
      </c>
      <c r="K167" s="649"/>
      <c r="L167" s="649"/>
    </row>
    <row r="168" spans="1:12" ht="108" x14ac:dyDescent="0.75">
      <c r="A168" s="650">
        <v>166</v>
      </c>
      <c r="B168" s="644" t="s">
        <v>278</v>
      </c>
      <c r="C168" s="769" t="s">
        <v>1776</v>
      </c>
      <c r="D168" s="650" t="s">
        <v>2852</v>
      </c>
      <c r="E168" s="650" t="s">
        <v>389</v>
      </c>
      <c r="F168" s="648" t="s">
        <v>2962</v>
      </c>
      <c r="G168" s="769" t="s">
        <v>2963</v>
      </c>
      <c r="H168" s="769" t="s">
        <v>2964</v>
      </c>
      <c r="I168" s="645" t="s">
        <v>2961</v>
      </c>
      <c r="J168" s="648">
        <v>2350</v>
      </c>
      <c r="K168" s="649"/>
      <c r="L168" s="649"/>
    </row>
    <row r="169" spans="1:12" ht="202.5" x14ac:dyDescent="0.75">
      <c r="A169" s="650">
        <v>167</v>
      </c>
      <c r="B169" s="644" t="s">
        <v>278</v>
      </c>
      <c r="C169" s="769" t="s">
        <v>1776</v>
      </c>
      <c r="D169" s="650" t="s">
        <v>2852</v>
      </c>
      <c r="E169" s="650" t="s">
        <v>389</v>
      </c>
      <c r="F169" s="648" t="s">
        <v>2965</v>
      </c>
      <c r="G169" s="769" t="s">
        <v>2963</v>
      </c>
      <c r="H169" s="769" t="s">
        <v>2966</v>
      </c>
      <c r="I169" s="645" t="s">
        <v>2967</v>
      </c>
      <c r="J169" s="648">
        <v>37643</v>
      </c>
      <c r="K169" s="649"/>
      <c r="L169" s="649"/>
    </row>
    <row r="170" spans="1:12" ht="108" x14ac:dyDescent="0.75">
      <c r="A170" s="650">
        <v>168</v>
      </c>
      <c r="B170" s="644" t="s">
        <v>278</v>
      </c>
      <c r="C170" s="769" t="s">
        <v>1776</v>
      </c>
      <c r="D170" s="650" t="s">
        <v>2852</v>
      </c>
      <c r="E170" s="650" t="s">
        <v>389</v>
      </c>
      <c r="F170" s="648" t="s">
        <v>2968</v>
      </c>
      <c r="G170" s="769" t="s">
        <v>2854</v>
      </c>
      <c r="H170" s="769" t="s">
        <v>2969</v>
      </c>
      <c r="I170" s="645" t="s">
        <v>2970</v>
      </c>
      <c r="J170" s="648">
        <v>46196</v>
      </c>
      <c r="K170" s="649"/>
      <c r="L170" s="649"/>
    </row>
    <row r="171" spans="1:12" ht="135" x14ac:dyDescent="0.75">
      <c r="A171" s="650">
        <v>169</v>
      </c>
      <c r="B171" s="644" t="s">
        <v>278</v>
      </c>
      <c r="C171" s="769" t="s">
        <v>1776</v>
      </c>
      <c r="D171" s="650" t="s">
        <v>2852</v>
      </c>
      <c r="E171" s="650" t="s">
        <v>389</v>
      </c>
      <c r="F171" s="648" t="s">
        <v>2971</v>
      </c>
      <c r="G171" s="769" t="s">
        <v>2972</v>
      </c>
      <c r="H171" s="769" t="s">
        <v>2973</v>
      </c>
      <c r="I171" s="645" t="s">
        <v>2974</v>
      </c>
      <c r="J171" s="648">
        <v>2006</v>
      </c>
      <c r="K171" s="649"/>
      <c r="L171" s="649"/>
    </row>
    <row r="172" spans="1:12" ht="81" x14ac:dyDescent="0.75">
      <c r="A172" s="650">
        <v>170</v>
      </c>
      <c r="B172" s="644" t="s">
        <v>278</v>
      </c>
      <c r="C172" s="769" t="s">
        <v>1776</v>
      </c>
      <c r="D172" s="650" t="s">
        <v>2852</v>
      </c>
      <c r="E172" s="650" t="s">
        <v>389</v>
      </c>
      <c r="F172" s="648" t="s">
        <v>2975</v>
      </c>
      <c r="G172" s="769" t="s">
        <v>1623</v>
      </c>
      <c r="H172" s="769" t="s">
        <v>2976</v>
      </c>
      <c r="I172" s="645" t="s">
        <v>2977</v>
      </c>
      <c r="J172" s="648">
        <v>2381</v>
      </c>
      <c r="K172" s="649"/>
      <c r="L172" s="649"/>
    </row>
    <row r="173" spans="1:12" ht="94.5" x14ac:dyDescent="0.75">
      <c r="A173" s="650">
        <v>171</v>
      </c>
      <c r="B173" s="644" t="s">
        <v>278</v>
      </c>
      <c r="C173" s="769" t="s">
        <v>1776</v>
      </c>
      <c r="D173" s="650" t="s">
        <v>2852</v>
      </c>
      <c r="E173" s="650" t="s">
        <v>389</v>
      </c>
      <c r="F173" s="648" t="s">
        <v>2978</v>
      </c>
      <c r="G173" s="769" t="s">
        <v>2979</v>
      </c>
      <c r="H173" s="769" t="s">
        <v>2980</v>
      </c>
      <c r="I173" s="645" t="s">
        <v>2981</v>
      </c>
      <c r="J173" s="648">
        <v>2500</v>
      </c>
      <c r="K173" s="649"/>
      <c r="L173" s="649"/>
    </row>
    <row r="174" spans="1:12" ht="94.5" x14ac:dyDescent="0.75">
      <c r="A174" s="650">
        <v>172</v>
      </c>
      <c r="B174" s="644" t="s">
        <v>278</v>
      </c>
      <c r="C174" s="769" t="s">
        <v>2423</v>
      </c>
      <c r="D174" s="650" t="s">
        <v>2852</v>
      </c>
      <c r="E174" s="650" t="s">
        <v>389</v>
      </c>
      <c r="F174" s="648" t="s">
        <v>2982</v>
      </c>
      <c r="G174" s="769" t="s">
        <v>2983</v>
      </c>
      <c r="H174" s="769" t="s">
        <v>2984</v>
      </c>
      <c r="I174" s="645" t="s">
        <v>2985</v>
      </c>
      <c r="J174" s="648">
        <v>168150</v>
      </c>
      <c r="K174" s="649">
        <v>36850</v>
      </c>
      <c r="L174" s="649"/>
    </row>
    <row r="175" spans="1:12" ht="67.5" x14ac:dyDescent="0.75">
      <c r="A175" s="650">
        <v>173</v>
      </c>
      <c r="B175" s="644" t="s">
        <v>278</v>
      </c>
      <c r="C175" s="769" t="s">
        <v>2986</v>
      </c>
      <c r="D175" s="650" t="s">
        <v>2852</v>
      </c>
      <c r="E175" s="650" t="s">
        <v>389</v>
      </c>
      <c r="F175" s="648" t="s">
        <v>2987</v>
      </c>
      <c r="G175" s="769" t="s">
        <v>2956</v>
      </c>
      <c r="H175" s="769" t="s">
        <v>2988</v>
      </c>
      <c r="I175" s="645" t="s">
        <v>2989</v>
      </c>
      <c r="J175" s="648">
        <v>74767.149999999994</v>
      </c>
      <c r="K175" s="649"/>
      <c r="L175" s="649"/>
    </row>
    <row r="176" spans="1:12" ht="54" x14ac:dyDescent="0.75">
      <c r="A176" s="650">
        <v>174</v>
      </c>
      <c r="B176" s="644" t="s">
        <v>278</v>
      </c>
      <c r="C176" s="769" t="s">
        <v>2986</v>
      </c>
      <c r="D176" s="650" t="s">
        <v>2852</v>
      </c>
      <c r="E176" s="650" t="s">
        <v>389</v>
      </c>
      <c r="F176" s="648" t="s">
        <v>2990</v>
      </c>
      <c r="G176" s="769" t="s">
        <v>2983</v>
      </c>
      <c r="H176" s="769" t="s">
        <v>2991</v>
      </c>
      <c r="I176" s="645" t="s">
        <v>2989</v>
      </c>
      <c r="J176" s="648">
        <v>47478.26</v>
      </c>
      <c r="K176" s="649"/>
      <c r="L176" s="649"/>
    </row>
    <row r="177" spans="1:12" ht="94.5" x14ac:dyDescent="0.75">
      <c r="A177" s="650">
        <v>175</v>
      </c>
      <c r="B177" s="644" t="s">
        <v>278</v>
      </c>
      <c r="C177" s="769" t="s">
        <v>2986</v>
      </c>
      <c r="D177" s="650" t="s">
        <v>2852</v>
      </c>
      <c r="E177" s="650" t="s">
        <v>389</v>
      </c>
      <c r="F177" s="648" t="s">
        <v>2992</v>
      </c>
      <c r="G177" s="769" t="s">
        <v>2874</v>
      </c>
      <c r="H177" s="769" t="s">
        <v>2993</v>
      </c>
      <c r="I177" s="645" t="s">
        <v>2994</v>
      </c>
      <c r="J177" s="648">
        <v>76640.7</v>
      </c>
      <c r="K177" s="649"/>
      <c r="L177" s="649"/>
    </row>
    <row r="178" spans="1:12" ht="108" x14ac:dyDescent="0.75">
      <c r="A178" s="650">
        <v>176</v>
      </c>
      <c r="B178" s="644" t="s">
        <v>278</v>
      </c>
      <c r="C178" s="769" t="s">
        <v>2995</v>
      </c>
      <c r="D178" s="650" t="s">
        <v>2852</v>
      </c>
      <c r="E178" s="650" t="s">
        <v>389</v>
      </c>
      <c r="F178" s="770" t="s">
        <v>2996</v>
      </c>
      <c r="G178" s="769" t="s">
        <v>1623</v>
      </c>
      <c r="H178" s="769" t="s">
        <v>2997</v>
      </c>
      <c r="I178" s="645" t="s">
        <v>2998</v>
      </c>
      <c r="J178" s="648">
        <v>108332.39</v>
      </c>
      <c r="K178" s="649"/>
      <c r="L178" s="649"/>
    </row>
    <row r="179" spans="1:12" ht="135" x14ac:dyDescent="0.75">
      <c r="A179" s="650">
        <v>177</v>
      </c>
      <c r="B179" s="644" t="s">
        <v>278</v>
      </c>
      <c r="C179" s="769" t="s">
        <v>2423</v>
      </c>
      <c r="D179" s="650" t="s">
        <v>2852</v>
      </c>
      <c r="E179" s="650" t="s">
        <v>389</v>
      </c>
      <c r="F179" s="648" t="s">
        <v>2999</v>
      </c>
      <c r="G179" s="769" t="s">
        <v>3000</v>
      </c>
      <c r="H179" s="769" t="s">
        <v>3001</v>
      </c>
      <c r="I179" s="645" t="s">
        <v>3002</v>
      </c>
      <c r="J179" s="648">
        <v>124027.46</v>
      </c>
      <c r="K179" s="649"/>
      <c r="L179" s="649"/>
    </row>
    <row r="180" spans="1:12" ht="162" x14ac:dyDescent="0.75">
      <c r="A180" s="650">
        <v>178</v>
      </c>
      <c r="B180" s="644" t="s">
        <v>278</v>
      </c>
      <c r="C180" s="769" t="s">
        <v>2986</v>
      </c>
      <c r="D180" s="650" t="s">
        <v>2852</v>
      </c>
      <c r="E180" s="650" t="s">
        <v>389</v>
      </c>
      <c r="F180" s="648" t="s">
        <v>3003</v>
      </c>
      <c r="G180" s="769" t="s">
        <v>2885</v>
      </c>
      <c r="H180" s="769" t="s">
        <v>3004</v>
      </c>
      <c r="I180" s="645" t="s">
        <v>3005</v>
      </c>
      <c r="J180" s="648">
        <v>0</v>
      </c>
      <c r="K180" s="649"/>
      <c r="L180" s="649"/>
    </row>
    <row r="181" spans="1:12" ht="162" x14ac:dyDescent="0.75">
      <c r="A181" s="650">
        <v>179</v>
      </c>
      <c r="B181" s="644" t="s">
        <v>278</v>
      </c>
      <c r="C181" s="769" t="s">
        <v>3006</v>
      </c>
      <c r="D181" s="650" t="s">
        <v>2852</v>
      </c>
      <c r="E181" s="650" t="s">
        <v>1300</v>
      </c>
      <c r="F181" s="648" t="s">
        <v>3007</v>
      </c>
      <c r="G181" s="769" t="s">
        <v>1633</v>
      </c>
      <c r="H181" s="769" t="s">
        <v>3008</v>
      </c>
      <c r="I181" s="645" t="s">
        <v>3009</v>
      </c>
      <c r="J181" s="648">
        <v>31772.45</v>
      </c>
      <c r="K181" s="649"/>
      <c r="L181" s="649"/>
    </row>
    <row r="182" spans="1:12" ht="135" x14ac:dyDescent="0.75">
      <c r="A182" s="650">
        <v>180</v>
      </c>
      <c r="B182" s="644" t="s">
        <v>278</v>
      </c>
      <c r="C182" s="769" t="s">
        <v>3010</v>
      </c>
      <c r="D182" s="650" t="s">
        <v>2852</v>
      </c>
      <c r="E182" s="650" t="s">
        <v>389</v>
      </c>
      <c r="F182" s="648" t="s">
        <v>3011</v>
      </c>
      <c r="G182" s="769" t="s">
        <v>2894</v>
      </c>
      <c r="H182" s="769" t="s">
        <v>3012</v>
      </c>
      <c r="I182" s="645" t="s">
        <v>3013</v>
      </c>
      <c r="J182" s="648">
        <v>20072</v>
      </c>
      <c r="K182" s="649"/>
      <c r="L182" s="649"/>
    </row>
    <row r="183" spans="1:12" ht="108" x14ac:dyDescent="0.75">
      <c r="A183" s="650">
        <v>181</v>
      </c>
      <c r="B183" s="644" t="s">
        <v>278</v>
      </c>
      <c r="C183" s="769" t="s">
        <v>3014</v>
      </c>
      <c r="D183" s="650" t="s">
        <v>2852</v>
      </c>
      <c r="E183" s="650" t="s">
        <v>389</v>
      </c>
      <c r="F183" s="648" t="s">
        <v>3015</v>
      </c>
      <c r="G183" s="769" t="s">
        <v>2983</v>
      </c>
      <c r="H183" s="769" t="s">
        <v>3016</v>
      </c>
      <c r="I183" s="645" t="s">
        <v>3017</v>
      </c>
      <c r="J183" s="648">
        <v>40340</v>
      </c>
      <c r="K183" s="649">
        <v>3660</v>
      </c>
      <c r="L183" s="649"/>
    </row>
    <row r="184" spans="1:12" ht="40.5" x14ac:dyDescent="0.75">
      <c r="A184" s="650">
        <v>182</v>
      </c>
      <c r="B184" s="644" t="s">
        <v>278</v>
      </c>
      <c r="C184" s="769" t="s">
        <v>3018</v>
      </c>
      <c r="D184" s="650" t="s">
        <v>2852</v>
      </c>
      <c r="E184" s="650" t="s">
        <v>389</v>
      </c>
      <c r="F184" s="648" t="s">
        <v>3019</v>
      </c>
      <c r="G184" s="769" t="s">
        <v>1623</v>
      </c>
      <c r="H184" s="769" t="s">
        <v>3020</v>
      </c>
      <c r="I184" s="645" t="s">
        <v>1747</v>
      </c>
      <c r="J184" s="648">
        <v>7500</v>
      </c>
      <c r="K184" s="649"/>
      <c r="L184" s="649"/>
    </row>
    <row r="185" spans="1:12" ht="67.5" x14ac:dyDescent="0.75">
      <c r="A185" s="650">
        <v>183</v>
      </c>
      <c r="B185" s="644" t="s">
        <v>278</v>
      </c>
      <c r="C185" s="769" t="s">
        <v>3021</v>
      </c>
      <c r="D185" s="650" t="s">
        <v>2852</v>
      </c>
      <c r="E185" s="650" t="s">
        <v>1300</v>
      </c>
      <c r="F185" s="648">
        <v>21145</v>
      </c>
      <c r="G185" s="769" t="s">
        <v>3022</v>
      </c>
      <c r="H185" s="769" t="s">
        <v>3023</v>
      </c>
      <c r="I185" s="645">
        <v>2021</v>
      </c>
      <c r="J185" s="648">
        <v>28665</v>
      </c>
      <c r="K185" s="649"/>
      <c r="L185" s="649"/>
    </row>
    <row r="186" spans="1:12" ht="27" x14ac:dyDescent="0.75">
      <c r="A186" s="650">
        <v>184</v>
      </c>
      <c r="B186" s="644" t="s">
        <v>278</v>
      </c>
      <c r="C186" s="769" t="s">
        <v>3021</v>
      </c>
      <c r="D186" s="650" t="s">
        <v>2852</v>
      </c>
      <c r="E186" s="650" t="s">
        <v>1300</v>
      </c>
      <c r="F186" s="648">
        <v>21050</v>
      </c>
      <c r="G186" s="769" t="s">
        <v>3022</v>
      </c>
      <c r="H186" s="769" t="s">
        <v>3024</v>
      </c>
      <c r="I186" s="645">
        <v>2021</v>
      </c>
      <c r="J186" s="648">
        <v>12250</v>
      </c>
      <c r="K186" s="649"/>
      <c r="L186" s="649"/>
    </row>
    <row r="187" spans="1:12" ht="81" x14ac:dyDescent="0.75">
      <c r="A187" s="650">
        <v>185</v>
      </c>
      <c r="B187" s="644" t="s">
        <v>278</v>
      </c>
      <c r="C187" s="769" t="s">
        <v>3021</v>
      </c>
      <c r="D187" s="650" t="s">
        <v>2852</v>
      </c>
      <c r="E187" s="650" t="s">
        <v>1300</v>
      </c>
      <c r="F187" s="648">
        <v>21149</v>
      </c>
      <c r="G187" s="769" t="s">
        <v>2956</v>
      </c>
      <c r="H187" s="769" t="s">
        <v>3025</v>
      </c>
      <c r="I187" s="645">
        <v>2021</v>
      </c>
      <c r="J187" s="648">
        <v>29399</v>
      </c>
      <c r="K187" s="649"/>
      <c r="L187" s="649"/>
    </row>
    <row r="188" spans="1:12" ht="40.5" x14ac:dyDescent="0.75">
      <c r="A188" s="650">
        <v>186</v>
      </c>
      <c r="B188" s="644" t="s">
        <v>278</v>
      </c>
      <c r="C188" s="769" t="s">
        <v>3021</v>
      </c>
      <c r="D188" s="650" t="s">
        <v>2852</v>
      </c>
      <c r="E188" s="650" t="s">
        <v>1300</v>
      </c>
      <c r="F188" s="648" t="s">
        <v>3026</v>
      </c>
      <c r="G188" s="769" t="s">
        <v>2956</v>
      </c>
      <c r="H188" s="769" t="s">
        <v>2422</v>
      </c>
      <c r="I188" s="645" t="s">
        <v>2272</v>
      </c>
      <c r="J188" s="648">
        <v>2043</v>
      </c>
      <c r="K188" s="649"/>
      <c r="L188" s="649"/>
    </row>
    <row r="189" spans="1:12" ht="121.5" x14ac:dyDescent="0.75">
      <c r="A189" s="650">
        <v>187</v>
      </c>
      <c r="B189" s="644" t="s">
        <v>278</v>
      </c>
      <c r="C189" s="769" t="s">
        <v>3027</v>
      </c>
      <c r="D189" s="650" t="s">
        <v>3028</v>
      </c>
      <c r="E189" s="650" t="s">
        <v>389</v>
      </c>
      <c r="F189" s="648" t="s">
        <v>3029</v>
      </c>
      <c r="G189" s="769" t="s">
        <v>3030</v>
      </c>
      <c r="H189" s="769" t="s">
        <v>3031</v>
      </c>
      <c r="I189" s="645" t="s">
        <v>3032</v>
      </c>
      <c r="J189" s="648">
        <v>7200</v>
      </c>
      <c r="K189" s="649"/>
      <c r="L189" s="649"/>
    </row>
    <row r="190" spans="1:12" ht="67.5" x14ac:dyDescent="0.75">
      <c r="A190" s="650">
        <v>188</v>
      </c>
      <c r="B190" s="644" t="s">
        <v>278</v>
      </c>
      <c r="C190" s="769" t="s">
        <v>3033</v>
      </c>
      <c r="D190" s="650" t="s">
        <v>3028</v>
      </c>
      <c r="E190" s="650" t="s">
        <v>389</v>
      </c>
      <c r="F190" s="648" t="s">
        <v>3034</v>
      </c>
      <c r="G190" s="769" t="s">
        <v>3035</v>
      </c>
      <c r="H190" s="769" t="s">
        <v>3036</v>
      </c>
      <c r="I190" s="645" t="s">
        <v>3037</v>
      </c>
      <c r="J190" s="648">
        <v>39445</v>
      </c>
      <c r="K190" s="649"/>
      <c r="L190" s="649"/>
    </row>
    <row r="191" spans="1:12" ht="121.5" x14ac:dyDescent="0.75">
      <c r="A191" s="650">
        <v>189</v>
      </c>
      <c r="B191" s="644" t="s">
        <v>278</v>
      </c>
      <c r="C191" s="769" t="s">
        <v>3038</v>
      </c>
      <c r="D191" s="650" t="s">
        <v>3028</v>
      </c>
      <c r="E191" s="650" t="s">
        <v>389</v>
      </c>
      <c r="F191" s="771" t="s">
        <v>3039</v>
      </c>
      <c r="G191" s="769" t="s">
        <v>1658</v>
      </c>
      <c r="H191" s="769" t="s">
        <v>3040</v>
      </c>
      <c r="I191" s="645" t="s">
        <v>3041</v>
      </c>
      <c r="J191" s="648">
        <v>660</v>
      </c>
      <c r="K191" s="649"/>
      <c r="L191" s="649"/>
    </row>
    <row r="192" spans="1:12" ht="108" x14ac:dyDescent="0.75">
      <c r="A192" s="650">
        <v>190</v>
      </c>
      <c r="B192" s="644" t="s">
        <v>278</v>
      </c>
      <c r="C192" s="769" t="s">
        <v>3042</v>
      </c>
      <c r="D192" s="650" t="s">
        <v>3028</v>
      </c>
      <c r="E192" s="650" t="s">
        <v>389</v>
      </c>
      <c r="F192" s="648" t="s">
        <v>3043</v>
      </c>
      <c r="G192" s="769" t="s">
        <v>1633</v>
      </c>
      <c r="H192" s="769" t="s">
        <v>3044</v>
      </c>
      <c r="I192" s="645" t="s">
        <v>3045</v>
      </c>
      <c r="J192" s="648">
        <v>50000</v>
      </c>
      <c r="K192" s="649"/>
      <c r="L192" s="649"/>
    </row>
    <row r="193" spans="1:12" ht="110.75" x14ac:dyDescent="0.75">
      <c r="A193" s="650">
        <v>191</v>
      </c>
      <c r="B193" s="644" t="s">
        <v>278</v>
      </c>
      <c r="C193" s="769" t="s">
        <v>3046</v>
      </c>
      <c r="D193" s="650" t="s">
        <v>3028</v>
      </c>
      <c r="E193" s="650" t="s">
        <v>389</v>
      </c>
      <c r="F193" s="645" t="s">
        <v>3047</v>
      </c>
      <c r="G193" s="769" t="s">
        <v>2880</v>
      </c>
      <c r="H193" s="769" t="s">
        <v>3048</v>
      </c>
      <c r="I193" s="645" t="s">
        <v>3049</v>
      </c>
      <c r="J193" s="648">
        <v>240</v>
      </c>
      <c r="K193" s="649"/>
      <c r="L193" s="772" t="s">
        <v>3050</v>
      </c>
    </row>
    <row r="194" spans="1:12" ht="94.5" x14ac:dyDescent="0.75">
      <c r="A194" s="650">
        <v>192</v>
      </c>
      <c r="B194" s="644" t="s">
        <v>278</v>
      </c>
      <c r="C194" s="769" t="s">
        <v>3051</v>
      </c>
      <c r="D194" s="650" t="s">
        <v>3028</v>
      </c>
      <c r="E194" s="650" t="s">
        <v>1300</v>
      </c>
      <c r="F194" s="645" t="s">
        <v>3052</v>
      </c>
      <c r="G194" s="769" t="s">
        <v>1735</v>
      </c>
      <c r="H194" s="769" t="s">
        <v>3053</v>
      </c>
      <c r="I194" s="645" t="s">
        <v>3054</v>
      </c>
      <c r="J194" s="648">
        <v>2100</v>
      </c>
      <c r="K194" s="649"/>
      <c r="L194" s="772" t="s">
        <v>3055</v>
      </c>
    </row>
    <row r="195" spans="1:12" ht="135" x14ac:dyDescent="0.75">
      <c r="A195" s="650">
        <v>193</v>
      </c>
      <c r="B195" s="644" t="s">
        <v>278</v>
      </c>
      <c r="C195" s="769" t="s">
        <v>3056</v>
      </c>
      <c r="D195" s="650" t="s">
        <v>3028</v>
      </c>
      <c r="E195" s="650" t="s">
        <v>389</v>
      </c>
      <c r="F195" s="645" t="s">
        <v>3057</v>
      </c>
      <c r="G195" s="769" t="s">
        <v>3058</v>
      </c>
      <c r="H195" s="769" t="s">
        <v>3059</v>
      </c>
      <c r="I195" s="645" t="s">
        <v>3060</v>
      </c>
      <c r="J195" s="648">
        <v>3540</v>
      </c>
      <c r="K195" s="649"/>
      <c r="L195" s="772" t="s">
        <v>3061</v>
      </c>
    </row>
    <row r="196" spans="1:12" ht="176.75" x14ac:dyDescent="0.75">
      <c r="A196" s="650">
        <v>194</v>
      </c>
      <c r="B196" s="644" t="s">
        <v>278</v>
      </c>
      <c r="C196" s="769" t="s">
        <v>3062</v>
      </c>
      <c r="D196" s="650" t="s">
        <v>3028</v>
      </c>
      <c r="E196" s="650" t="s">
        <v>389</v>
      </c>
      <c r="F196" s="645" t="s">
        <v>3063</v>
      </c>
      <c r="G196" s="769" t="s">
        <v>3064</v>
      </c>
      <c r="H196" s="769" t="s">
        <v>3065</v>
      </c>
      <c r="I196" s="645" t="s">
        <v>3066</v>
      </c>
      <c r="J196" s="648">
        <v>6240</v>
      </c>
      <c r="K196" s="649"/>
      <c r="L196" s="772" t="s">
        <v>3067</v>
      </c>
    </row>
    <row r="197" spans="1:12" ht="88.75" x14ac:dyDescent="0.75">
      <c r="A197" s="650">
        <v>195</v>
      </c>
      <c r="B197" s="644" t="s">
        <v>278</v>
      </c>
      <c r="C197" s="769" t="s">
        <v>3068</v>
      </c>
      <c r="D197" s="650" t="s">
        <v>3028</v>
      </c>
      <c r="E197" s="650" t="s">
        <v>389</v>
      </c>
      <c r="F197" s="645" t="s">
        <v>3069</v>
      </c>
      <c r="G197" s="769" t="s">
        <v>2880</v>
      </c>
      <c r="H197" s="769" t="s">
        <v>3070</v>
      </c>
      <c r="I197" s="645" t="s">
        <v>3071</v>
      </c>
      <c r="J197" s="648">
        <v>2928</v>
      </c>
      <c r="K197" s="649"/>
      <c r="L197" s="772" t="s">
        <v>3072</v>
      </c>
    </row>
    <row r="198" spans="1:12" ht="88.75" x14ac:dyDescent="0.75">
      <c r="A198" s="650">
        <v>196</v>
      </c>
      <c r="B198" s="644" t="s">
        <v>278</v>
      </c>
      <c r="C198" s="769" t="s">
        <v>3073</v>
      </c>
      <c r="D198" s="650" t="s">
        <v>3028</v>
      </c>
      <c r="E198" s="650" t="s">
        <v>389</v>
      </c>
      <c r="F198" s="645" t="s">
        <v>3074</v>
      </c>
      <c r="G198" s="769" t="s">
        <v>2880</v>
      </c>
      <c r="H198" s="769" t="s">
        <v>3075</v>
      </c>
      <c r="I198" s="645" t="s">
        <v>3076</v>
      </c>
      <c r="J198" s="648">
        <v>144</v>
      </c>
      <c r="K198" s="649"/>
      <c r="L198" s="772" t="s">
        <v>3077</v>
      </c>
    </row>
    <row r="199" spans="1:12" ht="121.5" x14ac:dyDescent="0.75">
      <c r="A199" s="650">
        <v>197</v>
      </c>
      <c r="B199" s="644" t="s">
        <v>278</v>
      </c>
      <c r="C199" s="769" t="s">
        <v>1723</v>
      </c>
      <c r="D199" s="650" t="s">
        <v>3028</v>
      </c>
      <c r="E199" s="650" t="s">
        <v>389</v>
      </c>
      <c r="F199" s="645" t="s">
        <v>3078</v>
      </c>
      <c r="G199" s="769" t="s">
        <v>2880</v>
      </c>
      <c r="H199" s="769" t="s">
        <v>3079</v>
      </c>
      <c r="I199" s="645" t="s">
        <v>3080</v>
      </c>
      <c r="J199" s="648">
        <v>6798.84</v>
      </c>
      <c r="K199" s="649"/>
      <c r="L199" s="772" t="s">
        <v>3081</v>
      </c>
    </row>
    <row r="200" spans="1:12" ht="88.75" x14ac:dyDescent="0.75">
      <c r="A200" s="650">
        <v>198</v>
      </c>
      <c r="B200" s="644" t="s">
        <v>278</v>
      </c>
      <c r="C200" s="769" t="s">
        <v>1723</v>
      </c>
      <c r="D200" s="650" t="s">
        <v>3028</v>
      </c>
      <c r="E200" s="650" t="s">
        <v>389</v>
      </c>
      <c r="F200" s="645" t="s">
        <v>3082</v>
      </c>
      <c r="G200" s="769" t="s">
        <v>1735</v>
      </c>
      <c r="H200" s="769" t="s">
        <v>3083</v>
      </c>
      <c r="I200" s="645" t="s">
        <v>3084</v>
      </c>
      <c r="J200" s="648">
        <v>4021</v>
      </c>
      <c r="K200" s="649"/>
      <c r="L200" s="772" t="s">
        <v>3085</v>
      </c>
    </row>
    <row r="201" spans="1:12" ht="88.75" x14ac:dyDescent="0.75">
      <c r="A201" s="650">
        <v>199</v>
      </c>
      <c r="B201" s="644" t="s">
        <v>278</v>
      </c>
      <c r="C201" s="769" t="s">
        <v>3086</v>
      </c>
      <c r="D201" s="650" t="s">
        <v>3028</v>
      </c>
      <c r="E201" s="650" t="s">
        <v>389</v>
      </c>
      <c r="F201" s="645" t="s">
        <v>3087</v>
      </c>
      <c r="G201" s="769" t="s">
        <v>2880</v>
      </c>
      <c r="H201" s="769" t="s">
        <v>3088</v>
      </c>
      <c r="I201" s="645" t="s">
        <v>3089</v>
      </c>
      <c r="J201" s="648">
        <v>300</v>
      </c>
      <c r="K201" s="649"/>
      <c r="L201" s="772" t="s">
        <v>3090</v>
      </c>
    </row>
    <row r="202" spans="1:12" ht="108" x14ac:dyDescent="0.75">
      <c r="A202" s="650">
        <v>200</v>
      </c>
      <c r="B202" s="644" t="s">
        <v>278</v>
      </c>
      <c r="C202" s="769" t="s">
        <v>3091</v>
      </c>
      <c r="D202" s="650" t="s">
        <v>3028</v>
      </c>
      <c r="E202" s="650" t="s">
        <v>389</v>
      </c>
      <c r="F202" s="645" t="s">
        <v>3092</v>
      </c>
      <c r="G202" s="769" t="s">
        <v>3093</v>
      </c>
      <c r="H202" s="769" t="s">
        <v>3094</v>
      </c>
      <c r="I202" s="645" t="s">
        <v>3095</v>
      </c>
      <c r="J202" s="648">
        <v>2268</v>
      </c>
      <c r="K202" s="649"/>
      <c r="L202" s="772" t="s">
        <v>3096</v>
      </c>
    </row>
    <row r="203" spans="1:12" ht="110.75" x14ac:dyDescent="0.75">
      <c r="A203" s="650">
        <v>201</v>
      </c>
      <c r="B203" s="644" t="s">
        <v>278</v>
      </c>
      <c r="C203" s="769" t="s">
        <v>3097</v>
      </c>
      <c r="D203" s="650" t="s">
        <v>3028</v>
      </c>
      <c r="E203" s="650" t="s">
        <v>389</v>
      </c>
      <c r="F203" s="645" t="s">
        <v>3098</v>
      </c>
      <c r="G203" s="769" t="s">
        <v>2874</v>
      </c>
      <c r="H203" s="769" t="s">
        <v>3099</v>
      </c>
      <c r="I203" s="645" t="s">
        <v>3100</v>
      </c>
      <c r="J203" s="648">
        <v>3630</v>
      </c>
      <c r="K203" s="649"/>
      <c r="L203" s="772" t="s">
        <v>3101</v>
      </c>
    </row>
    <row r="204" spans="1:12" ht="135" x14ac:dyDescent="0.75">
      <c r="A204" s="650">
        <v>202</v>
      </c>
      <c r="B204" s="644" t="s">
        <v>278</v>
      </c>
      <c r="C204" s="769" t="s">
        <v>3102</v>
      </c>
      <c r="D204" s="650" t="s">
        <v>3028</v>
      </c>
      <c r="E204" s="650" t="s">
        <v>389</v>
      </c>
      <c r="F204" s="645" t="s">
        <v>3103</v>
      </c>
      <c r="G204" s="769" t="s">
        <v>1735</v>
      </c>
      <c r="H204" s="769" t="s">
        <v>3104</v>
      </c>
      <c r="I204" s="645" t="s">
        <v>3105</v>
      </c>
      <c r="J204" s="648">
        <v>5000</v>
      </c>
      <c r="K204" s="649"/>
      <c r="L204" s="772" t="s">
        <v>3106</v>
      </c>
    </row>
    <row r="205" spans="1:12" ht="275.75" x14ac:dyDescent="0.75">
      <c r="A205" s="650">
        <v>203</v>
      </c>
      <c r="B205" s="644" t="s">
        <v>278</v>
      </c>
      <c r="C205" s="769" t="s">
        <v>3107</v>
      </c>
      <c r="D205" s="650" t="s">
        <v>3028</v>
      </c>
      <c r="E205" s="650" t="s">
        <v>389</v>
      </c>
      <c r="F205" s="645" t="s">
        <v>3108</v>
      </c>
      <c r="G205" s="769" t="s">
        <v>3109</v>
      </c>
      <c r="H205" s="769" t="s">
        <v>3110</v>
      </c>
      <c r="I205" s="645" t="s">
        <v>3111</v>
      </c>
      <c r="J205" s="648">
        <v>4776</v>
      </c>
      <c r="K205" s="649"/>
      <c r="L205" s="772" t="s">
        <v>3112</v>
      </c>
    </row>
    <row r="206" spans="1:12" ht="108" x14ac:dyDescent="0.75">
      <c r="A206" s="655">
        <v>204</v>
      </c>
      <c r="B206" s="653" t="s">
        <v>280</v>
      </c>
      <c r="C206" s="654" t="s">
        <v>2437</v>
      </c>
      <c r="D206" s="655" t="s">
        <v>1277</v>
      </c>
      <c r="E206" s="655" t="s">
        <v>328</v>
      </c>
      <c r="F206" s="773" t="s">
        <v>3113</v>
      </c>
      <c r="G206" s="654" t="s">
        <v>3114</v>
      </c>
      <c r="H206" s="654" t="s">
        <v>3115</v>
      </c>
      <c r="I206" s="774" t="s">
        <v>3116</v>
      </c>
      <c r="J206" s="663">
        <v>0</v>
      </c>
      <c r="K206" s="775">
        <v>0</v>
      </c>
      <c r="L206" s="776" t="s">
        <v>1743</v>
      </c>
    </row>
    <row r="207" spans="1:12" ht="44" x14ac:dyDescent="0.75">
      <c r="A207" s="655">
        <v>205</v>
      </c>
      <c r="B207" s="653" t="s">
        <v>280</v>
      </c>
      <c r="C207" s="654" t="s">
        <v>2437</v>
      </c>
      <c r="D207" s="655" t="s">
        <v>1277</v>
      </c>
      <c r="E207" s="655" t="s">
        <v>328</v>
      </c>
      <c r="F207" s="774" t="s">
        <v>3117</v>
      </c>
      <c r="G207" s="654" t="s">
        <v>3118</v>
      </c>
      <c r="H207" s="654" t="s">
        <v>3119</v>
      </c>
      <c r="I207" s="774" t="s">
        <v>3116</v>
      </c>
      <c r="J207" s="663">
        <v>0</v>
      </c>
      <c r="K207" s="775">
        <v>0</v>
      </c>
      <c r="L207" s="776" t="s">
        <v>1743</v>
      </c>
    </row>
    <row r="208" spans="1:12" ht="162" x14ac:dyDescent="0.75">
      <c r="A208" s="655">
        <v>206</v>
      </c>
      <c r="B208" s="653" t="s">
        <v>280</v>
      </c>
      <c r="C208" s="654" t="s">
        <v>2437</v>
      </c>
      <c r="D208" s="655" t="s">
        <v>1277</v>
      </c>
      <c r="E208" s="655" t="s">
        <v>328</v>
      </c>
      <c r="F208" s="774" t="s">
        <v>3120</v>
      </c>
      <c r="G208" s="654" t="s">
        <v>1951</v>
      </c>
      <c r="H208" s="654" t="s">
        <v>3121</v>
      </c>
      <c r="I208" s="774" t="s">
        <v>3116</v>
      </c>
      <c r="J208" s="663">
        <v>0</v>
      </c>
      <c r="K208" s="775">
        <v>0</v>
      </c>
      <c r="L208" s="776" t="s">
        <v>1743</v>
      </c>
    </row>
    <row r="209" spans="1:12" ht="94.5" x14ac:dyDescent="0.75">
      <c r="A209" s="655">
        <v>207</v>
      </c>
      <c r="B209" s="653" t="s">
        <v>280</v>
      </c>
      <c r="C209" s="654" t="s">
        <v>2437</v>
      </c>
      <c r="D209" s="655" t="s">
        <v>1277</v>
      </c>
      <c r="E209" s="655" t="s">
        <v>328</v>
      </c>
      <c r="F209" s="774" t="s">
        <v>3122</v>
      </c>
      <c r="G209" s="654" t="s">
        <v>3123</v>
      </c>
      <c r="H209" s="654" t="s">
        <v>3124</v>
      </c>
      <c r="I209" s="774" t="s">
        <v>3116</v>
      </c>
      <c r="J209" s="663">
        <v>0</v>
      </c>
      <c r="K209" s="775">
        <v>0</v>
      </c>
      <c r="L209" s="776" t="s">
        <v>1743</v>
      </c>
    </row>
    <row r="210" spans="1:12" ht="108" x14ac:dyDescent="0.75">
      <c r="A210" s="655">
        <v>208</v>
      </c>
      <c r="B210" s="653" t="s">
        <v>280</v>
      </c>
      <c r="C210" s="654" t="s">
        <v>2437</v>
      </c>
      <c r="D210" s="655" t="s">
        <v>1277</v>
      </c>
      <c r="E210" s="655" t="s">
        <v>328</v>
      </c>
      <c r="F210" s="774" t="s">
        <v>3125</v>
      </c>
      <c r="G210" s="654" t="s">
        <v>1749</v>
      </c>
      <c r="H210" s="654" t="s">
        <v>3126</v>
      </c>
      <c r="I210" s="774" t="s">
        <v>3116</v>
      </c>
      <c r="J210" s="663">
        <v>0</v>
      </c>
      <c r="K210" s="775">
        <v>0</v>
      </c>
      <c r="L210" s="776" t="s">
        <v>1743</v>
      </c>
    </row>
    <row r="211" spans="1:12" ht="54" x14ac:dyDescent="0.75">
      <c r="A211" s="655">
        <v>209</v>
      </c>
      <c r="B211" s="653" t="s">
        <v>280</v>
      </c>
      <c r="C211" s="654" t="s">
        <v>2437</v>
      </c>
      <c r="D211" s="655" t="s">
        <v>1277</v>
      </c>
      <c r="E211" s="655" t="s">
        <v>328</v>
      </c>
      <c r="F211" s="773" t="s">
        <v>3127</v>
      </c>
      <c r="G211" s="654" t="s">
        <v>1752</v>
      </c>
      <c r="H211" s="654" t="s">
        <v>3128</v>
      </c>
      <c r="I211" s="774" t="s">
        <v>3116</v>
      </c>
      <c r="J211" s="663">
        <v>0</v>
      </c>
      <c r="K211" s="775">
        <v>0</v>
      </c>
      <c r="L211" s="776" t="s">
        <v>1743</v>
      </c>
    </row>
    <row r="212" spans="1:12" ht="108" x14ac:dyDescent="0.75">
      <c r="A212" s="655">
        <v>210</v>
      </c>
      <c r="B212" s="653" t="s">
        <v>280</v>
      </c>
      <c r="C212" s="654" t="s">
        <v>2437</v>
      </c>
      <c r="D212" s="655" t="s">
        <v>1277</v>
      </c>
      <c r="E212" s="655" t="s">
        <v>328</v>
      </c>
      <c r="F212" s="773" t="s">
        <v>3129</v>
      </c>
      <c r="G212" s="654" t="s">
        <v>3130</v>
      </c>
      <c r="H212" s="654" t="s">
        <v>3131</v>
      </c>
      <c r="I212" s="774" t="s">
        <v>3116</v>
      </c>
      <c r="J212" s="663">
        <v>0</v>
      </c>
      <c r="K212" s="775">
        <v>0</v>
      </c>
      <c r="L212" s="776" t="s">
        <v>1743</v>
      </c>
    </row>
    <row r="213" spans="1:12" ht="81" x14ac:dyDescent="0.75">
      <c r="A213" s="655">
        <v>211</v>
      </c>
      <c r="B213" s="653" t="s">
        <v>280</v>
      </c>
      <c r="C213" s="654" t="s">
        <v>2437</v>
      </c>
      <c r="D213" s="655" t="s">
        <v>1277</v>
      </c>
      <c r="E213" s="655" t="s">
        <v>328</v>
      </c>
      <c r="F213" s="773" t="s">
        <v>3132</v>
      </c>
      <c r="G213" s="654" t="s">
        <v>3133</v>
      </c>
      <c r="H213" s="654" t="s">
        <v>3134</v>
      </c>
      <c r="I213" s="774" t="s">
        <v>3116</v>
      </c>
      <c r="J213" s="663">
        <v>0</v>
      </c>
      <c r="K213" s="775">
        <v>0</v>
      </c>
      <c r="L213" s="776" t="s">
        <v>1743</v>
      </c>
    </row>
    <row r="214" spans="1:12" ht="81" x14ac:dyDescent="0.75">
      <c r="A214" s="655">
        <v>212</v>
      </c>
      <c r="B214" s="653" t="s">
        <v>280</v>
      </c>
      <c r="C214" s="654" t="s">
        <v>2437</v>
      </c>
      <c r="D214" s="655" t="s">
        <v>1277</v>
      </c>
      <c r="E214" s="655" t="s">
        <v>328</v>
      </c>
      <c r="F214" s="777" t="s">
        <v>3135</v>
      </c>
      <c r="G214" s="654" t="s">
        <v>3136</v>
      </c>
      <c r="H214" s="654" t="s">
        <v>3137</v>
      </c>
      <c r="I214" s="774" t="s">
        <v>3116</v>
      </c>
      <c r="J214" s="663">
        <v>0</v>
      </c>
      <c r="K214" s="775">
        <v>0</v>
      </c>
      <c r="L214" s="776" t="s">
        <v>1743</v>
      </c>
    </row>
    <row r="215" spans="1:12" ht="81" x14ac:dyDescent="0.75">
      <c r="A215" s="655">
        <v>213</v>
      </c>
      <c r="B215" s="653" t="s">
        <v>280</v>
      </c>
      <c r="C215" s="654" t="s">
        <v>2437</v>
      </c>
      <c r="D215" s="655" t="s">
        <v>1277</v>
      </c>
      <c r="E215" s="655" t="s">
        <v>328</v>
      </c>
      <c r="F215" s="773" t="s">
        <v>3138</v>
      </c>
      <c r="G215" s="654" t="s">
        <v>1759</v>
      </c>
      <c r="H215" s="654" t="s">
        <v>3139</v>
      </c>
      <c r="I215" s="773" t="s">
        <v>2441</v>
      </c>
      <c r="J215" s="663">
        <v>12052</v>
      </c>
      <c r="K215" s="775">
        <v>0</v>
      </c>
      <c r="L215" s="776"/>
    </row>
    <row r="216" spans="1:12" ht="135" x14ac:dyDescent="0.75">
      <c r="A216" s="655">
        <v>214</v>
      </c>
      <c r="B216" s="653" t="s">
        <v>280</v>
      </c>
      <c r="C216" s="654" t="s">
        <v>2437</v>
      </c>
      <c r="D216" s="655" t="s">
        <v>1277</v>
      </c>
      <c r="E216" s="655" t="s">
        <v>328</v>
      </c>
      <c r="F216" s="773" t="s">
        <v>3140</v>
      </c>
      <c r="G216" s="654" t="s">
        <v>1884</v>
      </c>
      <c r="H216" s="654" t="s">
        <v>3141</v>
      </c>
      <c r="I216" s="773" t="s">
        <v>2441</v>
      </c>
      <c r="J216" s="663">
        <v>0</v>
      </c>
      <c r="K216" s="775">
        <v>0</v>
      </c>
      <c r="L216" s="776" t="s">
        <v>1743</v>
      </c>
    </row>
    <row r="217" spans="1:12" ht="67.5" x14ac:dyDescent="0.75">
      <c r="A217" s="655">
        <v>215</v>
      </c>
      <c r="B217" s="653" t="s">
        <v>280</v>
      </c>
      <c r="C217" s="654" t="s">
        <v>2437</v>
      </c>
      <c r="D217" s="655" t="s">
        <v>1277</v>
      </c>
      <c r="E217" s="655" t="s">
        <v>328</v>
      </c>
      <c r="F217" s="773" t="s">
        <v>3142</v>
      </c>
      <c r="G217" s="654" t="s">
        <v>3143</v>
      </c>
      <c r="H217" s="654" t="s">
        <v>3144</v>
      </c>
      <c r="I217" s="773" t="s">
        <v>2441</v>
      </c>
      <c r="J217" s="663">
        <v>12859</v>
      </c>
      <c r="K217" s="775">
        <v>0</v>
      </c>
      <c r="L217" s="776"/>
    </row>
    <row r="218" spans="1:12" ht="216" x14ac:dyDescent="0.75">
      <c r="A218" s="655">
        <v>216</v>
      </c>
      <c r="B218" s="653" t="s">
        <v>280</v>
      </c>
      <c r="C218" s="654" t="s">
        <v>2437</v>
      </c>
      <c r="D218" s="655" t="s">
        <v>1277</v>
      </c>
      <c r="E218" s="655" t="s">
        <v>328</v>
      </c>
      <c r="F218" s="773" t="s">
        <v>3145</v>
      </c>
      <c r="G218" s="654" t="s">
        <v>3146</v>
      </c>
      <c r="H218" s="654" t="s">
        <v>3147</v>
      </c>
      <c r="I218" s="773" t="s">
        <v>1747</v>
      </c>
      <c r="J218" s="663">
        <v>5681</v>
      </c>
      <c r="K218" s="775">
        <v>0</v>
      </c>
      <c r="L218" s="776"/>
    </row>
    <row r="219" spans="1:12" ht="81" x14ac:dyDescent="0.75">
      <c r="A219" s="655">
        <v>217</v>
      </c>
      <c r="B219" s="653" t="s">
        <v>280</v>
      </c>
      <c r="C219" s="654" t="s">
        <v>2437</v>
      </c>
      <c r="D219" s="655" t="s">
        <v>1277</v>
      </c>
      <c r="E219" s="655" t="s">
        <v>328</v>
      </c>
      <c r="F219" s="773" t="s">
        <v>3148</v>
      </c>
      <c r="G219" s="654" t="s">
        <v>3149</v>
      </c>
      <c r="H219" s="654" t="s">
        <v>3150</v>
      </c>
      <c r="I219" s="773" t="s">
        <v>1747</v>
      </c>
      <c r="J219" s="663">
        <v>5532</v>
      </c>
      <c r="K219" s="775">
        <v>0</v>
      </c>
      <c r="L219" s="776"/>
    </row>
    <row r="220" spans="1:12" ht="81" x14ac:dyDescent="0.75">
      <c r="A220" s="655">
        <v>218</v>
      </c>
      <c r="B220" s="653" t="s">
        <v>280</v>
      </c>
      <c r="C220" s="654" t="s">
        <v>2437</v>
      </c>
      <c r="D220" s="655" t="s">
        <v>1277</v>
      </c>
      <c r="E220" s="655" t="s">
        <v>328</v>
      </c>
      <c r="F220" s="773" t="s">
        <v>3151</v>
      </c>
      <c r="G220" s="654" t="s">
        <v>3152</v>
      </c>
      <c r="H220" s="654" t="s">
        <v>3153</v>
      </c>
      <c r="I220" s="773" t="s">
        <v>2445</v>
      </c>
      <c r="J220" s="663">
        <v>16208</v>
      </c>
      <c r="K220" s="775">
        <v>0</v>
      </c>
      <c r="L220" s="776"/>
    </row>
    <row r="221" spans="1:12" ht="108" x14ac:dyDescent="0.75">
      <c r="A221" s="655">
        <v>219</v>
      </c>
      <c r="B221" s="653" t="s">
        <v>280</v>
      </c>
      <c r="C221" s="654" t="s">
        <v>2437</v>
      </c>
      <c r="D221" s="655" t="s">
        <v>1277</v>
      </c>
      <c r="E221" s="655" t="s">
        <v>328</v>
      </c>
      <c r="F221" s="773" t="s">
        <v>3154</v>
      </c>
      <c r="G221" s="654" t="s">
        <v>3155</v>
      </c>
      <c r="H221" s="654" t="s">
        <v>3156</v>
      </c>
      <c r="I221" s="773" t="s">
        <v>2445</v>
      </c>
      <c r="J221" s="663">
        <v>8006</v>
      </c>
      <c r="K221" s="775">
        <v>0</v>
      </c>
      <c r="L221" s="776"/>
    </row>
    <row r="222" spans="1:12" ht="148.5" x14ac:dyDescent="0.75">
      <c r="A222" s="655">
        <v>220</v>
      </c>
      <c r="B222" s="653" t="s">
        <v>280</v>
      </c>
      <c r="C222" s="654" t="s">
        <v>2437</v>
      </c>
      <c r="D222" s="655" t="s">
        <v>1277</v>
      </c>
      <c r="E222" s="655" t="s">
        <v>328</v>
      </c>
      <c r="F222" s="773" t="s">
        <v>3157</v>
      </c>
      <c r="G222" s="654" t="s">
        <v>3158</v>
      </c>
      <c r="H222" s="654" t="s">
        <v>3159</v>
      </c>
      <c r="I222" s="773" t="s">
        <v>2445</v>
      </c>
      <c r="J222" s="663">
        <v>17793</v>
      </c>
      <c r="K222" s="775">
        <v>0</v>
      </c>
      <c r="L222" s="776"/>
    </row>
    <row r="223" spans="1:12" ht="67.5" x14ac:dyDescent="0.75">
      <c r="A223" s="655">
        <v>221</v>
      </c>
      <c r="B223" s="653" t="s">
        <v>280</v>
      </c>
      <c r="C223" s="654" t="s">
        <v>2437</v>
      </c>
      <c r="D223" s="655" t="s">
        <v>1277</v>
      </c>
      <c r="E223" s="655" t="s">
        <v>328</v>
      </c>
      <c r="F223" s="773" t="s">
        <v>3160</v>
      </c>
      <c r="G223" s="654" t="s">
        <v>3161</v>
      </c>
      <c r="H223" s="654" t="s">
        <v>3162</v>
      </c>
      <c r="I223" s="773" t="s">
        <v>2445</v>
      </c>
      <c r="J223" s="663">
        <v>13392</v>
      </c>
      <c r="K223" s="775">
        <v>0</v>
      </c>
      <c r="L223" s="776"/>
    </row>
    <row r="224" spans="1:12" ht="94.5" x14ac:dyDescent="0.75">
      <c r="A224" s="655">
        <v>222</v>
      </c>
      <c r="B224" s="653" t="s">
        <v>280</v>
      </c>
      <c r="C224" s="654" t="s">
        <v>2437</v>
      </c>
      <c r="D224" s="655" t="s">
        <v>1277</v>
      </c>
      <c r="E224" s="655" t="s">
        <v>328</v>
      </c>
      <c r="F224" s="773" t="s">
        <v>3163</v>
      </c>
      <c r="G224" s="654" t="s">
        <v>3164</v>
      </c>
      <c r="H224" s="654" t="s">
        <v>3165</v>
      </c>
      <c r="I224" s="773" t="s">
        <v>2445</v>
      </c>
      <c r="J224" s="663">
        <v>19261</v>
      </c>
      <c r="K224" s="775">
        <v>0</v>
      </c>
      <c r="L224" s="776"/>
    </row>
    <row r="225" spans="1:12" ht="67.5" x14ac:dyDescent="0.75">
      <c r="A225" s="655">
        <v>223</v>
      </c>
      <c r="B225" s="653" t="s">
        <v>280</v>
      </c>
      <c r="C225" s="654" t="s">
        <v>2437</v>
      </c>
      <c r="D225" s="655" t="s">
        <v>1277</v>
      </c>
      <c r="E225" s="655" t="s">
        <v>328</v>
      </c>
      <c r="F225" s="773" t="s">
        <v>3166</v>
      </c>
      <c r="G225" s="654" t="s">
        <v>3167</v>
      </c>
      <c r="H225" s="654" t="s">
        <v>3168</v>
      </c>
      <c r="I225" s="773" t="s">
        <v>1747</v>
      </c>
      <c r="J225" s="663">
        <v>8368</v>
      </c>
      <c r="K225" s="775">
        <v>0</v>
      </c>
      <c r="L225" s="776"/>
    </row>
    <row r="226" spans="1:12" ht="81" x14ac:dyDescent="0.75">
      <c r="A226" s="655">
        <v>224</v>
      </c>
      <c r="B226" s="653" t="s">
        <v>280</v>
      </c>
      <c r="C226" s="654" t="s">
        <v>2437</v>
      </c>
      <c r="D226" s="655" t="s">
        <v>1277</v>
      </c>
      <c r="E226" s="655" t="s">
        <v>328</v>
      </c>
      <c r="F226" s="773" t="s">
        <v>3169</v>
      </c>
      <c r="G226" s="654" t="s">
        <v>3170</v>
      </c>
      <c r="H226" s="654" t="s">
        <v>3171</v>
      </c>
      <c r="I226" s="773" t="s">
        <v>2445</v>
      </c>
      <c r="J226" s="663">
        <v>13413</v>
      </c>
      <c r="K226" s="775">
        <v>0</v>
      </c>
      <c r="L226" s="776"/>
    </row>
    <row r="227" spans="1:12" ht="108" x14ac:dyDescent="0.75">
      <c r="A227" s="655">
        <v>225</v>
      </c>
      <c r="B227" s="653" t="s">
        <v>280</v>
      </c>
      <c r="C227" s="654" t="s">
        <v>2437</v>
      </c>
      <c r="D227" s="655" t="s">
        <v>1277</v>
      </c>
      <c r="E227" s="655" t="s">
        <v>328</v>
      </c>
      <c r="F227" s="774" t="s">
        <v>3172</v>
      </c>
      <c r="G227" s="654" t="s">
        <v>3173</v>
      </c>
      <c r="H227" s="654" t="s">
        <v>3174</v>
      </c>
      <c r="I227" s="773" t="s">
        <v>2222</v>
      </c>
      <c r="J227" s="663">
        <v>14364</v>
      </c>
      <c r="K227" s="775">
        <v>0</v>
      </c>
      <c r="L227" s="776"/>
    </row>
    <row r="228" spans="1:12" ht="81" x14ac:dyDescent="0.75">
      <c r="A228" s="655">
        <v>226</v>
      </c>
      <c r="B228" s="653" t="s">
        <v>280</v>
      </c>
      <c r="C228" s="654" t="s">
        <v>2437</v>
      </c>
      <c r="D228" s="655" t="s">
        <v>1277</v>
      </c>
      <c r="E228" s="655" t="s">
        <v>328</v>
      </c>
      <c r="F228" s="774" t="s">
        <v>3175</v>
      </c>
      <c r="G228" s="654" t="s">
        <v>3176</v>
      </c>
      <c r="H228" s="654" t="s">
        <v>3177</v>
      </c>
      <c r="I228" s="773" t="s">
        <v>2222</v>
      </c>
      <c r="J228" s="663">
        <v>18744</v>
      </c>
      <c r="K228" s="775">
        <v>0</v>
      </c>
      <c r="L228" s="776"/>
    </row>
    <row r="229" spans="1:12" ht="40.5" x14ac:dyDescent="0.75">
      <c r="A229" s="655">
        <v>227</v>
      </c>
      <c r="B229" s="653" t="s">
        <v>280</v>
      </c>
      <c r="C229" s="654" t="s">
        <v>2437</v>
      </c>
      <c r="D229" s="655" t="s">
        <v>1277</v>
      </c>
      <c r="E229" s="655" t="s">
        <v>328</v>
      </c>
      <c r="F229" s="774" t="s">
        <v>3178</v>
      </c>
      <c r="G229" s="654" t="s">
        <v>3179</v>
      </c>
      <c r="H229" s="654" t="s">
        <v>3180</v>
      </c>
      <c r="I229" s="773" t="s">
        <v>2222</v>
      </c>
      <c r="J229" s="663">
        <v>17577</v>
      </c>
      <c r="K229" s="775">
        <v>0</v>
      </c>
      <c r="L229" s="776"/>
    </row>
    <row r="230" spans="1:12" ht="148.5" x14ac:dyDescent="0.75">
      <c r="A230" s="655">
        <v>228</v>
      </c>
      <c r="B230" s="653" t="s">
        <v>280</v>
      </c>
      <c r="C230" s="654" t="s">
        <v>2437</v>
      </c>
      <c r="D230" s="655" t="s">
        <v>1277</v>
      </c>
      <c r="E230" s="655" t="s">
        <v>328</v>
      </c>
      <c r="F230" s="774" t="s">
        <v>3181</v>
      </c>
      <c r="G230" s="654" t="s">
        <v>3182</v>
      </c>
      <c r="H230" s="654" t="s">
        <v>3183</v>
      </c>
      <c r="I230" s="773" t="s">
        <v>2222</v>
      </c>
      <c r="J230" s="663">
        <v>17534</v>
      </c>
      <c r="K230" s="775">
        <v>0</v>
      </c>
      <c r="L230" s="776"/>
    </row>
    <row r="231" spans="1:12" ht="108" x14ac:dyDescent="0.75">
      <c r="A231" s="655">
        <v>229</v>
      </c>
      <c r="B231" s="653" t="s">
        <v>280</v>
      </c>
      <c r="C231" s="654" t="s">
        <v>2437</v>
      </c>
      <c r="D231" s="655" t="s">
        <v>1277</v>
      </c>
      <c r="E231" s="655" t="s">
        <v>328</v>
      </c>
      <c r="F231" s="774" t="s">
        <v>3184</v>
      </c>
      <c r="G231" s="654" t="s">
        <v>3185</v>
      </c>
      <c r="H231" s="654" t="s">
        <v>3186</v>
      </c>
      <c r="I231" s="773" t="s">
        <v>2222</v>
      </c>
      <c r="J231" s="663">
        <v>16438</v>
      </c>
      <c r="K231" s="775">
        <v>0</v>
      </c>
      <c r="L231" s="776"/>
    </row>
    <row r="232" spans="1:12" ht="67.5" x14ac:dyDescent="0.75">
      <c r="A232" s="655">
        <v>230</v>
      </c>
      <c r="B232" s="653" t="s">
        <v>280</v>
      </c>
      <c r="C232" s="654" t="s">
        <v>2437</v>
      </c>
      <c r="D232" s="655" t="s">
        <v>1277</v>
      </c>
      <c r="E232" s="655" t="s">
        <v>328</v>
      </c>
      <c r="F232" s="774" t="s">
        <v>3187</v>
      </c>
      <c r="G232" s="654" t="s">
        <v>3188</v>
      </c>
      <c r="H232" s="654" t="s">
        <v>3189</v>
      </c>
      <c r="I232" s="773" t="s">
        <v>2222</v>
      </c>
      <c r="J232" s="663">
        <v>13667</v>
      </c>
      <c r="K232" s="775">
        <v>0</v>
      </c>
      <c r="L232" s="776"/>
    </row>
    <row r="233" spans="1:12" ht="54" x14ac:dyDescent="0.75">
      <c r="A233" s="655">
        <v>231</v>
      </c>
      <c r="B233" s="653" t="s">
        <v>280</v>
      </c>
      <c r="C233" s="654" t="s">
        <v>2437</v>
      </c>
      <c r="D233" s="655" t="s">
        <v>1277</v>
      </c>
      <c r="E233" s="655" t="s">
        <v>328</v>
      </c>
      <c r="F233" s="774" t="s">
        <v>3190</v>
      </c>
      <c r="G233" s="654" t="s">
        <v>3191</v>
      </c>
      <c r="H233" s="654" t="s">
        <v>3192</v>
      </c>
      <c r="I233" s="773" t="s">
        <v>1757</v>
      </c>
      <c r="J233" s="663">
        <v>10327</v>
      </c>
      <c r="K233" s="775">
        <v>0</v>
      </c>
      <c r="L233" s="776"/>
    </row>
    <row r="234" spans="1:12" ht="67.5" x14ac:dyDescent="0.75">
      <c r="A234" s="655">
        <v>232</v>
      </c>
      <c r="B234" s="653" t="s">
        <v>280</v>
      </c>
      <c r="C234" s="654" t="s">
        <v>2437</v>
      </c>
      <c r="D234" s="655" t="s">
        <v>1277</v>
      </c>
      <c r="E234" s="655" t="s">
        <v>328</v>
      </c>
      <c r="F234" s="774" t="s">
        <v>3193</v>
      </c>
      <c r="G234" s="654" t="s">
        <v>3194</v>
      </c>
      <c r="H234" s="654" t="s">
        <v>3195</v>
      </c>
      <c r="I234" s="773" t="s">
        <v>1757</v>
      </c>
      <c r="J234" s="663">
        <v>8321</v>
      </c>
      <c r="K234" s="775">
        <v>0</v>
      </c>
      <c r="L234" s="776"/>
    </row>
    <row r="235" spans="1:12" ht="108" x14ac:dyDescent="0.75">
      <c r="A235" s="655">
        <v>233</v>
      </c>
      <c r="B235" s="653" t="s">
        <v>280</v>
      </c>
      <c r="C235" s="654" t="s">
        <v>2437</v>
      </c>
      <c r="D235" s="655" t="s">
        <v>1277</v>
      </c>
      <c r="E235" s="655" t="s">
        <v>328</v>
      </c>
      <c r="F235" s="774" t="s">
        <v>3196</v>
      </c>
      <c r="G235" s="654" t="s">
        <v>1752</v>
      </c>
      <c r="H235" s="654" t="s">
        <v>3197</v>
      </c>
      <c r="I235" s="773" t="s">
        <v>2222</v>
      </c>
      <c r="J235" s="663">
        <v>9078</v>
      </c>
      <c r="K235" s="775">
        <v>0</v>
      </c>
      <c r="L235" s="776"/>
    </row>
    <row r="236" spans="1:12" ht="121.5" x14ac:dyDescent="0.75">
      <c r="A236" s="655">
        <v>234</v>
      </c>
      <c r="B236" s="653" t="s">
        <v>280</v>
      </c>
      <c r="C236" s="654" t="s">
        <v>2437</v>
      </c>
      <c r="D236" s="655" t="s">
        <v>1277</v>
      </c>
      <c r="E236" s="655" t="s">
        <v>328</v>
      </c>
      <c r="F236" s="774" t="s">
        <v>3198</v>
      </c>
      <c r="G236" s="654" t="s">
        <v>3199</v>
      </c>
      <c r="H236" s="654" t="s">
        <v>3200</v>
      </c>
      <c r="I236" s="773" t="s">
        <v>1757</v>
      </c>
      <c r="J236" s="663">
        <v>12227</v>
      </c>
      <c r="K236" s="775">
        <v>0</v>
      </c>
      <c r="L236" s="776"/>
    </row>
    <row r="237" spans="1:12" ht="121.5" x14ac:dyDescent="0.75">
      <c r="A237" s="655">
        <v>235</v>
      </c>
      <c r="B237" s="653" t="s">
        <v>280</v>
      </c>
      <c r="C237" s="654" t="s">
        <v>2437</v>
      </c>
      <c r="D237" s="655" t="s">
        <v>1277</v>
      </c>
      <c r="E237" s="655" t="s">
        <v>328</v>
      </c>
      <c r="F237" s="774" t="s">
        <v>3201</v>
      </c>
      <c r="G237" s="654" t="s">
        <v>3202</v>
      </c>
      <c r="H237" s="654" t="s">
        <v>3203</v>
      </c>
      <c r="I237" s="773" t="s">
        <v>2222</v>
      </c>
      <c r="J237" s="663">
        <v>16728</v>
      </c>
      <c r="K237" s="775">
        <v>0</v>
      </c>
      <c r="L237" s="776"/>
    </row>
    <row r="238" spans="1:12" ht="54" x14ac:dyDescent="0.75">
      <c r="A238" s="655">
        <v>236</v>
      </c>
      <c r="B238" s="653" t="s">
        <v>280</v>
      </c>
      <c r="C238" s="654" t="s">
        <v>2437</v>
      </c>
      <c r="D238" s="655" t="s">
        <v>1277</v>
      </c>
      <c r="E238" s="655" t="s">
        <v>328</v>
      </c>
      <c r="F238" s="774" t="s">
        <v>3204</v>
      </c>
      <c r="G238" s="654" t="s">
        <v>3205</v>
      </c>
      <c r="H238" s="654" t="s">
        <v>3206</v>
      </c>
      <c r="I238" s="773" t="s">
        <v>2222</v>
      </c>
      <c r="J238" s="663">
        <v>16617</v>
      </c>
      <c r="K238" s="775">
        <v>0</v>
      </c>
      <c r="L238" s="776"/>
    </row>
    <row r="239" spans="1:12" ht="81" x14ac:dyDescent="0.75">
      <c r="A239" s="655">
        <v>237</v>
      </c>
      <c r="B239" s="653" t="s">
        <v>280</v>
      </c>
      <c r="C239" s="654" t="s">
        <v>2437</v>
      </c>
      <c r="D239" s="655" t="s">
        <v>1277</v>
      </c>
      <c r="E239" s="655" t="s">
        <v>328</v>
      </c>
      <c r="F239" s="774" t="s">
        <v>3207</v>
      </c>
      <c r="G239" s="654" t="s">
        <v>3208</v>
      </c>
      <c r="H239" s="654" t="s">
        <v>3209</v>
      </c>
      <c r="I239" s="773" t="s">
        <v>2222</v>
      </c>
      <c r="J239" s="663">
        <v>5947</v>
      </c>
      <c r="K239" s="775">
        <v>0</v>
      </c>
      <c r="L239" s="776"/>
    </row>
    <row r="240" spans="1:12" ht="67.5" x14ac:dyDescent="0.75">
      <c r="A240" s="655">
        <v>238</v>
      </c>
      <c r="B240" s="653" t="s">
        <v>280</v>
      </c>
      <c r="C240" s="654" t="s">
        <v>2437</v>
      </c>
      <c r="D240" s="655" t="s">
        <v>1277</v>
      </c>
      <c r="E240" s="655" t="s">
        <v>328</v>
      </c>
      <c r="F240" s="773" t="s">
        <v>3210</v>
      </c>
      <c r="G240" s="654" t="s">
        <v>3211</v>
      </c>
      <c r="H240" s="654" t="s">
        <v>3212</v>
      </c>
      <c r="I240" s="773" t="s">
        <v>2524</v>
      </c>
      <c r="J240" s="663">
        <v>12384</v>
      </c>
      <c r="K240" s="775">
        <v>0</v>
      </c>
      <c r="L240" s="776"/>
    </row>
    <row r="241" spans="1:12" ht="54" x14ac:dyDescent="0.75">
      <c r="A241" s="655">
        <v>239</v>
      </c>
      <c r="B241" s="653" t="s">
        <v>280</v>
      </c>
      <c r="C241" s="654" t="s">
        <v>2437</v>
      </c>
      <c r="D241" s="655" t="s">
        <v>1277</v>
      </c>
      <c r="E241" s="655" t="s">
        <v>328</v>
      </c>
      <c r="F241" s="773" t="s">
        <v>3213</v>
      </c>
      <c r="G241" s="654" t="s">
        <v>3136</v>
      </c>
      <c r="H241" s="654" t="s">
        <v>3214</v>
      </c>
      <c r="I241" s="773" t="s">
        <v>2524</v>
      </c>
      <c r="J241" s="663">
        <v>19490</v>
      </c>
      <c r="K241" s="775">
        <v>0</v>
      </c>
      <c r="L241" s="776"/>
    </row>
    <row r="242" spans="1:12" ht="175.5" x14ac:dyDescent="0.75">
      <c r="A242" s="655">
        <v>240</v>
      </c>
      <c r="B242" s="653" t="s">
        <v>280</v>
      </c>
      <c r="C242" s="654" t="s">
        <v>2437</v>
      </c>
      <c r="D242" s="655" t="s">
        <v>1277</v>
      </c>
      <c r="E242" s="655" t="s">
        <v>328</v>
      </c>
      <c r="F242" s="773" t="s">
        <v>3215</v>
      </c>
      <c r="G242" s="654" t="s">
        <v>1884</v>
      </c>
      <c r="H242" s="654" t="s">
        <v>3216</v>
      </c>
      <c r="I242" s="773" t="s">
        <v>1766</v>
      </c>
      <c r="J242" s="663">
        <v>18046</v>
      </c>
      <c r="K242" s="775">
        <v>0</v>
      </c>
      <c r="L242" s="776"/>
    </row>
    <row r="243" spans="1:12" ht="81" x14ac:dyDescent="0.75">
      <c r="A243" s="655">
        <v>241</v>
      </c>
      <c r="B243" s="653" t="s">
        <v>280</v>
      </c>
      <c r="C243" s="654" t="s">
        <v>2437</v>
      </c>
      <c r="D243" s="655" t="s">
        <v>1277</v>
      </c>
      <c r="E243" s="655" t="s">
        <v>328</v>
      </c>
      <c r="F243" s="773" t="s">
        <v>3217</v>
      </c>
      <c r="G243" s="654" t="s">
        <v>1752</v>
      </c>
      <c r="H243" s="654" t="s">
        <v>3218</v>
      </c>
      <c r="I243" s="773" t="s">
        <v>2524</v>
      </c>
      <c r="J243" s="663">
        <v>20663</v>
      </c>
      <c r="K243" s="775">
        <v>0</v>
      </c>
      <c r="L243" s="776"/>
    </row>
    <row r="244" spans="1:12" ht="94.5" x14ac:dyDescent="0.75">
      <c r="A244" s="655">
        <v>242</v>
      </c>
      <c r="B244" s="653" t="s">
        <v>280</v>
      </c>
      <c r="C244" s="654" t="s">
        <v>2437</v>
      </c>
      <c r="D244" s="655" t="s">
        <v>1277</v>
      </c>
      <c r="E244" s="655" t="s">
        <v>328</v>
      </c>
      <c r="F244" s="773" t="s">
        <v>3219</v>
      </c>
      <c r="G244" s="654" t="s">
        <v>3133</v>
      </c>
      <c r="H244" s="654" t="s">
        <v>3220</v>
      </c>
      <c r="I244" s="773" t="s">
        <v>2524</v>
      </c>
      <c r="J244" s="663">
        <v>13633</v>
      </c>
      <c r="K244" s="775">
        <v>0</v>
      </c>
      <c r="L244" s="776"/>
    </row>
    <row r="245" spans="1:12" ht="121.5" x14ac:dyDescent="0.75">
      <c r="A245" s="655">
        <v>243</v>
      </c>
      <c r="B245" s="653" t="s">
        <v>280</v>
      </c>
      <c r="C245" s="654" t="s">
        <v>2437</v>
      </c>
      <c r="D245" s="655" t="s">
        <v>1277</v>
      </c>
      <c r="E245" s="655" t="s">
        <v>328</v>
      </c>
      <c r="F245" s="773" t="s">
        <v>3221</v>
      </c>
      <c r="G245" s="654" t="s">
        <v>3222</v>
      </c>
      <c r="H245" s="654" t="s">
        <v>3223</v>
      </c>
      <c r="I245" s="773" t="s">
        <v>2524</v>
      </c>
      <c r="J245" s="663">
        <v>20748</v>
      </c>
      <c r="K245" s="775">
        <v>0</v>
      </c>
      <c r="L245" s="776"/>
    </row>
    <row r="246" spans="1:12" ht="121.5" x14ac:dyDescent="0.75">
      <c r="A246" s="655">
        <v>244</v>
      </c>
      <c r="B246" s="653" t="s">
        <v>280</v>
      </c>
      <c r="C246" s="654" t="s">
        <v>2437</v>
      </c>
      <c r="D246" s="655" t="s">
        <v>1277</v>
      </c>
      <c r="E246" s="655" t="s">
        <v>328</v>
      </c>
      <c r="F246" s="773" t="s">
        <v>3224</v>
      </c>
      <c r="G246" s="654" t="s">
        <v>3225</v>
      </c>
      <c r="H246" s="654" t="s">
        <v>3226</v>
      </c>
      <c r="I246" s="773" t="s">
        <v>1766</v>
      </c>
      <c r="J246" s="663">
        <v>0</v>
      </c>
      <c r="K246" s="775">
        <v>0</v>
      </c>
      <c r="L246" s="776" t="s">
        <v>3227</v>
      </c>
    </row>
    <row r="247" spans="1:12" ht="94.5" x14ac:dyDescent="0.75">
      <c r="A247" s="655">
        <v>245</v>
      </c>
      <c r="B247" s="653" t="s">
        <v>280</v>
      </c>
      <c r="C247" s="654" t="s">
        <v>1776</v>
      </c>
      <c r="D247" s="655" t="s">
        <v>1277</v>
      </c>
      <c r="E247" s="655" t="s">
        <v>328</v>
      </c>
      <c r="F247" s="773" t="s">
        <v>3228</v>
      </c>
      <c r="G247" s="654" t="s">
        <v>3229</v>
      </c>
      <c r="H247" s="654" t="s">
        <v>3230</v>
      </c>
      <c r="I247" s="773" t="s">
        <v>3231</v>
      </c>
      <c r="J247" s="663">
        <v>33750</v>
      </c>
      <c r="K247" s="775">
        <v>0</v>
      </c>
      <c r="L247" s="776"/>
    </row>
    <row r="248" spans="1:12" ht="94.5" x14ac:dyDescent="0.75">
      <c r="A248" s="655">
        <v>246</v>
      </c>
      <c r="B248" s="653" t="s">
        <v>280</v>
      </c>
      <c r="C248" s="654" t="s">
        <v>1776</v>
      </c>
      <c r="D248" s="655" t="s">
        <v>1277</v>
      </c>
      <c r="E248" s="655" t="s">
        <v>328</v>
      </c>
      <c r="F248" s="773" t="s">
        <v>3232</v>
      </c>
      <c r="G248" s="654" t="s">
        <v>1752</v>
      </c>
      <c r="H248" s="654" t="s">
        <v>3233</v>
      </c>
      <c r="I248" s="773" t="s">
        <v>3234</v>
      </c>
      <c r="J248" s="663">
        <v>38100</v>
      </c>
      <c r="K248" s="775">
        <v>0</v>
      </c>
      <c r="L248" s="776"/>
    </row>
    <row r="249" spans="1:12" ht="94.5" x14ac:dyDescent="0.75">
      <c r="A249" s="655">
        <v>247</v>
      </c>
      <c r="B249" s="653" t="s">
        <v>280</v>
      </c>
      <c r="C249" s="654" t="s">
        <v>1776</v>
      </c>
      <c r="D249" s="655" t="s">
        <v>1277</v>
      </c>
      <c r="E249" s="655" t="s">
        <v>328</v>
      </c>
      <c r="F249" s="773" t="s">
        <v>3235</v>
      </c>
      <c r="G249" s="654" t="s">
        <v>3236</v>
      </c>
      <c r="H249" s="654" t="s">
        <v>3237</v>
      </c>
      <c r="I249" s="773" t="s">
        <v>3234</v>
      </c>
      <c r="J249" s="663">
        <v>5562</v>
      </c>
      <c r="K249" s="775">
        <v>0</v>
      </c>
      <c r="L249" s="776"/>
    </row>
    <row r="250" spans="1:12" ht="94.5" x14ac:dyDescent="0.75">
      <c r="A250" s="655">
        <v>248</v>
      </c>
      <c r="B250" s="653" t="s">
        <v>280</v>
      </c>
      <c r="C250" s="654" t="s">
        <v>1776</v>
      </c>
      <c r="D250" s="655" t="s">
        <v>1277</v>
      </c>
      <c r="E250" s="655" t="s">
        <v>328</v>
      </c>
      <c r="F250" s="773" t="s">
        <v>3238</v>
      </c>
      <c r="G250" s="654" t="s">
        <v>3185</v>
      </c>
      <c r="H250" s="654" t="s">
        <v>3239</v>
      </c>
      <c r="I250" s="773" t="s">
        <v>3240</v>
      </c>
      <c r="J250" s="663">
        <v>45724</v>
      </c>
      <c r="K250" s="775">
        <v>0</v>
      </c>
      <c r="L250" s="776"/>
    </row>
    <row r="251" spans="1:12" ht="81" x14ac:dyDescent="0.75">
      <c r="A251" s="655">
        <v>249</v>
      </c>
      <c r="B251" s="653" t="s">
        <v>280</v>
      </c>
      <c r="C251" s="654" t="s">
        <v>1776</v>
      </c>
      <c r="D251" s="655" t="s">
        <v>1277</v>
      </c>
      <c r="E251" s="655" t="s">
        <v>328</v>
      </c>
      <c r="F251" s="773" t="s">
        <v>3241</v>
      </c>
      <c r="G251" s="654" t="s">
        <v>3242</v>
      </c>
      <c r="H251" s="654" t="s">
        <v>3243</v>
      </c>
      <c r="I251" s="773" t="s">
        <v>3244</v>
      </c>
      <c r="J251" s="663">
        <v>51855</v>
      </c>
      <c r="K251" s="775">
        <v>0</v>
      </c>
      <c r="L251" s="776"/>
    </row>
    <row r="252" spans="1:12" ht="54" x14ac:dyDescent="0.75">
      <c r="A252" s="655">
        <v>250</v>
      </c>
      <c r="B252" s="653" t="s">
        <v>280</v>
      </c>
      <c r="C252" s="654" t="s">
        <v>1776</v>
      </c>
      <c r="D252" s="655" t="s">
        <v>1277</v>
      </c>
      <c r="E252" s="655" t="s">
        <v>328</v>
      </c>
      <c r="F252" s="773" t="s">
        <v>3245</v>
      </c>
      <c r="G252" s="654" t="s">
        <v>3167</v>
      </c>
      <c r="H252" s="654" t="s">
        <v>3246</v>
      </c>
      <c r="I252" s="773" t="s">
        <v>3240</v>
      </c>
      <c r="J252" s="663">
        <v>0</v>
      </c>
      <c r="K252" s="775">
        <v>0</v>
      </c>
      <c r="L252" s="776"/>
    </row>
    <row r="253" spans="1:12" ht="67.5" x14ac:dyDescent="0.75">
      <c r="A253" s="655">
        <v>251</v>
      </c>
      <c r="B253" s="653" t="s">
        <v>280</v>
      </c>
      <c r="C253" s="654" t="s">
        <v>1776</v>
      </c>
      <c r="D253" s="655" t="s">
        <v>1277</v>
      </c>
      <c r="E253" s="655" t="s">
        <v>328</v>
      </c>
      <c r="F253" s="773" t="s">
        <v>3247</v>
      </c>
      <c r="G253" s="654" t="s">
        <v>3248</v>
      </c>
      <c r="H253" s="654" t="s">
        <v>3249</v>
      </c>
      <c r="I253" s="773" t="s">
        <v>3240</v>
      </c>
      <c r="J253" s="663">
        <v>53095</v>
      </c>
      <c r="K253" s="775">
        <v>0</v>
      </c>
      <c r="L253" s="776"/>
    </row>
    <row r="254" spans="1:12" ht="108" x14ac:dyDescent="0.75">
      <c r="A254" s="655">
        <v>252</v>
      </c>
      <c r="B254" s="653" t="s">
        <v>280</v>
      </c>
      <c r="C254" s="654" t="s">
        <v>1776</v>
      </c>
      <c r="D254" s="655" t="s">
        <v>1277</v>
      </c>
      <c r="E254" s="655" t="s">
        <v>328</v>
      </c>
      <c r="F254" s="773" t="s">
        <v>3250</v>
      </c>
      <c r="G254" s="654" t="s">
        <v>3167</v>
      </c>
      <c r="H254" s="654" t="s">
        <v>3251</v>
      </c>
      <c r="I254" s="773" t="s">
        <v>3244</v>
      </c>
      <c r="J254" s="663">
        <v>5743</v>
      </c>
      <c r="K254" s="775">
        <v>0</v>
      </c>
      <c r="L254" s="776"/>
    </row>
    <row r="255" spans="1:12" ht="67.5" x14ac:dyDescent="0.75">
      <c r="A255" s="655">
        <v>253</v>
      </c>
      <c r="B255" s="653" t="s">
        <v>280</v>
      </c>
      <c r="C255" s="654" t="s">
        <v>1776</v>
      </c>
      <c r="D255" s="655" t="s">
        <v>1277</v>
      </c>
      <c r="E255" s="655" t="s">
        <v>328</v>
      </c>
      <c r="F255" s="773" t="s">
        <v>3252</v>
      </c>
      <c r="G255" s="654" t="s">
        <v>3253</v>
      </c>
      <c r="H255" s="654" t="s">
        <v>3254</v>
      </c>
      <c r="I255" s="773" t="s">
        <v>3255</v>
      </c>
      <c r="J255" s="663">
        <v>78233</v>
      </c>
      <c r="K255" s="775">
        <v>0</v>
      </c>
      <c r="L255" s="776"/>
    </row>
    <row r="256" spans="1:12" ht="135" x14ac:dyDescent="0.75">
      <c r="A256" s="655">
        <v>254</v>
      </c>
      <c r="B256" s="653" t="s">
        <v>280</v>
      </c>
      <c r="C256" s="654" t="s">
        <v>1776</v>
      </c>
      <c r="D256" s="655" t="s">
        <v>1277</v>
      </c>
      <c r="E256" s="655" t="s">
        <v>328</v>
      </c>
      <c r="F256" s="774" t="s">
        <v>3256</v>
      </c>
      <c r="G256" s="654" t="s">
        <v>3257</v>
      </c>
      <c r="H256" s="654" t="s">
        <v>3258</v>
      </c>
      <c r="I256" s="773" t="s">
        <v>3255</v>
      </c>
      <c r="J256" s="663">
        <v>12000</v>
      </c>
      <c r="K256" s="775">
        <v>0</v>
      </c>
      <c r="L256" s="776"/>
    </row>
    <row r="257" spans="1:12" ht="148.5" x14ac:dyDescent="0.75">
      <c r="A257" s="655">
        <v>255</v>
      </c>
      <c r="B257" s="653" t="s">
        <v>280</v>
      </c>
      <c r="C257" s="654" t="s">
        <v>1776</v>
      </c>
      <c r="D257" s="655" t="s">
        <v>1277</v>
      </c>
      <c r="E257" s="655" t="s">
        <v>328</v>
      </c>
      <c r="F257" s="774" t="s">
        <v>3259</v>
      </c>
      <c r="G257" s="654" t="s">
        <v>3260</v>
      </c>
      <c r="H257" s="654" t="s">
        <v>3261</v>
      </c>
      <c r="I257" s="773" t="s">
        <v>3255</v>
      </c>
      <c r="J257" s="663">
        <v>11000</v>
      </c>
      <c r="K257" s="775">
        <v>0</v>
      </c>
      <c r="L257" s="776"/>
    </row>
    <row r="258" spans="1:12" ht="67.5" x14ac:dyDescent="0.75">
      <c r="A258" s="655">
        <v>256</v>
      </c>
      <c r="B258" s="653" t="s">
        <v>280</v>
      </c>
      <c r="C258" s="654" t="s">
        <v>1776</v>
      </c>
      <c r="D258" s="655" t="s">
        <v>1277</v>
      </c>
      <c r="E258" s="655" t="s">
        <v>328</v>
      </c>
      <c r="F258" s="774" t="s">
        <v>3262</v>
      </c>
      <c r="G258" s="654" t="s">
        <v>3164</v>
      </c>
      <c r="H258" s="654" t="s">
        <v>3263</v>
      </c>
      <c r="I258" s="773" t="s">
        <v>3264</v>
      </c>
      <c r="J258" s="663">
        <v>24600</v>
      </c>
      <c r="K258" s="775">
        <v>0</v>
      </c>
      <c r="L258" s="776"/>
    </row>
    <row r="259" spans="1:12" ht="67.5" x14ac:dyDescent="0.75">
      <c r="A259" s="655">
        <v>257</v>
      </c>
      <c r="B259" s="653" t="s">
        <v>280</v>
      </c>
      <c r="C259" s="654" t="s">
        <v>1776</v>
      </c>
      <c r="D259" s="655" t="s">
        <v>1277</v>
      </c>
      <c r="E259" s="655" t="s">
        <v>328</v>
      </c>
      <c r="F259" s="774" t="s">
        <v>3265</v>
      </c>
      <c r="G259" s="654" t="s">
        <v>3266</v>
      </c>
      <c r="H259" s="654" t="s">
        <v>3267</v>
      </c>
      <c r="I259" s="773" t="s">
        <v>3264</v>
      </c>
      <c r="J259" s="663">
        <v>2940</v>
      </c>
      <c r="K259" s="775">
        <v>0</v>
      </c>
      <c r="L259" s="776"/>
    </row>
    <row r="260" spans="1:12" ht="94.5" x14ac:dyDescent="0.75">
      <c r="A260" s="655">
        <v>258</v>
      </c>
      <c r="B260" s="653" t="s">
        <v>280</v>
      </c>
      <c r="C260" s="654" t="s">
        <v>1776</v>
      </c>
      <c r="D260" s="655" t="s">
        <v>1277</v>
      </c>
      <c r="E260" s="655" t="s">
        <v>328</v>
      </c>
      <c r="F260" s="774" t="s">
        <v>3268</v>
      </c>
      <c r="G260" s="654" t="s">
        <v>3253</v>
      </c>
      <c r="H260" s="654" t="s">
        <v>3269</v>
      </c>
      <c r="I260" s="773" t="s">
        <v>3270</v>
      </c>
      <c r="J260" s="663">
        <v>29335</v>
      </c>
      <c r="K260" s="775">
        <v>0</v>
      </c>
      <c r="L260" s="776"/>
    </row>
    <row r="261" spans="1:12" ht="108" x14ac:dyDescent="0.75">
      <c r="A261" s="655">
        <v>259</v>
      </c>
      <c r="B261" s="653" t="s">
        <v>280</v>
      </c>
      <c r="C261" s="654" t="s">
        <v>1776</v>
      </c>
      <c r="D261" s="655" t="s">
        <v>1277</v>
      </c>
      <c r="E261" s="655" t="s">
        <v>328</v>
      </c>
      <c r="F261" s="774" t="s">
        <v>3271</v>
      </c>
      <c r="G261" s="654" t="s">
        <v>3248</v>
      </c>
      <c r="H261" s="654" t="s">
        <v>3272</v>
      </c>
      <c r="I261" s="773" t="s">
        <v>3264</v>
      </c>
      <c r="J261" s="663">
        <v>24561</v>
      </c>
      <c r="K261" s="775">
        <v>0</v>
      </c>
      <c r="L261" s="776"/>
    </row>
    <row r="262" spans="1:12" ht="148.5" x14ac:dyDescent="0.75">
      <c r="A262" s="655">
        <v>260</v>
      </c>
      <c r="B262" s="653" t="s">
        <v>280</v>
      </c>
      <c r="C262" s="654" t="s">
        <v>1776</v>
      </c>
      <c r="D262" s="655" t="s">
        <v>1277</v>
      </c>
      <c r="E262" s="655" t="s">
        <v>328</v>
      </c>
      <c r="F262" s="773" t="s">
        <v>3273</v>
      </c>
      <c r="G262" s="654" t="s">
        <v>3161</v>
      </c>
      <c r="H262" s="654" t="s">
        <v>3274</v>
      </c>
      <c r="I262" s="773" t="s">
        <v>3275</v>
      </c>
      <c r="J262" s="663">
        <v>52850</v>
      </c>
      <c r="K262" s="775">
        <v>0</v>
      </c>
      <c r="L262" s="776"/>
    </row>
    <row r="263" spans="1:12" ht="121.5" x14ac:dyDescent="0.75">
      <c r="A263" s="655">
        <v>261</v>
      </c>
      <c r="B263" s="653" t="s">
        <v>280</v>
      </c>
      <c r="C263" s="654" t="s">
        <v>1776</v>
      </c>
      <c r="D263" s="655" t="s">
        <v>1277</v>
      </c>
      <c r="E263" s="655" t="s">
        <v>328</v>
      </c>
      <c r="F263" s="773" t="s">
        <v>3276</v>
      </c>
      <c r="G263" s="654" t="s">
        <v>3277</v>
      </c>
      <c r="H263" s="654" t="s">
        <v>3278</v>
      </c>
      <c r="I263" s="778" t="s">
        <v>2031</v>
      </c>
      <c r="J263" s="663">
        <v>5000</v>
      </c>
      <c r="K263" s="775">
        <v>0</v>
      </c>
      <c r="L263" s="776"/>
    </row>
    <row r="264" spans="1:12" ht="67.5" x14ac:dyDescent="0.75">
      <c r="A264" s="655">
        <v>262</v>
      </c>
      <c r="B264" s="653" t="s">
        <v>280</v>
      </c>
      <c r="C264" s="654" t="s">
        <v>1776</v>
      </c>
      <c r="D264" s="655" t="s">
        <v>1277</v>
      </c>
      <c r="E264" s="655" t="s">
        <v>328</v>
      </c>
      <c r="F264" s="774" t="s">
        <v>3279</v>
      </c>
      <c r="G264" s="654" t="s">
        <v>3118</v>
      </c>
      <c r="H264" s="654" t="s">
        <v>3280</v>
      </c>
      <c r="I264" s="778" t="s">
        <v>3281</v>
      </c>
      <c r="J264" s="663">
        <v>68558</v>
      </c>
      <c r="K264" s="775">
        <v>0</v>
      </c>
      <c r="L264" s="776"/>
    </row>
    <row r="265" spans="1:12" ht="94.5" x14ac:dyDescent="0.75">
      <c r="A265" s="655">
        <v>263</v>
      </c>
      <c r="B265" s="653" t="s">
        <v>280</v>
      </c>
      <c r="C265" s="654" t="s">
        <v>1776</v>
      </c>
      <c r="D265" s="655" t="s">
        <v>1277</v>
      </c>
      <c r="E265" s="655" t="s">
        <v>328</v>
      </c>
      <c r="F265" s="774" t="s">
        <v>3282</v>
      </c>
      <c r="G265" s="654" t="s">
        <v>3136</v>
      </c>
      <c r="H265" s="654" t="s">
        <v>3283</v>
      </c>
      <c r="I265" s="778" t="s">
        <v>3284</v>
      </c>
      <c r="J265" s="663">
        <v>61123</v>
      </c>
      <c r="K265" s="775">
        <v>0</v>
      </c>
      <c r="L265" s="776"/>
    </row>
    <row r="266" spans="1:12" ht="81" x14ac:dyDescent="0.75">
      <c r="A266" s="655">
        <v>264</v>
      </c>
      <c r="B266" s="653" t="s">
        <v>280</v>
      </c>
      <c r="C266" s="654" t="s">
        <v>1776</v>
      </c>
      <c r="D266" s="655" t="s">
        <v>1277</v>
      </c>
      <c r="E266" s="655" t="s">
        <v>328</v>
      </c>
      <c r="F266" s="774" t="s">
        <v>3285</v>
      </c>
      <c r="G266" s="654" t="s">
        <v>1884</v>
      </c>
      <c r="H266" s="654" t="s">
        <v>3286</v>
      </c>
      <c r="I266" s="778" t="s">
        <v>3287</v>
      </c>
      <c r="J266" s="663">
        <v>82665</v>
      </c>
      <c r="K266" s="775">
        <v>0</v>
      </c>
      <c r="L266" s="776"/>
    </row>
    <row r="267" spans="1:12" ht="94.5" x14ac:dyDescent="0.75">
      <c r="A267" s="655">
        <v>265</v>
      </c>
      <c r="B267" s="653" t="s">
        <v>280</v>
      </c>
      <c r="C267" s="654" t="s">
        <v>1776</v>
      </c>
      <c r="D267" s="655" t="s">
        <v>1277</v>
      </c>
      <c r="E267" s="655" t="s">
        <v>328</v>
      </c>
      <c r="F267" s="774" t="s">
        <v>3288</v>
      </c>
      <c r="G267" s="654" t="s">
        <v>3143</v>
      </c>
      <c r="H267" s="654" t="s">
        <v>3289</v>
      </c>
      <c r="I267" s="778" t="s">
        <v>3281</v>
      </c>
      <c r="J267" s="663">
        <v>59998</v>
      </c>
      <c r="K267" s="775">
        <v>0</v>
      </c>
      <c r="L267" s="776"/>
    </row>
    <row r="268" spans="1:12" ht="162" x14ac:dyDescent="0.75">
      <c r="A268" s="655">
        <v>266</v>
      </c>
      <c r="B268" s="653" t="s">
        <v>280</v>
      </c>
      <c r="C268" s="654" t="s">
        <v>1776</v>
      </c>
      <c r="D268" s="655" t="s">
        <v>1277</v>
      </c>
      <c r="E268" s="655" t="s">
        <v>328</v>
      </c>
      <c r="F268" s="774" t="s">
        <v>3290</v>
      </c>
      <c r="G268" s="654" t="s">
        <v>3260</v>
      </c>
      <c r="H268" s="654" t="s">
        <v>3291</v>
      </c>
      <c r="I268" s="778" t="s">
        <v>3281</v>
      </c>
      <c r="J268" s="663">
        <v>10000</v>
      </c>
      <c r="K268" s="775">
        <v>0</v>
      </c>
      <c r="L268" s="776"/>
    </row>
    <row r="269" spans="1:12" ht="162" x14ac:dyDescent="0.75">
      <c r="A269" s="655">
        <v>267</v>
      </c>
      <c r="B269" s="653" t="s">
        <v>280</v>
      </c>
      <c r="C269" s="654" t="s">
        <v>1776</v>
      </c>
      <c r="D269" s="655" t="s">
        <v>1277</v>
      </c>
      <c r="E269" s="655" t="s">
        <v>328</v>
      </c>
      <c r="F269" s="773" t="s">
        <v>3292</v>
      </c>
      <c r="G269" s="654" t="s">
        <v>1951</v>
      </c>
      <c r="H269" s="654" t="s">
        <v>3293</v>
      </c>
      <c r="I269" s="778" t="s">
        <v>3294</v>
      </c>
      <c r="J269" s="663">
        <v>25022</v>
      </c>
      <c r="K269" s="775">
        <v>0</v>
      </c>
      <c r="L269" s="776" t="s">
        <v>3295</v>
      </c>
    </row>
    <row r="270" spans="1:12" ht="162" x14ac:dyDescent="0.75">
      <c r="A270" s="655">
        <v>268</v>
      </c>
      <c r="B270" s="653" t="s">
        <v>280</v>
      </c>
      <c r="C270" s="654" t="s">
        <v>1776</v>
      </c>
      <c r="D270" s="655" t="s">
        <v>1277</v>
      </c>
      <c r="E270" s="655" t="s">
        <v>328</v>
      </c>
      <c r="F270" s="773" t="s">
        <v>3296</v>
      </c>
      <c r="G270" s="654" t="s">
        <v>3170</v>
      </c>
      <c r="H270" s="654" t="s">
        <v>3297</v>
      </c>
      <c r="I270" s="778" t="s">
        <v>3294</v>
      </c>
      <c r="J270" s="663">
        <v>264202</v>
      </c>
      <c r="K270" s="775">
        <v>0</v>
      </c>
      <c r="L270" s="776"/>
    </row>
    <row r="271" spans="1:12" ht="81" x14ac:dyDescent="0.75">
      <c r="A271" s="655">
        <v>269</v>
      </c>
      <c r="B271" s="653" t="s">
        <v>280</v>
      </c>
      <c r="C271" s="654" t="s">
        <v>1776</v>
      </c>
      <c r="D271" s="655" t="s">
        <v>1277</v>
      </c>
      <c r="E271" s="655" t="s">
        <v>328</v>
      </c>
      <c r="F271" s="774" t="s">
        <v>3298</v>
      </c>
      <c r="G271" s="654" t="s">
        <v>3199</v>
      </c>
      <c r="H271" s="654" t="s">
        <v>3299</v>
      </c>
      <c r="I271" s="778" t="s">
        <v>3300</v>
      </c>
      <c r="J271" s="663">
        <v>40265</v>
      </c>
      <c r="K271" s="775">
        <v>0</v>
      </c>
      <c r="L271" s="776"/>
    </row>
    <row r="272" spans="1:12" ht="67.5" x14ac:dyDescent="0.75">
      <c r="A272" s="655">
        <v>270</v>
      </c>
      <c r="B272" s="653" t="s">
        <v>280</v>
      </c>
      <c r="C272" s="654" t="s">
        <v>1776</v>
      </c>
      <c r="D272" s="655" t="s">
        <v>1277</v>
      </c>
      <c r="E272" s="655" t="s">
        <v>328</v>
      </c>
      <c r="F272" s="774" t="s">
        <v>3301</v>
      </c>
      <c r="G272" s="654" t="s">
        <v>3211</v>
      </c>
      <c r="H272" s="654" t="s">
        <v>3302</v>
      </c>
      <c r="I272" s="778" t="s">
        <v>3300</v>
      </c>
      <c r="J272" s="663">
        <v>25285</v>
      </c>
      <c r="K272" s="775">
        <v>0</v>
      </c>
      <c r="L272" s="776"/>
    </row>
    <row r="273" spans="1:12" ht="108" x14ac:dyDescent="0.75">
      <c r="A273" s="655">
        <v>271</v>
      </c>
      <c r="B273" s="653" t="s">
        <v>280</v>
      </c>
      <c r="C273" s="654" t="s">
        <v>1776</v>
      </c>
      <c r="D273" s="655" t="s">
        <v>1277</v>
      </c>
      <c r="E273" s="655" t="s">
        <v>328</v>
      </c>
      <c r="F273" s="774" t="s">
        <v>3303</v>
      </c>
      <c r="G273" s="654" t="s">
        <v>1791</v>
      </c>
      <c r="H273" s="654" t="s">
        <v>3304</v>
      </c>
      <c r="I273" s="778" t="s">
        <v>3305</v>
      </c>
      <c r="J273" s="663">
        <v>41268</v>
      </c>
      <c r="K273" s="775">
        <v>0</v>
      </c>
      <c r="L273" s="776"/>
    </row>
    <row r="274" spans="1:12" ht="81" x14ac:dyDescent="0.75">
      <c r="A274" s="655">
        <v>272</v>
      </c>
      <c r="B274" s="653" t="s">
        <v>280</v>
      </c>
      <c r="C274" s="654" t="s">
        <v>1776</v>
      </c>
      <c r="D274" s="655" t="s">
        <v>1277</v>
      </c>
      <c r="E274" s="655" t="s">
        <v>328</v>
      </c>
      <c r="F274" s="774" t="s">
        <v>3306</v>
      </c>
      <c r="G274" s="654" t="s">
        <v>1752</v>
      </c>
      <c r="H274" s="654" t="s">
        <v>3307</v>
      </c>
      <c r="I274" s="778" t="s">
        <v>3300</v>
      </c>
      <c r="J274" s="663">
        <v>34725</v>
      </c>
      <c r="K274" s="775">
        <v>0</v>
      </c>
      <c r="L274" s="776"/>
    </row>
    <row r="275" spans="1:12" ht="148.5" x14ac:dyDescent="0.75">
      <c r="A275" s="655">
        <v>273</v>
      </c>
      <c r="B275" s="653" t="s">
        <v>280</v>
      </c>
      <c r="C275" s="654" t="s">
        <v>1776</v>
      </c>
      <c r="D275" s="655" t="s">
        <v>1277</v>
      </c>
      <c r="E275" s="655" t="s">
        <v>328</v>
      </c>
      <c r="F275" s="773" t="s">
        <v>3308</v>
      </c>
      <c r="G275" s="654" t="s">
        <v>3309</v>
      </c>
      <c r="H275" s="654" t="s">
        <v>3310</v>
      </c>
      <c r="I275" s="778" t="s">
        <v>3311</v>
      </c>
      <c r="J275" s="663">
        <v>40436</v>
      </c>
      <c r="K275" s="775">
        <v>0</v>
      </c>
      <c r="L275" s="776"/>
    </row>
    <row r="276" spans="1:12" ht="121.5" x14ac:dyDescent="0.75">
      <c r="A276" s="655">
        <v>274</v>
      </c>
      <c r="B276" s="653" t="s">
        <v>280</v>
      </c>
      <c r="C276" s="654" t="s">
        <v>1776</v>
      </c>
      <c r="D276" s="655" t="s">
        <v>1277</v>
      </c>
      <c r="E276" s="655" t="s">
        <v>328</v>
      </c>
      <c r="F276" s="774" t="s">
        <v>3312</v>
      </c>
      <c r="G276" s="654" t="s">
        <v>3182</v>
      </c>
      <c r="H276" s="654" t="s">
        <v>3313</v>
      </c>
      <c r="I276" s="778" t="s">
        <v>3305</v>
      </c>
      <c r="J276" s="663">
        <v>41440</v>
      </c>
      <c r="K276" s="775">
        <v>0</v>
      </c>
      <c r="L276" s="776"/>
    </row>
    <row r="277" spans="1:12" ht="40.5" x14ac:dyDescent="0.75">
      <c r="A277" s="655">
        <v>275</v>
      </c>
      <c r="B277" s="653" t="s">
        <v>280</v>
      </c>
      <c r="C277" s="654" t="s">
        <v>1776</v>
      </c>
      <c r="D277" s="655" t="s">
        <v>1277</v>
      </c>
      <c r="E277" s="655" t="s">
        <v>328</v>
      </c>
      <c r="F277" s="774" t="s">
        <v>3314</v>
      </c>
      <c r="G277" s="654" t="s">
        <v>3185</v>
      </c>
      <c r="H277" s="654" t="s">
        <v>3315</v>
      </c>
      <c r="I277" s="778" t="s">
        <v>3300</v>
      </c>
      <c r="J277" s="663">
        <v>3500</v>
      </c>
      <c r="K277" s="775">
        <v>0</v>
      </c>
      <c r="L277" s="776" t="s">
        <v>3316</v>
      </c>
    </row>
    <row r="278" spans="1:12" ht="148.5" x14ac:dyDescent="0.75">
      <c r="A278" s="655">
        <v>276</v>
      </c>
      <c r="B278" s="653" t="s">
        <v>280</v>
      </c>
      <c r="C278" s="654" t="s">
        <v>1776</v>
      </c>
      <c r="D278" s="655" t="s">
        <v>1277</v>
      </c>
      <c r="E278" s="655" t="s">
        <v>328</v>
      </c>
      <c r="F278" s="774" t="s">
        <v>3317</v>
      </c>
      <c r="G278" s="654" t="s">
        <v>3185</v>
      </c>
      <c r="H278" s="654" t="s">
        <v>3318</v>
      </c>
      <c r="I278" s="778" t="s">
        <v>3300</v>
      </c>
      <c r="J278" s="663">
        <v>7500</v>
      </c>
      <c r="K278" s="775">
        <v>0</v>
      </c>
      <c r="L278" s="776" t="s">
        <v>3319</v>
      </c>
    </row>
    <row r="279" spans="1:12" ht="121.5" x14ac:dyDescent="0.75">
      <c r="A279" s="655">
        <v>277</v>
      </c>
      <c r="B279" s="653" t="s">
        <v>280</v>
      </c>
      <c r="C279" s="654" t="s">
        <v>1776</v>
      </c>
      <c r="D279" s="655" t="s">
        <v>1277</v>
      </c>
      <c r="E279" s="655" t="s">
        <v>328</v>
      </c>
      <c r="F279" s="773" t="s">
        <v>3320</v>
      </c>
      <c r="G279" s="654" t="s">
        <v>3248</v>
      </c>
      <c r="H279" s="654" t="s">
        <v>3321</v>
      </c>
      <c r="I279" s="778" t="s">
        <v>3311</v>
      </c>
      <c r="J279" s="663">
        <v>10530</v>
      </c>
      <c r="K279" s="775">
        <v>0</v>
      </c>
      <c r="L279" s="776"/>
    </row>
    <row r="280" spans="1:12" ht="135" x14ac:dyDescent="0.75">
      <c r="A280" s="655">
        <v>278</v>
      </c>
      <c r="B280" s="653" t="s">
        <v>280</v>
      </c>
      <c r="C280" s="654" t="s">
        <v>3322</v>
      </c>
      <c r="D280" s="655" t="s">
        <v>1277</v>
      </c>
      <c r="E280" s="655" t="s">
        <v>328</v>
      </c>
      <c r="F280" s="773" t="s">
        <v>3322</v>
      </c>
      <c r="G280" s="654" t="s">
        <v>3323</v>
      </c>
      <c r="H280" s="654" t="s">
        <v>3324</v>
      </c>
      <c r="I280" s="773" t="s">
        <v>3325</v>
      </c>
      <c r="J280" s="663">
        <v>0</v>
      </c>
      <c r="K280" s="775">
        <v>0</v>
      </c>
      <c r="L280" s="776"/>
    </row>
    <row r="281" spans="1:12" ht="67.5" x14ac:dyDescent="0.75">
      <c r="A281" s="655">
        <v>279</v>
      </c>
      <c r="B281" s="653" t="s">
        <v>280</v>
      </c>
      <c r="C281" s="654" t="s">
        <v>3322</v>
      </c>
      <c r="D281" s="655" t="s">
        <v>1277</v>
      </c>
      <c r="E281" s="655" t="s">
        <v>328</v>
      </c>
      <c r="F281" s="773" t="s">
        <v>3322</v>
      </c>
      <c r="G281" s="654" t="s">
        <v>3326</v>
      </c>
      <c r="H281" s="654" t="s">
        <v>3327</v>
      </c>
      <c r="I281" s="773" t="s">
        <v>3325</v>
      </c>
      <c r="J281" s="663">
        <v>0</v>
      </c>
      <c r="K281" s="775">
        <v>0</v>
      </c>
      <c r="L281" s="776"/>
    </row>
    <row r="282" spans="1:12" ht="67.5" x14ac:dyDescent="0.75">
      <c r="A282" s="655">
        <v>280</v>
      </c>
      <c r="B282" s="653" t="s">
        <v>280</v>
      </c>
      <c r="C282" s="654" t="s">
        <v>3322</v>
      </c>
      <c r="D282" s="655" t="s">
        <v>1277</v>
      </c>
      <c r="E282" s="655" t="s">
        <v>328</v>
      </c>
      <c r="F282" s="773" t="s">
        <v>3322</v>
      </c>
      <c r="G282" s="654" t="s">
        <v>3328</v>
      </c>
      <c r="H282" s="654" t="s">
        <v>3329</v>
      </c>
      <c r="I282" s="773" t="s">
        <v>3325</v>
      </c>
      <c r="J282" s="663">
        <v>0</v>
      </c>
      <c r="K282" s="775">
        <v>0</v>
      </c>
      <c r="L282" s="776"/>
    </row>
    <row r="283" spans="1:12" ht="121.5" x14ac:dyDescent="0.75">
      <c r="A283" s="655">
        <v>281</v>
      </c>
      <c r="B283" s="653" t="s">
        <v>280</v>
      </c>
      <c r="C283" s="654" t="s">
        <v>3322</v>
      </c>
      <c r="D283" s="655" t="s">
        <v>1277</v>
      </c>
      <c r="E283" s="655" t="s">
        <v>328</v>
      </c>
      <c r="F283" s="773" t="s">
        <v>3322</v>
      </c>
      <c r="G283" s="654" t="s">
        <v>3330</v>
      </c>
      <c r="H283" s="654" t="s">
        <v>3331</v>
      </c>
      <c r="I283" s="773" t="s">
        <v>3325</v>
      </c>
      <c r="J283" s="663">
        <v>0</v>
      </c>
      <c r="K283" s="775">
        <v>0</v>
      </c>
      <c r="L283" s="776"/>
    </row>
    <row r="284" spans="1:12" ht="81" x14ac:dyDescent="0.75">
      <c r="A284" s="655">
        <v>282</v>
      </c>
      <c r="B284" s="653" t="s">
        <v>280</v>
      </c>
      <c r="C284" s="654" t="s">
        <v>3322</v>
      </c>
      <c r="D284" s="655" t="s">
        <v>1277</v>
      </c>
      <c r="E284" s="655" t="s">
        <v>328</v>
      </c>
      <c r="F284" s="773" t="s">
        <v>3322</v>
      </c>
      <c r="G284" s="654" t="s">
        <v>3332</v>
      </c>
      <c r="H284" s="654" t="s">
        <v>3333</v>
      </c>
      <c r="I284" s="773" t="s">
        <v>3325</v>
      </c>
      <c r="J284" s="663">
        <v>0</v>
      </c>
      <c r="K284" s="775">
        <v>0</v>
      </c>
      <c r="L284" s="776"/>
    </row>
    <row r="285" spans="1:12" ht="162" x14ac:dyDescent="0.75">
      <c r="A285" s="655">
        <v>283</v>
      </c>
      <c r="B285" s="653" t="s">
        <v>280</v>
      </c>
      <c r="C285" s="654" t="s">
        <v>3322</v>
      </c>
      <c r="D285" s="655" t="s">
        <v>1277</v>
      </c>
      <c r="E285" s="655" t="s">
        <v>328</v>
      </c>
      <c r="F285" s="773" t="s">
        <v>3322</v>
      </c>
      <c r="G285" s="654" t="s">
        <v>3334</v>
      </c>
      <c r="H285" s="654" t="s">
        <v>3335</v>
      </c>
      <c r="I285" s="773" t="s">
        <v>3325</v>
      </c>
      <c r="J285" s="663">
        <v>0</v>
      </c>
      <c r="K285" s="775">
        <v>0</v>
      </c>
      <c r="L285" s="776"/>
    </row>
    <row r="286" spans="1:12" ht="94.5" x14ac:dyDescent="0.75">
      <c r="A286" s="655">
        <v>284</v>
      </c>
      <c r="B286" s="653" t="s">
        <v>280</v>
      </c>
      <c r="C286" s="654" t="s">
        <v>3322</v>
      </c>
      <c r="D286" s="655" t="s">
        <v>1277</v>
      </c>
      <c r="E286" s="655" t="s">
        <v>328</v>
      </c>
      <c r="F286" s="773" t="s">
        <v>3322</v>
      </c>
      <c r="G286" s="654" t="s">
        <v>3336</v>
      </c>
      <c r="H286" s="654" t="s">
        <v>3337</v>
      </c>
      <c r="I286" s="773" t="s">
        <v>3325</v>
      </c>
      <c r="J286" s="663">
        <v>0</v>
      </c>
      <c r="K286" s="775">
        <v>0</v>
      </c>
      <c r="L286" s="776"/>
    </row>
    <row r="287" spans="1:12" ht="81" x14ac:dyDescent="0.75">
      <c r="A287" s="655">
        <v>285</v>
      </c>
      <c r="B287" s="653" t="s">
        <v>280</v>
      </c>
      <c r="C287" s="654" t="s">
        <v>3322</v>
      </c>
      <c r="D287" s="655" t="s">
        <v>1277</v>
      </c>
      <c r="E287" s="655" t="s">
        <v>328</v>
      </c>
      <c r="F287" s="773" t="s">
        <v>3322</v>
      </c>
      <c r="G287" s="654" t="s">
        <v>3338</v>
      </c>
      <c r="H287" s="654" t="s">
        <v>3339</v>
      </c>
      <c r="I287" s="773" t="s">
        <v>3325</v>
      </c>
      <c r="J287" s="663">
        <v>0</v>
      </c>
      <c r="K287" s="775">
        <v>0</v>
      </c>
      <c r="L287" s="776"/>
    </row>
    <row r="288" spans="1:12" ht="121.5" x14ac:dyDescent="0.75">
      <c r="A288" s="655">
        <v>286</v>
      </c>
      <c r="B288" s="653" t="s">
        <v>280</v>
      </c>
      <c r="C288" s="654" t="s">
        <v>3322</v>
      </c>
      <c r="D288" s="655" t="s">
        <v>1277</v>
      </c>
      <c r="E288" s="655" t="s">
        <v>328</v>
      </c>
      <c r="F288" s="773" t="s">
        <v>3322</v>
      </c>
      <c r="G288" s="654" t="s">
        <v>3340</v>
      </c>
      <c r="H288" s="654" t="s">
        <v>3341</v>
      </c>
      <c r="I288" s="773" t="s">
        <v>3325</v>
      </c>
      <c r="J288" s="663">
        <v>0</v>
      </c>
      <c r="K288" s="775">
        <v>0</v>
      </c>
      <c r="L288" s="776"/>
    </row>
    <row r="289" spans="1:12" ht="108" x14ac:dyDescent="0.75">
      <c r="A289" s="655">
        <v>287</v>
      </c>
      <c r="B289" s="653" t="s">
        <v>280</v>
      </c>
      <c r="C289" s="654" t="s">
        <v>3322</v>
      </c>
      <c r="D289" s="655" t="s">
        <v>1277</v>
      </c>
      <c r="E289" s="655" t="s">
        <v>328</v>
      </c>
      <c r="F289" s="773" t="s">
        <v>3322</v>
      </c>
      <c r="G289" s="654" t="s">
        <v>3342</v>
      </c>
      <c r="H289" s="654" t="s">
        <v>3343</v>
      </c>
      <c r="I289" s="773" t="s">
        <v>3325</v>
      </c>
      <c r="J289" s="663">
        <v>0</v>
      </c>
      <c r="K289" s="775">
        <v>0</v>
      </c>
      <c r="L289" s="776"/>
    </row>
    <row r="290" spans="1:12" ht="81" x14ac:dyDescent="0.75">
      <c r="A290" s="655">
        <v>288</v>
      </c>
      <c r="B290" s="653" t="s">
        <v>280</v>
      </c>
      <c r="C290" s="654" t="s">
        <v>3322</v>
      </c>
      <c r="D290" s="655" t="s">
        <v>1277</v>
      </c>
      <c r="E290" s="655" t="s">
        <v>328</v>
      </c>
      <c r="F290" s="773" t="s">
        <v>3322</v>
      </c>
      <c r="G290" s="654" t="s">
        <v>3344</v>
      </c>
      <c r="H290" s="654" t="s">
        <v>3345</v>
      </c>
      <c r="I290" s="773" t="s">
        <v>3325</v>
      </c>
      <c r="J290" s="663">
        <v>0</v>
      </c>
      <c r="K290" s="775">
        <v>0</v>
      </c>
      <c r="L290" s="776"/>
    </row>
    <row r="291" spans="1:12" ht="135" x14ac:dyDescent="0.75">
      <c r="A291" s="655">
        <v>289</v>
      </c>
      <c r="B291" s="653" t="s">
        <v>280</v>
      </c>
      <c r="C291" s="654" t="s">
        <v>3322</v>
      </c>
      <c r="D291" s="655" t="s">
        <v>1277</v>
      </c>
      <c r="E291" s="655" t="s">
        <v>328</v>
      </c>
      <c r="F291" s="773" t="s">
        <v>3322</v>
      </c>
      <c r="G291" s="654" t="s">
        <v>3346</v>
      </c>
      <c r="H291" s="654" t="s">
        <v>3347</v>
      </c>
      <c r="I291" s="773" t="s">
        <v>3325</v>
      </c>
      <c r="J291" s="663">
        <v>0</v>
      </c>
      <c r="K291" s="775">
        <v>0</v>
      </c>
      <c r="L291" s="776"/>
    </row>
    <row r="292" spans="1:12" ht="94.5" x14ac:dyDescent="0.75">
      <c r="A292" s="655">
        <v>290</v>
      </c>
      <c r="B292" s="653" t="s">
        <v>280</v>
      </c>
      <c r="C292" s="654" t="s">
        <v>3322</v>
      </c>
      <c r="D292" s="655" t="s">
        <v>1277</v>
      </c>
      <c r="E292" s="655" t="s">
        <v>328</v>
      </c>
      <c r="F292" s="773" t="s">
        <v>3322</v>
      </c>
      <c r="G292" s="654" t="s">
        <v>3348</v>
      </c>
      <c r="H292" s="654" t="s">
        <v>3349</v>
      </c>
      <c r="I292" s="773" t="s">
        <v>3325</v>
      </c>
      <c r="J292" s="663">
        <v>0</v>
      </c>
      <c r="K292" s="775">
        <v>0</v>
      </c>
      <c r="L292" s="776"/>
    </row>
    <row r="293" spans="1:12" ht="108" x14ac:dyDescent="0.75">
      <c r="A293" s="655">
        <v>291</v>
      </c>
      <c r="B293" s="653" t="s">
        <v>280</v>
      </c>
      <c r="C293" s="654" t="s">
        <v>3322</v>
      </c>
      <c r="D293" s="655" t="s">
        <v>1277</v>
      </c>
      <c r="E293" s="655" t="s">
        <v>328</v>
      </c>
      <c r="F293" s="773" t="s">
        <v>3322</v>
      </c>
      <c r="G293" s="654" t="s">
        <v>3350</v>
      </c>
      <c r="H293" s="654" t="s">
        <v>3351</v>
      </c>
      <c r="I293" s="773" t="s">
        <v>3325</v>
      </c>
      <c r="J293" s="663">
        <v>0</v>
      </c>
      <c r="K293" s="775">
        <v>0</v>
      </c>
      <c r="L293" s="776"/>
    </row>
    <row r="294" spans="1:12" ht="108" x14ac:dyDescent="0.75">
      <c r="A294" s="655">
        <v>292</v>
      </c>
      <c r="B294" s="653" t="s">
        <v>280</v>
      </c>
      <c r="C294" s="654" t="s">
        <v>3322</v>
      </c>
      <c r="D294" s="655" t="s">
        <v>1277</v>
      </c>
      <c r="E294" s="655" t="s">
        <v>328</v>
      </c>
      <c r="F294" s="773" t="s">
        <v>3322</v>
      </c>
      <c r="G294" s="654" t="s">
        <v>3352</v>
      </c>
      <c r="H294" s="654" t="s">
        <v>3353</v>
      </c>
      <c r="I294" s="773" t="s">
        <v>3354</v>
      </c>
      <c r="J294" s="663">
        <v>1000</v>
      </c>
      <c r="K294" s="775">
        <v>0</v>
      </c>
      <c r="L294" s="776"/>
    </row>
    <row r="295" spans="1:12" ht="81" x14ac:dyDescent="0.75">
      <c r="A295" s="655">
        <v>293</v>
      </c>
      <c r="B295" s="653" t="s">
        <v>280</v>
      </c>
      <c r="C295" s="654" t="s">
        <v>3322</v>
      </c>
      <c r="D295" s="655" t="s">
        <v>1277</v>
      </c>
      <c r="E295" s="655" t="s">
        <v>328</v>
      </c>
      <c r="F295" s="773" t="s">
        <v>3322</v>
      </c>
      <c r="G295" s="654" t="s">
        <v>3328</v>
      </c>
      <c r="H295" s="654" t="s">
        <v>3355</v>
      </c>
      <c r="I295" s="773" t="s">
        <v>3354</v>
      </c>
      <c r="J295" s="663">
        <v>1000</v>
      </c>
      <c r="K295" s="775">
        <v>0</v>
      </c>
      <c r="L295" s="776"/>
    </row>
    <row r="296" spans="1:12" ht="54" x14ac:dyDescent="0.75">
      <c r="A296" s="655">
        <v>294</v>
      </c>
      <c r="B296" s="653" t="s">
        <v>280</v>
      </c>
      <c r="C296" s="654" t="s">
        <v>3322</v>
      </c>
      <c r="D296" s="655" t="s">
        <v>1277</v>
      </c>
      <c r="E296" s="655" t="s">
        <v>328</v>
      </c>
      <c r="F296" s="773" t="s">
        <v>3322</v>
      </c>
      <c r="G296" s="654" t="s">
        <v>3356</v>
      </c>
      <c r="H296" s="654" t="s">
        <v>3357</v>
      </c>
      <c r="I296" s="773" t="s">
        <v>3354</v>
      </c>
      <c r="J296" s="663">
        <v>1000</v>
      </c>
      <c r="K296" s="775">
        <v>0</v>
      </c>
      <c r="L296" s="776"/>
    </row>
    <row r="297" spans="1:12" ht="54" x14ac:dyDescent="0.75">
      <c r="A297" s="655">
        <v>295</v>
      </c>
      <c r="B297" s="653" t="s">
        <v>280</v>
      </c>
      <c r="C297" s="654" t="s">
        <v>3322</v>
      </c>
      <c r="D297" s="655" t="s">
        <v>1277</v>
      </c>
      <c r="E297" s="655" t="s">
        <v>328</v>
      </c>
      <c r="F297" s="773" t="s">
        <v>3322</v>
      </c>
      <c r="G297" s="654" t="s">
        <v>3358</v>
      </c>
      <c r="H297" s="654" t="s">
        <v>3359</v>
      </c>
      <c r="I297" s="773" t="s">
        <v>3354</v>
      </c>
      <c r="J297" s="663">
        <v>1000</v>
      </c>
      <c r="K297" s="775">
        <v>0</v>
      </c>
      <c r="L297" s="776"/>
    </row>
    <row r="298" spans="1:12" ht="67.5" x14ac:dyDescent="0.75">
      <c r="A298" s="655">
        <v>296</v>
      </c>
      <c r="B298" s="653" t="s">
        <v>280</v>
      </c>
      <c r="C298" s="654" t="s">
        <v>3322</v>
      </c>
      <c r="D298" s="655" t="s">
        <v>1277</v>
      </c>
      <c r="E298" s="655" t="s">
        <v>328</v>
      </c>
      <c r="F298" s="773" t="s">
        <v>3322</v>
      </c>
      <c r="G298" s="654" t="s">
        <v>3346</v>
      </c>
      <c r="H298" s="654" t="s">
        <v>3360</v>
      </c>
      <c r="I298" s="773" t="s">
        <v>3354</v>
      </c>
      <c r="J298" s="663">
        <v>1000</v>
      </c>
      <c r="K298" s="775">
        <v>0</v>
      </c>
      <c r="L298" s="776"/>
    </row>
    <row r="299" spans="1:12" ht="135" x14ac:dyDescent="0.75">
      <c r="A299" s="655">
        <v>297</v>
      </c>
      <c r="B299" s="653" t="s">
        <v>280</v>
      </c>
      <c r="C299" s="654" t="s">
        <v>3322</v>
      </c>
      <c r="D299" s="655" t="s">
        <v>1277</v>
      </c>
      <c r="E299" s="655" t="s">
        <v>328</v>
      </c>
      <c r="F299" s="773" t="s">
        <v>3322</v>
      </c>
      <c r="G299" s="654" t="s">
        <v>3344</v>
      </c>
      <c r="H299" s="654" t="s">
        <v>3361</v>
      </c>
      <c r="I299" s="773" t="s">
        <v>3354</v>
      </c>
      <c r="J299" s="663">
        <v>1000</v>
      </c>
      <c r="K299" s="775">
        <v>0</v>
      </c>
      <c r="L299" s="776"/>
    </row>
    <row r="300" spans="1:12" ht="81" x14ac:dyDescent="0.75">
      <c r="A300" s="655">
        <v>298</v>
      </c>
      <c r="B300" s="653" t="s">
        <v>280</v>
      </c>
      <c r="C300" s="654" t="s">
        <v>3322</v>
      </c>
      <c r="D300" s="655" t="s">
        <v>1277</v>
      </c>
      <c r="E300" s="655" t="s">
        <v>328</v>
      </c>
      <c r="F300" s="773" t="s">
        <v>3322</v>
      </c>
      <c r="G300" s="654" t="s">
        <v>3342</v>
      </c>
      <c r="H300" s="654" t="s">
        <v>3362</v>
      </c>
      <c r="I300" s="773" t="s">
        <v>3354</v>
      </c>
      <c r="J300" s="663">
        <v>1000</v>
      </c>
      <c r="K300" s="775">
        <v>0</v>
      </c>
      <c r="L300" s="776"/>
    </row>
    <row r="301" spans="1:12" ht="135" x14ac:dyDescent="0.75">
      <c r="A301" s="655">
        <v>299</v>
      </c>
      <c r="B301" s="653" t="s">
        <v>280</v>
      </c>
      <c r="C301" s="654" t="s">
        <v>3322</v>
      </c>
      <c r="D301" s="655" t="s">
        <v>1277</v>
      </c>
      <c r="E301" s="655" t="s">
        <v>328</v>
      </c>
      <c r="F301" s="773" t="s">
        <v>3322</v>
      </c>
      <c r="G301" s="654" t="s">
        <v>3363</v>
      </c>
      <c r="H301" s="654" t="s">
        <v>3364</v>
      </c>
      <c r="I301" s="773" t="s">
        <v>3354</v>
      </c>
      <c r="J301" s="663">
        <v>1000</v>
      </c>
      <c r="K301" s="775">
        <v>0</v>
      </c>
      <c r="L301" s="776"/>
    </row>
    <row r="302" spans="1:12" ht="121.5" x14ac:dyDescent="0.75">
      <c r="A302" s="655">
        <v>300</v>
      </c>
      <c r="B302" s="653" t="s">
        <v>280</v>
      </c>
      <c r="C302" s="654" t="s">
        <v>3322</v>
      </c>
      <c r="D302" s="655" t="s">
        <v>1277</v>
      </c>
      <c r="E302" s="655" t="s">
        <v>328</v>
      </c>
      <c r="F302" s="773" t="s">
        <v>3322</v>
      </c>
      <c r="G302" s="654" t="s">
        <v>3365</v>
      </c>
      <c r="H302" s="654" t="s">
        <v>3366</v>
      </c>
      <c r="I302" s="773" t="s">
        <v>3354</v>
      </c>
      <c r="J302" s="663">
        <v>1000</v>
      </c>
      <c r="K302" s="775">
        <v>0</v>
      </c>
      <c r="L302" s="776"/>
    </row>
    <row r="303" spans="1:12" ht="67.5" x14ac:dyDescent="0.75">
      <c r="A303" s="655">
        <v>301</v>
      </c>
      <c r="B303" s="653" t="s">
        <v>280</v>
      </c>
      <c r="C303" s="654" t="s">
        <v>3322</v>
      </c>
      <c r="D303" s="655" t="s">
        <v>1277</v>
      </c>
      <c r="E303" s="655" t="s">
        <v>328</v>
      </c>
      <c r="F303" s="773" t="s">
        <v>3322</v>
      </c>
      <c r="G303" s="654" t="s">
        <v>3367</v>
      </c>
      <c r="H303" s="654" t="s">
        <v>3368</v>
      </c>
      <c r="I303" s="773" t="s">
        <v>3354</v>
      </c>
      <c r="J303" s="663">
        <v>1000</v>
      </c>
      <c r="K303" s="775">
        <v>0</v>
      </c>
      <c r="L303" s="776"/>
    </row>
    <row r="304" spans="1:12" ht="108" x14ac:dyDescent="0.75">
      <c r="A304" s="655">
        <v>302</v>
      </c>
      <c r="B304" s="653" t="s">
        <v>280</v>
      </c>
      <c r="C304" s="654" t="s">
        <v>3322</v>
      </c>
      <c r="D304" s="655" t="s">
        <v>1277</v>
      </c>
      <c r="E304" s="655" t="s">
        <v>328</v>
      </c>
      <c r="F304" s="773" t="s">
        <v>3322</v>
      </c>
      <c r="G304" s="654" t="s">
        <v>3369</v>
      </c>
      <c r="H304" s="654" t="s">
        <v>3370</v>
      </c>
      <c r="I304" s="773" t="s">
        <v>3354</v>
      </c>
      <c r="J304" s="663">
        <v>1000</v>
      </c>
      <c r="K304" s="775">
        <v>0</v>
      </c>
      <c r="L304" s="776"/>
    </row>
    <row r="305" spans="1:12" ht="121.5" x14ac:dyDescent="0.75">
      <c r="A305" s="655">
        <v>303</v>
      </c>
      <c r="B305" s="653" t="s">
        <v>280</v>
      </c>
      <c r="C305" s="654" t="s">
        <v>3371</v>
      </c>
      <c r="D305" s="655" t="s">
        <v>1277</v>
      </c>
      <c r="E305" s="655" t="s">
        <v>328</v>
      </c>
      <c r="F305" s="773" t="s">
        <v>3372</v>
      </c>
      <c r="G305" s="654" t="s">
        <v>3373</v>
      </c>
      <c r="H305" s="654" t="s">
        <v>3374</v>
      </c>
      <c r="I305" s="773" t="s">
        <v>3375</v>
      </c>
      <c r="J305" s="663">
        <v>0</v>
      </c>
      <c r="K305" s="775">
        <v>0</v>
      </c>
      <c r="L305" s="776"/>
    </row>
    <row r="306" spans="1:12" ht="94.5" x14ac:dyDescent="0.75">
      <c r="A306" s="655">
        <v>304</v>
      </c>
      <c r="B306" s="653" t="s">
        <v>280</v>
      </c>
      <c r="C306" s="654" t="s">
        <v>3371</v>
      </c>
      <c r="D306" s="655" t="s">
        <v>1277</v>
      </c>
      <c r="E306" s="655" t="s">
        <v>328</v>
      </c>
      <c r="F306" s="773" t="s">
        <v>3372</v>
      </c>
      <c r="G306" s="654" t="s">
        <v>3376</v>
      </c>
      <c r="H306" s="654" t="s">
        <v>3377</v>
      </c>
      <c r="I306" s="773" t="s">
        <v>3378</v>
      </c>
      <c r="J306" s="663">
        <v>0</v>
      </c>
      <c r="K306" s="775">
        <v>0</v>
      </c>
      <c r="L306" s="776"/>
    </row>
    <row r="307" spans="1:12" ht="148.5" x14ac:dyDescent="0.75">
      <c r="A307" s="655">
        <v>305</v>
      </c>
      <c r="B307" s="653" t="s">
        <v>280</v>
      </c>
      <c r="C307" s="654" t="s">
        <v>3371</v>
      </c>
      <c r="D307" s="655" t="s">
        <v>1277</v>
      </c>
      <c r="E307" s="655" t="s">
        <v>328</v>
      </c>
      <c r="F307" s="773" t="s">
        <v>3372</v>
      </c>
      <c r="G307" s="654" t="s">
        <v>3379</v>
      </c>
      <c r="H307" s="654" t="s">
        <v>3380</v>
      </c>
      <c r="I307" s="778" t="s">
        <v>3381</v>
      </c>
      <c r="J307" s="663">
        <v>7000</v>
      </c>
      <c r="K307" s="775">
        <v>0</v>
      </c>
      <c r="L307" s="776"/>
    </row>
    <row r="308" spans="1:12" ht="94.5" x14ac:dyDescent="0.75">
      <c r="A308" s="655">
        <v>306</v>
      </c>
      <c r="B308" s="653" t="s">
        <v>280</v>
      </c>
      <c r="C308" s="654" t="s">
        <v>3382</v>
      </c>
      <c r="D308" s="655" t="s">
        <v>1277</v>
      </c>
      <c r="E308" s="655" t="s">
        <v>328</v>
      </c>
      <c r="F308" s="773" t="s">
        <v>3383</v>
      </c>
      <c r="G308" s="654" t="s">
        <v>1752</v>
      </c>
      <c r="H308" s="654" t="s">
        <v>3384</v>
      </c>
      <c r="I308" s="778" t="s">
        <v>3385</v>
      </c>
      <c r="J308" s="663">
        <v>0</v>
      </c>
      <c r="K308" s="775">
        <v>0</v>
      </c>
      <c r="L308" s="776"/>
    </row>
    <row r="309" spans="1:12" ht="81" x14ac:dyDescent="0.75">
      <c r="A309" s="655">
        <v>307</v>
      </c>
      <c r="B309" s="653" t="s">
        <v>280</v>
      </c>
      <c r="C309" s="654" t="s">
        <v>3382</v>
      </c>
      <c r="D309" s="655" t="s">
        <v>1277</v>
      </c>
      <c r="E309" s="655" t="s">
        <v>328</v>
      </c>
      <c r="F309" s="773" t="s">
        <v>3386</v>
      </c>
      <c r="G309" s="654" t="s">
        <v>3136</v>
      </c>
      <c r="H309" s="654" t="s">
        <v>3387</v>
      </c>
      <c r="I309" s="778" t="s">
        <v>3385</v>
      </c>
      <c r="J309" s="663">
        <v>0</v>
      </c>
      <c r="K309" s="775">
        <v>0</v>
      </c>
      <c r="L309" s="776"/>
    </row>
    <row r="310" spans="1:12" ht="27" x14ac:dyDescent="0.75">
      <c r="A310" s="655">
        <v>308</v>
      </c>
      <c r="B310" s="653" t="s">
        <v>280</v>
      </c>
      <c r="C310" s="654" t="s">
        <v>3382</v>
      </c>
      <c r="D310" s="655" t="s">
        <v>1277</v>
      </c>
      <c r="E310" s="655" t="s">
        <v>328</v>
      </c>
      <c r="F310" s="773" t="s">
        <v>3388</v>
      </c>
      <c r="G310" s="654" t="s">
        <v>1774</v>
      </c>
      <c r="H310" s="654" t="s">
        <v>3389</v>
      </c>
      <c r="I310" s="778" t="s">
        <v>3385</v>
      </c>
      <c r="J310" s="663">
        <v>0</v>
      </c>
      <c r="K310" s="775">
        <v>0</v>
      </c>
      <c r="L310" s="776"/>
    </row>
    <row r="311" spans="1:12" ht="40.5" x14ac:dyDescent="0.75">
      <c r="A311" s="655">
        <v>309</v>
      </c>
      <c r="B311" s="653" t="s">
        <v>280</v>
      </c>
      <c r="C311" s="654" t="s">
        <v>3390</v>
      </c>
      <c r="D311" s="655" t="s">
        <v>1277</v>
      </c>
      <c r="E311" s="655" t="s">
        <v>328</v>
      </c>
      <c r="F311" s="773" t="s">
        <v>3391</v>
      </c>
      <c r="G311" s="654" t="s">
        <v>3167</v>
      </c>
      <c r="H311" s="654" t="s">
        <v>3392</v>
      </c>
      <c r="I311" s="778" t="s">
        <v>3393</v>
      </c>
      <c r="J311" s="663">
        <v>0</v>
      </c>
      <c r="K311" s="775">
        <v>0</v>
      </c>
      <c r="L311" s="776"/>
    </row>
    <row r="312" spans="1:12" ht="67.5" x14ac:dyDescent="0.75">
      <c r="A312" s="655">
        <v>310</v>
      </c>
      <c r="B312" s="653" t="s">
        <v>280</v>
      </c>
      <c r="C312" s="654" t="s">
        <v>3390</v>
      </c>
      <c r="D312" s="655" t="s">
        <v>1277</v>
      </c>
      <c r="E312" s="655" t="s">
        <v>328</v>
      </c>
      <c r="F312" s="774" t="s">
        <v>3394</v>
      </c>
      <c r="G312" s="654" t="s">
        <v>3395</v>
      </c>
      <c r="H312" s="654" t="s">
        <v>3396</v>
      </c>
      <c r="I312" s="779" t="s">
        <v>3397</v>
      </c>
      <c r="J312" s="780">
        <v>2000</v>
      </c>
      <c r="K312" s="775">
        <v>0</v>
      </c>
      <c r="L312" s="776"/>
    </row>
    <row r="313" spans="1:12" ht="81" x14ac:dyDescent="0.75">
      <c r="A313" s="655">
        <v>311</v>
      </c>
      <c r="B313" s="653" t="s">
        <v>280</v>
      </c>
      <c r="C313" s="654" t="s">
        <v>3390</v>
      </c>
      <c r="D313" s="655" t="s">
        <v>1277</v>
      </c>
      <c r="E313" s="655" t="s">
        <v>328</v>
      </c>
      <c r="F313" s="774" t="s">
        <v>3398</v>
      </c>
      <c r="G313" s="654" t="s">
        <v>3399</v>
      </c>
      <c r="H313" s="654" t="s">
        <v>3400</v>
      </c>
      <c r="I313" s="779" t="s">
        <v>3397</v>
      </c>
      <c r="J313" s="780">
        <v>3150</v>
      </c>
      <c r="K313" s="775">
        <v>0</v>
      </c>
      <c r="L313" s="776"/>
    </row>
    <row r="314" spans="1:12" ht="81" x14ac:dyDescent="0.75">
      <c r="A314" s="655">
        <v>312</v>
      </c>
      <c r="B314" s="653" t="s">
        <v>280</v>
      </c>
      <c r="C314" s="654" t="s">
        <v>3390</v>
      </c>
      <c r="D314" s="655" t="s">
        <v>1277</v>
      </c>
      <c r="E314" s="655" t="s">
        <v>328</v>
      </c>
      <c r="F314" s="774" t="s">
        <v>3401</v>
      </c>
      <c r="G314" s="654" t="s">
        <v>3402</v>
      </c>
      <c r="H314" s="654" t="s">
        <v>3403</v>
      </c>
      <c r="I314" s="779" t="s">
        <v>3397</v>
      </c>
      <c r="J314" s="780">
        <v>3300</v>
      </c>
      <c r="K314" s="775">
        <v>0</v>
      </c>
      <c r="L314" s="776"/>
    </row>
    <row r="315" spans="1:12" ht="27" x14ac:dyDescent="0.75">
      <c r="A315" s="655">
        <v>313</v>
      </c>
      <c r="B315" s="653" t="s">
        <v>280</v>
      </c>
      <c r="C315" s="654" t="s">
        <v>3390</v>
      </c>
      <c r="D315" s="655" t="s">
        <v>1277</v>
      </c>
      <c r="E315" s="655" t="s">
        <v>328</v>
      </c>
      <c r="F315" s="774" t="s">
        <v>3404</v>
      </c>
      <c r="G315" s="654" t="s">
        <v>3405</v>
      </c>
      <c r="H315" s="654" t="s">
        <v>3389</v>
      </c>
      <c r="I315" s="779" t="s">
        <v>3397</v>
      </c>
      <c r="J315" s="780">
        <v>4850</v>
      </c>
      <c r="K315" s="775">
        <v>0</v>
      </c>
      <c r="L315" s="776"/>
    </row>
    <row r="316" spans="1:12" ht="54" x14ac:dyDescent="0.75">
      <c r="A316" s="655">
        <v>314</v>
      </c>
      <c r="B316" s="653" t="s">
        <v>280</v>
      </c>
      <c r="C316" s="654" t="s">
        <v>3390</v>
      </c>
      <c r="D316" s="655" t="s">
        <v>1277</v>
      </c>
      <c r="E316" s="655" t="s">
        <v>328</v>
      </c>
      <c r="F316" s="774" t="s">
        <v>3406</v>
      </c>
      <c r="G316" s="654" t="s">
        <v>3369</v>
      </c>
      <c r="H316" s="654" t="s">
        <v>3407</v>
      </c>
      <c r="I316" s="779" t="s">
        <v>3397</v>
      </c>
      <c r="J316" s="780">
        <v>1700</v>
      </c>
      <c r="K316" s="775">
        <v>0</v>
      </c>
      <c r="L316" s="776"/>
    </row>
    <row r="317" spans="1:12" ht="40.5" x14ac:dyDescent="0.75">
      <c r="A317" s="655">
        <v>315</v>
      </c>
      <c r="B317" s="653" t="s">
        <v>280</v>
      </c>
      <c r="C317" s="654" t="s">
        <v>3408</v>
      </c>
      <c r="D317" s="655" t="s">
        <v>1311</v>
      </c>
      <c r="E317" s="655" t="s">
        <v>389</v>
      </c>
      <c r="F317" s="773" t="s">
        <v>3409</v>
      </c>
      <c r="G317" s="654" t="s">
        <v>1808</v>
      </c>
      <c r="H317" s="654" t="s">
        <v>3410</v>
      </c>
      <c r="I317" s="781">
        <v>44407</v>
      </c>
      <c r="J317" s="663">
        <v>26280</v>
      </c>
      <c r="K317" s="775">
        <v>0</v>
      </c>
      <c r="L317" s="776"/>
    </row>
    <row r="318" spans="1:12" ht="54" x14ac:dyDescent="0.75">
      <c r="A318" s="655">
        <v>316</v>
      </c>
      <c r="B318" s="653" t="s">
        <v>280</v>
      </c>
      <c r="C318" s="654" t="s">
        <v>3411</v>
      </c>
      <c r="D318" s="655" t="s">
        <v>1311</v>
      </c>
      <c r="E318" s="655" t="s">
        <v>389</v>
      </c>
      <c r="F318" s="689" t="s">
        <v>3412</v>
      </c>
      <c r="G318" s="654" t="s">
        <v>1951</v>
      </c>
      <c r="H318" s="654" t="s">
        <v>3413</v>
      </c>
      <c r="I318" s="782">
        <v>44551</v>
      </c>
      <c r="J318" s="663">
        <v>9960</v>
      </c>
      <c r="K318" s="775">
        <v>0</v>
      </c>
      <c r="L318" s="776"/>
    </row>
    <row r="319" spans="1:12" ht="148.5" x14ac:dyDescent="0.75">
      <c r="A319" s="655">
        <v>317</v>
      </c>
      <c r="B319" s="653" t="s">
        <v>280</v>
      </c>
      <c r="C319" s="654" t="s">
        <v>3414</v>
      </c>
      <c r="D319" s="655" t="s">
        <v>1277</v>
      </c>
      <c r="E319" s="655" t="s">
        <v>1300</v>
      </c>
      <c r="F319" s="773" t="s">
        <v>3415</v>
      </c>
      <c r="G319" s="654" t="s">
        <v>3136</v>
      </c>
      <c r="H319" s="654" t="s">
        <v>3416</v>
      </c>
      <c r="I319" s="774" t="s">
        <v>3417</v>
      </c>
      <c r="J319" s="663">
        <v>16537.509999999998</v>
      </c>
      <c r="K319" s="775">
        <v>0</v>
      </c>
      <c r="L319" s="776" t="s">
        <v>3418</v>
      </c>
    </row>
    <row r="320" spans="1:12" ht="148.5" x14ac:dyDescent="0.75">
      <c r="A320" s="655">
        <v>318</v>
      </c>
      <c r="B320" s="653" t="s">
        <v>280</v>
      </c>
      <c r="C320" s="654" t="s">
        <v>1964</v>
      </c>
      <c r="D320" s="655" t="s">
        <v>1277</v>
      </c>
      <c r="E320" s="655" t="s">
        <v>328</v>
      </c>
      <c r="F320" s="773" t="s">
        <v>3415</v>
      </c>
      <c r="G320" s="654" t="s">
        <v>3136</v>
      </c>
      <c r="H320" s="654" t="s">
        <v>3416</v>
      </c>
      <c r="I320" s="774" t="s">
        <v>3417</v>
      </c>
      <c r="J320" s="663">
        <v>0</v>
      </c>
      <c r="K320" s="775">
        <v>0</v>
      </c>
      <c r="L320" s="776"/>
    </row>
    <row r="321" spans="1:12" ht="81" x14ac:dyDescent="0.75">
      <c r="A321" s="655">
        <v>319</v>
      </c>
      <c r="B321" s="653" t="s">
        <v>280</v>
      </c>
      <c r="C321" s="654" t="s">
        <v>3414</v>
      </c>
      <c r="D321" s="655" t="s">
        <v>1277</v>
      </c>
      <c r="E321" s="655" t="s">
        <v>1300</v>
      </c>
      <c r="F321" s="773" t="s">
        <v>3419</v>
      </c>
      <c r="G321" s="654" t="s">
        <v>3248</v>
      </c>
      <c r="H321" s="654" t="s">
        <v>3420</v>
      </c>
      <c r="I321" s="774" t="s">
        <v>3421</v>
      </c>
      <c r="J321" s="663">
        <v>0</v>
      </c>
      <c r="K321" s="775">
        <v>0</v>
      </c>
      <c r="L321" s="776"/>
    </row>
    <row r="322" spans="1:12" ht="81" x14ac:dyDescent="0.75">
      <c r="A322" s="655">
        <v>320</v>
      </c>
      <c r="B322" s="653" t="s">
        <v>280</v>
      </c>
      <c r="C322" s="654" t="s">
        <v>1964</v>
      </c>
      <c r="D322" s="655" t="s">
        <v>1277</v>
      </c>
      <c r="E322" s="655" t="s">
        <v>328</v>
      </c>
      <c r="F322" s="773" t="s">
        <v>3419</v>
      </c>
      <c r="G322" s="654" t="s">
        <v>3248</v>
      </c>
      <c r="H322" s="654" t="s">
        <v>3420</v>
      </c>
      <c r="I322" s="774" t="s">
        <v>3421</v>
      </c>
      <c r="J322" s="663">
        <f>-L323</f>
        <v>0</v>
      </c>
      <c r="K322" s="775">
        <v>0</v>
      </c>
      <c r="L322" s="776"/>
    </row>
    <row r="323" spans="1:12" ht="121.5" x14ac:dyDescent="0.75">
      <c r="A323" s="655">
        <v>321</v>
      </c>
      <c r="B323" s="653" t="s">
        <v>280</v>
      </c>
      <c r="C323" s="654" t="s">
        <v>3414</v>
      </c>
      <c r="D323" s="655" t="s">
        <v>1277</v>
      </c>
      <c r="E323" s="655" t="s">
        <v>1300</v>
      </c>
      <c r="F323" s="773" t="s">
        <v>3422</v>
      </c>
      <c r="G323" s="654" t="s">
        <v>3114</v>
      </c>
      <c r="H323" s="654" t="s">
        <v>3423</v>
      </c>
      <c r="I323" s="774" t="s">
        <v>3424</v>
      </c>
      <c r="J323" s="663">
        <v>4131.67</v>
      </c>
      <c r="K323" s="775">
        <v>0</v>
      </c>
      <c r="L323" s="776"/>
    </row>
    <row r="324" spans="1:12" ht="94.5" x14ac:dyDescent="0.75">
      <c r="A324" s="655">
        <v>322</v>
      </c>
      <c r="B324" s="653" t="s">
        <v>280</v>
      </c>
      <c r="C324" s="654" t="s">
        <v>3414</v>
      </c>
      <c r="D324" s="655" t="s">
        <v>1277</v>
      </c>
      <c r="E324" s="655" t="s">
        <v>1300</v>
      </c>
      <c r="F324" s="773" t="s">
        <v>3425</v>
      </c>
      <c r="G324" s="654" t="s">
        <v>3182</v>
      </c>
      <c r="H324" s="654" t="s">
        <v>3426</v>
      </c>
      <c r="I324" s="774" t="s">
        <v>3427</v>
      </c>
      <c r="J324" s="663">
        <v>14890</v>
      </c>
      <c r="K324" s="775">
        <v>0</v>
      </c>
      <c r="L324" s="776"/>
    </row>
    <row r="325" spans="1:12" ht="94.5" x14ac:dyDescent="0.75">
      <c r="A325" s="655">
        <v>323</v>
      </c>
      <c r="B325" s="653" t="s">
        <v>280</v>
      </c>
      <c r="C325" s="654" t="s">
        <v>1964</v>
      </c>
      <c r="D325" s="655" t="s">
        <v>1277</v>
      </c>
      <c r="E325" s="655" t="s">
        <v>328</v>
      </c>
      <c r="F325" s="773" t="s">
        <v>3425</v>
      </c>
      <c r="G325" s="654" t="s">
        <v>3182</v>
      </c>
      <c r="H325" s="654" t="s">
        <v>3426</v>
      </c>
      <c r="I325" s="774" t="s">
        <v>3427</v>
      </c>
      <c r="J325" s="663">
        <v>33619</v>
      </c>
      <c r="K325" s="775">
        <v>0</v>
      </c>
      <c r="L325" s="776"/>
    </row>
    <row r="326" spans="1:12" ht="175.5" x14ac:dyDescent="0.75">
      <c r="A326" s="655">
        <v>324</v>
      </c>
      <c r="B326" s="653" t="s">
        <v>280</v>
      </c>
      <c r="C326" s="654" t="s">
        <v>1964</v>
      </c>
      <c r="D326" s="655" t="s">
        <v>1277</v>
      </c>
      <c r="E326" s="655" t="s">
        <v>328</v>
      </c>
      <c r="F326" s="773" t="s">
        <v>3428</v>
      </c>
      <c r="G326" s="654" t="s">
        <v>3158</v>
      </c>
      <c r="H326" s="654" t="s">
        <v>3429</v>
      </c>
      <c r="I326" s="774" t="s">
        <v>3430</v>
      </c>
      <c r="J326" s="663">
        <v>24261</v>
      </c>
      <c r="K326" s="775">
        <v>0</v>
      </c>
      <c r="L326" s="776"/>
    </row>
    <row r="327" spans="1:12" ht="175.5" x14ac:dyDescent="0.75">
      <c r="A327" s="655">
        <v>325</v>
      </c>
      <c r="B327" s="653" t="s">
        <v>280</v>
      </c>
      <c r="C327" s="654" t="s">
        <v>3414</v>
      </c>
      <c r="D327" s="655" t="s">
        <v>1277</v>
      </c>
      <c r="E327" s="655" t="s">
        <v>1300</v>
      </c>
      <c r="F327" s="773" t="s">
        <v>3428</v>
      </c>
      <c r="G327" s="654" t="s">
        <v>3158</v>
      </c>
      <c r="H327" s="654" t="s">
        <v>3429</v>
      </c>
      <c r="I327" s="774" t="s">
        <v>3430</v>
      </c>
      <c r="J327" s="663">
        <v>0</v>
      </c>
      <c r="K327" s="775">
        <v>0</v>
      </c>
      <c r="L327" s="776"/>
    </row>
    <row r="328" spans="1:12" ht="67.5" x14ac:dyDescent="0.75">
      <c r="A328" s="655">
        <v>326</v>
      </c>
      <c r="B328" s="653" t="s">
        <v>280</v>
      </c>
      <c r="C328" s="654" t="s">
        <v>1964</v>
      </c>
      <c r="D328" s="655" t="s">
        <v>1277</v>
      </c>
      <c r="E328" s="655" t="s">
        <v>328</v>
      </c>
      <c r="F328" s="773" t="s">
        <v>3431</v>
      </c>
      <c r="G328" s="654" t="s">
        <v>3432</v>
      </c>
      <c r="H328" s="654" t="s">
        <v>3433</v>
      </c>
      <c r="I328" s="774" t="s">
        <v>3434</v>
      </c>
      <c r="J328" s="663">
        <v>59363</v>
      </c>
      <c r="K328" s="775">
        <v>0</v>
      </c>
      <c r="L328" s="776"/>
    </row>
    <row r="329" spans="1:12" ht="67.5" x14ac:dyDescent="0.75">
      <c r="A329" s="655">
        <v>327</v>
      </c>
      <c r="B329" s="653" t="s">
        <v>280</v>
      </c>
      <c r="C329" s="654" t="s">
        <v>3414</v>
      </c>
      <c r="D329" s="655" t="s">
        <v>1277</v>
      </c>
      <c r="E329" s="655" t="s">
        <v>1300</v>
      </c>
      <c r="F329" s="773" t="s">
        <v>3431</v>
      </c>
      <c r="G329" s="654" t="s">
        <v>3432</v>
      </c>
      <c r="H329" s="654" t="s">
        <v>3433</v>
      </c>
      <c r="I329" s="774" t="s">
        <v>3434</v>
      </c>
      <c r="J329" s="663">
        <v>18565</v>
      </c>
      <c r="K329" s="775">
        <v>0</v>
      </c>
      <c r="L329" s="776"/>
    </row>
    <row r="330" spans="1:12" ht="81" x14ac:dyDescent="0.75">
      <c r="A330" s="655">
        <v>328</v>
      </c>
      <c r="B330" s="653" t="s">
        <v>280</v>
      </c>
      <c r="C330" s="654" t="s">
        <v>3435</v>
      </c>
      <c r="D330" s="655" t="s">
        <v>1277</v>
      </c>
      <c r="E330" s="655" t="s">
        <v>1300</v>
      </c>
      <c r="F330" s="773" t="s">
        <v>3436</v>
      </c>
      <c r="G330" s="654" t="s">
        <v>3114</v>
      </c>
      <c r="H330" s="654" t="s">
        <v>3437</v>
      </c>
      <c r="I330" s="774" t="s">
        <v>3438</v>
      </c>
      <c r="J330" s="663">
        <v>2293.2399999999998</v>
      </c>
      <c r="K330" s="775">
        <v>0</v>
      </c>
      <c r="L330" s="776"/>
    </row>
    <row r="331" spans="1:12" ht="81" x14ac:dyDescent="0.75">
      <c r="A331" s="655">
        <v>329</v>
      </c>
      <c r="B331" s="653" t="s">
        <v>280</v>
      </c>
      <c r="C331" s="654" t="s">
        <v>3414</v>
      </c>
      <c r="D331" s="655" t="s">
        <v>1277</v>
      </c>
      <c r="E331" s="655" t="s">
        <v>1300</v>
      </c>
      <c r="F331" s="773" t="s">
        <v>3439</v>
      </c>
      <c r="G331" s="654" t="s">
        <v>1872</v>
      </c>
      <c r="H331" s="654" t="s">
        <v>3440</v>
      </c>
      <c r="I331" s="774" t="s">
        <v>3441</v>
      </c>
      <c r="J331" s="663">
        <v>0</v>
      </c>
      <c r="K331" s="775">
        <v>0</v>
      </c>
      <c r="L331" s="776" t="s">
        <v>3442</v>
      </c>
    </row>
    <row r="332" spans="1:12" ht="148.5" x14ac:dyDescent="0.75">
      <c r="A332" s="655">
        <v>330</v>
      </c>
      <c r="B332" s="653" t="s">
        <v>280</v>
      </c>
      <c r="C332" s="654" t="s">
        <v>3414</v>
      </c>
      <c r="D332" s="655" t="s">
        <v>1277</v>
      </c>
      <c r="E332" s="655" t="s">
        <v>1300</v>
      </c>
      <c r="F332" s="773" t="s">
        <v>3443</v>
      </c>
      <c r="G332" s="654" t="s">
        <v>3158</v>
      </c>
      <c r="H332" s="654" t="s">
        <v>3444</v>
      </c>
      <c r="I332" s="774" t="s">
        <v>3445</v>
      </c>
      <c r="J332" s="663">
        <v>16103.06</v>
      </c>
      <c r="K332" s="775">
        <v>0</v>
      </c>
      <c r="L332" s="776"/>
    </row>
    <row r="333" spans="1:12" ht="148.5" x14ac:dyDescent="0.75">
      <c r="A333" s="655">
        <v>331</v>
      </c>
      <c r="B333" s="653" t="s">
        <v>280</v>
      </c>
      <c r="C333" s="654" t="s">
        <v>3414</v>
      </c>
      <c r="D333" s="655" t="s">
        <v>1277</v>
      </c>
      <c r="E333" s="655" t="s">
        <v>328</v>
      </c>
      <c r="F333" s="773" t="s">
        <v>3443</v>
      </c>
      <c r="G333" s="654" t="s">
        <v>3158</v>
      </c>
      <c r="H333" s="654" t="s">
        <v>3444</v>
      </c>
      <c r="I333" s="774" t="s">
        <v>3445</v>
      </c>
      <c r="J333" s="663">
        <v>102612.5</v>
      </c>
      <c r="K333" s="775">
        <v>0</v>
      </c>
      <c r="L333" s="776"/>
    </row>
    <row r="334" spans="1:12" ht="81" x14ac:dyDescent="0.75">
      <c r="A334" s="655">
        <v>332</v>
      </c>
      <c r="B334" s="653" t="s">
        <v>280</v>
      </c>
      <c r="C334" s="654" t="s">
        <v>3446</v>
      </c>
      <c r="D334" s="655" t="s">
        <v>1277</v>
      </c>
      <c r="E334" s="655" t="s">
        <v>1300</v>
      </c>
      <c r="F334" s="773" t="s">
        <v>3447</v>
      </c>
      <c r="G334" s="654" t="s">
        <v>3448</v>
      </c>
      <c r="H334" s="654" t="s">
        <v>3449</v>
      </c>
      <c r="I334" s="774" t="s">
        <v>3450</v>
      </c>
      <c r="J334" s="663">
        <v>149525</v>
      </c>
      <c r="K334" s="775">
        <v>0</v>
      </c>
      <c r="L334" s="776"/>
    </row>
    <row r="335" spans="1:12" ht="148.5" x14ac:dyDescent="0.75">
      <c r="A335" s="655">
        <v>333</v>
      </c>
      <c r="B335" s="653" t="s">
        <v>280</v>
      </c>
      <c r="C335" s="654" t="s">
        <v>3451</v>
      </c>
      <c r="D335" s="655" t="s">
        <v>1277</v>
      </c>
      <c r="E335" s="655" t="s">
        <v>1300</v>
      </c>
      <c r="F335" s="773">
        <v>605149</v>
      </c>
      <c r="G335" s="654" t="s">
        <v>3448</v>
      </c>
      <c r="H335" s="654" t="s">
        <v>3452</v>
      </c>
      <c r="I335" s="774" t="s">
        <v>3453</v>
      </c>
      <c r="J335" s="663">
        <v>0</v>
      </c>
      <c r="K335" s="775">
        <v>0</v>
      </c>
      <c r="L335" s="776" t="s">
        <v>3454</v>
      </c>
    </row>
    <row r="336" spans="1:12" ht="162" x14ac:dyDescent="0.75">
      <c r="A336" s="655">
        <v>334</v>
      </c>
      <c r="B336" s="653" t="s">
        <v>280</v>
      </c>
      <c r="C336" s="654" t="s">
        <v>3414</v>
      </c>
      <c r="D336" s="655" t="s">
        <v>1277</v>
      </c>
      <c r="E336" s="655" t="s">
        <v>1300</v>
      </c>
      <c r="F336" s="773" t="s">
        <v>3455</v>
      </c>
      <c r="G336" s="654" t="s">
        <v>3432</v>
      </c>
      <c r="H336" s="654" t="s">
        <v>3456</v>
      </c>
      <c r="I336" s="774" t="s">
        <v>3457</v>
      </c>
      <c r="J336" s="663">
        <v>32497.75</v>
      </c>
      <c r="K336" s="775">
        <v>0</v>
      </c>
      <c r="L336" s="776"/>
    </row>
    <row r="337" spans="1:12" ht="162" x14ac:dyDescent="0.75">
      <c r="A337" s="655">
        <v>335</v>
      </c>
      <c r="B337" s="653" t="s">
        <v>280</v>
      </c>
      <c r="C337" s="654" t="s">
        <v>3414</v>
      </c>
      <c r="D337" s="655" t="s">
        <v>1277</v>
      </c>
      <c r="E337" s="655" t="s">
        <v>328</v>
      </c>
      <c r="F337" s="773" t="s">
        <v>3455</v>
      </c>
      <c r="G337" s="654" t="s">
        <v>3432</v>
      </c>
      <c r="H337" s="654" t="s">
        <v>3456</v>
      </c>
      <c r="I337" s="774" t="s">
        <v>3457</v>
      </c>
      <c r="J337" s="663">
        <v>79875</v>
      </c>
      <c r="K337" s="775">
        <v>0</v>
      </c>
      <c r="L337" s="776"/>
    </row>
    <row r="338" spans="1:12" ht="54" x14ac:dyDescent="0.75">
      <c r="A338" s="655">
        <v>336</v>
      </c>
      <c r="B338" s="653" t="s">
        <v>280</v>
      </c>
      <c r="C338" s="654" t="s">
        <v>3458</v>
      </c>
      <c r="D338" s="655" t="s">
        <v>1277</v>
      </c>
      <c r="E338" s="655" t="s">
        <v>1300</v>
      </c>
      <c r="F338" s="773" t="s">
        <v>3459</v>
      </c>
      <c r="G338" s="654" t="s">
        <v>3460</v>
      </c>
      <c r="H338" s="654" t="s">
        <v>3461</v>
      </c>
      <c r="I338" s="774" t="s">
        <v>3462</v>
      </c>
      <c r="J338" s="663">
        <v>27628.720000000001</v>
      </c>
      <c r="K338" s="775">
        <v>0</v>
      </c>
      <c r="L338" s="776" t="s">
        <v>3463</v>
      </c>
    </row>
    <row r="339" spans="1:12" ht="40.5" x14ac:dyDescent="0.75">
      <c r="A339" s="655">
        <v>337</v>
      </c>
      <c r="B339" s="653" t="s">
        <v>280</v>
      </c>
      <c r="C339" s="654" t="s">
        <v>3464</v>
      </c>
      <c r="D339" s="655" t="s">
        <v>1277</v>
      </c>
      <c r="E339" s="655" t="s">
        <v>1300</v>
      </c>
      <c r="F339" s="773" t="s">
        <v>3465</v>
      </c>
      <c r="G339" s="654" t="s">
        <v>3164</v>
      </c>
      <c r="H339" s="654" t="s">
        <v>3466</v>
      </c>
      <c r="I339" s="774" t="s">
        <v>3467</v>
      </c>
      <c r="J339" s="663">
        <v>0</v>
      </c>
      <c r="K339" s="775">
        <v>0</v>
      </c>
      <c r="L339" s="776"/>
    </row>
    <row r="340" spans="1:12" ht="40.5" x14ac:dyDescent="0.75">
      <c r="A340" s="655">
        <v>338</v>
      </c>
      <c r="B340" s="653" t="s">
        <v>280</v>
      </c>
      <c r="C340" s="654" t="s">
        <v>1964</v>
      </c>
      <c r="D340" s="655" t="s">
        <v>1277</v>
      </c>
      <c r="E340" s="655" t="s">
        <v>328</v>
      </c>
      <c r="F340" s="773" t="s">
        <v>3465</v>
      </c>
      <c r="G340" s="654" t="s">
        <v>3164</v>
      </c>
      <c r="H340" s="654" t="s">
        <v>3466</v>
      </c>
      <c r="I340" s="774" t="s">
        <v>3467</v>
      </c>
      <c r="J340" s="663">
        <v>87080</v>
      </c>
      <c r="K340" s="775">
        <v>0</v>
      </c>
      <c r="L340" s="776"/>
    </row>
    <row r="341" spans="1:12" ht="148.5" x14ac:dyDescent="0.75">
      <c r="A341" s="655">
        <v>339</v>
      </c>
      <c r="B341" s="653" t="s">
        <v>280</v>
      </c>
      <c r="C341" s="654" t="s">
        <v>3464</v>
      </c>
      <c r="D341" s="655" t="s">
        <v>1277</v>
      </c>
      <c r="E341" s="655" t="s">
        <v>1300</v>
      </c>
      <c r="F341" s="773" t="s">
        <v>3465</v>
      </c>
      <c r="G341" s="654" t="s">
        <v>3136</v>
      </c>
      <c r="H341" s="654" t="s">
        <v>3468</v>
      </c>
      <c r="I341" s="774" t="s">
        <v>3469</v>
      </c>
      <c r="J341" s="663">
        <v>11477.33</v>
      </c>
      <c r="K341" s="775">
        <v>0</v>
      </c>
      <c r="L341" s="776"/>
    </row>
    <row r="342" spans="1:12" ht="148.5" x14ac:dyDescent="0.75">
      <c r="A342" s="655">
        <v>340</v>
      </c>
      <c r="B342" s="653" t="s">
        <v>280</v>
      </c>
      <c r="C342" s="654" t="s">
        <v>1964</v>
      </c>
      <c r="D342" s="655" t="s">
        <v>1277</v>
      </c>
      <c r="E342" s="655" t="s">
        <v>328</v>
      </c>
      <c r="F342" s="773" t="s">
        <v>3465</v>
      </c>
      <c r="G342" s="654" t="s">
        <v>3136</v>
      </c>
      <c r="H342" s="654" t="s">
        <v>3468</v>
      </c>
      <c r="I342" s="774" t="s">
        <v>3469</v>
      </c>
      <c r="J342" s="663">
        <v>64000</v>
      </c>
      <c r="K342" s="775">
        <v>0</v>
      </c>
      <c r="L342" s="776"/>
    </row>
    <row r="343" spans="1:12" ht="121.5" x14ac:dyDescent="0.75">
      <c r="A343" s="655">
        <v>341</v>
      </c>
      <c r="B343" s="653" t="s">
        <v>280</v>
      </c>
      <c r="C343" s="654" t="s">
        <v>3464</v>
      </c>
      <c r="D343" s="655" t="s">
        <v>1277</v>
      </c>
      <c r="E343" s="655" t="s">
        <v>1300</v>
      </c>
      <c r="F343" s="773" t="s">
        <v>3470</v>
      </c>
      <c r="G343" s="654" t="s">
        <v>3471</v>
      </c>
      <c r="H343" s="654" t="s">
        <v>3472</v>
      </c>
      <c r="I343" s="658" t="s">
        <v>3473</v>
      </c>
      <c r="J343" s="663">
        <v>0</v>
      </c>
      <c r="K343" s="775">
        <v>0</v>
      </c>
      <c r="L343" s="776"/>
    </row>
    <row r="344" spans="1:12" ht="108" x14ac:dyDescent="0.75">
      <c r="A344" s="655">
        <v>342</v>
      </c>
      <c r="B344" s="653" t="s">
        <v>280</v>
      </c>
      <c r="C344" s="654" t="s">
        <v>3464</v>
      </c>
      <c r="D344" s="655" t="s">
        <v>1277</v>
      </c>
      <c r="E344" s="655" t="s">
        <v>1300</v>
      </c>
      <c r="F344" s="773" t="s">
        <v>3474</v>
      </c>
      <c r="G344" s="654" t="s">
        <v>3114</v>
      </c>
      <c r="H344" s="654" t="s">
        <v>3475</v>
      </c>
      <c r="I344" s="774" t="s">
        <v>3476</v>
      </c>
      <c r="J344" s="663">
        <v>0</v>
      </c>
      <c r="K344" s="775">
        <v>0</v>
      </c>
      <c r="L344" s="776"/>
    </row>
    <row r="345" spans="1:12" ht="94.5" x14ac:dyDescent="0.75">
      <c r="A345" s="655">
        <v>343</v>
      </c>
      <c r="B345" s="653" t="s">
        <v>280</v>
      </c>
      <c r="C345" s="654" t="s">
        <v>3464</v>
      </c>
      <c r="D345" s="655" t="s">
        <v>1277</v>
      </c>
      <c r="E345" s="655" t="s">
        <v>1300</v>
      </c>
      <c r="F345" s="773" t="s">
        <v>3477</v>
      </c>
      <c r="G345" s="654" t="s">
        <v>3471</v>
      </c>
      <c r="H345" s="654" t="s">
        <v>3478</v>
      </c>
      <c r="I345" s="774" t="s">
        <v>3473</v>
      </c>
      <c r="J345" s="663">
        <v>0</v>
      </c>
      <c r="K345" s="775">
        <v>0</v>
      </c>
      <c r="L345" s="776"/>
    </row>
    <row r="346" spans="1:12" ht="81" x14ac:dyDescent="0.75">
      <c r="A346" s="655">
        <v>344</v>
      </c>
      <c r="B346" s="653" t="s">
        <v>280</v>
      </c>
      <c r="C346" s="654" t="s">
        <v>3464</v>
      </c>
      <c r="D346" s="655" t="s">
        <v>1277</v>
      </c>
      <c r="E346" s="655" t="s">
        <v>1300</v>
      </c>
      <c r="F346" s="773" t="s">
        <v>3479</v>
      </c>
      <c r="G346" s="654" t="s">
        <v>3114</v>
      </c>
      <c r="H346" s="654" t="s">
        <v>3480</v>
      </c>
      <c r="I346" s="774" t="s">
        <v>3476</v>
      </c>
      <c r="J346" s="663">
        <v>0</v>
      </c>
      <c r="K346" s="775">
        <v>0</v>
      </c>
      <c r="L346" s="776"/>
    </row>
    <row r="347" spans="1:12" ht="81" x14ac:dyDescent="0.75">
      <c r="A347" s="655">
        <v>345</v>
      </c>
      <c r="B347" s="653" t="s">
        <v>280</v>
      </c>
      <c r="C347" s="654" t="s">
        <v>3481</v>
      </c>
      <c r="D347" s="655" t="s">
        <v>1277</v>
      </c>
      <c r="E347" s="655" t="s">
        <v>1300</v>
      </c>
      <c r="F347" s="773" t="s">
        <v>3482</v>
      </c>
      <c r="G347" s="654" t="s">
        <v>3253</v>
      </c>
      <c r="H347" s="654" t="s">
        <v>3483</v>
      </c>
      <c r="I347" s="774" t="s">
        <v>3484</v>
      </c>
      <c r="J347" s="663">
        <v>0</v>
      </c>
      <c r="K347" s="775">
        <v>0</v>
      </c>
      <c r="L347" s="776"/>
    </row>
    <row r="348" spans="1:12" ht="121.5" x14ac:dyDescent="0.75">
      <c r="A348" s="655">
        <v>346</v>
      </c>
      <c r="B348" s="653" t="s">
        <v>280</v>
      </c>
      <c r="C348" s="654" t="s">
        <v>3414</v>
      </c>
      <c r="D348" s="655" t="s">
        <v>1277</v>
      </c>
      <c r="E348" s="655" t="s">
        <v>1300</v>
      </c>
      <c r="F348" s="773" t="s">
        <v>3485</v>
      </c>
      <c r="G348" s="654" t="s">
        <v>1872</v>
      </c>
      <c r="H348" s="654" t="s">
        <v>3486</v>
      </c>
      <c r="I348" s="774" t="s">
        <v>2929</v>
      </c>
      <c r="J348" s="780">
        <v>13950</v>
      </c>
      <c r="K348" s="775">
        <v>0</v>
      </c>
      <c r="L348" s="776"/>
    </row>
    <row r="349" spans="1:12" ht="81" x14ac:dyDescent="0.75">
      <c r="A349" s="655">
        <v>347</v>
      </c>
      <c r="B349" s="653" t="s">
        <v>280</v>
      </c>
      <c r="C349" s="654" t="s">
        <v>3414</v>
      </c>
      <c r="D349" s="655" t="s">
        <v>1277</v>
      </c>
      <c r="E349" s="655" t="s">
        <v>1300</v>
      </c>
      <c r="F349" s="773" t="s">
        <v>3487</v>
      </c>
      <c r="G349" s="654" t="s">
        <v>3152</v>
      </c>
      <c r="H349" s="654" t="s">
        <v>3488</v>
      </c>
      <c r="I349" s="658" t="s">
        <v>3489</v>
      </c>
      <c r="J349" s="663">
        <v>0</v>
      </c>
      <c r="K349" s="775">
        <v>0</v>
      </c>
      <c r="L349" s="776"/>
    </row>
    <row r="350" spans="1:12" ht="189" x14ac:dyDescent="0.75">
      <c r="A350" s="655">
        <v>348</v>
      </c>
      <c r="B350" s="653" t="s">
        <v>280</v>
      </c>
      <c r="C350" s="654" t="s">
        <v>3414</v>
      </c>
      <c r="D350" s="655" t="s">
        <v>1277</v>
      </c>
      <c r="E350" s="655" t="s">
        <v>1300</v>
      </c>
      <c r="F350" s="773" t="s">
        <v>3490</v>
      </c>
      <c r="G350" s="654" t="s">
        <v>3158</v>
      </c>
      <c r="H350" s="654" t="s">
        <v>3491</v>
      </c>
      <c r="I350" s="774" t="s">
        <v>3492</v>
      </c>
      <c r="J350" s="663">
        <v>60900</v>
      </c>
      <c r="K350" s="775">
        <v>0</v>
      </c>
      <c r="L350" s="776"/>
    </row>
    <row r="351" spans="1:12" ht="189" x14ac:dyDescent="0.75">
      <c r="A351" s="655">
        <v>349</v>
      </c>
      <c r="B351" s="653" t="s">
        <v>280</v>
      </c>
      <c r="C351" s="654" t="s">
        <v>1964</v>
      </c>
      <c r="D351" s="655" t="s">
        <v>1277</v>
      </c>
      <c r="E351" s="655" t="s">
        <v>328</v>
      </c>
      <c r="F351" s="773" t="s">
        <v>3490</v>
      </c>
      <c r="G351" s="654" t="s">
        <v>3158</v>
      </c>
      <c r="H351" s="654" t="s">
        <v>3491</v>
      </c>
      <c r="I351" s="774" t="s">
        <v>3492</v>
      </c>
      <c r="J351" s="663">
        <v>50968.75</v>
      </c>
      <c r="K351" s="775">
        <v>0</v>
      </c>
      <c r="L351" s="776"/>
    </row>
    <row r="352" spans="1:12" ht="81" x14ac:dyDescent="0.75">
      <c r="A352" s="655">
        <v>350</v>
      </c>
      <c r="B352" s="653" t="s">
        <v>280</v>
      </c>
      <c r="C352" s="654" t="s">
        <v>3414</v>
      </c>
      <c r="D352" s="655" t="s">
        <v>1277</v>
      </c>
      <c r="E352" s="655" t="s">
        <v>1300</v>
      </c>
      <c r="F352" s="774" t="s">
        <v>3493</v>
      </c>
      <c r="G352" s="654" t="s">
        <v>3253</v>
      </c>
      <c r="H352" s="654" t="s">
        <v>3494</v>
      </c>
      <c r="I352" s="774" t="s">
        <v>3495</v>
      </c>
      <c r="J352" s="663">
        <v>19333.330000000002</v>
      </c>
      <c r="K352" s="775">
        <v>0</v>
      </c>
      <c r="L352" s="776"/>
    </row>
    <row r="353" spans="1:12" ht="135" x14ac:dyDescent="0.75">
      <c r="A353" s="655">
        <v>351</v>
      </c>
      <c r="B353" s="653" t="s">
        <v>280</v>
      </c>
      <c r="C353" s="654" t="s">
        <v>2995</v>
      </c>
      <c r="D353" s="655" t="s">
        <v>1277</v>
      </c>
      <c r="E353" s="655" t="s">
        <v>389</v>
      </c>
      <c r="F353" s="773" t="s">
        <v>3496</v>
      </c>
      <c r="G353" s="654" t="s">
        <v>1759</v>
      </c>
      <c r="H353" s="654" t="s">
        <v>3497</v>
      </c>
      <c r="I353" s="783" t="s">
        <v>3498</v>
      </c>
      <c r="J353" s="780">
        <v>321679.22000000003</v>
      </c>
      <c r="K353" s="775">
        <v>0</v>
      </c>
      <c r="L353" s="776" t="s">
        <v>3499</v>
      </c>
    </row>
    <row r="354" spans="1:12" ht="94.5" x14ac:dyDescent="0.75">
      <c r="A354" s="655">
        <v>352</v>
      </c>
      <c r="B354" s="653" t="s">
        <v>280</v>
      </c>
      <c r="C354" s="654" t="s">
        <v>2995</v>
      </c>
      <c r="D354" s="655" t="s">
        <v>1277</v>
      </c>
      <c r="E354" s="655" t="s">
        <v>389</v>
      </c>
      <c r="F354" s="773" t="s">
        <v>3500</v>
      </c>
      <c r="G354" s="654" t="s">
        <v>3501</v>
      </c>
      <c r="H354" s="654" t="s">
        <v>3502</v>
      </c>
      <c r="I354" s="783" t="s">
        <v>3503</v>
      </c>
      <c r="J354" s="780">
        <v>60516.15</v>
      </c>
      <c r="K354" s="784">
        <v>0</v>
      </c>
      <c r="L354" s="776"/>
    </row>
    <row r="355" spans="1:12" ht="81" x14ac:dyDescent="0.75">
      <c r="A355" s="655">
        <v>353</v>
      </c>
      <c r="B355" s="653" t="s">
        <v>280</v>
      </c>
      <c r="C355" s="654" t="s">
        <v>2995</v>
      </c>
      <c r="D355" s="655" t="s">
        <v>1277</v>
      </c>
      <c r="E355" s="655" t="s">
        <v>389</v>
      </c>
      <c r="F355" s="773" t="s">
        <v>3504</v>
      </c>
      <c r="G355" s="654" t="s">
        <v>3505</v>
      </c>
      <c r="H355" s="654" t="s">
        <v>3506</v>
      </c>
      <c r="I355" s="783" t="s">
        <v>3507</v>
      </c>
      <c r="J355" s="780">
        <v>51970.92</v>
      </c>
      <c r="K355" s="784">
        <v>0</v>
      </c>
      <c r="L355" s="776"/>
    </row>
    <row r="356" spans="1:12" ht="148.5" x14ac:dyDescent="0.75">
      <c r="A356" s="655">
        <v>354</v>
      </c>
      <c r="B356" s="653" t="s">
        <v>280</v>
      </c>
      <c r="C356" s="654" t="s">
        <v>2995</v>
      </c>
      <c r="D356" s="655" t="s">
        <v>1277</v>
      </c>
      <c r="E356" s="655" t="s">
        <v>389</v>
      </c>
      <c r="F356" s="773" t="s">
        <v>3508</v>
      </c>
      <c r="G356" s="654" t="s">
        <v>3509</v>
      </c>
      <c r="H356" s="654" t="s">
        <v>3510</v>
      </c>
      <c r="I356" s="783" t="s">
        <v>3511</v>
      </c>
      <c r="J356" s="780">
        <v>639205.66</v>
      </c>
      <c r="K356" s="780">
        <v>378058.33</v>
      </c>
      <c r="L356" s="776" t="s">
        <v>3512</v>
      </c>
    </row>
    <row r="357" spans="1:12" ht="94.5" x14ac:dyDescent="0.75">
      <c r="A357" s="655">
        <v>355</v>
      </c>
      <c r="B357" s="653" t="s">
        <v>280</v>
      </c>
      <c r="C357" s="654" t="s">
        <v>2995</v>
      </c>
      <c r="D357" s="655" t="s">
        <v>1277</v>
      </c>
      <c r="E357" s="655" t="s">
        <v>389</v>
      </c>
      <c r="F357" s="773" t="s">
        <v>2999</v>
      </c>
      <c r="G357" s="654" t="s">
        <v>3513</v>
      </c>
      <c r="H357" s="654" t="s">
        <v>3514</v>
      </c>
      <c r="I357" s="783" t="s">
        <v>3515</v>
      </c>
      <c r="J357" s="780">
        <v>164847.07999999999</v>
      </c>
      <c r="K357" s="784">
        <v>0</v>
      </c>
      <c r="L357" s="776"/>
    </row>
    <row r="358" spans="1:12" ht="67.5" x14ac:dyDescent="0.75">
      <c r="A358" s="655">
        <v>356</v>
      </c>
      <c r="B358" s="653" t="s">
        <v>280</v>
      </c>
      <c r="C358" s="654" t="s">
        <v>2995</v>
      </c>
      <c r="D358" s="655" t="s">
        <v>1277</v>
      </c>
      <c r="E358" s="655" t="s">
        <v>389</v>
      </c>
      <c r="F358" s="773" t="s">
        <v>3516</v>
      </c>
      <c r="G358" s="654" t="s">
        <v>3517</v>
      </c>
      <c r="H358" s="654" t="s">
        <v>3518</v>
      </c>
      <c r="I358" s="783" t="s">
        <v>3519</v>
      </c>
      <c r="J358" s="780">
        <v>275584.78999999998</v>
      </c>
      <c r="K358" s="784">
        <v>0</v>
      </c>
      <c r="L358" s="776" t="s">
        <v>3520</v>
      </c>
    </row>
    <row r="359" spans="1:12" ht="202.5" x14ac:dyDescent="0.75">
      <c r="A359" s="655">
        <v>357</v>
      </c>
      <c r="B359" s="653" t="s">
        <v>280</v>
      </c>
      <c r="C359" s="654" t="s">
        <v>2995</v>
      </c>
      <c r="D359" s="655" t="s">
        <v>1277</v>
      </c>
      <c r="E359" s="655" t="s">
        <v>328</v>
      </c>
      <c r="F359" s="773" t="s">
        <v>3521</v>
      </c>
      <c r="G359" s="654" t="s">
        <v>3517</v>
      </c>
      <c r="H359" s="654" t="s">
        <v>3522</v>
      </c>
      <c r="I359" s="658" t="s">
        <v>3523</v>
      </c>
      <c r="J359" s="663">
        <v>274887.42</v>
      </c>
      <c r="K359" s="775">
        <v>0</v>
      </c>
      <c r="L359" s="776" t="s">
        <v>3520</v>
      </c>
    </row>
    <row r="360" spans="1:12" ht="121.5" x14ac:dyDescent="0.75">
      <c r="A360" s="655">
        <v>358</v>
      </c>
      <c r="B360" s="653" t="s">
        <v>280</v>
      </c>
      <c r="C360" s="654" t="s">
        <v>2995</v>
      </c>
      <c r="D360" s="655" t="s">
        <v>1277</v>
      </c>
      <c r="E360" s="655" t="s">
        <v>328</v>
      </c>
      <c r="F360" s="773" t="s">
        <v>3524</v>
      </c>
      <c r="G360" s="654" t="s">
        <v>3505</v>
      </c>
      <c r="H360" s="654" t="s">
        <v>3525</v>
      </c>
      <c r="I360" s="658" t="s">
        <v>3526</v>
      </c>
      <c r="J360" s="663">
        <v>288617.12</v>
      </c>
      <c r="K360" s="775">
        <v>0</v>
      </c>
      <c r="L360" s="776" t="s">
        <v>3520</v>
      </c>
    </row>
    <row r="361" spans="1:12" ht="283.5" x14ac:dyDescent="0.75">
      <c r="A361" s="655">
        <v>359</v>
      </c>
      <c r="B361" s="653" t="s">
        <v>280</v>
      </c>
      <c r="C361" s="654" t="s">
        <v>2995</v>
      </c>
      <c r="D361" s="655" t="s">
        <v>1277</v>
      </c>
      <c r="E361" s="655" t="s">
        <v>328</v>
      </c>
      <c r="F361" s="773" t="s">
        <v>3527</v>
      </c>
      <c r="G361" s="654" t="s">
        <v>3517</v>
      </c>
      <c r="H361" s="654" t="s">
        <v>3528</v>
      </c>
      <c r="I361" s="658" t="s">
        <v>3529</v>
      </c>
      <c r="J361" s="780">
        <v>504917.14</v>
      </c>
      <c r="K361" s="775">
        <v>0</v>
      </c>
      <c r="L361" s="776" t="s">
        <v>3520</v>
      </c>
    </row>
    <row r="362" spans="1:12" ht="67.5" x14ac:dyDescent="0.75">
      <c r="A362" s="655">
        <v>360</v>
      </c>
      <c r="B362" s="653" t="s">
        <v>280</v>
      </c>
      <c r="C362" s="654" t="s">
        <v>3530</v>
      </c>
      <c r="D362" s="655" t="s">
        <v>1277</v>
      </c>
      <c r="E362" s="655" t="s">
        <v>328</v>
      </c>
      <c r="F362" s="773">
        <v>20037</v>
      </c>
      <c r="G362" s="654" t="s">
        <v>3517</v>
      </c>
      <c r="H362" s="654" t="s">
        <v>3531</v>
      </c>
      <c r="I362" s="658" t="s">
        <v>3532</v>
      </c>
      <c r="J362" s="663">
        <v>13719.69</v>
      </c>
      <c r="K362" s="775">
        <v>0</v>
      </c>
      <c r="L362" s="776"/>
    </row>
    <row r="363" spans="1:12" ht="135" x14ac:dyDescent="0.75">
      <c r="A363" s="655">
        <v>361</v>
      </c>
      <c r="B363" s="653" t="s">
        <v>280</v>
      </c>
      <c r="C363" s="654" t="s">
        <v>3530</v>
      </c>
      <c r="D363" s="655" t="s">
        <v>1277</v>
      </c>
      <c r="E363" s="655" t="s">
        <v>328</v>
      </c>
      <c r="F363" s="773">
        <v>20141</v>
      </c>
      <c r="G363" s="654" t="s">
        <v>3505</v>
      </c>
      <c r="H363" s="654" t="s">
        <v>3533</v>
      </c>
      <c r="I363" s="658" t="s">
        <v>3534</v>
      </c>
      <c r="J363" s="663">
        <v>68905.8</v>
      </c>
      <c r="K363" s="775">
        <v>0</v>
      </c>
      <c r="L363" s="776"/>
    </row>
    <row r="364" spans="1:12" ht="40.5" x14ac:dyDescent="0.75">
      <c r="A364" s="655">
        <v>362</v>
      </c>
      <c r="B364" s="653" t="s">
        <v>280</v>
      </c>
      <c r="C364" s="654" t="s">
        <v>3530</v>
      </c>
      <c r="D364" s="655" t="s">
        <v>1277</v>
      </c>
      <c r="E364" s="655" t="s">
        <v>328</v>
      </c>
      <c r="F364" s="773">
        <v>21156</v>
      </c>
      <c r="G364" s="654" t="s">
        <v>1759</v>
      </c>
      <c r="H364" s="654" t="s">
        <v>2422</v>
      </c>
      <c r="I364" s="785" t="s">
        <v>3534</v>
      </c>
      <c r="J364" s="663">
        <v>3001.38</v>
      </c>
      <c r="K364" s="775">
        <v>0</v>
      </c>
      <c r="L364" s="776"/>
    </row>
    <row r="365" spans="1:12" ht="94.5" x14ac:dyDescent="0.75">
      <c r="A365" s="694">
        <v>363</v>
      </c>
      <c r="B365" s="692" t="s">
        <v>282</v>
      </c>
      <c r="C365" s="693" t="s">
        <v>3535</v>
      </c>
      <c r="D365" s="694" t="s">
        <v>1277</v>
      </c>
      <c r="E365" s="694" t="s">
        <v>328</v>
      </c>
      <c r="F365" s="786" t="s">
        <v>3536</v>
      </c>
      <c r="G365" s="787" t="s">
        <v>2123</v>
      </c>
      <c r="H365" s="787" t="s">
        <v>3537</v>
      </c>
      <c r="I365" s="788" t="s">
        <v>3231</v>
      </c>
      <c r="J365" s="789">
        <v>14910</v>
      </c>
      <c r="K365" s="697"/>
      <c r="L365" s="697"/>
    </row>
    <row r="366" spans="1:12" ht="148.5" x14ac:dyDescent="0.75">
      <c r="A366" s="694">
        <v>364</v>
      </c>
      <c r="B366" s="692" t="s">
        <v>282</v>
      </c>
      <c r="C366" s="787" t="s">
        <v>3535</v>
      </c>
      <c r="D366" s="694" t="s">
        <v>1277</v>
      </c>
      <c r="E366" s="694" t="s">
        <v>328</v>
      </c>
      <c r="F366" s="786" t="s">
        <v>3538</v>
      </c>
      <c r="G366" s="787" t="s">
        <v>3539</v>
      </c>
      <c r="H366" s="787" t="s">
        <v>3540</v>
      </c>
      <c r="I366" s="788" t="s">
        <v>3231</v>
      </c>
      <c r="J366" s="789">
        <v>18400</v>
      </c>
      <c r="K366" s="697"/>
      <c r="L366" s="697"/>
    </row>
    <row r="367" spans="1:12" ht="94.5" x14ac:dyDescent="0.75">
      <c r="A367" s="694">
        <v>365</v>
      </c>
      <c r="B367" s="692" t="s">
        <v>282</v>
      </c>
      <c r="C367" s="787" t="s">
        <v>3535</v>
      </c>
      <c r="D367" s="694" t="s">
        <v>1277</v>
      </c>
      <c r="E367" s="694" t="s">
        <v>328</v>
      </c>
      <c r="F367" s="786" t="s">
        <v>3541</v>
      </c>
      <c r="G367" s="787" t="s">
        <v>3542</v>
      </c>
      <c r="H367" s="787" t="s">
        <v>3543</v>
      </c>
      <c r="I367" s="788" t="s">
        <v>3231</v>
      </c>
      <c r="J367" s="789">
        <v>9763</v>
      </c>
      <c r="K367" s="697"/>
      <c r="L367" s="697"/>
    </row>
    <row r="368" spans="1:12" ht="108" x14ac:dyDescent="0.75">
      <c r="A368" s="694">
        <v>366</v>
      </c>
      <c r="B368" s="692" t="s">
        <v>282</v>
      </c>
      <c r="C368" s="787" t="s">
        <v>3535</v>
      </c>
      <c r="D368" s="694" t="s">
        <v>1277</v>
      </c>
      <c r="E368" s="694" t="s">
        <v>328</v>
      </c>
      <c r="F368" s="786" t="s">
        <v>3544</v>
      </c>
      <c r="G368" s="787" t="s">
        <v>3545</v>
      </c>
      <c r="H368" s="787" t="s">
        <v>3546</v>
      </c>
      <c r="I368" s="788" t="s">
        <v>3547</v>
      </c>
      <c r="J368" s="789">
        <v>8750</v>
      </c>
      <c r="K368" s="697"/>
      <c r="L368" s="697"/>
    </row>
    <row r="369" spans="1:12" ht="94.5" x14ac:dyDescent="0.75">
      <c r="A369" s="694">
        <v>367</v>
      </c>
      <c r="B369" s="692" t="s">
        <v>282</v>
      </c>
      <c r="C369" s="787" t="s">
        <v>3535</v>
      </c>
      <c r="D369" s="694" t="s">
        <v>1277</v>
      </c>
      <c r="E369" s="694" t="s">
        <v>328</v>
      </c>
      <c r="F369" s="786" t="s">
        <v>3548</v>
      </c>
      <c r="G369" s="787" t="s">
        <v>3549</v>
      </c>
      <c r="H369" s="787" t="s">
        <v>3550</v>
      </c>
      <c r="I369" s="788" t="s">
        <v>3551</v>
      </c>
      <c r="J369" s="789">
        <v>23620</v>
      </c>
      <c r="K369" s="697"/>
      <c r="L369" s="697"/>
    </row>
    <row r="370" spans="1:12" ht="81" x14ac:dyDescent="0.75">
      <c r="A370" s="694">
        <v>368</v>
      </c>
      <c r="B370" s="692" t="s">
        <v>282</v>
      </c>
      <c r="C370" s="787" t="s">
        <v>3535</v>
      </c>
      <c r="D370" s="694" t="s">
        <v>1277</v>
      </c>
      <c r="E370" s="694" t="s">
        <v>328</v>
      </c>
      <c r="F370" s="786" t="s">
        <v>3552</v>
      </c>
      <c r="G370" s="787" t="s">
        <v>3553</v>
      </c>
      <c r="H370" s="787" t="s">
        <v>3554</v>
      </c>
      <c r="I370" s="788" t="s">
        <v>3231</v>
      </c>
      <c r="J370" s="789">
        <v>33161</v>
      </c>
      <c r="K370" s="697"/>
      <c r="L370" s="697"/>
    </row>
    <row r="371" spans="1:12" ht="121.5" x14ac:dyDescent="0.75">
      <c r="A371" s="694">
        <v>369</v>
      </c>
      <c r="B371" s="692" t="s">
        <v>282</v>
      </c>
      <c r="C371" s="787" t="s">
        <v>3535</v>
      </c>
      <c r="D371" s="694" t="s">
        <v>1277</v>
      </c>
      <c r="E371" s="694" t="s">
        <v>328</v>
      </c>
      <c r="F371" s="786" t="s">
        <v>3555</v>
      </c>
      <c r="G371" s="787" t="s">
        <v>3556</v>
      </c>
      <c r="H371" s="787" t="s">
        <v>3557</v>
      </c>
      <c r="I371" s="788" t="s">
        <v>3231</v>
      </c>
      <c r="J371" s="789">
        <v>15000</v>
      </c>
      <c r="K371" s="697"/>
      <c r="L371" s="697"/>
    </row>
    <row r="372" spans="1:12" ht="54" x14ac:dyDescent="0.75">
      <c r="A372" s="694">
        <v>370</v>
      </c>
      <c r="B372" s="692" t="s">
        <v>282</v>
      </c>
      <c r="C372" s="787" t="s">
        <v>3535</v>
      </c>
      <c r="D372" s="694" t="s">
        <v>1277</v>
      </c>
      <c r="E372" s="694" t="s">
        <v>328</v>
      </c>
      <c r="F372" s="786" t="s">
        <v>3558</v>
      </c>
      <c r="G372" s="787" t="s">
        <v>3559</v>
      </c>
      <c r="H372" s="787" t="s">
        <v>3560</v>
      </c>
      <c r="I372" s="788" t="s">
        <v>3234</v>
      </c>
      <c r="J372" s="789">
        <v>8000</v>
      </c>
      <c r="K372" s="697"/>
      <c r="L372" s="697"/>
    </row>
    <row r="373" spans="1:12" ht="108" x14ac:dyDescent="0.75">
      <c r="A373" s="694">
        <v>371</v>
      </c>
      <c r="B373" s="692" t="s">
        <v>282</v>
      </c>
      <c r="C373" s="787" t="s">
        <v>3535</v>
      </c>
      <c r="D373" s="694" t="s">
        <v>1277</v>
      </c>
      <c r="E373" s="694" t="s">
        <v>328</v>
      </c>
      <c r="F373" s="786" t="s">
        <v>3561</v>
      </c>
      <c r="G373" s="787" t="s">
        <v>3562</v>
      </c>
      <c r="H373" s="787" t="s">
        <v>3563</v>
      </c>
      <c r="I373" s="788" t="s">
        <v>3244</v>
      </c>
      <c r="J373" s="789">
        <v>54158</v>
      </c>
      <c r="K373" s="697"/>
      <c r="L373" s="697"/>
    </row>
    <row r="374" spans="1:12" ht="94.5" x14ac:dyDescent="0.75">
      <c r="A374" s="694">
        <v>372</v>
      </c>
      <c r="B374" s="692" t="s">
        <v>282</v>
      </c>
      <c r="C374" s="787" t="s">
        <v>3535</v>
      </c>
      <c r="D374" s="694" t="s">
        <v>1277</v>
      </c>
      <c r="E374" s="694" t="s">
        <v>328</v>
      </c>
      <c r="F374" s="786" t="s">
        <v>3564</v>
      </c>
      <c r="G374" s="787" t="s">
        <v>3565</v>
      </c>
      <c r="H374" s="787" t="s">
        <v>3566</v>
      </c>
      <c r="I374" s="788" t="s">
        <v>3244</v>
      </c>
      <c r="J374" s="789">
        <v>21263</v>
      </c>
      <c r="K374" s="697"/>
      <c r="L374" s="697"/>
    </row>
    <row r="375" spans="1:12" ht="135" x14ac:dyDescent="0.75">
      <c r="A375" s="694">
        <v>373</v>
      </c>
      <c r="B375" s="692" t="s">
        <v>282</v>
      </c>
      <c r="C375" s="787" t="s">
        <v>3535</v>
      </c>
      <c r="D375" s="694" t="s">
        <v>1277</v>
      </c>
      <c r="E375" s="694" t="s">
        <v>328</v>
      </c>
      <c r="F375" s="786" t="s">
        <v>3567</v>
      </c>
      <c r="G375" s="787" t="s">
        <v>3568</v>
      </c>
      <c r="H375" s="787" t="s">
        <v>3569</v>
      </c>
      <c r="I375" s="788" t="s">
        <v>3244</v>
      </c>
      <c r="J375" s="789">
        <v>60000</v>
      </c>
      <c r="K375" s="697"/>
      <c r="L375" s="697"/>
    </row>
    <row r="376" spans="1:12" ht="121.5" x14ac:dyDescent="0.75">
      <c r="A376" s="694">
        <v>374</v>
      </c>
      <c r="B376" s="692" t="s">
        <v>282</v>
      </c>
      <c r="C376" s="787" t="s">
        <v>3535</v>
      </c>
      <c r="D376" s="694" t="s">
        <v>1277</v>
      </c>
      <c r="E376" s="694" t="s">
        <v>328</v>
      </c>
      <c r="F376" s="786" t="s">
        <v>3570</v>
      </c>
      <c r="G376" s="787" t="s">
        <v>2132</v>
      </c>
      <c r="H376" s="787" t="s">
        <v>3571</v>
      </c>
      <c r="I376" s="788" t="s">
        <v>3572</v>
      </c>
      <c r="J376" s="789">
        <v>60790</v>
      </c>
      <c r="K376" s="697"/>
      <c r="L376" s="697"/>
    </row>
    <row r="377" spans="1:12" ht="81" x14ac:dyDescent="0.75">
      <c r="A377" s="694">
        <v>375</v>
      </c>
      <c r="B377" s="692" t="s">
        <v>282</v>
      </c>
      <c r="C377" s="787" t="s">
        <v>3535</v>
      </c>
      <c r="D377" s="694" t="s">
        <v>1277</v>
      </c>
      <c r="E377" s="694" t="s">
        <v>328</v>
      </c>
      <c r="F377" s="786" t="s">
        <v>3573</v>
      </c>
      <c r="G377" s="787" t="s">
        <v>2123</v>
      </c>
      <c r="H377" s="787" t="s">
        <v>3574</v>
      </c>
      <c r="I377" s="788" t="s">
        <v>3575</v>
      </c>
      <c r="J377" s="789">
        <v>8770</v>
      </c>
      <c r="K377" s="697"/>
      <c r="L377" s="697"/>
    </row>
    <row r="378" spans="1:12" ht="67.5" x14ac:dyDescent="0.75">
      <c r="A378" s="694">
        <v>376</v>
      </c>
      <c r="B378" s="692" t="s">
        <v>282</v>
      </c>
      <c r="C378" s="787" t="s">
        <v>3535</v>
      </c>
      <c r="D378" s="694" t="s">
        <v>1277</v>
      </c>
      <c r="E378" s="694" t="s">
        <v>328</v>
      </c>
      <c r="F378" s="786" t="s">
        <v>3576</v>
      </c>
      <c r="G378" s="787" t="s">
        <v>3577</v>
      </c>
      <c r="H378" s="787" t="s">
        <v>3578</v>
      </c>
      <c r="I378" s="788" t="s">
        <v>3240</v>
      </c>
      <c r="J378" s="789">
        <v>18533</v>
      </c>
      <c r="K378" s="697"/>
      <c r="L378" s="697"/>
    </row>
    <row r="379" spans="1:12" ht="94.5" x14ac:dyDescent="0.75">
      <c r="A379" s="694">
        <v>377</v>
      </c>
      <c r="B379" s="692" t="s">
        <v>282</v>
      </c>
      <c r="C379" s="787" t="s">
        <v>3535</v>
      </c>
      <c r="D379" s="694" t="s">
        <v>1277</v>
      </c>
      <c r="E379" s="694" t="s">
        <v>328</v>
      </c>
      <c r="F379" s="786" t="s">
        <v>3579</v>
      </c>
      <c r="G379" s="787" t="s">
        <v>3580</v>
      </c>
      <c r="H379" s="787" t="s">
        <v>3581</v>
      </c>
      <c r="I379" s="788" t="s">
        <v>3244</v>
      </c>
      <c r="J379" s="789">
        <v>36730</v>
      </c>
      <c r="K379" s="697"/>
      <c r="L379" s="697"/>
    </row>
    <row r="380" spans="1:12" ht="94.5" x14ac:dyDescent="0.75">
      <c r="A380" s="694">
        <v>378</v>
      </c>
      <c r="B380" s="692" t="s">
        <v>282</v>
      </c>
      <c r="C380" s="787" t="s">
        <v>3535</v>
      </c>
      <c r="D380" s="694" t="s">
        <v>1277</v>
      </c>
      <c r="E380" s="694" t="s">
        <v>328</v>
      </c>
      <c r="F380" s="786" t="s">
        <v>3582</v>
      </c>
      <c r="G380" s="787" t="s">
        <v>3583</v>
      </c>
      <c r="H380" s="787" t="s">
        <v>3584</v>
      </c>
      <c r="I380" s="788" t="s">
        <v>3244</v>
      </c>
      <c r="J380" s="789">
        <v>60000</v>
      </c>
      <c r="K380" s="697"/>
      <c r="L380" s="697"/>
    </row>
    <row r="381" spans="1:12" ht="175.5" x14ac:dyDescent="0.75">
      <c r="A381" s="694">
        <v>379</v>
      </c>
      <c r="B381" s="692" t="s">
        <v>282</v>
      </c>
      <c r="C381" s="787" t="s">
        <v>3535</v>
      </c>
      <c r="D381" s="694" t="s">
        <v>1277</v>
      </c>
      <c r="E381" s="694" t="s">
        <v>328</v>
      </c>
      <c r="F381" s="786" t="s">
        <v>3585</v>
      </c>
      <c r="G381" s="787" t="s">
        <v>3586</v>
      </c>
      <c r="H381" s="787" t="s">
        <v>3587</v>
      </c>
      <c r="I381" s="788" t="s">
        <v>3244</v>
      </c>
      <c r="J381" s="789">
        <v>11504</v>
      </c>
      <c r="K381" s="697"/>
      <c r="L381" s="697"/>
    </row>
    <row r="382" spans="1:12" ht="108" x14ac:dyDescent="0.75">
      <c r="A382" s="694">
        <v>380</v>
      </c>
      <c r="B382" s="692" t="s">
        <v>282</v>
      </c>
      <c r="C382" s="787" t="s">
        <v>3535</v>
      </c>
      <c r="D382" s="694" t="s">
        <v>1277</v>
      </c>
      <c r="E382" s="694" t="s">
        <v>328</v>
      </c>
      <c r="F382" s="786" t="s">
        <v>3588</v>
      </c>
      <c r="G382" s="787" t="s">
        <v>3589</v>
      </c>
      <c r="H382" s="787" t="s">
        <v>3590</v>
      </c>
      <c r="I382" s="788" t="s">
        <v>3575</v>
      </c>
      <c r="J382" s="789">
        <v>14012</v>
      </c>
      <c r="K382" s="697"/>
      <c r="L382" s="697"/>
    </row>
    <row r="383" spans="1:12" ht="40.5" x14ac:dyDescent="0.75">
      <c r="A383" s="694">
        <v>381</v>
      </c>
      <c r="B383" s="692" t="s">
        <v>282</v>
      </c>
      <c r="C383" s="787" t="s">
        <v>3535</v>
      </c>
      <c r="D383" s="694" t="s">
        <v>1277</v>
      </c>
      <c r="E383" s="694" t="s">
        <v>328</v>
      </c>
      <c r="F383" s="786" t="s">
        <v>3591</v>
      </c>
      <c r="G383" s="787" t="s">
        <v>3592</v>
      </c>
      <c r="H383" s="787" t="s">
        <v>3593</v>
      </c>
      <c r="I383" s="788" t="s">
        <v>3244</v>
      </c>
      <c r="J383" s="789">
        <v>60000</v>
      </c>
      <c r="K383" s="697"/>
      <c r="L383" s="697"/>
    </row>
    <row r="384" spans="1:12" ht="81" x14ac:dyDescent="0.75">
      <c r="A384" s="694">
        <v>382</v>
      </c>
      <c r="B384" s="692" t="s">
        <v>282</v>
      </c>
      <c r="C384" s="787" t="s">
        <v>3535</v>
      </c>
      <c r="D384" s="694" t="s">
        <v>1277</v>
      </c>
      <c r="E384" s="694" t="s">
        <v>328</v>
      </c>
      <c r="F384" s="786" t="s">
        <v>3594</v>
      </c>
      <c r="G384" s="787" t="s">
        <v>3595</v>
      </c>
      <c r="H384" s="787" t="s">
        <v>3596</v>
      </c>
      <c r="I384" s="788" t="s">
        <v>3255</v>
      </c>
      <c r="J384" s="789">
        <v>63600</v>
      </c>
      <c r="K384" s="697"/>
      <c r="L384" s="697"/>
    </row>
    <row r="385" spans="1:12" ht="54" x14ac:dyDescent="0.75">
      <c r="A385" s="694">
        <v>383</v>
      </c>
      <c r="B385" s="692" t="s">
        <v>282</v>
      </c>
      <c r="C385" s="787" t="s">
        <v>3535</v>
      </c>
      <c r="D385" s="694" t="s">
        <v>1277</v>
      </c>
      <c r="E385" s="694" t="s">
        <v>328</v>
      </c>
      <c r="F385" s="786" t="s">
        <v>3597</v>
      </c>
      <c r="G385" s="787" t="s">
        <v>3598</v>
      </c>
      <c r="H385" s="787" t="s">
        <v>3599</v>
      </c>
      <c r="I385" s="788" t="s">
        <v>3600</v>
      </c>
      <c r="J385" s="789">
        <v>50337</v>
      </c>
      <c r="K385" s="697"/>
      <c r="L385" s="697"/>
    </row>
    <row r="386" spans="1:12" ht="81" x14ac:dyDescent="0.75">
      <c r="A386" s="694">
        <v>384</v>
      </c>
      <c r="B386" s="692" t="s">
        <v>282</v>
      </c>
      <c r="C386" s="787" t="s">
        <v>3535</v>
      </c>
      <c r="D386" s="694" t="s">
        <v>1277</v>
      </c>
      <c r="E386" s="694" t="s">
        <v>328</v>
      </c>
      <c r="F386" s="786" t="s">
        <v>3601</v>
      </c>
      <c r="G386" s="787" t="s">
        <v>3602</v>
      </c>
      <c r="H386" s="787" t="s">
        <v>3603</v>
      </c>
      <c r="I386" s="788" t="s">
        <v>3255</v>
      </c>
      <c r="J386" s="789">
        <v>9300</v>
      </c>
      <c r="K386" s="697"/>
      <c r="L386" s="697"/>
    </row>
    <row r="387" spans="1:12" ht="175.5" x14ac:dyDescent="0.75">
      <c r="A387" s="694">
        <v>385</v>
      </c>
      <c r="B387" s="692" t="s">
        <v>282</v>
      </c>
      <c r="C387" s="787" t="s">
        <v>3535</v>
      </c>
      <c r="D387" s="694" t="s">
        <v>1277</v>
      </c>
      <c r="E387" s="694" t="s">
        <v>328</v>
      </c>
      <c r="F387" s="786" t="s">
        <v>3604</v>
      </c>
      <c r="G387" s="787" t="s">
        <v>3605</v>
      </c>
      <c r="H387" s="787" t="s">
        <v>3606</v>
      </c>
      <c r="I387" s="788" t="s">
        <v>3255</v>
      </c>
      <c r="J387" s="789">
        <v>24000</v>
      </c>
      <c r="K387" s="697"/>
      <c r="L387" s="697"/>
    </row>
    <row r="388" spans="1:12" ht="135" x14ac:dyDescent="0.75">
      <c r="A388" s="694">
        <v>386</v>
      </c>
      <c r="B388" s="692" t="s">
        <v>282</v>
      </c>
      <c r="C388" s="787" t="s">
        <v>3535</v>
      </c>
      <c r="D388" s="694" t="s">
        <v>1277</v>
      </c>
      <c r="E388" s="694" t="s">
        <v>328</v>
      </c>
      <c r="F388" s="786" t="s">
        <v>3607</v>
      </c>
      <c r="G388" s="787" t="s">
        <v>3608</v>
      </c>
      <c r="H388" s="787" t="s">
        <v>3609</v>
      </c>
      <c r="I388" s="788" t="s">
        <v>3270</v>
      </c>
      <c r="J388" s="789">
        <v>72237</v>
      </c>
      <c r="K388" s="697"/>
      <c r="L388" s="697"/>
    </row>
    <row r="389" spans="1:12" ht="135" x14ac:dyDescent="0.75">
      <c r="A389" s="694">
        <v>387</v>
      </c>
      <c r="B389" s="692" t="s">
        <v>282</v>
      </c>
      <c r="C389" s="787" t="s">
        <v>3535</v>
      </c>
      <c r="D389" s="694" t="s">
        <v>1277</v>
      </c>
      <c r="E389" s="694" t="s">
        <v>328</v>
      </c>
      <c r="F389" s="786" t="s">
        <v>3610</v>
      </c>
      <c r="G389" s="787" t="s">
        <v>3611</v>
      </c>
      <c r="H389" s="787" t="s">
        <v>3612</v>
      </c>
      <c r="I389" s="788" t="s">
        <v>3255</v>
      </c>
      <c r="J389" s="789">
        <v>34030</v>
      </c>
      <c r="K389" s="697"/>
      <c r="L389" s="697"/>
    </row>
    <row r="390" spans="1:12" ht="94.5" x14ac:dyDescent="0.75">
      <c r="A390" s="694">
        <v>388</v>
      </c>
      <c r="B390" s="692" t="s">
        <v>282</v>
      </c>
      <c r="C390" s="787" t="s">
        <v>3535</v>
      </c>
      <c r="D390" s="694" t="s">
        <v>1277</v>
      </c>
      <c r="E390" s="694" t="s">
        <v>328</v>
      </c>
      <c r="F390" s="786" t="s">
        <v>2942</v>
      </c>
      <c r="G390" s="787" t="s">
        <v>3545</v>
      </c>
      <c r="H390" s="787" t="s">
        <v>3613</v>
      </c>
      <c r="I390" s="788" t="s">
        <v>3264</v>
      </c>
      <c r="J390" s="789">
        <v>25375</v>
      </c>
      <c r="K390" s="697"/>
      <c r="L390" s="697"/>
    </row>
    <row r="391" spans="1:12" ht="81" x14ac:dyDescent="0.75">
      <c r="A391" s="694">
        <v>389</v>
      </c>
      <c r="B391" s="692" t="s">
        <v>282</v>
      </c>
      <c r="C391" s="787" t="s">
        <v>3535</v>
      </c>
      <c r="D391" s="694" t="s">
        <v>1277</v>
      </c>
      <c r="E391" s="694" t="s">
        <v>328</v>
      </c>
      <c r="F391" s="786" t="s">
        <v>3614</v>
      </c>
      <c r="G391" s="787" t="s">
        <v>3615</v>
      </c>
      <c r="H391" s="787" t="s">
        <v>3616</v>
      </c>
      <c r="I391" s="788" t="s">
        <v>3255</v>
      </c>
      <c r="J391" s="789">
        <v>11004</v>
      </c>
      <c r="K391" s="697"/>
      <c r="L391" s="697"/>
    </row>
    <row r="392" spans="1:12" ht="67.5" x14ac:dyDescent="0.75">
      <c r="A392" s="694">
        <v>390</v>
      </c>
      <c r="B392" s="692" t="s">
        <v>282</v>
      </c>
      <c r="C392" s="787" t="s">
        <v>3535</v>
      </c>
      <c r="D392" s="694" t="s">
        <v>1277</v>
      </c>
      <c r="E392" s="694" t="s">
        <v>328</v>
      </c>
      <c r="F392" s="786" t="s">
        <v>3617</v>
      </c>
      <c r="G392" s="787" t="s">
        <v>3618</v>
      </c>
      <c r="H392" s="787" t="s">
        <v>3619</v>
      </c>
      <c r="I392" s="788" t="s">
        <v>3255</v>
      </c>
      <c r="J392" s="789">
        <v>6655</v>
      </c>
      <c r="K392" s="697"/>
      <c r="L392" s="697"/>
    </row>
    <row r="393" spans="1:12" ht="94.5" x14ac:dyDescent="0.75">
      <c r="A393" s="694">
        <v>391</v>
      </c>
      <c r="B393" s="692" t="s">
        <v>282</v>
      </c>
      <c r="C393" s="787" t="s">
        <v>3535</v>
      </c>
      <c r="D393" s="694" t="s">
        <v>1277</v>
      </c>
      <c r="E393" s="694" t="s">
        <v>328</v>
      </c>
      <c r="F393" s="786" t="s">
        <v>3620</v>
      </c>
      <c r="G393" s="787" t="s">
        <v>3621</v>
      </c>
      <c r="H393" s="787" t="s">
        <v>3622</v>
      </c>
      <c r="I393" s="788" t="s">
        <v>3264</v>
      </c>
      <c r="J393" s="789">
        <v>25000</v>
      </c>
      <c r="K393" s="697"/>
      <c r="L393" s="697"/>
    </row>
    <row r="394" spans="1:12" ht="81" x14ac:dyDescent="0.75">
      <c r="A394" s="694">
        <v>392</v>
      </c>
      <c r="B394" s="692" t="s">
        <v>282</v>
      </c>
      <c r="C394" s="787" t="s">
        <v>3535</v>
      </c>
      <c r="D394" s="694" t="s">
        <v>1277</v>
      </c>
      <c r="E394" s="694" t="s">
        <v>328</v>
      </c>
      <c r="F394" s="786" t="s">
        <v>3623</v>
      </c>
      <c r="G394" s="787" t="s">
        <v>3624</v>
      </c>
      <c r="H394" s="787" t="s">
        <v>3625</v>
      </c>
      <c r="I394" s="788" t="s">
        <v>3255</v>
      </c>
      <c r="J394" s="789">
        <v>15415</v>
      </c>
      <c r="K394" s="697"/>
      <c r="L394" s="697"/>
    </row>
    <row r="395" spans="1:12" ht="108" x14ac:dyDescent="0.75">
      <c r="A395" s="694">
        <v>393</v>
      </c>
      <c r="B395" s="692" t="s">
        <v>282</v>
      </c>
      <c r="C395" s="787" t="s">
        <v>3535</v>
      </c>
      <c r="D395" s="694" t="s">
        <v>1277</v>
      </c>
      <c r="E395" s="694" t="s">
        <v>328</v>
      </c>
      <c r="F395" s="786" t="s">
        <v>3626</v>
      </c>
      <c r="G395" s="787" t="s">
        <v>3615</v>
      </c>
      <c r="H395" s="787" t="s">
        <v>3627</v>
      </c>
      <c r="I395" s="788" t="s">
        <v>3255</v>
      </c>
      <c r="J395" s="789">
        <v>39023</v>
      </c>
      <c r="K395" s="697"/>
      <c r="L395" s="697"/>
    </row>
    <row r="396" spans="1:12" ht="135" x14ac:dyDescent="0.75">
      <c r="A396" s="694">
        <v>394</v>
      </c>
      <c r="B396" s="692" t="s">
        <v>282</v>
      </c>
      <c r="C396" s="787" t="s">
        <v>3535</v>
      </c>
      <c r="D396" s="694" t="s">
        <v>1277</v>
      </c>
      <c r="E396" s="694" t="s">
        <v>328</v>
      </c>
      <c r="F396" s="786" t="s">
        <v>3628</v>
      </c>
      <c r="G396" s="787" t="s">
        <v>2029</v>
      </c>
      <c r="H396" s="787" t="s">
        <v>3629</v>
      </c>
      <c r="I396" s="788" t="s">
        <v>3281</v>
      </c>
      <c r="J396" s="789">
        <v>55000</v>
      </c>
      <c r="K396" s="697"/>
      <c r="L396" s="697"/>
    </row>
    <row r="397" spans="1:12" ht="135" x14ac:dyDescent="0.75">
      <c r="A397" s="694">
        <v>395</v>
      </c>
      <c r="B397" s="692" t="s">
        <v>282</v>
      </c>
      <c r="C397" s="787" t="s">
        <v>3535</v>
      </c>
      <c r="D397" s="694" t="s">
        <v>1277</v>
      </c>
      <c r="E397" s="694" t="s">
        <v>328</v>
      </c>
      <c r="F397" s="786" t="s">
        <v>3630</v>
      </c>
      <c r="G397" s="787" t="s">
        <v>3631</v>
      </c>
      <c r="H397" s="787" t="s">
        <v>3632</v>
      </c>
      <c r="I397" s="788" t="s">
        <v>3633</v>
      </c>
      <c r="J397" s="789">
        <v>9840</v>
      </c>
      <c r="K397" s="697"/>
      <c r="L397" s="697"/>
    </row>
    <row r="398" spans="1:12" ht="135" x14ac:dyDescent="0.75">
      <c r="A398" s="694">
        <v>396</v>
      </c>
      <c r="B398" s="692" t="s">
        <v>282</v>
      </c>
      <c r="C398" s="787" t="s">
        <v>3535</v>
      </c>
      <c r="D398" s="694" t="s">
        <v>1277</v>
      </c>
      <c r="E398" s="694" t="s">
        <v>328</v>
      </c>
      <c r="F398" s="786" t="s">
        <v>3634</v>
      </c>
      <c r="G398" s="787" t="s">
        <v>3631</v>
      </c>
      <c r="H398" s="787" t="s">
        <v>3635</v>
      </c>
      <c r="I398" s="788" t="s">
        <v>3281</v>
      </c>
      <c r="J398" s="789">
        <v>27500</v>
      </c>
      <c r="K398" s="697"/>
      <c r="L398" s="697"/>
    </row>
    <row r="399" spans="1:12" ht="94.5" x14ac:dyDescent="0.75">
      <c r="A399" s="694">
        <v>397</v>
      </c>
      <c r="B399" s="692" t="s">
        <v>282</v>
      </c>
      <c r="C399" s="787" t="s">
        <v>3535</v>
      </c>
      <c r="D399" s="694" t="s">
        <v>1277</v>
      </c>
      <c r="E399" s="694" t="s">
        <v>328</v>
      </c>
      <c r="F399" s="786" t="s">
        <v>3636</v>
      </c>
      <c r="G399" s="787" t="s">
        <v>3637</v>
      </c>
      <c r="H399" s="787" t="s">
        <v>3638</v>
      </c>
      <c r="I399" s="788" t="s">
        <v>3287</v>
      </c>
      <c r="J399" s="789">
        <v>54475</v>
      </c>
      <c r="K399" s="697"/>
      <c r="L399" s="697"/>
    </row>
    <row r="400" spans="1:12" ht="175.5" x14ac:dyDescent="0.75">
      <c r="A400" s="694">
        <v>398</v>
      </c>
      <c r="B400" s="692" t="s">
        <v>282</v>
      </c>
      <c r="C400" s="787" t="s">
        <v>3535</v>
      </c>
      <c r="D400" s="694" t="s">
        <v>1277</v>
      </c>
      <c r="E400" s="694" t="s">
        <v>328</v>
      </c>
      <c r="F400" s="786" t="s">
        <v>3639</v>
      </c>
      <c r="G400" s="787" t="s">
        <v>3640</v>
      </c>
      <c r="H400" s="787" t="s">
        <v>3641</v>
      </c>
      <c r="I400" s="788" t="s">
        <v>3642</v>
      </c>
      <c r="J400" s="789">
        <v>23145</v>
      </c>
      <c r="K400" s="697"/>
      <c r="L400" s="697"/>
    </row>
    <row r="401" spans="1:12" ht="135" x14ac:dyDescent="0.75">
      <c r="A401" s="694">
        <v>399</v>
      </c>
      <c r="B401" s="692" t="s">
        <v>282</v>
      </c>
      <c r="C401" s="787" t="s">
        <v>3535</v>
      </c>
      <c r="D401" s="694" t="s">
        <v>1277</v>
      </c>
      <c r="E401" s="694" t="s">
        <v>328</v>
      </c>
      <c r="F401" s="786" t="s">
        <v>3643</v>
      </c>
      <c r="G401" s="787" t="s">
        <v>3644</v>
      </c>
      <c r="H401" s="787" t="s">
        <v>3645</v>
      </c>
      <c r="I401" s="788" t="s">
        <v>3281</v>
      </c>
      <c r="J401" s="789">
        <v>9048</v>
      </c>
      <c r="K401" s="697"/>
      <c r="L401" s="697"/>
    </row>
    <row r="402" spans="1:12" ht="175.5" x14ac:dyDescent="0.75">
      <c r="A402" s="694">
        <v>400</v>
      </c>
      <c r="B402" s="692" t="s">
        <v>282</v>
      </c>
      <c r="C402" s="787" t="s">
        <v>3535</v>
      </c>
      <c r="D402" s="694" t="s">
        <v>1277</v>
      </c>
      <c r="E402" s="694" t="s">
        <v>328</v>
      </c>
      <c r="F402" s="786" t="s">
        <v>3646</v>
      </c>
      <c r="G402" s="787" t="s">
        <v>3647</v>
      </c>
      <c r="H402" s="787" t="s">
        <v>3648</v>
      </c>
      <c r="I402" s="788" t="s">
        <v>3287</v>
      </c>
      <c r="J402" s="789">
        <v>35000</v>
      </c>
      <c r="K402" s="697"/>
      <c r="L402" s="697"/>
    </row>
    <row r="403" spans="1:12" ht="81" x14ac:dyDescent="0.75">
      <c r="A403" s="694">
        <v>401</v>
      </c>
      <c r="B403" s="692" t="s">
        <v>282</v>
      </c>
      <c r="C403" s="787" t="s">
        <v>3535</v>
      </c>
      <c r="D403" s="694" t="s">
        <v>1277</v>
      </c>
      <c r="E403" s="694" t="s">
        <v>328</v>
      </c>
      <c r="F403" s="786" t="s">
        <v>3649</v>
      </c>
      <c r="G403" s="787" t="s">
        <v>3618</v>
      </c>
      <c r="H403" s="787" t="s">
        <v>3650</v>
      </c>
      <c r="I403" s="788" t="s">
        <v>3281</v>
      </c>
      <c r="J403" s="789">
        <v>32561</v>
      </c>
      <c r="K403" s="697"/>
      <c r="L403" s="697"/>
    </row>
    <row r="404" spans="1:12" ht="94.5" x14ac:dyDescent="0.75">
      <c r="A404" s="694">
        <v>402</v>
      </c>
      <c r="B404" s="692" t="s">
        <v>282</v>
      </c>
      <c r="C404" s="787" t="s">
        <v>3535</v>
      </c>
      <c r="D404" s="694" t="s">
        <v>1277</v>
      </c>
      <c r="E404" s="694" t="s">
        <v>328</v>
      </c>
      <c r="F404" s="786" t="s">
        <v>3651</v>
      </c>
      <c r="G404" s="787" t="s">
        <v>2056</v>
      </c>
      <c r="H404" s="787" t="s">
        <v>3652</v>
      </c>
      <c r="I404" s="788" t="s">
        <v>3281</v>
      </c>
      <c r="J404" s="789">
        <v>35050</v>
      </c>
      <c r="K404" s="697"/>
      <c r="L404" s="697"/>
    </row>
    <row r="405" spans="1:12" ht="108" x14ac:dyDescent="0.75">
      <c r="A405" s="694">
        <v>403</v>
      </c>
      <c r="B405" s="692" t="s">
        <v>282</v>
      </c>
      <c r="C405" s="787" t="s">
        <v>3535</v>
      </c>
      <c r="D405" s="694" t="s">
        <v>1277</v>
      </c>
      <c r="E405" s="694" t="s">
        <v>328</v>
      </c>
      <c r="F405" s="786" t="s">
        <v>3653</v>
      </c>
      <c r="G405" s="787" t="s">
        <v>2047</v>
      </c>
      <c r="H405" s="787" t="s">
        <v>3654</v>
      </c>
      <c r="I405" s="788" t="s">
        <v>3284</v>
      </c>
      <c r="J405" s="789">
        <v>70490</v>
      </c>
      <c r="K405" s="697"/>
      <c r="L405" s="697"/>
    </row>
    <row r="406" spans="1:12" ht="121.5" x14ac:dyDescent="0.75">
      <c r="A406" s="694">
        <v>404</v>
      </c>
      <c r="B406" s="692" t="s">
        <v>282</v>
      </c>
      <c r="C406" s="787" t="s">
        <v>3535</v>
      </c>
      <c r="D406" s="694" t="s">
        <v>1277</v>
      </c>
      <c r="E406" s="694" t="s">
        <v>328</v>
      </c>
      <c r="F406" s="786" t="s">
        <v>3655</v>
      </c>
      <c r="G406" s="787" t="s">
        <v>3656</v>
      </c>
      <c r="H406" s="787" t="s">
        <v>3657</v>
      </c>
      <c r="I406" s="788" t="s">
        <v>3311</v>
      </c>
      <c r="J406" s="789">
        <v>13375</v>
      </c>
      <c r="K406" s="697"/>
      <c r="L406" s="697"/>
    </row>
    <row r="407" spans="1:12" ht="202.5" x14ac:dyDescent="0.75">
      <c r="A407" s="694">
        <v>405</v>
      </c>
      <c r="B407" s="692" t="s">
        <v>282</v>
      </c>
      <c r="C407" s="787" t="s">
        <v>3535</v>
      </c>
      <c r="D407" s="694" t="s">
        <v>1277</v>
      </c>
      <c r="E407" s="694" t="s">
        <v>328</v>
      </c>
      <c r="F407" s="786" t="s">
        <v>3658</v>
      </c>
      <c r="G407" s="787" t="s">
        <v>3659</v>
      </c>
      <c r="H407" s="787" t="s">
        <v>3660</v>
      </c>
      <c r="I407" s="788" t="s">
        <v>3300</v>
      </c>
      <c r="J407" s="789">
        <v>21140</v>
      </c>
      <c r="K407" s="697"/>
      <c r="L407" s="697"/>
    </row>
    <row r="408" spans="1:12" ht="108" x14ac:dyDescent="0.75">
      <c r="A408" s="694">
        <v>406</v>
      </c>
      <c r="B408" s="692" t="s">
        <v>282</v>
      </c>
      <c r="C408" s="787" t="s">
        <v>3535</v>
      </c>
      <c r="D408" s="694" t="s">
        <v>1277</v>
      </c>
      <c r="E408" s="694" t="s">
        <v>328</v>
      </c>
      <c r="F408" s="786" t="s">
        <v>3661</v>
      </c>
      <c r="G408" s="787" t="s">
        <v>3662</v>
      </c>
      <c r="H408" s="787" t="s">
        <v>3663</v>
      </c>
      <c r="I408" s="788" t="s">
        <v>3300</v>
      </c>
      <c r="J408" s="789">
        <v>28154</v>
      </c>
      <c r="K408" s="697"/>
      <c r="L408" s="697"/>
    </row>
    <row r="409" spans="1:12" ht="189" x14ac:dyDescent="0.75">
      <c r="A409" s="694">
        <v>407</v>
      </c>
      <c r="B409" s="692" t="s">
        <v>282</v>
      </c>
      <c r="C409" s="787" t="s">
        <v>3535</v>
      </c>
      <c r="D409" s="694" t="s">
        <v>1277</v>
      </c>
      <c r="E409" s="694" t="s">
        <v>328</v>
      </c>
      <c r="F409" s="786" t="s">
        <v>3664</v>
      </c>
      <c r="G409" s="787" t="s">
        <v>3665</v>
      </c>
      <c r="H409" s="787" t="s">
        <v>3666</v>
      </c>
      <c r="I409" s="788" t="s">
        <v>3667</v>
      </c>
      <c r="J409" s="789">
        <v>5000</v>
      </c>
      <c r="K409" s="697"/>
      <c r="L409" s="697"/>
    </row>
    <row r="410" spans="1:12" ht="108" x14ac:dyDescent="0.75">
      <c r="A410" s="694">
        <v>408</v>
      </c>
      <c r="B410" s="692" t="s">
        <v>282</v>
      </c>
      <c r="C410" s="787" t="s">
        <v>3535</v>
      </c>
      <c r="D410" s="694" t="s">
        <v>1277</v>
      </c>
      <c r="E410" s="694" t="s">
        <v>328</v>
      </c>
      <c r="F410" s="786" t="s">
        <v>3668</v>
      </c>
      <c r="G410" s="787" t="s">
        <v>2106</v>
      </c>
      <c r="H410" s="787" t="s">
        <v>3669</v>
      </c>
      <c r="I410" s="788" t="s">
        <v>3670</v>
      </c>
      <c r="J410" s="789">
        <v>16737</v>
      </c>
      <c r="K410" s="697"/>
      <c r="L410" s="697"/>
    </row>
    <row r="411" spans="1:12" ht="121.5" x14ac:dyDescent="0.75">
      <c r="A411" s="694">
        <v>409</v>
      </c>
      <c r="B411" s="692" t="s">
        <v>282</v>
      </c>
      <c r="C411" s="787" t="s">
        <v>3535</v>
      </c>
      <c r="D411" s="694" t="s">
        <v>1277</v>
      </c>
      <c r="E411" s="694" t="s">
        <v>328</v>
      </c>
      <c r="F411" s="786" t="s">
        <v>3671</v>
      </c>
      <c r="G411" s="787" t="s">
        <v>3553</v>
      </c>
      <c r="H411" s="787" t="s">
        <v>3672</v>
      </c>
      <c r="I411" s="788" t="s">
        <v>3300</v>
      </c>
      <c r="J411" s="789">
        <v>21993</v>
      </c>
      <c r="K411" s="697"/>
      <c r="L411" s="697"/>
    </row>
    <row r="412" spans="1:12" ht="189" x14ac:dyDescent="0.75">
      <c r="A412" s="694">
        <v>410</v>
      </c>
      <c r="B412" s="692" t="s">
        <v>282</v>
      </c>
      <c r="C412" s="787" t="s">
        <v>3535</v>
      </c>
      <c r="D412" s="694" t="s">
        <v>1277</v>
      </c>
      <c r="E412" s="694" t="s">
        <v>328</v>
      </c>
      <c r="F412" s="786" t="s">
        <v>3673</v>
      </c>
      <c r="G412" s="787" t="s">
        <v>3665</v>
      </c>
      <c r="H412" s="787" t="s">
        <v>3674</v>
      </c>
      <c r="I412" s="788" t="s">
        <v>3300</v>
      </c>
      <c r="J412" s="789">
        <v>16287</v>
      </c>
      <c r="K412" s="697"/>
      <c r="L412" s="697"/>
    </row>
    <row r="413" spans="1:12" ht="67.5" x14ac:dyDescent="0.75">
      <c r="A413" s="694">
        <v>411</v>
      </c>
      <c r="B413" s="692" t="s">
        <v>282</v>
      </c>
      <c r="C413" s="787" t="s">
        <v>3535</v>
      </c>
      <c r="D413" s="694" t="s">
        <v>1277</v>
      </c>
      <c r="E413" s="694" t="s">
        <v>328</v>
      </c>
      <c r="F413" s="786" t="s">
        <v>3675</v>
      </c>
      <c r="G413" s="787" t="s">
        <v>3676</v>
      </c>
      <c r="H413" s="787" t="s">
        <v>3677</v>
      </c>
      <c r="I413" s="788" t="s">
        <v>3667</v>
      </c>
      <c r="J413" s="789">
        <v>3147</v>
      </c>
      <c r="K413" s="697"/>
      <c r="L413" s="697"/>
    </row>
    <row r="414" spans="1:12" ht="94.5" x14ac:dyDescent="0.75">
      <c r="A414" s="694">
        <v>412</v>
      </c>
      <c r="B414" s="692" t="s">
        <v>282</v>
      </c>
      <c r="C414" s="787" t="s">
        <v>3535</v>
      </c>
      <c r="D414" s="694" t="s">
        <v>1277</v>
      </c>
      <c r="E414" s="694" t="s">
        <v>328</v>
      </c>
      <c r="F414" s="786" t="s">
        <v>3678</v>
      </c>
      <c r="G414" s="787" t="s">
        <v>3568</v>
      </c>
      <c r="H414" s="787" t="s">
        <v>3679</v>
      </c>
      <c r="I414" s="788" t="s">
        <v>3300</v>
      </c>
      <c r="J414" s="789">
        <v>6000</v>
      </c>
      <c r="K414" s="697"/>
      <c r="L414" s="697"/>
    </row>
    <row r="415" spans="1:12" ht="189" x14ac:dyDescent="0.75">
      <c r="A415" s="694">
        <v>413</v>
      </c>
      <c r="B415" s="692" t="s">
        <v>282</v>
      </c>
      <c r="C415" s="787" t="s">
        <v>3535</v>
      </c>
      <c r="D415" s="694" t="s">
        <v>1277</v>
      </c>
      <c r="E415" s="694" t="s">
        <v>328</v>
      </c>
      <c r="F415" s="786" t="s">
        <v>3680</v>
      </c>
      <c r="G415" s="787" t="s">
        <v>3681</v>
      </c>
      <c r="H415" s="787" t="s">
        <v>3682</v>
      </c>
      <c r="I415" s="788" t="s">
        <v>3300</v>
      </c>
      <c r="J415" s="789">
        <v>7000</v>
      </c>
      <c r="K415" s="697"/>
      <c r="L415" s="697"/>
    </row>
    <row r="416" spans="1:12" ht="81" x14ac:dyDescent="0.75">
      <c r="A416" s="694">
        <v>414</v>
      </c>
      <c r="B416" s="692" t="s">
        <v>282</v>
      </c>
      <c r="C416" s="787" t="s">
        <v>3535</v>
      </c>
      <c r="D416" s="694" t="s">
        <v>1277</v>
      </c>
      <c r="E416" s="694" t="s">
        <v>328</v>
      </c>
      <c r="F416" s="786" t="s">
        <v>3683</v>
      </c>
      <c r="G416" s="787" t="s">
        <v>3684</v>
      </c>
      <c r="H416" s="787" t="s">
        <v>3685</v>
      </c>
      <c r="I416" s="788" t="s">
        <v>3670</v>
      </c>
      <c r="J416" s="789">
        <v>42861</v>
      </c>
      <c r="K416" s="697"/>
      <c r="L416" s="697"/>
    </row>
    <row r="417" spans="1:12" ht="121.5" x14ac:dyDescent="0.75">
      <c r="A417" s="694">
        <v>415</v>
      </c>
      <c r="B417" s="692" t="s">
        <v>282</v>
      </c>
      <c r="C417" s="787" t="s">
        <v>3535</v>
      </c>
      <c r="D417" s="694" t="s">
        <v>1277</v>
      </c>
      <c r="E417" s="694" t="s">
        <v>328</v>
      </c>
      <c r="F417" s="786" t="s">
        <v>3686</v>
      </c>
      <c r="G417" s="787" t="s">
        <v>3687</v>
      </c>
      <c r="H417" s="787" t="s">
        <v>3688</v>
      </c>
      <c r="I417" s="788" t="s">
        <v>3300</v>
      </c>
      <c r="J417" s="789">
        <v>12500</v>
      </c>
      <c r="K417" s="697"/>
      <c r="L417" s="697"/>
    </row>
    <row r="418" spans="1:12" ht="81" x14ac:dyDescent="0.75">
      <c r="A418" s="694">
        <v>416</v>
      </c>
      <c r="B418" s="692" t="s">
        <v>282</v>
      </c>
      <c r="C418" s="787" t="s">
        <v>3535</v>
      </c>
      <c r="D418" s="694" t="s">
        <v>1277</v>
      </c>
      <c r="E418" s="694" t="s">
        <v>328</v>
      </c>
      <c r="F418" s="786" t="s">
        <v>3689</v>
      </c>
      <c r="G418" s="787" t="s">
        <v>3549</v>
      </c>
      <c r="H418" s="787" t="s">
        <v>3690</v>
      </c>
      <c r="I418" s="788" t="s">
        <v>3300</v>
      </c>
      <c r="J418" s="789">
        <v>26000</v>
      </c>
      <c r="K418" s="697"/>
      <c r="L418" s="697"/>
    </row>
    <row r="419" spans="1:12" ht="135" x14ac:dyDescent="0.75">
      <c r="A419" s="694">
        <v>417</v>
      </c>
      <c r="B419" s="692" t="s">
        <v>282</v>
      </c>
      <c r="C419" s="787" t="s">
        <v>3535</v>
      </c>
      <c r="D419" s="694" t="s">
        <v>1277</v>
      </c>
      <c r="E419" s="694" t="s">
        <v>328</v>
      </c>
      <c r="F419" s="786" t="s">
        <v>3691</v>
      </c>
      <c r="G419" s="787" t="s">
        <v>3605</v>
      </c>
      <c r="H419" s="787" t="s">
        <v>3692</v>
      </c>
      <c r="I419" s="788" t="s">
        <v>3300</v>
      </c>
      <c r="J419" s="789">
        <v>21800</v>
      </c>
      <c r="K419" s="697"/>
      <c r="L419" s="697"/>
    </row>
    <row r="420" spans="1:12" ht="108" x14ac:dyDescent="0.75">
      <c r="A420" s="694">
        <v>418</v>
      </c>
      <c r="B420" s="692" t="s">
        <v>282</v>
      </c>
      <c r="C420" s="787" t="s">
        <v>3535</v>
      </c>
      <c r="D420" s="694" t="s">
        <v>1277</v>
      </c>
      <c r="E420" s="694" t="s">
        <v>328</v>
      </c>
      <c r="F420" s="786" t="s">
        <v>3693</v>
      </c>
      <c r="G420" s="787" t="s">
        <v>3694</v>
      </c>
      <c r="H420" s="787" t="s">
        <v>3695</v>
      </c>
      <c r="I420" s="788" t="s">
        <v>3300</v>
      </c>
      <c r="J420" s="789">
        <v>12674</v>
      </c>
      <c r="K420" s="697"/>
      <c r="L420" s="697"/>
    </row>
    <row r="421" spans="1:12" ht="121.5" x14ac:dyDescent="0.75">
      <c r="A421" s="694">
        <v>419</v>
      </c>
      <c r="B421" s="692" t="s">
        <v>282</v>
      </c>
      <c r="C421" s="787" t="s">
        <v>3696</v>
      </c>
      <c r="D421" s="694" t="s">
        <v>1277</v>
      </c>
      <c r="E421" s="694" t="s">
        <v>328</v>
      </c>
      <c r="F421" s="786" t="s">
        <v>3697</v>
      </c>
      <c r="G421" s="787" t="s">
        <v>2101</v>
      </c>
      <c r="H421" s="787" t="s">
        <v>3698</v>
      </c>
      <c r="I421" s="790" t="s">
        <v>3294</v>
      </c>
      <c r="J421" s="789">
        <v>16813</v>
      </c>
      <c r="K421" s="697"/>
      <c r="L421" s="697"/>
    </row>
    <row r="422" spans="1:12" ht="162" x14ac:dyDescent="0.75">
      <c r="A422" s="694">
        <v>420</v>
      </c>
      <c r="B422" s="692" t="s">
        <v>282</v>
      </c>
      <c r="C422" s="787" t="s">
        <v>3696</v>
      </c>
      <c r="D422" s="694" t="s">
        <v>1277</v>
      </c>
      <c r="E422" s="694" t="s">
        <v>328</v>
      </c>
      <c r="F422" s="786" t="s">
        <v>3292</v>
      </c>
      <c r="G422" s="787" t="s">
        <v>3565</v>
      </c>
      <c r="H422" s="787" t="s">
        <v>3699</v>
      </c>
      <c r="I422" s="790" t="s">
        <v>3294</v>
      </c>
      <c r="J422" s="789">
        <v>109433</v>
      </c>
      <c r="K422" s="697"/>
      <c r="L422" s="697"/>
    </row>
    <row r="423" spans="1:12" ht="175.5" x14ac:dyDescent="0.75">
      <c r="A423" s="694">
        <v>421</v>
      </c>
      <c r="B423" s="692" t="s">
        <v>282</v>
      </c>
      <c r="C423" s="787" t="s">
        <v>3696</v>
      </c>
      <c r="D423" s="694" t="s">
        <v>1277</v>
      </c>
      <c r="E423" s="694" t="s">
        <v>328</v>
      </c>
      <c r="F423" s="786" t="s">
        <v>3700</v>
      </c>
      <c r="G423" s="787" t="s">
        <v>3615</v>
      </c>
      <c r="H423" s="787" t="s">
        <v>3701</v>
      </c>
      <c r="I423" s="790" t="s">
        <v>3294</v>
      </c>
      <c r="J423" s="789">
        <v>64998</v>
      </c>
      <c r="K423" s="697"/>
      <c r="L423" s="697"/>
    </row>
    <row r="424" spans="1:12" ht="94.5" x14ac:dyDescent="0.75">
      <c r="A424" s="694">
        <v>422</v>
      </c>
      <c r="B424" s="692" t="s">
        <v>282</v>
      </c>
      <c r="C424" s="787" t="s">
        <v>2437</v>
      </c>
      <c r="D424" s="694" t="s">
        <v>1277</v>
      </c>
      <c r="E424" s="694" t="s">
        <v>328</v>
      </c>
      <c r="F424" s="786" t="s">
        <v>3702</v>
      </c>
      <c r="G424" s="787" t="s">
        <v>3618</v>
      </c>
      <c r="H424" s="787" t="s">
        <v>3703</v>
      </c>
      <c r="I424" s="790" t="s">
        <v>3704</v>
      </c>
      <c r="J424" s="789">
        <v>20786</v>
      </c>
      <c r="K424" s="697"/>
      <c r="L424" s="697"/>
    </row>
    <row r="425" spans="1:12" ht="54" x14ac:dyDescent="0.75">
      <c r="A425" s="694">
        <v>423</v>
      </c>
      <c r="B425" s="692" t="s">
        <v>282</v>
      </c>
      <c r="C425" s="787" t="s">
        <v>2437</v>
      </c>
      <c r="D425" s="694" t="s">
        <v>1277</v>
      </c>
      <c r="E425" s="694" t="s">
        <v>328</v>
      </c>
      <c r="F425" s="786" t="s">
        <v>3705</v>
      </c>
      <c r="G425" s="787" t="s">
        <v>3706</v>
      </c>
      <c r="H425" s="787" t="s">
        <v>3707</v>
      </c>
      <c r="I425" s="790" t="s">
        <v>3704</v>
      </c>
      <c r="J425" s="789">
        <v>3738</v>
      </c>
      <c r="K425" s="697"/>
      <c r="L425" s="697"/>
    </row>
    <row r="426" spans="1:12" ht="202.5" x14ac:dyDescent="0.75">
      <c r="A426" s="694">
        <v>424</v>
      </c>
      <c r="B426" s="692" t="s">
        <v>282</v>
      </c>
      <c r="C426" s="787" t="s">
        <v>2437</v>
      </c>
      <c r="D426" s="694" t="s">
        <v>1277</v>
      </c>
      <c r="E426" s="694" t="s">
        <v>328</v>
      </c>
      <c r="F426" s="786" t="s">
        <v>3708</v>
      </c>
      <c r="G426" s="787" t="s">
        <v>3709</v>
      </c>
      <c r="H426" s="787" t="s">
        <v>3710</v>
      </c>
      <c r="I426" s="790" t="s">
        <v>3704</v>
      </c>
      <c r="J426" s="789">
        <v>15037</v>
      </c>
      <c r="K426" s="697"/>
      <c r="L426" s="697"/>
    </row>
    <row r="427" spans="1:12" ht="81" x14ac:dyDescent="0.75">
      <c r="A427" s="694">
        <v>425</v>
      </c>
      <c r="B427" s="692" t="s">
        <v>282</v>
      </c>
      <c r="C427" s="787" t="s">
        <v>2437</v>
      </c>
      <c r="D427" s="694" t="s">
        <v>1277</v>
      </c>
      <c r="E427" s="694" t="s">
        <v>328</v>
      </c>
      <c r="F427" s="786" t="s">
        <v>3711</v>
      </c>
      <c r="G427" s="787" t="s">
        <v>3712</v>
      </c>
      <c r="H427" s="787" t="s">
        <v>3713</v>
      </c>
      <c r="I427" s="790" t="s">
        <v>3704</v>
      </c>
      <c r="J427" s="789">
        <v>20134</v>
      </c>
      <c r="K427" s="697"/>
      <c r="L427" s="697"/>
    </row>
    <row r="428" spans="1:12" ht="121.5" x14ac:dyDescent="0.75">
      <c r="A428" s="694">
        <v>426</v>
      </c>
      <c r="B428" s="692" t="s">
        <v>282</v>
      </c>
      <c r="C428" s="787" t="s">
        <v>2437</v>
      </c>
      <c r="D428" s="694" t="s">
        <v>1277</v>
      </c>
      <c r="E428" s="694" t="s">
        <v>328</v>
      </c>
      <c r="F428" s="786" t="s">
        <v>3714</v>
      </c>
      <c r="G428" s="787" t="s">
        <v>2114</v>
      </c>
      <c r="H428" s="787" t="s">
        <v>3715</v>
      </c>
      <c r="I428" s="790" t="s">
        <v>3704</v>
      </c>
      <c r="J428" s="789">
        <v>12072</v>
      </c>
      <c r="K428" s="697"/>
      <c r="L428" s="697"/>
    </row>
    <row r="429" spans="1:12" ht="67.5" x14ac:dyDescent="0.75">
      <c r="A429" s="694">
        <v>427</v>
      </c>
      <c r="B429" s="692" t="s">
        <v>282</v>
      </c>
      <c r="C429" s="787" t="s">
        <v>2437</v>
      </c>
      <c r="D429" s="694" t="s">
        <v>1277</v>
      </c>
      <c r="E429" s="694" t="s">
        <v>328</v>
      </c>
      <c r="F429" s="786" t="s">
        <v>3716</v>
      </c>
      <c r="G429" s="787" t="s">
        <v>3717</v>
      </c>
      <c r="H429" s="787" t="s">
        <v>3718</v>
      </c>
      <c r="I429" s="790" t="s">
        <v>3704</v>
      </c>
      <c r="J429" s="789">
        <v>18011</v>
      </c>
      <c r="K429" s="697"/>
      <c r="L429" s="697"/>
    </row>
    <row r="430" spans="1:12" ht="94.5" x14ac:dyDescent="0.75">
      <c r="A430" s="694">
        <v>428</v>
      </c>
      <c r="B430" s="692" t="s">
        <v>282</v>
      </c>
      <c r="C430" s="787" t="s">
        <v>2437</v>
      </c>
      <c r="D430" s="694" t="s">
        <v>1277</v>
      </c>
      <c r="E430" s="694" t="s">
        <v>328</v>
      </c>
      <c r="F430" s="786" t="s">
        <v>3719</v>
      </c>
      <c r="G430" s="787" t="s">
        <v>3720</v>
      </c>
      <c r="H430" s="787" t="s">
        <v>3721</v>
      </c>
      <c r="I430" s="790" t="s">
        <v>3704</v>
      </c>
      <c r="J430" s="789">
        <v>15101</v>
      </c>
      <c r="K430" s="697"/>
      <c r="L430" s="697"/>
    </row>
    <row r="431" spans="1:12" ht="121.5" x14ac:dyDescent="0.75">
      <c r="A431" s="694">
        <v>429</v>
      </c>
      <c r="B431" s="692" t="s">
        <v>282</v>
      </c>
      <c r="C431" s="787" t="s">
        <v>2437</v>
      </c>
      <c r="D431" s="694" t="s">
        <v>1277</v>
      </c>
      <c r="E431" s="694" t="s">
        <v>328</v>
      </c>
      <c r="F431" s="786" t="s">
        <v>3722</v>
      </c>
      <c r="G431" s="787" t="s">
        <v>2123</v>
      </c>
      <c r="H431" s="787" t="s">
        <v>3723</v>
      </c>
      <c r="I431" s="790" t="s">
        <v>3724</v>
      </c>
      <c r="J431" s="789">
        <v>20234</v>
      </c>
      <c r="K431" s="697"/>
      <c r="L431" s="697"/>
    </row>
    <row r="432" spans="1:12" ht="54" x14ac:dyDescent="0.75">
      <c r="A432" s="694">
        <v>430</v>
      </c>
      <c r="B432" s="692" t="s">
        <v>282</v>
      </c>
      <c r="C432" s="787" t="s">
        <v>2437</v>
      </c>
      <c r="D432" s="694" t="s">
        <v>1277</v>
      </c>
      <c r="E432" s="694" t="s">
        <v>328</v>
      </c>
      <c r="F432" s="786" t="s">
        <v>3725</v>
      </c>
      <c r="G432" s="787" t="s">
        <v>3568</v>
      </c>
      <c r="H432" s="787" t="s">
        <v>3726</v>
      </c>
      <c r="I432" s="790" t="s">
        <v>1779</v>
      </c>
      <c r="J432" s="789">
        <v>18400</v>
      </c>
      <c r="K432" s="697"/>
      <c r="L432" s="697"/>
    </row>
    <row r="433" spans="1:12" ht="121.5" x14ac:dyDescent="0.75">
      <c r="A433" s="694">
        <v>431</v>
      </c>
      <c r="B433" s="692" t="s">
        <v>282</v>
      </c>
      <c r="C433" s="787" t="s">
        <v>2437</v>
      </c>
      <c r="D433" s="694" t="s">
        <v>1277</v>
      </c>
      <c r="E433" s="694" t="s">
        <v>328</v>
      </c>
      <c r="F433" s="786" t="s">
        <v>3727</v>
      </c>
      <c r="G433" s="787" t="s">
        <v>3728</v>
      </c>
      <c r="H433" s="787" t="s">
        <v>3729</v>
      </c>
      <c r="I433" s="790" t="s">
        <v>1779</v>
      </c>
      <c r="J433" s="789">
        <v>1893</v>
      </c>
      <c r="K433" s="697"/>
      <c r="L433" s="697"/>
    </row>
    <row r="434" spans="1:12" ht="81" x14ac:dyDescent="0.75">
      <c r="A434" s="694">
        <v>432</v>
      </c>
      <c r="B434" s="692" t="s">
        <v>282</v>
      </c>
      <c r="C434" s="787" t="s">
        <v>2437</v>
      </c>
      <c r="D434" s="694" t="s">
        <v>1277</v>
      </c>
      <c r="E434" s="694" t="s">
        <v>328</v>
      </c>
      <c r="F434" s="786" t="s">
        <v>3730</v>
      </c>
      <c r="G434" s="787" t="s">
        <v>3731</v>
      </c>
      <c r="H434" s="787" t="s">
        <v>3732</v>
      </c>
      <c r="I434" s="790" t="s">
        <v>1779</v>
      </c>
      <c r="J434" s="789">
        <v>6492</v>
      </c>
      <c r="K434" s="697"/>
      <c r="L434" s="697"/>
    </row>
    <row r="435" spans="1:12" ht="108" x14ac:dyDescent="0.75">
      <c r="A435" s="694">
        <v>433</v>
      </c>
      <c r="B435" s="692" t="s">
        <v>282</v>
      </c>
      <c r="C435" s="787" t="s">
        <v>2437</v>
      </c>
      <c r="D435" s="694" t="s">
        <v>1277</v>
      </c>
      <c r="E435" s="694" t="s">
        <v>328</v>
      </c>
      <c r="F435" s="786" t="s">
        <v>3733</v>
      </c>
      <c r="G435" s="787" t="s">
        <v>3676</v>
      </c>
      <c r="H435" s="787" t="s">
        <v>3734</v>
      </c>
      <c r="I435" s="790" t="s">
        <v>3724</v>
      </c>
      <c r="J435" s="789">
        <v>14980</v>
      </c>
      <c r="K435" s="697"/>
      <c r="L435" s="697"/>
    </row>
    <row r="436" spans="1:12" ht="135" x14ac:dyDescent="0.75">
      <c r="A436" s="694">
        <v>434</v>
      </c>
      <c r="B436" s="692" t="s">
        <v>282</v>
      </c>
      <c r="C436" s="787" t="s">
        <v>2437</v>
      </c>
      <c r="D436" s="694" t="s">
        <v>1277</v>
      </c>
      <c r="E436" s="694" t="s">
        <v>328</v>
      </c>
      <c r="F436" s="786" t="s">
        <v>3735</v>
      </c>
      <c r="G436" s="787" t="s">
        <v>3736</v>
      </c>
      <c r="H436" s="787" t="s">
        <v>3737</v>
      </c>
      <c r="I436" s="790" t="s">
        <v>3724</v>
      </c>
      <c r="J436" s="789">
        <v>10460</v>
      </c>
      <c r="K436" s="697"/>
      <c r="L436" s="697"/>
    </row>
    <row r="437" spans="1:12" ht="94.5" x14ac:dyDescent="0.75">
      <c r="A437" s="694">
        <v>435</v>
      </c>
      <c r="B437" s="692" t="s">
        <v>282</v>
      </c>
      <c r="C437" s="787" t="s">
        <v>2437</v>
      </c>
      <c r="D437" s="694" t="s">
        <v>1277</v>
      </c>
      <c r="E437" s="694" t="s">
        <v>328</v>
      </c>
      <c r="F437" s="786" t="s">
        <v>3738</v>
      </c>
      <c r="G437" s="787" t="s">
        <v>2132</v>
      </c>
      <c r="H437" s="787" t="s">
        <v>3739</v>
      </c>
      <c r="I437" s="790" t="s">
        <v>3724</v>
      </c>
      <c r="J437" s="789">
        <v>16014</v>
      </c>
      <c r="K437" s="697"/>
      <c r="L437" s="697"/>
    </row>
    <row r="438" spans="1:12" ht="256.5" x14ac:dyDescent="0.75">
      <c r="A438" s="694">
        <v>436</v>
      </c>
      <c r="B438" s="692" t="s">
        <v>282</v>
      </c>
      <c r="C438" s="787" t="s">
        <v>2437</v>
      </c>
      <c r="D438" s="694" t="s">
        <v>1277</v>
      </c>
      <c r="E438" s="694" t="s">
        <v>328</v>
      </c>
      <c r="F438" s="786" t="s">
        <v>3740</v>
      </c>
      <c r="G438" s="787" t="s">
        <v>3647</v>
      </c>
      <c r="H438" s="787" t="s">
        <v>3741</v>
      </c>
      <c r="I438" s="790" t="s">
        <v>1779</v>
      </c>
      <c r="J438" s="789">
        <v>9591</v>
      </c>
      <c r="K438" s="697"/>
      <c r="L438" s="697"/>
    </row>
    <row r="439" spans="1:12" ht="108" x14ac:dyDescent="0.75">
      <c r="A439" s="694">
        <v>437</v>
      </c>
      <c r="B439" s="692" t="s">
        <v>282</v>
      </c>
      <c r="C439" s="787" t="s">
        <v>2437</v>
      </c>
      <c r="D439" s="694" t="s">
        <v>1277</v>
      </c>
      <c r="E439" s="694" t="s">
        <v>328</v>
      </c>
      <c r="F439" s="786" t="s">
        <v>3742</v>
      </c>
      <c r="G439" s="787" t="s">
        <v>3743</v>
      </c>
      <c r="H439" s="787" t="s">
        <v>3744</v>
      </c>
      <c r="I439" s="790" t="s">
        <v>3724</v>
      </c>
      <c r="J439" s="789">
        <v>11472</v>
      </c>
      <c r="K439" s="697"/>
      <c r="L439" s="697"/>
    </row>
    <row r="440" spans="1:12" ht="94.5" x14ac:dyDescent="0.75">
      <c r="A440" s="694">
        <v>438</v>
      </c>
      <c r="B440" s="692" t="s">
        <v>282</v>
      </c>
      <c r="C440" s="787" t="s">
        <v>2437</v>
      </c>
      <c r="D440" s="694" t="s">
        <v>1277</v>
      </c>
      <c r="E440" s="694" t="s">
        <v>328</v>
      </c>
      <c r="F440" s="786" t="s">
        <v>3745</v>
      </c>
      <c r="G440" s="787" t="s">
        <v>3684</v>
      </c>
      <c r="H440" s="787" t="s">
        <v>3746</v>
      </c>
      <c r="I440" s="790" t="s">
        <v>3724</v>
      </c>
      <c r="J440" s="789">
        <v>19641</v>
      </c>
      <c r="K440" s="697"/>
      <c r="L440" s="697"/>
    </row>
    <row r="441" spans="1:12" ht="108" x14ac:dyDescent="0.75">
      <c r="A441" s="694">
        <v>439</v>
      </c>
      <c r="B441" s="692" t="s">
        <v>282</v>
      </c>
      <c r="C441" s="787" t="s">
        <v>2437</v>
      </c>
      <c r="D441" s="694" t="s">
        <v>1277</v>
      </c>
      <c r="E441" s="694" t="s">
        <v>328</v>
      </c>
      <c r="F441" s="786" t="s">
        <v>3747</v>
      </c>
      <c r="G441" s="787" t="s">
        <v>3549</v>
      </c>
      <c r="H441" s="787" t="s">
        <v>3748</v>
      </c>
      <c r="I441" s="790" t="s">
        <v>1779</v>
      </c>
      <c r="J441" s="789">
        <v>14369</v>
      </c>
      <c r="K441" s="697"/>
      <c r="L441" s="697"/>
    </row>
    <row r="442" spans="1:12" ht="94.5" x14ac:dyDescent="0.75">
      <c r="A442" s="694">
        <v>440</v>
      </c>
      <c r="B442" s="692" t="s">
        <v>282</v>
      </c>
      <c r="C442" s="787" t="s">
        <v>2437</v>
      </c>
      <c r="D442" s="694" t="s">
        <v>1277</v>
      </c>
      <c r="E442" s="694" t="s">
        <v>328</v>
      </c>
      <c r="F442" s="786" t="s">
        <v>3749</v>
      </c>
      <c r="G442" s="787" t="s">
        <v>3750</v>
      </c>
      <c r="H442" s="787" t="s">
        <v>3751</v>
      </c>
      <c r="I442" s="790" t="s">
        <v>3724</v>
      </c>
      <c r="J442" s="789">
        <v>8055</v>
      </c>
      <c r="K442" s="697"/>
      <c r="L442" s="697"/>
    </row>
    <row r="443" spans="1:12" ht="67.5" x14ac:dyDescent="0.75">
      <c r="A443" s="694">
        <v>441</v>
      </c>
      <c r="B443" s="692" t="s">
        <v>282</v>
      </c>
      <c r="C443" s="787" t="s">
        <v>2437</v>
      </c>
      <c r="D443" s="694" t="s">
        <v>1277</v>
      </c>
      <c r="E443" s="694" t="s">
        <v>328</v>
      </c>
      <c r="F443" s="786" t="s">
        <v>3752</v>
      </c>
      <c r="G443" s="787" t="s">
        <v>3753</v>
      </c>
      <c r="H443" s="787" t="s">
        <v>3754</v>
      </c>
      <c r="I443" s="790" t="s">
        <v>3724</v>
      </c>
      <c r="J443" s="789">
        <v>10849</v>
      </c>
      <c r="K443" s="697"/>
      <c r="L443" s="697"/>
    </row>
    <row r="444" spans="1:12" ht="94.5" x14ac:dyDescent="0.75">
      <c r="A444" s="694">
        <v>442</v>
      </c>
      <c r="B444" s="692" t="s">
        <v>282</v>
      </c>
      <c r="C444" s="787" t="s">
        <v>2437</v>
      </c>
      <c r="D444" s="694" t="s">
        <v>1277</v>
      </c>
      <c r="E444" s="694" t="s">
        <v>328</v>
      </c>
      <c r="F444" s="786" t="s">
        <v>3755</v>
      </c>
      <c r="G444" s="787" t="s">
        <v>3756</v>
      </c>
      <c r="H444" s="787" t="s">
        <v>3757</v>
      </c>
      <c r="I444" s="790" t="s">
        <v>1779</v>
      </c>
      <c r="J444" s="789">
        <v>15054</v>
      </c>
      <c r="K444" s="697"/>
      <c r="L444" s="697"/>
    </row>
    <row r="445" spans="1:12" ht="121.5" x14ac:dyDescent="0.75">
      <c r="A445" s="694">
        <v>443</v>
      </c>
      <c r="B445" s="692" t="s">
        <v>282</v>
      </c>
      <c r="C445" s="787" t="s">
        <v>2437</v>
      </c>
      <c r="D445" s="694" t="s">
        <v>1277</v>
      </c>
      <c r="E445" s="694" t="s">
        <v>328</v>
      </c>
      <c r="F445" s="786" t="s">
        <v>3758</v>
      </c>
      <c r="G445" s="787" t="s">
        <v>2022</v>
      </c>
      <c r="H445" s="787" t="s">
        <v>3759</v>
      </c>
      <c r="I445" s="790" t="s">
        <v>3724</v>
      </c>
      <c r="J445" s="789">
        <v>13244</v>
      </c>
      <c r="K445" s="697"/>
      <c r="L445" s="697"/>
    </row>
    <row r="446" spans="1:12" ht="135" x14ac:dyDescent="0.75">
      <c r="A446" s="694">
        <v>444</v>
      </c>
      <c r="B446" s="692" t="s">
        <v>282</v>
      </c>
      <c r="C446" s="787" t="s">
        <v>2437</v>
      </c>
      <c r="D446" s="694" t="s">
        <v>1277</v>
      </c>
      <c r="E446" s="694" t="s">
        <v>328</v>
      </c>
      <c r="F446" s="786" t="s">
        <v>3760</v>
      </c>
      <c r="G446" s="787" t="s">
        <v>2056</v>
      </c>
      <c r="H446" s="787" t="s">
        <v>3761</v>
      </c>
      <c r="I446" s="790" t="s">
        <v>3762</v>
      </c>
      <c r="J446" s="789">
        <v>13802</v>
      </c>
      <c r="K446" s="697"/>
      <c r="L446" s="697"/>
    </row>
    <row r="447" spans="1:12" ht="135" x14ac:dyDescent="0.75">
      <c r="A447" s="694">
        <v>445</v>
      </c>
      <c r="B447" s="692" t="s">
        <v>282</v>
      </c>
      <c r="C447" s="787" t="s">
        <v>2437</v>
      </c>
      <c r="D447" s="694" t="s">
        <v>1277</v>
      </c>
      <c r="E447" s="694" t="s">
        <v>328</v>
      </c>
      <c r="F447" s="786" t="s">
        <v>3763</v>
      </c>
      <c r="G447" s="787" t="s">
        <v>3764</v>
      </c>
      <c r="H447" s="787" t="s">
        <v>3765</v>
      </c>
      <c r="I447" s="790" t="s">
        <v>3762</v>
      </c>
      <c r="J447" s="789">
        <v>13503</v>
      </c>
      <c r="K447" s="697"/>
      <c r="L447" s="697"/>
    </row>
    <row r="448" spans="1:12" ht="81" x14ac:dyDescent="0.75">
      <c r="A448" s="694">
        <v>446</v>
      </c>
      <c r="B448" s="692" t="s">
        <v>282</v>
      </c>
      <c r="C448" s="787" t="s">
        <v>2437</v>
      </c>
      <c r="D448" s="694" t="s">
        <v>1277</v>
      </c>
      <c r="E448" s="694" t="s">
        <v>328</v>
      </c>
      <c r="F448" s="786" t="s">
        <v>3766</v>
      </c>
      <c r="G448" s="787" t="s">
        <v>3767</v>
      </c>
      <c r="H448" s="787" t="s">
        <v>3768</v>
      </c>
      <c r="I448" s="790" t="s">
        <v>3762</v>
      </c>
      <c r="J448" s="789">
        <v>5871</v>
      </c>
      <c r="K448" s="697"/>
      <c r="L448" s="697"/>
    </row>
    <row r="449" spans="1:12" ht="148.5" x14ac:dyDescent="0.75">
      <c r="A449" s="694">
        <v>447</v>
      </c>
      <c r="B449" s="692" t="s">
        <v>282</v>
      </c>
      <c r="C449" s="787" t="s">
        <v>2437</v>
      </c>
      <c r="D449" s="694" t="s">
        <v>1277</v>
      </c>
      <c r="E449" s="694" t="s">
        <v>328</v>
      </c>
      <c r="F449" s="786" t="s">
        <v>3769</v>
      </c>
      <c r="G449" s="787" t="s">
        <v>3770</v>
      </c>
      <c r="H449" s="787" t="s">
        <v>3771</v>
      </c>
      <c r="I449" s="790" t="s">
        <v>3762</v>
      </c>
      <c r="J449" s="789">
        <v>20496</v>
      </c>
      <c r="K449" s="697"/>
      <c r="L449" s="697"/>
    </row>
    <row r="450" spans="1:12" ht="175.5" x14ac:dyDescent="0.75">
      <c r="A450" s="694">
        <v>448</v>
      </c>
      <c r="B450" s="692" t="s">
        <v>282</v>
      </c>
      <c r="C450" s="787" t="s">
        <v>2437</v>
      </c>
      <c r="D450" s="694" t="s">
        <v>1277</v>
      </c>
      <c r="E450" s="694" t="s">
        <v>328</v>
      </c>
      <c r="F450" s="786" t="s">
        <v>3772</v>
      </c>
      <c r="G450" s="787" t="s">
        <v>3773</v>
      </c>
      <c r="H450" s="787" t="s">
        <v>3774</v>
      </c>
      <c r="I450" s="790" t="s">
        <v>3762</v>
      </c>
      <c r="J450" s="789">
        <v>14656</v>
      </c>
      <c r="K450" s="697"/>
      <c r="L450" s="697"/>
    </row>
    <row r="451" spans="1:12" ht="67.5" x14ac:dyDescent="0.75">
      <c r="A451" s="694">
        <v>449</v>
      </c>
      <c r="B451" s="692" t="s">
        <v>282</v>
      </c>
      <c r="C451" s="787" t="s">
        <v>2437</v>
      </c>
      <c r="D451" s="694" t="s">
        <v>1277</v>
      </c>
      <c r="E451" s="694" t="s">
        <v>328</v>
      </c>
      <c r="F451" s="786" t="s">
        <v>3775</v>
      </c>
      <c r="G451" s="787" t="s">
        <v>3776</v>
      </c>
      <c r="H451" s="787" t="s">
        <v>3777</v>
      </c>
      <c r="I451" s="790" t="s">
        <v>3778</v>
      </c>
      <c r="J451" s="789">
        <v>11056</v>
      </c>
      <c r="K451" s="697"/>
      <c r="L451" s="697"/>
    </row>
    <row r="452" spans="1:12" ht="175.5" x14ac:dyDescent="0.75">
      <c r="A452" s="694">
        <v>450</v>
      </c>
      <c r="B452" s="692" t="s">
        <v>282</v>
      </c>
      <c r="C452" s="787" t="s">
        <v>2437</v>
      </c>
      <c r="D452" s="694" t="s">
        <v>1277</v>
      </c>
      <c r="E452" s="694" t="s">
        <v>328</v>
      </c>
      <c r="F452" s="786" t="s">
        <v>3779</v>
      </c>
      <c r="G452" s="787" t="s">
        <v>2029</v>
      </c>
      <c r="H452" s="787" t="s">
        <v>3780</v>
      </c>
      <c r="I452" s="790" t="s">
        <v>3778</v>
      </c>
      <c r="J452" s="789">
        <v>14914</v>
      </c>
      <c r="K452" s="697"/>
      <c r="L452" s="697"/>
    </row>
    <row r="453" spans="1:12" ht="108" x14ac:dyDescent="0.75">
      <c r="A453" s="694">
        <v>451</v>
      </c>
      <c r="B453" s="692" t="s">
        <v>282</v>
      </c>
      <c r="C453" s="787" t="s">
        <v>2437</v>
      </c>
      <c r="D453" s="694" t="s">
        <v>1277</v>
      </c>
      <c r="E453" s="694" t="s">
        <v>328</v>
      </c>
      <c r="F453" s="786" t="s">
        <v>3781</v>
      </c>
      <c r="G453" s="787" t="s">
        <v>3662</v>
      </c>
      <c r="H453" s="787" t="s">
        <v>3782</v>
      </c>
      <c r="I453" s="790" t="s">
        <v>3762</v>
      </c>
      <c r="J453" s="789">
        <v>15812</v>
      </c>
      <c r="K453" s="697"/>
      <c r="L453" s="697"/>
    </row>
    <row r="454" spans="1:12" ht="270" x14ac:dyDescent="0.75">
      <c r="A454" s="694">
        <v>452</v>
      </c>
      <c r="B454" s="692" t="s">
        <v>282</v>
      </c>
      <c r="C454" s="787" t="s">
        <v>2437</v>
      </c>
      <c r="D454" s="694" t="s">
        <v>1277</v>
      </c>
      <c r="E454" s="694" t="s">
        <v>328</v>
      </c>
      <c r="F454" s="786" t="s">
        <v>3783</v>
      </c>
      <c r="G454" s="787" t="s">
        <v>3784</v>
      </c>
      <c r="H454" s="787" t="s">
        <v>3785</v>
      </c>
      <c r="I454" s="790" t="s">
        <v>3762</v>
      </c>
      <c r="J454" s="789">
        <v>11591</v>
      </c>
      <c r="K454" s="697"/>
      <c r="L454" s="697"/>
    </row>
    <row r="455" spans="1:12" ht="216" x14ac:dyDescent="0.75">
      <c r="A455" s="694">
        <v>453</v>
      </c>
      <c r="B455" s="692" t="s">
        <v>282</v>
      </c>
      <c r="C455" s="787" t="s">
        <v>2437</v>
      </c>
      <c r="D455" s="694" t="s">
        <v>1277</v>
      </c>
      <c r="E455" s="694" t="s">
        <v>328</v>
      </c>
      <c r="F455" s="786" t="s">
        <v>3786</v>
      </c>
      <c r="G455" s="787" t="s">
        <v>3553</v>
      </c>
      <c r="H455" s="787" t="s">
        <v>3787</v>
      </c>
      <c r="I455" s="790" t="s">
        <v>3762</v>
      </c>
      <c r="J455" s="789">
        <v>12872</v>
      </c>
      <c r="K455" s="697"/>
      <c r="L455" s="697"/>
    </row>
    <row r="456" spans="1:12" ht="121.5" x14ac:dyDescent="0.75">
      <c r="A456" s="694">
        <v>454</v>
      </c>
      <c r="B456" s="692" t="s">
        <v>282</v>
      </c>
      <c r="C456" s="787" t="s">
        <v>2437</v>
      </c>
      <c r="D456" s="694" t="s">
        <v>1277</v>
      </c>
      <c r="E456" s="694" t="s">
        <v>328</v>
      </c>
      <c r="F456" s="786" t="s">
        <v>3788</v>
      </c>
      <c r="G456" s="787" t="s">
        <v>3789</v>
      </c>
      <c r="H456" s="787" t="s">
        <v>3790</v>
      </c>
      <c r="I456" s="790" t="s">
        <v>3762</v>
      </c>
      <c r="J456" s="789">
        <v>9801</v>
      </c>
      <c r="K456" s="697"/>
      <c r="L456" s="697"/>
    </row>
    <row r="457" spans="1:12" ht="162" x14ac:dyDescent="0.75">
      <c r="A457" s="694">
        <v>455</v>
      </c>
      <c r="B457" s="692" t="s">
        <v>282</v>
      </c>
      <c r="C457" s="787" t="s">
        <v>2437</v>
      </c>
      <c r="D457" s="694" t="s">
        <v>1277</v>
      </c>
      <c r="E457" s="694" t="s">
        <v>328</v>
      </c>
      <c r="F457" s="786" t="s">
        <v>3791</v>
      </c>
      <c r="G457" s="787" t="s">
        <v>3792</v>
      </c>
      <c r="H457" s="787" t="s">
        <v>3793</v>
      </c>
      <c r="I457" s="790" t="s">
        <v>3762</v>
      </c>
      <c r="J457" s="789">
        <v>8276</v>
      </c>
      <c r="K457" s="697"/>
      <c r="L457" s="697"/>
    </row>
    <row r="458" spans="1:12" ht="67.5" x14ac:dyDescent="0.75">
      <c r="A458" s="694">
        <v>456</v>
      </c>
      <c r="B458" s="692" t="s">
        <v>282</v>
      </c>
      <c r="C458" s="787" t="s">
        <v>2437</v>
      </c>
      <c r="D458" s="694" t="s">
        <v>1277</v>
      </c>
      <c r="E458" s="694" t="s">
        <v>328</v>
      </c>
      <c r="F458" s="786" t="s">
        <v>3794</v>
      </c>
      <c r="G458" s="787" t="s">
        <v>3795</v>
      </c>
      <c r="H458" s="787" t="s">
        <v>3796</v>
      </c>
      <c r="I458" s="790" t="s">
        <v>3797</v>
      </c>
      <c r="J458" s="789">
        <v>9327</v>
      </c>
      <c r="K458" s="697"/>
      <c r="L458" s="697"/>
    </row>
    <row r="459" spans="1:12" ht="67.5" x14ac:dyDescent="0.75">
      <c r="A459" s="694">
        <v>457</v>
      </c>
      <c r="B459" s="692" t="s">
        <v>282</v>
      </c>
      <c r="C459" s="787" t="s">
        <v>2437</v>
      </c>
      <c r="D459" s="694" t="s">
        <v>1277</v>
      </c>
      <c r="E459" s="694" t="s">
        <v>328</v>
      </c>
      <c r="F459" s="786" t="s">
        <v>3798</v>
      </c>
      <c r="G459" s="787" t="s">
        <v>2036</v>
      </c>
      <c r="H459" s="787" t="s">
        <v>3799</v>
      </c>
      <c r="I459" s="790" t="s">
        <v>3800</v>
      </c>
      <c r="J459" s="789">
        <v>20489</v>
      </c>
      <c r="K459" s="697"/>
      <c r="L459" s="697"/>
    </row>
    <row r="460" spans="1:12" ht="81" x14ac:dyDescent="0.75">
      <c r="A460" s="694">
        <v>458</v>
      </c>
      <c r="B460" s="692" t="s">
        <v>282</v>
      </c>
      <c r="C460" s="787" t="s">
        <v>2437</v>
      </c>
      <c r="D460" s="694" t="s">
        <v>1277</v>
      </c>
      <c r="E460" s="694" t="s">
        <v>328</v>
      </c>
      <c r="F460" s="786" t="s">
        <v>3801</v>
      </c>
      <c r="G460" s="787" t="s">
        <v>2025</v>
      </c>
      <c r="H460" s="787" t="s">
        <v>3802</v>
      </c>
      <c r="I460" s="790" t="s">
        <v>3797</v>
      </c>
      <c r="J460" s="789">
        <v>12654</v>
      </c>
      <c r="K460" s="697"/>
      <c r="L460" s="697"/>
    </row>
    <row r="461" spans="1:12" ht="94.5" x14ac:dyDescent="0.75">
      <c r="A461" s="694">
        <v>459</v>
      </c>
      <c r="B461" s="692" t="s">
        <v>282</v>
      </c>
      <c r="C461" s="787" t="s">
        <v>2437</v>
      </c>
      <c r="D461" s="694" t="s">
        <v>1277</v>
      </c>
      <c r="E461" s="694" t="s">
        <v>328</v>
      </c>
      <c r="F461" s="786" t="s">
        <v>3803</v>
      </c>
      <c r="G461" s="787" t="s">
        <v>2101</v>
      </c>
      <c r="H461" s="787" t="s">
        <v>3804</v>
      </c>
      <c r="I461" s="790" t="s">
        <v>3800</v>
      </c>
      <c r="J461" s="789">
        <v>14420</v>
      </c>
      <c r="K461" s="697"/>
      <c r="L461" s="697"/>
    </row>
    <row r="462" spans="1:12" ht="135" x14ac:dyDescent="0.75">
      <c r="A462" s="694">
        <v>460</v>
      </c>
      <c r="B462" s="692" t="s">
        <v>282</v>
      </c>
      <c r="C462" s="787" t="s">
        <v>2437</v>
      </c>
      <c r="D462" s="694" t="s">
        <v>1277</v>
      </c>
      <c r="E462" s="694" t="s">
        <v>328</v>
      </c>
      <c r="F462" s="786" t="s">
        <v>3805</v>
      </c>
      <c r="G462" s="787" t="s">
        <v>2019</v>
      </c>
      <c r="H462" s="787" t="s">
        <v>3806</v>
      </c>
      <c r="I462" s="790" t="s">
        <v>3800</v>
      </c>
      <c r="J462" s="789">
        <v>9672</v>
      </c>
      <c r="K462" s="697"/>
      <c r="L462" s="697"/>
    </row>
    <row r="463" spans="1:12" ht="67.5" x14ac:dyDescent="0.75">
      <c r="A463" s="694">
        <v>461</v>
      </c>
      <c r="B463" s="692" t="s">
        <v>282</v>
      </c>
      <c r="C463" s="787" t="s">
        <v>2437</v>
      </c>
      <c r="D463" s="694" t="s">
        <v>1277</v>
      </c>
      <c r="E463" s="694" t="s">
        <v>328</v>
      </c>
      <c r="F463" s="786" t="s">
        <v>3807</v>
      </c>
      <c r="G463" s="787" t="s">
        <v>3808</v>
      </c>
      <c r="H463" s="787" t="s">
        <v>3809</v>
      </c>
      <c r="I463" s="790" t="s">
        <v>3800</v>
      </c>
      <c r="J463" s="789">
        <v>15875</v>
      </c>
      <c r="K463" s="697"/>
      <c r="L463" s="697"/>
    </row>
    <row r="464" spans="1:12" ht="243" x14ac:dyDescent="0.75">
      <c r="A464" s="694">
        <v>462</v>
      </c>
      <c r="B464" s="692" t="s">
        <v>282</v>
      </c>
      <c r="C464" s="787" t="s">
        <v>2437</v>
      </c>
      <c r="D464" s="694" t="s">
        <v>1277</v>
      </c>
      <c r="E464" s="694" t="s">
        <v>328</v>
      </c>
      <c r="F464" s="786" t="s">
        <v>3810</v>
      </c>
      <c r="G464" s="787" t="s">
        <v>3811</v>
      </c>
      <c r="H464" s="787" t="s">
        <v>3812</v>
      </c>
      <c r="I464" s="790" t="s">
        <v>3800</v>
      </c>
      <c r="J464" s="789">
        <v>9949</v>
      </c>
      <c r="K464" s="697"/>
      <c r="L464" s="697"/>
    </row>
    <row r="465" spans="1:12" ht="175.5" x14ac:dyDescent="0.75">
      <c r="A465" s="694">
        <v>463</v>
      </c>
      <c r="B465" s="692" t="s">
        <v>282</v>
      </c>
      <c r="C465" s="787" t="s">
        <v>2437</v>
      </c>
      <c r="D465" s="694" t="s">
        <v>1277</v>
      </c>
      <c r="E465" s="694" t="s">
        <v>328</v>
      </c>
      <c r="F465" s="786" t="s">
        <v>3813</v>
      </c>
      <c r="G465" s="787" t="s">
        <v>3814</v>
      </c>
      <c r="H465" s="787" t="s">
        <v>3815</v>
      </c>
      <c r="I465" s="790" t="s">
        <v>3800</v>
      </c>
      <c r="J465" s="789">
        <v>9147</v>
      </c>
      <c r="K465" s="697"/>
      <c r="L465" s="697"/>
    </row>
    <row r="466" spans="1:12" ht="148.5" x14ac:dyDescent="0.75">
      <c r="A466" s="694">
        <v>464</v>
      </c>
      <c r="B466" s="692" t="s">
        <v>282</v>
      </c>
      <c r="C466" s="787" t="s">
        <v>2437</v>
      </c>
      <c r="D466" s="694" t="s">
        <v>1277</v>
      </c>
      <c r="E466" s="694" t="s">
        <v>328</v>
      </c>
      <c r="F466" s="786" t="s">
        <v>3816</v>
      </c>
      <c r="G466" s="787" t="s">
        <v>3817</v>
      </c>
      <c r="H466" s="787" t="s">
        <v>3818</v>
      </c>
      <c r="I466" s="790" t="s">
        <v>3800</v>
      </c>
      <c r="J466" s="789">
        <v>4689</v>
      </c>
      <c r="K466" s="697"/>
      <c r="L466" s="697"/>
    </row>
    <row r="467" spans="1:12" ht="148.5" x14ac:dyDescent="0.75">
      <c r="A467" s="694">
        <v>465</v>
      </c>
      <c r="B467" s="692" t="s">
        <v>282</v>
      </c>
      <c r="C467" s="787" t="s">
        <v>2437</v>
      </c>
      <c r="D467" s="694" t="s">
        <v>1277</v>
      </c>
      <c r="E467" s="694" t="s">
        <v>328</v>
      </c>
      <c r="F467" s="786" t="s">
        <v>3819</v>
      </c>
      <c r="G467" s="787" t="s">
        <v>3820</v>
      </c>
      <c r="H467" s="787" t="s">
        <v>3821</v>
      </c>
      <c r="I467" s="790" t="s">
        <v>3800</v>
      </c>
      <c r="J467" s="789">
        <v>11069</v>
      </c>
      <c r="K467" s="697"/>
      <c r="L467" s="697"/>
    </row>
    <row r="468" spans="1:12" ht="108" x14ac:dyDescent="0.75">
      <c r="A468" s="694">
        <v>466</v>
      </c>
      <c r="B468" s="692" t="s">
        <v>282</v>
      </c>
      <c r="C468" s="787" t="s">
        <v>2437</v>
      </c>
      <c r="D468" s="694" t="s">
        <v>1277</v>
      </c>
      <c r="E468" s="694" t="s">
        <v>328</v>
      </c>
      <c r="F468" s="786" t="s">
        <v>3822</v>
      </c>
      <c r="G468" s="787" t="s">
        <v>3823</v>
      </c>
      <c r="H468" s="787" t="s">
        <v>3824</v>
      </c>
      <c r="I468" s="790" t="s">
        <v>3800</v>
      </c>
      <c r="J468" s="789">
        <v>12004</v>
      </c>
      <c r="K468" s="697"/>
      <c r="L468" s="697"/>
    </row>
    <row r="469" spans="1:12" ht="108" x14ac:dyDescent="0.75">
      <c r="A469" s="694">
        <v>467</v>
      </c>
      <c r="B469" s="692" t="s">
        <v>282</v>
      </c>
      <c r="C469" s="787" t="s">
        <v>2437</v>
      </c>
      <c r="D469" s="694" t="s">
        <v>1277</v>
      </c>
      <c r="E469" s="694" t="s">
        <v>328</v>
      </c>
      <c r="F469" s="786" t="s">
        <v>3825</v>
      </c>
      <c r="G469" s="787" t="s">
        <v>3826</v>
      </c>
      <c r="H469" s="787" t="s">
        <v>3827</v>
      </c>
      <c r="I469" s="790" t="s">
        <v>3797</v>
      </c>
      <c r="J469" s="789">
        <v>12844</v>
      </c>
      <c r="K469" s="697"/>
      <c r="L469" s="697"/>
    </row>
    <row r="470" spans="1:12" ht="148.5" x14ac:dyDescent="0.75">
      <c r="A470" s="694">
        <v>468</v>
      </c>
      <c r="B470" s="692" t="s">
        <v>282</v>
      </c>
      <c r="C470" s="787" t="s">
        <v>2437</v>
      </c>
      <c r="D470" s="694" t="s">
        <v>1277</v>
      </c>
      <c r="E470" s="694" t="s">
        <v>328</v>
      </c>
      <c r="F470" s="786" t="s">
        <v>3828</v>
      </c>
      <c r="G470" s="787" t="s">
        <v>3829</v>
      </c>
      <c r="H470" s="787" t="s">
        <v>3830</v>
      </c>
      <c r="I470" s="790" t="s">
        <v>3800</v>
      </c>
      <c r="J470" s="789">
        <v>3685</v>
      </c>
      <c r="K470" s="697"/>
      <c r="L470" s="697"/>
    </row>
    <row r="471" spans="1:12" ht="135" x14ac:dyDescent="0.75">
      <c r="A471" s="694">
        <v>469</v>
      </c>
      <c r="B471" s="692" t="s">
        <v>282</v>
      </c>
      <c r="C471" s="787" t="s">
        <v>1738</v>
      </c>
      <c r="D471" s="694" t="s">
        <v>1277</v>
      </c>
      <c r="E471" s="694" t="s">
        <v>328</v>
      </c>
      <c r="F471" s="786" t="s">
        <v>3831</v>
      </c>
      <c r="G471" s="787" t="s">
        <v>2069</v>
      </c>
      <c r="H471" s="787" t="s">
        <v>3832</v>
      </c>
      <c r="I471" s="790" t="s">
        <v>3778</v>
      </c>
      <c r="J471" s="789">
        <v>7542</v>
      </c>
      <c r="K471" s="697"/>
      <c r="L471" s="697"/>
    </row>
    <row r="472" spans="1:12" ht="67.5" x14ac:dyDescent="0.75">
      <c r="A472" s="694">
        <v>470</v>
      </c>
      <c r="B472" s="692" t="s">
        <v>282</v>
      </c>
      <c r="C472" s="787" t="s">
        <v>1738</v>
      </c>
      <c r="D472" s="694" t="s">
        <v>1277</v>
      </c>
      <c r="E472" s="694" t="s">
        <v>328</v>
      </c>
      <c r="F472" s="786" t="s">
        <v>3833</v>
      </c>
      <c r="G472" s="787" t="s">
        <v>2064</v>
      </c>
      <c r="H472" s="787" t="s">
        <v>3834</v>
      </c>
      <c r="I472" s="790" t="s">
        <v>3778</v>
      </c>
      <c r="J472" s="789">
        <v>9958</v>
      </c>
      <c r="K472" s="697"/>
      <c r="L472" s="697"/>
    </row>
    <row r="473" spans="1:12" ht="121.5" x14ac:dyDescent="0.75">
      <c r="A473" s="694">
        <v>471</v>
      </c>
      <c r="B473" s="692" t="s">
        <v>282</v>
      </c>
      <c r="C473" s="787" t="s">
        <v>1738</v>
      </c>
      <c r="D473" s="694" t="s">
        <v>1277</v>
      </c>
      <c r="E473" s="694" t="s">
        <v>328</v>
      </c>
      <c r="F473" s="786" t="s">
        <v>3835</v>
      </c>
      <c r="G473" s="787" t="s">
        <v>3836</v>
      </c>
      <c r="H473" s="787" t="s">
        <v>3837</v>
      </c>
      <c r="I473" s="790" t="s">
        <v>3797</v>
      </c>
      <c r="J473" s="789">
        <v>2953</v>
      </c>
      <c r="K473" s="697"/>
      <c r="L473" s="697"/>
    </row>
    <row r="474" spans="1:12" ht="121.5" x14ac:dyDescent="0.75">
      <c r="A474" s="694">
        <v>472</v>
      </c>
      <c r="B474" s="692" t="s">
        <v>282</v>
      </c>
      <c r="C474" s="787" t="s">
        <v>1738</v>
      </c>
      <c r="D474" s="694" t="s">
        <v>1277</v>
      </c>
      <c r="E474" s="694" t="s">
        <v>328</v>
      </c>
      <c r="F474" s="786" t="s">
        <v>3838</v>
      </c>
      <c r="G474" s="787" t="s">
        <v>2022</v>
      </c>
      <c r="H474" s="787" t="s">
        <v>3839</v>
      </c>
      <c r="I474" s="790" t="s">
        <v>3840</v>
      </c>
      <c r="J474" s="789">
        <v>5038</v>
      </c>
      <c r="K474" s="697"/>
      <c r="L474" s="697"/>
    </row>
    <row r="475" spans="1:12" ht="67.5" x14ac:dyDescent="0.75">
      <c r="A475" s="694">
        <v>473</v>
      </c>
      <c r="B475" s="692" t="s">
        <v>282</v>
      </c>
      <c r="C475" s="787" t="s">
        <v>3841</v>
      </c>
      <c r="D475" s="694" t="s">
        <v>1277</v>
      </c>
      <c r="E475" s="694" t="s">
        <v>328</v>
      </c>
      <c r="F475" s="786" t="s">
        <v>305</v>
      </c>
      <c r="G475" s="787" t="s">
        <v>3842</v>
      </c>
      <c r="H475" s="787" t="s">
        <v>3843</v>
      </c>
      <c r="I475" s="790" t="s">
        <v>3844</v>
      </c>
      <c r="J475" s="789">
        <v>55238</v>
      </c>
      <c r="K475" s="697"/>
      <c r="L475" s="697"/>
    </row>
    <row r="476" spans="1:12" ht="40.5" x14ac:dyDescent="0.75">
      <c r="A476" s="694">
        <v>474</v>
      </c>
      <c r="B476" s="692" t="s">
        <v>282</v>
      </c>
      <c r="C476" s="787" t="s">
        <v>3841</v>
      </c>
      <c r="D476" s="694" t="s">
        <v>1277</v>
      </c>
      <c r="E476" s="694" t="s">
        <v>328</v>
      </c>
      <c r="F476" s="786" t="s">
        <v>305</v>
      </c>
      <c r="G476" s="787" t="s">
        <v>3611</v>
      </c>
      <c r="H476" s="787" t="s">
        <v>3845</v>
      </c>
      <c r="I476" s="790" t="s">
        <v>3844</v>
      </c>
      <c r="J476" s="789">
        <v>20087</v>
      </c>
      <c r="K476" s="697"/>
      <c r="L476" s="697"/>
    </row>
    <row r="477" spans="1:12" ht="121.5" x14ac:dyDescent="0.75">
      <c r="A477" s="694">
        <v>475</v>
      </c>
      <c r="B477" s="692" t="s">
        <v>282</v>
      </c>
      <c r="C477" s="787" t="s">
        <v>2058</v>
      </c>
      <c r="D477" s="694" t="s">
        <v>1277</v>
      </c>
      <c r="E477" s="694" t="s">
        <v>328</v>
      </c>
      <c r="F477" s="786" t="s">
        <v>3846</v>
      </c>
      <c r="G477" s="787" t="s">
        <v>3553</v>
      </c>
      <c r="H477" s="787" t="s">
        <v>3847</v>
      </c>
      <c r="I477" s="790" t="s">
        <v>3848</v>
      </c>
      <c r="J477" s="789">
        <v>31298.53</v>
      </c>
      <c r="K477" s="697"/>
      <c r="L477" s="697"/>
    </row>
    <row r="478" spans="1:12" ht="81" x14ac:dyDescent="0.75">
      <c r="A478" s="694">
        <v>476</v>
      </c>
      <c r="B478" s="692" t="s">
        <v>282</v>
      </c>
      <c r="C478" s="787" t="s">
        <v>2058</v>
      </c>
      <c r="D478" s="694" t="s">
        <v>1277</v>
      </c>
      <c r="E478" s="694" t="s">
        <v>328</v>
      </c>
      <c r="F478" s="786" t="s">
        <v>3849</v>
      </c>
      <c r="G478" s="787" t="s">
        <v>2123</v>
      </c>
      <c r="H478" s="787" t="s">
        <v>3850</v>
      </c>
      <c r="I478" s="790" t="s">
        <v>3255</v>
      </c>
      <c r="J478" s="789">
        <v>88948.71</v>
      </c>
      <c r="K478" s="697"/>
      <c r="L478" s="697"/>
    </row>
    <row r="479" spans="1:12" ht="81" x14ac:dyDescent="0.75">
      <c r="A479" s="694">
        <v>477</v>
      </c>
      <c r="B479" s="692" t="s">
        <v>282</v>
      </c>
      <c r="C479" s="787" t="s">
        <v>2058</v>
      </c>
      <c r="D479" s="694" t="s">
        <v>1277</v>
      </c>
      <c r="E479" s="694" t="s">
        <v>328</v>
      </c>
      <c r="F479" s="786" t="s">
        <v>3851</v>
      </c>
      <c r="G479" s="787" t="s">
        <v>3640</v>
      </c>
      <c r="H479" s="787" t="s">
        <v>3852</v>
      </c>
      <c r="I479" s="790" t="s">
        <v>3853</v>
      </c>
      <c r="J479" s="789">
        <v>7122.78</v>
      </c>
      <c r="K479" s="697"/>
      <c r="L479" s="697"/>
    </row>
    <row r="480" spans="1:12" ht="121.5" x14ac:dyDescent="0.75">
      <c r="A480" s="694">
        <v>478</v>
      </c>
      <c r="B480" s="692" t="s">
        <v>282</v>
      </c>
      <c r="C480" s="787" t="s">
        <v>2058</v>
      </c>
      <c r="D480" s="694" t="s">
        <v>1277</v>
      </c>
      <c r="E480" s="694" t="s">
        <v>328</v>
      </c>
      <c r="F480" s="786" t="s">
        <v>3854</v>
      </c>
      <c r="G480" s="787" t="s">
        <v>3640</v>
      </c>
      <c r="H480" s="787" t="s">
        <v>3855</v>
      </c>
      <c r="I480" s="790" t="s">
        <v>3856</v>
      </c>
      <c r="J480" s="789">
        <v>483082.51</v>
      </c>
      <c r="K480" s="697"/>
      <c r="L480" s="697"/>
    </row>
    <row r="481" spans="1:12" ht="175.5" x14ac:dyDescent="0.75">
      <c r="A481" s="694">
        <v>479</v>
      </c>
      <c r="B481" s="692" t="s">
        <v>282</v>
      </c>
      <c r="C481" s="787" t="s">
        <v>2058</v>
      </c>
      <c r="D481" s="694" t="s">
        <v>1277</v>
      </c>
      <c r="E481" s="694" t="s">
        <v>328</v>
      </c>
      <c r="F481" s="786" t="s">
        <v>3857</v>
      </c>
      <c r="G481" s="787" t="s">
        <v>3615</v>
      </c>
      <c r="H481" s="787" t="s">
        <v>3858</v>
      </c>
      <c r="I481" s="790" t="s">
        <v>3856</v>
      </c>
      <c r="J481" s="789">
        <v>10196.52</v>
      </c>
      <c r="K481" s="697"/>
      <c r="L481" s="697"/>
    </row>
    <row r="482" spans="1:12" ht="94.5" x14ac:dyDescent="0.75">
      <c r="A482" s="694">
        <v>480</v>
      </c>
      <c r="B482" s="692" t="s">
        <v>282</v>
      </c>
      <c r="C482" s="787" t="s">
        <v>3859</v>
      </c>
      <c r="D482" s="694" t="s">
        <v>1277</v>
      </c>
      <c r="E482" s="694" t="s">
        <v>1300</v>
      </c>
      <c r="F482" s="791">
        <v>122</v>
      </c>
      <c r="G482" s="787" t="s">
        <v>3640</v>
      </c>
      <c r="H482" s="787" t="s">
        <v>3860</v>
      </c>
      <c r="I482" s="790" t="s">
        <v>3861</v>
      </c>
      <c r="J482" s="789">
        <v>22025.58</v>
      </c>
      <c r="K482" s="697"/>
      <c r="L482" s="697"/>
    </row>
    <row r="483" spans="1:12" ht="162" x14ac:dyDescent="0.75">
      <c r="A483" s="694">
        <v>481</v>
      </c>
      <c r="B483" s="692" t="s">
        <v>282</v>
      </c>
      <c r="C483" s="787" t="s">
        <v>3862</v>
      </c>
      <c r="D483" s="694" t="s">
        <v>1277</v>
      </c>
      <c r="E483" s="694" t="s">
        <v>1300</v>
      </c>
      <c r="F483" s="706">
        <v>884529</v>
      </c>
      <c r="G483" s="787" t="s">
        <v>2169</v>
      </c>
      <c r="H483" s="787" t="s">
        <v>3863</v>
      </c>
      <c r="I483" s="792" t="s">
        <v>3864</v>
      </c>
      <c r="J483" s="695">
        <v>16000</v>
      </c>
      <c r="K483" s="697"/>
      <c r="L483" s="697"/>
    </row>
    <row r="484" spans="1:12" ht="162" x14ac:dyDescent="0.75">
      <c r="A484" s="694">
        <v>482</v>
      </c>
      <c r="B484" s="692" t="s">
        <v>282</v>
      </c>
      <c r="C484" s="787" t="s">
        <v>3865</v>
      </c>
      <c r="D484" s="694" t="s">
        <v>1277</v>
      </c>
      <c r="E484" s="694" t="s">
        <v>328</v>
      </c>
      <c r="F484" s="786" t="s">
        <v>3866</v>
      </c>
      <c r="G484" s="787" t="s">
        <v>2132</v>
      </c>
      <c r="H484" s="787" t="s">
        <v>3867</v>
      </c>
      <c r="I484" s="790" t="s">
        <v>3868</v>
      </c>
      <c r="J484" s="789">
        <v>45000</v>
      </c>
      <c r="K484" s="697"/>
      <c r="L484" s="697"/>
    </row>
    <row r="485" spans="1:12" ht="27" x14ac:dyDescent="0.75">
      <c r="A485" s="694">
        <v>483</v>
      </c>
      <c r="B485" s="692" t="s">
        <v>282</v>
      </c>
      <c r="C485" s="787" t="s">
        <v>3869</v>
      </c>
      <c r="D485" s="694" t="s">
        <v>1311</v>
      </c>
      <c r="E485" s="694" t="s">
        <v>328</v>
      </c>
      <c r="F485" s="786" t="s">
        <v>3870</v>
      </c>
      <c r="G485" s="787" t="s">
        <v>3553</v>
      </c>
      <c r="H485" s="787" t="s">
        <v>3871</v>
      </c>
      <c r="I485" s="790" t="s">
        <v>3872</v>
      </c>
      <c r="J485" s="789">
        <v>5000</v>
      </c>
      <c r="K485" s="697"/>
      <c r="L485" s="697"/>
    </row>
    <row r="486" spans="1:12" ht="94.5" x14ac:dyDescent="0.75">
      <c r="A486" s="694">
        <v>484</v>
      </c>
      <c r="B486" s="692" t="s">
        <v>282</v>
      </c>
      <c r="C486" s="787" t="s">
        <v>3873</v>
      </c>
      <c r="D486" s="694" t="s">
        <v>1311</v>
      </c>
      <c r="E486" s="694" t="s">
        <v>1300</v>
      </c>
      <c r="F486" s="786" t="s">
        <v>3874</v>
      </c>
      <c r="G486" s="787" t="s">
        <v>3875</v>
      </c>
      <c r="H486" s="787" t="s">
        <v>3876</v>
      </c>
      <c r="I486" s="790" t="s">
        <v>3877</v>
      </c>
      <c r="J486" s="789">
        <v>7500</v>
      </c>
      <c r="K486" s="697"/>
      <c r="L486" s="697"/>
    </row>
    <row r="487" spans="1:12" ht="67.5" x14ac:dyDescent="0.75">
      <c r="A487" s="694">
        <v>485</v>
      </c>
      <c r="B487" s="692" t="s">
        <v>282</v>
      </c>
      <c r="C487" s="787" t="s">
        <v>3878</v>
      </c>
      <c r="D487" s="694" t="s">
        <v>1311</v>
      </c>
      <c r="E487" s="694" t="s">
        <v>328</v>
      </c>
      <c r="F487" s="786" t="s">
        <v>3879</v>
      </c>
      <c r="G487" s="787" t="s">
        <v>3553</v>
      </c>
      <c r="H487" s="787" t="s">
        <v>3880</v>
      </c>
      <c r="I487" s="790" t="s">
        <v>3881</v>
      </c>
      <c r="J487" s="789">
        <v>18000</v>
      </c>
      <c r="K487" s="697"/>
      <c r="L487" s="697"/>
    </row>
    <row r="488" spans="1:12" ht="54" x14ac:dyDescent="0.75">
      <c r="A488" s="694">
        <v>486</v>
      </c>
      <c r="B488" s="692" t="s">
        <v>282</v>
      </c>
      <c r="C488" s="787" t="s">
        <v>1373</v>
      </c>
      <c r="D488" s="694" t="s">
        <v>1311</v>
      </c>
      <c r="E488" s="694" t="s">
        <v>328</v>
      </c>
      <c r="F488" s="786" t="s">
        <v>3882</v>
      </c>
      <c r="G488" s="787" t="s">
        <v>3883</v>
      </c>
      <c r="H488" s="787" t="s">
        <v>3884</v>
      </c>
      <c r="I488" s="790" t="s">
        <v>3885</v>
      </c>
      <c r="J488" s="789">
        <v>4800</v>
      </c>
      <c r="K488" s="697"/>
      <c r="L488" s="697"/>
    </row>
    <row r="489" spans="1:12" ht="27" x14ac:dyDescent="0.75">
      <c r="A489" s="694">
        <v>487</v>
      </c>
      <c r="B489" s="692" t="s">
        <v>282</v>
      </c>
      <c r="C489" s="787" t="s">
        <v>3886</v>
      </c>
      <c r="D489" s="694" t="s">
        <v>1311</v>
      </c>
      <c r="E489" s="694" t="s">
        <v>328</v>
      </c>
      <c r="F489" s="786" t="s">
        <v>3887</v>
      </c>
      <c r="G489" s="787" t="s">
        <v>3553</v>
      </c>
      <c r="H489" s="787" t="s">
        <v>3871</v>
      </c>
      <c r="I489" s="790" t="s">
        <v>3888</v>
      </c>
      <c r="J489" s="789">
        <v>12000</v>
      </c>
      <c r="K489" s="697"/>
      <c r="L489" s="697"/>
    </row>
    <row r="490" spans="1:12" ht="94.5" x14ac:dyDescent="0.75">
      <c r="A490" s="694">
        <v>488</v>
      </c>
      <c r="B490" s="692" t="s">
        <v>282</v>
      </c>
      <c r="C490" s="787" t="s">
        <v>3889</v>
      </c>
      <c r="D490" s="694" t="s">
        <v>1311</v>
      </c>
      <c r="E490" s="694" t="s">
        <v>328</v>
      </c>
      <c r="F490" s="786" t="s">
        <v>3890</v>
      </c>
      <c r="G490" s="787" t="s">
        <v>3553</v>
      </c>
      <c r="H490" s="787" t="s">
        <v>3891</v>
      </c>
      <c r="I490" s="790" t="s">
        <v>3892</v>
      </c>
      <c r="J490" s="789">
        <v>29880</v>
      </c>
      <c r="K490" s="697"/>
      <c r="L490" s="697"/>
    </row>
    <row r="491" spans="1:12" ht="40.5" x14ac:dyDescent="0.75">
      <c r="A491" s="694">
        <v>489</v>
      </c>
      <c r="B491" s="692" t="s">
        <v>282</v>
      </c>
      <c r="C491" s="787" t="s">
        <v>3893</v>
      </c>
      <c r="D491" s="694" t="s">
        <v>1311</v>
      </c>
      <c r="E491" s="694" t="s">
        <v>328</v>
      </c>
      <c r="F491" s="786" t="s">
        <v>3894</v>
      </c>
      <c r="G491" s="787" t="s">
        <v>3539</v>
      </c>
      <c r="H491" s="787" t="s">
        <v>3895</v>
      </c>
      <c r="I491" s="790" t="s">
        <v>3896</v>
      </c>
      <c r="J491" s="789">
        <v>7300</v>
      </c>
      <c r="K491" s="697"/>
      <c r="L491" s="697"/>
    </row>
    <row r="492" spans="1:12" ht="40.5" x14ac:dyDescent="0.75">
      <c r="A492" s="694">
        <v>490</v>
      </c>
      <c r="B492" s="692" t="s">
        <v>282</v>
      </c>
      <c r="C492" s="787" t="s">
        <v>3897</v>
      </c>
      <c r="D492" s="694" t="s">
        <v>1311</v>
      </c>
      <c r="E492" s="694" t="s">
        <v>328</v>
      </c>
      <c r="F492" s="786" t="s">
        <v>3898</v>
      </c>
      <c r="G492" s="787" t="s">
        <v>3899</v>
      </c>
      <c r="H492" s="787" t="s">
        <v>3900</v>
      </c>
      <c r="I492" s="790" t="s">
        <v>3901</v>
      </c>
      <c r="J492" s="789">
        <v>600</v>
      </c>
      <c r="K492" s="697"/>
      <c r="L492" s="697"/>
    </row>
    <row r="493" spans="1:12" ht="40.5" x14ac:dyDescent="0.75">
      <c r="A493" s="694">
        <v>491</v>
      </c>
      <c r="B493" s="692" t="s">
        <v>282</v>
      </c>
      <c r="C493" s="787" t="s">
        <v>3902</v>
      </c>
      <c r="D493" s="694" t="s">
        <v>1311</v>
      </c>
      <c r="E493" s="694" t="s">
        <v>328</v>
      </c>
      <c r="F493" s="786" t="s">
        <v>3903</v>
      </c>
      <c r="G493" s="787" t="s">
        <v>3904</v>
      </c>
      <c r="H493" s="787" t="s">
        <v>3905</v>
      </c>
      <c r="I493" s="790" t="s">
        <v>3906</v>
      </c>
      <c r="J493" s="789">
        <v>1443.4</v>
      </c>
      <c r="K493" s="697"/>
      <c r="L493" s="697"/>
    </row>
    <row r="494" spans="1:12" ht="27" x14ac:dyDescent="0.75">
      <c r="A494" s="694">
        <v>492</v>
      </c>
      <c r="B494" s="692" t="s">
        <v>282</v>
      </c>
      <c r="C494" s="787" t="s">
        <v>3907</v>
      </c>
      <c r="D494" s="694" t="s">
        <v>1311</v>
      </c>
      <c r="E494" s="694" t="s">
        <v>328</v>
      </c>
      <c r="F494" s="786" t="s">
        <v>3908</v>
      </c>
      <c r="G494" s="787" t="s">
        <v>3899</v>
      </c>
      <c r="H494" s="787" t="s">
        <v>3909</v>
      </c>
      <c r="I494" s="790" t="s">
        <v>2330</v>
      </c>
      <c r="J494" s="789">
        <v>2500</v>
      </c>
      <c r="K494" s="697"/>
      <c r="L494" s="697"/>
    </row>
    <row r="495" spans="1:12" ht="40.5" x14ac:dyDescent="0.75">
      <c r="A495" s="694">
        <v>493</v>
      </c>
      <c r="B495" s="692" t="s">
        <v>282</v>
      </c>
      <c r="C495" s="787" t="s">
        <v>3910</v>
      </c>
      <c r="D495" s="694" t="s">
        <v>1311</v>
      </c>
      <c r="E495" s="694" t="s">
        <v>328</v>
      </c>
      <c r="F495" s="786" t="s">
        <v>3911</v>
      </c>
      <c r="G495" s="787" t="s">
        <v>3883</v>
      </c>
      <c r="H495" s="787" t="s">
        <v>3912</v>
      </c>
      <c r="I495" s="790" t="s">
        <v>3913</v>
      </c>
      <c r="J495" s="789">
        <v>3250</v>
      </c>
      <c r="K495" s="697"/>
      <c r="L495" s="697"/>
    </row>
    <row r="496" spans="1:12" ht="54" x14ac:dyDescent="0.75">
      <c r="A496" s="694">
        <v>494</v>
      </c>
      <c r="B496" s="692" t="s">
        <v>282</v>
      </c>
      <c r="C496" s="787" t="s">
        <v>1458</v>
      </c>
      <c r="D496" s="694" t="s">
        <v>1311</v>
      </c>
      <c r="E496" s="694" t="s">
        <v>328</v>
      </c>
      <c r="F496" s="786" t="s">
        <v>3914</v>
      </c>
      <c r="G496" s="787" t="s">
        <v>2145</v>
      </c>
      <c r="H496" s="787" t="s">
        <v>3915</v>
      </c>
      <c r="I496" s="790" t="s">
        <v>3916</v>
      </c>
      <c r="J496" s="789">
        <v>245</v>
      </c>
      <c r="K496" s="697"/>
      <c r="L496" s="697"/>
    </row>
    <row r="497" spans="1:12" ht="67.5" x14ac:dyDescent="0.75">
      <c r="A497" s="694">
        <v>495</v>
      </c>
      <c r="B497" s="692" t="s">
        <v>282</v>
      </c>
      <c r="C497" s="787" t="s">
        <v>3917</v>
      </c>
      <c r="D497" s="694" t="s">
        <v>1311</v>
      </c>
      <c r="E497" s="694" t="s">
        <v>328</v>
      </c>
      <c r="F497" s="786" t="s">
        <v>3918</v>
      </c>
      <c r="G497" s="787" t="s">
        <v>2114</v>
      </c>
      <c r="H497" s="787" t="s">
        <v>3919</v>
      </c>
      <c r="I497" s="790" t="s">
        <v>3920</v>
      </c>
      <c r="J497" s="789">
        <v>333.33</v>
      </c>
      <c r="K497" s="697"/>
      <c r="L497" s="697"/>
    </row>
    <row r="498" spans="1:12" ht="67.5" x14ac:dyDescent="0.75">
      <c r="A498" s="694">
        <v>496</v>
      </c>
      <c r="B498" s="692" t="s">
        <v>282</v>
      </c>
      <c r="C498" s="787" t="s">
        <v>3921</v>
      </c>
      <c r="D498" s="694" t="s">
        <v>1311</v>
      </c>
      <c r="E498" s="694" t="s">
        <v>328</v>
      </c>
      <c r="F498" s="786" t="s">
        <v>3922</v>
      </c>
      <c r="G498" s="787" t="s">
        <v>2114</v>
      </c>
      <c r="H498" s="787" t="s">
        <v>3923</v>
      </c>
      <c r="I498" s="790" t="s">
        <v>3924</v>
      </c>
      <c r="J498" s="789">
        <v>1266.22</v>
      </c>
      <c r="K498" s="697"/>
      <c r="L498" s="697"/>
    </row>
    <row r="499" spans="1:12" ht="54" x14ac:dyDescent="0.75">
      <c r="A499" s="694">
        <v>497</v>
      </c>
      <c r="B499" s="692" t="s">
        <v>282</v>
      </c>
      <c r="C499" s="787" t="s">
        <v>3925</v>
      </c>
      <c r="D499" s="694" t="s">
        <v>1311</v>
      </c>
      <c r="E499" s="694" t="s">
        <v>328</v>
      </c>
      <c r="F499" s="786" t="s">
        <v>3926</v>
      </c>
      <c r="G499" s="787" t="s">
        <v>3927</v>
      </c>
      <c r="H499" s="787" t="s">
        <v>3928</v>
      </c>
      <c r="I499" s="790" t="s">
        <v>3929</v>
      </c>
      <c r="J499" s="789">
        <v>11400</v>
      </c>
      <c r="K499" s="697"/>
      <c r="L499" s="697"/>
    </row>
    <row r="500" spans="1:12" ht="40.5" x14ac:dyDescent="0.75">
      <c r="A500" s="694">
        <v>498</v>
      </c>
      <c r="B500" s="692" t="s">
        <v>282</v>
      </c>
      <c r="C500" s="787" t="s">
        <v>3930</v>
      </c>
      <c r="D500" s="694" t="s">
        <v>1311</v>
      </c>
      <c r="E500" s="694" t="s">
        <v>328</v>
      </c>
      <c r="F500" s="786" t="s">
        <v>3931</v>
      </c>
      <c r="G500" s="787" t="s">
        <v>3615</v>
      </c>
      <c r="H500" s="787" t="s">
        <v>3932</v>
      </c>
      <c r="I500" s="790" t="s">
        <v>2094</v>
      </c>
      <c r="J500" s="789">
        <v>6500</v>
      </c>
      <c r="K500" s="697"/>
      <c r="L500" s="697"/>
    </row>
    <row r="501" spans="1:12" ht="40.5" x14ac:dyDescent="0.75">
      <c r="A501" s="694">
        <v>499</v>
      </c>
      <c r="B501" s="692" t="s">
        <v>282</v>
      </c>
      <c r="C501" s="787" t="s">
        <v>3910</v>
      </c>
      <c r="D501" s="694" t="s">
        <v>1311</v>
      </c>
      <c r="E501" s="694" t="s">
        <v>328</v>
      </c>
      <c r="F501" s="786" t="s">
        <v>3933</v>
      </c>
      <c r="G501" s="787" t="s">
        <v>3883</v>
      </c>
      <c r="H501" s="787" t="s">
        <v>3934</v>
      </c>
      <c r="I501" s="790" t="s">
        <v>3935</v>
      </c>
      <c r="J501" s="789">
        <v>3400</v>
      </c>
      <c r="K501" s="697"/>
      <c r="L501" s="697"/>
    </row>
    <row r="502" spans="1:12" ht="54" x14ac:dyDescent="0.75">
      <c r="A502" s="694">
        <v>500</v>
      </c>
      <c r="B502" s="692" t="s">
        <v>282</v>
      </c>
      <c r="C502" s="787" t="s">
        <v>3936</v>
      </c>
      <c r="D502" s="694" t="s">
        <v>1311</v>
      </c>
      <c r="E502" s="694" t="s">
        <v>328</v>
      </c>
      <c r="F502" s="786" t="s">
        <v>3937</v>
      </c>
      <c r="G502" s="787" t="s">
        <v>3927</v>
      </c>
      <c r="H502" s="787" t="s">
        <v>3938</v>
      </c>
      <c r="I502" s="790" t="s">
        <v>3939</v>
      </c>
      <c r="J502" s="789">
        <v>720.8</v>
      </c>
      <c r="K502" s="697"/>
      <c r="L502" s="697"/>
    </row>
    <row r="503" spans="1:12" ht="67.5" x14ac:dyDescent="0.75">
      <c r="A503" s="694">
        <v>501</v>
      </c>
      <c r="B503" s="692" t="s">
        <v>282</v>
      </c>
      <c r="C503" s="787" t="s">
        <v>3940</v>
      </c>
      <c r="D503" s="694" t="s">
        <v>1311</v>
      </c>
      <c r="E503" s="694" t="s">
        <v>328</v>
      </c>
      <c r="F503" s="786" t="s">
        <v>3941</v>
      </c>
      <c r="G503" s="787" t="s">
        <v>2047</v>
      </c>
      <c r="H503" s="787" t="s">
        <v>3942</v>
      </c>
      <c r="I503" s="790" t="s">
        <v>3943</v>
      </c>
      <c r="J503" s="789">
        <v>15000</v>
      </c>
      <c r="K503" s="697"/>
      <c r="L503" s="697"/>
    </row>
    <row r="504" spans="1:12" ht="54" x14ac:dyDescent="0.75">
      <c r="A504" s="694">
        <v>502</v>
      </c>
      <c r="B504" s="692" t="s">
        <v>282</v>
      </c>
      <c r="C504" s="787" t="s">
        <v>3944</v>
      </c>
      <c r="D504" s="694" t="s">
        <v>1311</v>
      </c>
      <c r="E504" s="694" t="s">
        <v>328</v>
      </c>
      <c r="F504" s="786" t="s">
        <v>3945</v>
      </c>
      <c r="G504" s="787" t="s">
        <v>3946</v>
      </c>
      <c r="H504" s="787" t="s">
        <v>3947</v>
      </c>
      <c r="I504" s="790" t="s">
        <v>3948</v>
      </c>
      <c r="J504" s="789">
        <v>5000</v>
      </c>
      <c r="K504" s="697"/>
      <c r="L504" s="697"/>
    </row>
    <row r="505" spans="1:12" ht="148.5" x14ac:dyDescent="0.75">
      <c r="A505" s="694">
        <v>503</v>
      </c>
      <c r="B505" s="692" t="s">
        <v>282</v>
      </c>
      <c r="C505" s="787" t="s">
        <v>3949</v>
      </c>
      <c r="D505" s="694" t="s">
        <v>1311</v>
      </c>
      <c r="E505" s="694" t="s">
        <v>328</v>
      </c>
      <c r="F505" s="786" t="s">
        <v>3950</v>
      </c>
      <c r="G505" s="787" t="s">
        <v>2047</v>
      </c>
      <c r="H505" s="787" t="s">
        <v>3951</v>
      </c>
      <c r="I505" s="790" t="s">
        <v>3952</v>
      </c>
      <c r="J505" s="789">
        <v>3500</v>
      </c>
      <c r="K505" s="697"/>
      <c r="L505" s="697"/>
    </row>
    <row r="506" spans="1:12" ht="94.5" x14ac:dyDescent="0.75">
      <c r="A506" s="793">
        <v>504</v>
      </c>
      <c r="B506" s="794" t="s">
        <v>284</v>
      </c>
      <c r="C506" s="795" t="s">
        <v>1738</v>
      </c>
      <c r="D506" s="793" t="s">
        <v>2852</v>
      </c>
      <c r="E506" s="793" t="s">
        <v>328</v>
      </c>
      <c r="F506" s="796" t="s">
        <v>3953</v>
      </c>
      <c r="G506" s="795" t="s">
        <v>3954</v>
      </c>
      <c r="H506" s="795" t="s">
        <v>3955</v>
      </c>
      <c r="I506" s="797" t="s">
        <v>1757</v>
      </c>
      <c r="J506" s="798">
        <v>2789</v>
      </c>
      <c r="K506" s="799"/>
      <c r="L506" s="799"/>
    </row>
    <row r="507" spans="1:12" ht="81" x14ac:dyDescent="0.75">
      <c r="A507" s="793">
        <v>505</v>
      </c>
      <c r="B507" s="794" t="s">
        <v>284</v>
      </c>
      <c r="C507" s="795" t="s">
        <v>1738</v>
      </c>
      <c r="D507" s="793" t="s">
        <v>2852</v>
      </c>
      <c r="E507" s="793" t="s">
        <v>328</v>
      </c>
      <c r="F507" s="796" t="s">
        <v>3956</v>
      </c>
      <c r="G507" s="795" t="s">
        <v>3957</v>
      </c>
      <c r="H507" s="795" t="s">
        <v>3958</v>
      </c>
      <c r="I507" s="797" t="s">
        <v>1766</v>
      </c>
      <c r="J507" s="798">
        <v>5412</v>
      </c>
      <c r="K507" s="799"/>
      <c r="L507" s="799"/>
    </row>
    <row r="508" spans="1:12" ht="54" x14ac:dyDescent="0.75">
      <c r="A508" s="793">
        <v>506</v>
      </c>
      <c r="B508" s="794" t="s">
        <v>284</v>
      </c>
      <c r="C508" s="795" t="s">
        <v>1738</v>
      </c>
      <c r="D508" s="793" t="s">
        <v>2852</v>
      </c>
      <c r="E508" s="793" t="s">
        <v>328</v>
      </c>
      <c r="F508" s="796" t="s">
        <v>3959</v>
      </c>
      <c r="G508" s="795" t="s">
        <v>3960</v>
      </c>
      <c r="H508" s="795" t="s">
        <v>3961</v>
      </c>
      <c r="I508" s="797" t="s">
        <v>1766</v>
      </c>
      <c r="J508" s="798">
        <v>3867</v>
      </c>
      <c r="K508" s="799"/>
      <c r="L508" s="799"/>
    </row>
    <row r="509" spans="1:12" ht="108" x14ac:dyDescent="0.75">
      <c r="A509" s="793">
        <v>507</v>
      </c>
      <c r="B509" s="794" t="s">
        <v>284</v>
      </c>
      <c r="C509" s="795" t="s">
        <v>1738</v>
      </c>
      <c r="D509" s="793" t="s">
        <v>2852</v>
      </c>
      <c r="E509" s="793" t="s">
        <v>328</v>
      </c>
      <c r="F509" s="796" t="s">
        <v>3962</v>
      </c>
      <c r="G509" s="795" t="s">
        <v>3963</v>
      </c>
      <c r="H509" s="795" t="s">
        <v>3964</v>
      </c>
      <c r="I509" s="797" t="s">
        <v>1766</v>
      </c>
      <c r="J509" s="798">
        <v>10525</v>
      </c>
      <c r="K509" s="799"/>
      <c r="L509" s="799"/>
    </row>
    <row r="510" spans="1:12" ht="81" x14ac:dyDescent="0.75">
      <c r="A510" s="793">
        <v>508</v>
      </c>
      <c r="B510" s="794" t="s">
        <v>284</v>
      </c>
      <c r="C510" s="795" t="s">
        <v>1738</v>
      </c>
      <c r="D510" s="793" t="s">
        <v>2852</v>
      </c>
      <c r="E510" s="793" t="s">
        <v>328</v>
      </c>
      <c r="F510" s="796" t="s">
        <v>3965</v>
      </c>
      <c r="G510" s="795" t="s">
        <v>2250</v>
      </c>
      <c r="H510" s="795" t="s">
        <v>3966</v>
      </c>
      <c r="I510" s="797" t="s">
        <v>1766</v>
      </c>
      <c r="J510" s="798">
        <v>5552</v>
      </c>
      <c r="K510" s="799"/>
      <c r="L510" s="799"/>
    </row>
    <row r="511" spans="1:12" ht="54" x14ac:dyDescent="0.75">
      <c r="A511" s="793">
        <v>509</v>
      </c>
      <c r="B511" s="794" t="s">
        <v>284</v>
      </c>
      <c r="C511" s="795" t="s">
        <v>2437</v>
      </c>
      <c r="D511" s="793" t="s">
        <v>2852</v>
      </c>
      <c r="E511" s="793" t="s">
        <v>328</v>
      </c>
      <c r="F511" s="796" t="s">
        <v>3967</v>
      </c>
      <c r="G511" s="795" t="s">
        <v>3968</v>
      </c>
      <c r="H511" s="795" t="s">
        <v>3969</v>
      </c>
      <c r="I511" s="797" t="s">
        <v>1766</v>
      </c>
      <c r="J511" s="798">
        <v>13611</v>
      </c>
      <c r="K511" s="799"/>
      <c r="L511" s="799"/>
    </row>
    <row r="512" spans="1:12" ht="94.5" x14ac:dyDescent="0.75">
      <c r="A512" s="793">
        <v>510</v>
      </c>
      <c r="B512" s="794" t="s">
        <v>284</v>
      </c>
      <c r="C512" s="795" t="s">
        <v>1776</v>
      </c>
      <c r="D512" s="793" t="s">
        <v>1277</v>
      </c>
      <c r="E512" s="793" t="s">
        <v>328</v>
      </c>
      <c r="F512" s="800" t="s">
        <v>3970</v>
      </c>
      <c r="G512" s="795" t="s">
        <v>3971</v>
      </c>
      <c r="H512" s="795" t="s">
        <v>3972</v>
      </c>
      <c r="I512" s="797" t="s">
        <v>2445</v>
      </c>
      <c r="J512" s="798">
        <v>16057</v>
      </c>
      <c r="K512" s="799"/>
      <c r="L512" s="799"/>
    </row>
    <row r="513" spans="1:12" ht="135" x14ac:dyDescent="0.75">
      <c r="A513" s="793">
        <v>511</v>
      </c>
      <c r="B513" s="794" t="s">
        <v>284</v>
      </c>
      <c r="C513" s="795" t="s">
        <v>3973</v>
      </c>
      <c r="D513" s="793" t="s">
        <v>1277</v>
      </c>
      <c r="E513" s="793" t="s">
        <v>1300</v>
      </c>
      <c r="F513" s="800" t="s">
        <v>3974</v>
      </c>
      <c r="G513" s="795" t="s">
        <v>3975</v>
      </c>
      <c r="H513" s="795" t="s">
        <v>3976</v>
      </c>
      <c r="I513" s="797" t="s">
        <v>1757</v>
      </c>
      <c r="J513" s="798">
        <v>12690</v>
      </c>
      <c r="K513" s="799"/>
      <c r="L513" s="799"/>
    </row>
    <row r="514" spans="1:12" ht="40.5" x14ac:dyDescent="0.75">
      <c r="A514" s="793">
        <v>512</v>
      </c>
      <c r="B514" s="794" t="s">
        <v>284</v>
      </c>
      <c r="C514" s="795" t="s">
        <v>3977</v>
      </c>
      <c r="D514" s="793" t="s">
        <v>1277</v>
      </c>
      <c r="E514" s="793" t="s">
        <v>1300</v>
      </c>
      <c r="F514" s="800" t="s">
        <v>3978</v>
      </c>
      <c r="G514" s="795" t="s">
        <v>3968</v>
      </c>
      <c r="H514" s="795" t="s">
        <v>3979</v>
      </c>
      <c r="I514" s="797" t="s">
        <v>1757</v>
      </c>
      <c r="J514" s="798">
        <v>58913</v>
      </c>
      <c r="K514" s="799"/>
      <c r="L514" s="799"/>
    </row>
    <row r="515" spans="1:12" ht="40.5" x14ac:dyDescent="0.75">
      <c r="A515" s="793">
        <v>513</v>
      </c>
      <c r="B515" s="794" t="s">
        <v>284</v>
      </c>
      <c r="C515" s="795" t="s">
        <v>3980</v>
      </c>
      <c r="D515" s="793" t="s">
        <v>1277</v>
      </c>
      <c r="E515" s="793" t="s">
        <v>1300</v>
      </c>
      <c r="F515" s="800" t="s">
        <v>3981</v>
      </c>
      <c r="G515" s="795" t="s">
        <v>3982</v>
      </c>
      <c r="H515" s="795" t="s">
        <v>3983</v>
      </c>
      <c r="I515" s="797" t="s">
        <v>1757</v>
      </c>
      <c r="J515" s="798">
        <v>11918</v>
      </c>
      <c r="K515" s="799"/>
      <c r="L515" s="799"/>
    </row>
    <row r="516" spans="1:12" ht="40.5" x14ac:dyDescent="0.75">
      <c r="A516" s="793">
        <v>514</v>
      </c>
      <c r="B516" s="794" t="s">
        <v>284</v>
      </c>
      <c r="C516" s="795" t="s">
        <v>3984</v>
      </c>
      <c r="D516" s="793" t="s">
        <v>1277</v>
      </c>
      <c r="E516" s="793" t="s">
        <v>1300</v>
      </c>
      <c r="F516" s="800" t="s">
        <v>3985</v>
      </c>
      <c r="G516" s="795" t="s">
        <v>3986</v>
      </c>
      <c r="H516" s="795" t="s">
        <v>3987</v>
      </c>
      <c r="I516" s="797" t="s">
        <v>1757</v>
      </c>
      <c r="J516" s="798">
        <v>28721</v>
      </c>
      <c r="K516" s="799"/>
      <c r="L516" s="799"/>
    </row>
    <row r="517" spans="1:12" ht="40.5" x14ac:dyDescent="0.75">
      <c r="A517" s="793">
        <v>515</v>
      </c>
      <c r="B517" s="794" t="s">
        <v>284</v>
      </c>
      <c r="C517" s="795" t="s">
        <v>3988</v>
      </c>
      <c r="D517" s="793" t="s">
        <v>1311</v>
      </c>
      <c r="E517" s="793" t="s">
        <v>328</v>
      </c>
      <c r="F517" s="800" t="s">
        <v>3989</v>
      </c>
      <c r="G517" s="795" t="s">
        <v>2275</v>
      </c>
      <c r="H517" s="795" t="s">
        <v>3990</v>
      </c>
      <c r="I517" s="797" t="s">
        <v>1766</v>
      </c>
      <c r="J517" s="798">
        <v>3768</v>
      </c>
      <c r="K517" s="799"/>
      <c r="L517" s="799"/>
    </row>
    <row r="518" spans="1:12" ht="54" x14ac:dyDescent="0.75">
      <c r="A518" s="793">
        <v>516</v>
      </c>
      <c r="B518" s="794" t="s">
        <v>284</v>
      </c>
      <c r="C518" s="795" t="s">
        <v>3991</v>
      </c>
      <c r="D518" s="793" t="s">
        <v>1311</v>
      </c>
      <c r="E518" s="793" t="s">
        <v>328</v>
      </c>
      <c r="F518" s="800" t="s">
        <v>3992</v>
      </c>
      <c r="G518" s="795" t="s">
        <v>3993</v>
      </c>
      <c r="H518" s="795" t="s">
        <v>3994</v>
      </c>
      <c r="I518" s="797" t="s">
        <v>2272</v>
      </c>
      <c r="J518" s="798">
        <v>9600</v>
      </c>
      <c r="K518" s="799"/>
      <c r="L518" s="799"/>
    </row>
    <row r="519" spans="1:12" ht="81" x14ac:dyDescent="0.75">
      <c r="A519" s="793">
        <v>517</v>
      </c>
      <c r="B519" s="794" t="s">
        <v>284</v>
      </c>
      <c r="C519" s="795" t="s">
        <v>3995</v>
      </c>
      <c r="D519" s="793" t="s">
        <v>1277</v>
      </c>
      <c r="E519" s="793" t="s">
        <v>1300</v>
      </c>
      <c r="F519" s="800">
        <v>22110405</v>
      </c>
      <c r="G519" s="795" t="s">
        <v>2301</v>
      </c>
      <c r="H519" s="795" t="s">
        <v>3996</v>
      </c>
      <c r="I519" s="797">
        <v>2021</v>
      </c>
      <c r="J519" s="798">
        <v>4125</v>
      </c>
      <c r="K519" s="799"/>
      <c r="L519" s="799"/>
    </row>
    <row r="520" spans="1:12" ht="202.5" x14ac:dyDescent="0.75">
      <c r="A520" s="727">
        <v>518</v>
      </c>
      <c r="B520" s="801" t="s">
        <v>286</v>
      </c>
      <c r="C520" s="728" t="s">
        <v>1776</v>
      </c>
      <c r="D520" s="727" t="s">
        <v>1277</v>
      </c>
      <c r="E520" s="727" t="s">
        <v>328</v>
      </c>
      <c r="F520" s="802" t="s">
        <v>3997</v>
      </c>
      <c r="G520" s="728" t="s">
        <v>3998</v>
      </c>
      <c r="H520" s="728" t="s">
        <v>3999</v>
      </c>
      <c r="I520" s="803" t="s">
        <v>3116</v>
      </c>
      <c r="J520" s="717">
        <v>7028</v>
      </c>
      <c r="K520" s="719"/>
      <c r="L520" s="719"/>
    </row>
    <row r="521" spans="1:12" ht="202.5" x14ac:dyDescent="0.75">
      <c r="A521" s="727">
        <v>519</v>
      </c>
      <c r="B521" s="801" t="s">
        <v>286</v>
      </c>
      <c r="C521" s="728" t="s">
        <v>1776</v>
      </c>
      <c r="D521" s="727" t="s">
        <v>1277</v>
      </c>
      <c r="E521" s="727" t="s">
        <v>328</v>
      </c>
      <c r="F521" s="802" t="s">
        <v>4000</v>
      </c>
      <c r="G521" s="728" t="s">
        <v>4001</v>
      </c>
      <c r="H521" s="728" t="s">
        <v>4002</v>
      </c>
      <c r="I521" s="803" t="s">
        <v>3116</v>
      </c>
      <c r="J521" s="717">
        <v>37023</v>
      </c>
      <c r="K521" s="719"/>
      <c r="L521" s="804" t="s">
        <v>4003</v>
      </c>
    </row>
    <row r="522" spans="1:12" ht="135" x14ac:dyDescent="0.75">
      <c r="A522" s="727">
        <v>520</v>
      </c>
      <c r="B522" s="801" t="s">
        <v>286</v>
      </c>
      <c r="C522" s="728" t="s">
        <v>1776</v>
      </c>
      <c r="D522" s="727" t="s">
        <v>1277</v>
      </c>
      <c r="E522" s="727" t="s">
        <v>328</v>
      </c>
      <c r="F522" s="805" t="s">
        <v>4004</v>
      </c>
      <c r="G522" s="728" t="s">
        <v>4005</v>
      </c>
      <c r="H522" s="728" t="s">
        <v>4006</v>
      </c>
      <c r="I522" s="803" t="s">
        <v>4007</v>
      </c>
      <c r="J522" s="717">
        <v>62574</v>
      </c>
      <c r="K522" s="719"/>
      <c r="L522" s="804" t="s">
        <v>4008</v>
      </c>
    </row>
    <row r="523" spans="1:12" ht="81" x14ac:dyDescent="0.75">
      <c r="A523" s="727">
        <v>521</v>
      </c>
      <c r="B523" s="801" t="s">
        <v>286</v>
      </c>
      <c r="C523" s="728" t="s">
        <v>1776</v>
      </c>
      <c r="D523" s="727" t="s">
        <v>1277</v>
      </c>
      <c r="E523" s="727" t="s">
        <v>328</v>
      </c>
      <c r="F523" s="802" t="s">
        <v>4009</v>
      </c>
      <c r="G523" s="728" t="s">
        <v>4010</v>
      </c>
      <c r="H523" s="728" t="s">
        <v>4011</v>
      </c>
      <c r="I523" s="803" t="s">
        <v>4012</v>
      </c>
      <c r="J523" s="717">
        <v>23960</v>
      </c>
      <c r="K523" s="719"/>
      <c r="L523" s="806"/>
    </row>
    <row r="524" spans="1:12" ht="175.5" x14ac:dyDescent="0.75">
      <c r="A524" s="727">
        <v>522</v>
      </c>
      <c r="B524" s="801" t="s">
        <v>286</v>
      </c>
      <c r="C524" s="728" t="s">
        <v>1776</v>
      </c>
      <c r="D524" s="727" t="s">
        <v>1277</v>
      </c>
      <c r="E524" s="727" t="s">
        <v>328</v>
      </c>
      <c r="F524" s="802" t="s">
        <v>4013</v>
      </c>
      <c r="G524" s="728" t="s">
        <v>4014</v>
      </c>
      <c r="H524" s="728" t="s">
        <v>4015</v>
      </c>
      <c r="I524" s="803" t="s">
        <v>4012</v>
      </c>
      <c r="J524" s="717">
        <v>38961</v>
      </c>
      <c r="K524" s="719"/>
      <c r="L524" s="806"/>
    </row>
    <row r="525" spans="1:12" ht="81" x14ac:dyDescent="0.75">
      <c r="A525" s="727">
        <v>523</v>
      </c>
      <c r="B525" s="801" t="s">
        <v>286</v>
      </c>
      <c r="C525" s="728" t="s">
        <v>1776</v>
      </c>
      <c r="D525" s="727" t="s">
        <v>1277</v>
      </c>
      <c r="E525" s="727" t="s">
        <v>328</v>
      </c>
      <c r="F525" s="802" t="s">
        <v>4016</v>
      </c>
      <c r="G525" s="728" t="s">
        <v>4017</v>
      </c>
      <c r="H525" s="728" t="s">
        <v>4018</v>
      </c>
      <c r="I525" s="803" t="s">
        <v>4012</v>
      </c>
      <c r="J525" s="717">
        <v>58150</v>
      </c>
      <c r="K525" s="719"/>
      <c r="L525" s="804" t="s">
        <v>4019</v>
      </c>
    </row>
    <row r="526" spans="1:12" ht="243" x14ac:dyDescent="0.75">
      <c r="A526" s="727">
        <v>524</v>
      </c>
      <c r="B526" s="801" t="s">
        <v>286</v>
      </c>
      <c r="C526" s="728" t="s">
        <v>1776</v>
      </c>
      <c r="D526" s="727" t="s">
        <v>1277</v>
      </c>
      <c r="E526" s="727" t="s">
        <v>328</v>
      </c>
      <c r="F526" s="802" t="s">
        <v>4020</v>
      </c>
      <c r="G526" s="728" t="s">
        <v>4021</v>
      </c>
      <c r="H526" s="728" t="s">
        <v>4022</v>
      </c>
      <c r="I526" s="803" t="s">
        <v>4012</v>
      </c>
      <c r="J526" s="717">
        <v>79537</v>
      </c>
      <c r="K526" s="719"/>
      <c r="L526" s="804" t="s">
        <v>4023</v>
      </c>
    </row>
    <row r="527" spans="1:12" ht="81" x14ac:dyDescent="0.75">
      <c r="A527" s="727">
        <v>525</v>
      </c>
      <c r="B527" s="801" t="s">
        <v>286</v>
      </c>
      <c r="C527" s="728" t="s">
        <v>1776</v>
      </c>
      <c r="D527" s="727" t="s">
        <v>1277</v>
      </c>
      <c r="E527" s="727" t="s">
        <v>328</v>
      </c>
      <c r="F527" s="802" t="s">
        <v>4024</v>
      </c>
      <c r="G527" s="728" t="s">
        <v>4025</v>
      </c>
      <c r="H527" s="728" t="s">
        <v>4026</v>
      </c>
      <c r="I527" s="803" t="s">
        <v>4012</v>
      </c>
      <c r="J527" s="717">
        <v>28196</v>
      </c>
      <c r="K527" s="719"/>
      <c r="L527" s="804" t="s">
        <v>4027</v>
      </c>
    </row>
    <row r="528" spans="1:12" ht="108" x14ac:dyDescent="0.75">
      <c r="A528" s="727">
        <v>526</v>
      </c>
      <c r="B528" s="801" t="s">
        <v>286</v>
      </c>
      <c r="C528" s="728" t="s">
        <v>1776</v>
      </c>
      <c r="D528" s="727" t="s">
        <v>1277</v>
      </c>
      <c r="E528" s="727" t="s">
        <v>328</v>
      </c>
      <c r="F528" s="803" t="s">
        <v>4028</v>
      </c>
      <c r="G528" s="728" t="s">
        <v>4029</v>
      </c>
      <c r="H528" s="728" t="s">
        <v>4030</v>
      </c>
      <c r="I528" s="803" t="s">
        <v>1757</v>
      </c>
      <c r="J528" s="717">
        <v>2650</v>
      </c>
      <c r="K528" s="719"/>
      <c r="L528" s="805"/>
    </row>
    <row r="529" spans="1:12" ht="108" x14ac:dyDescent="0.75">
      <c r="A529" s="727">
        <v>527</v>
      </c>
      <c r="B529" s="801" t="s">
        <v>286</v>
      </c>
      <c r="C529" s="728" t="s">
        <v>1776</v>
      </c>
      <c r="D529" s="727" t="s">
        <v>1277</v>
      </c>
      <c r="E529" s="727" t="s">
        <v>328</v>
      </c>
      <c r="F529" s="803" t="s">
        <v>4031</v>
      </c>
      <c r="G529" s="728" t="s">
        <v>4032</v>
      </c>
      <c r="H529" s="728" t="s">
        <v>4033</v>
      </c>
      <c r="I529" s="803" t="s">
        <v>1757</v>
      </c>
      <c r="J529" s="717">
        <v>6250</v>
      </c>
      <c r="K529" s="719"/>
      <c r="L529" s="805"/>
    </row>
    <row r="530" spans="1:12" ht="162" x14ac:dyDescent="0.75">
      <c r="A530" s="727">
        <v>528</v>
      </c>
      <c r="B530" s="801" t="s">
        <v>286</v>
      </c>
      <c r="C530" s="728" t="s">
        <v>1776</v>
      </c>
      <c r="D530" s="727" t="s">
        <v>1277</v>
      </c>
      <c r="E530" s="727" t="s">
        <v>328</v>
      </c>
      <c r="F530" s="803" t="s">
        <v>4034</v>
      </c>
      <c r="G530" s="728" t="s">
        <v>4035</v>
      </c>
      <c r="H530" s="728" t="s">
        <v>4036</v>
      </c>
      <c r="I530" s="803" t="s">
        <v>2272</v>
      </c>
      <c r="J530" s="717">
        <v>183650</v>
      </c>
      <c r="K530" s="807">
        <v>83550</v>
      </c>
      <c r="L530" s="805"/>
    </row>
    <row r="531" spans="1:12" ht="108" x14ac:dyDescent="0.75">
      <c r="A531" s="727">
        <v>529</v>
      </c>
      <c r="B531" s="801" t="s">
        <v>286</v>
      </c>
      <c r="C531" s="728" t="s">
        <v>1776</v>
      </c>
      <c r="D531" s="727" t="s">
        <v>1277</v>
      </c>
      <c r="E531" s="727" t="s">
        <v>328</v>
      </c>
      <c r="F531" s="711" t="s">
        <v>4037</v>
      </c>
      <c r="G531" s="728" t="s">
        <v>4038</v>
      </c>
      <c r="H531" s="728" t="s">
        <v>4039</v>
      </c>
      <c r="I531" s="803" t="s">
        <v>2288</v>
      </c>
      <c r="J531" s="717">
        <v>2500</v>
      </c>
      <c r="K531" s="719"/>
      <c r="L531" s="805"/>
    </row>
    <row r="532" spans="1:12" ht="94.5" x14ac:dyDescent="0.75">
      <c r="A532" s="727">
        <v>530</v>
      </c>
      <c r="B532" s="801" t="s">
        <v>286</v>
      </c>
      <c r="C532" s="728" t="s">
        <v>1776</v>
      </c>
      <c r="D532" s="727" t="s">
        <v>1277</v>
      </c>
      <c r="E532" s="727" t="s">
        <v>328</v>
      </c>
      <c r="F532" s="711" t="s">
        <v>4040</v>
      </c>
      <c r="G532" s="728" t="s">
        <v>4041</v>
      </c>
      <c r="H532" s="728" t="s">
        <v>4042</v>
      </c>
      <c r="I532" s="803" t="s">
        <v>4043</v>
      </c>
      <c r="J532" s="717">
        <v>31235</v>
      </c>
      <c r="K532" s="719"/>
      <c r="L532" s="804" t="s">
        <v>4044</v>
      </c>
    </row>
    <row r="533" spans="1:12" ht="108" x14ac:dyDescent="0.75">
      <c r="A533" s="727">
        <v>531</v>
      </c>
      <c r="B533" s="801" t="s">
        <v>286</v>
      </c>
      <c r="C533" s="728" t="s">
        <v>1776</v>
      </c>
      <c r="D533" s="727" t="s">
        <v>1277</v>
      </c>
      <c r="E533" s="727" t="s">
        <v>328</v>
      </c>
      <c r="F533" s="711" t="s">
        <v>4045</v>
      </c>
      <c r="G533" s="728" t="s">
        <v>4046</v>
      </c>
      <c r="H533" s="728" t="s">
        <v>4047</v>
      </c>
      <c r="I533" s="803" t="s">
        <v>4043</v>
      </c>
      <c r="J533" s="717">
        <v>26087</v>
      </c>
      <c r="K533" s="719"/>
      <c r="L533" s="804" t="s">
        <v>4048</v>
      </c>
    </row>
    <row r="534" spans="1:12" ht="108" x14ac:dyDescent="0.75">
      <c r="A534" s="727">
        <v>532</v>
      </c>
      <c r="B534" s="801" t="s">
        <v>286</v>
      </c>
      <c r="C534" s="728" t="s">
        <v>1776</v>
      </c>
      <c r="D534" s="727" t="s">
        <v>1277</v>
      </c>
      <c r="E534" s="727" t="s">
        <v>328</v>
      </c>
      <c r="F534" s="711" t="s">
        <v>4049</v>
      </c>
      <c r="G534" s="728" t="s">
        <v>4050</v>
      </c>
      <c r="H534" s="728" t="s">
        <v>4051</v>
      </c>
      <c r="I534" s="803" t="s">
        <v>4043</v>
      </c>
      <c r="J534" s="717">
        <v>33415</v>
      </c>
      <c r="K534" s="719"/>
      <c r="L534" s="804" t="s">
        <v>4052</v>
      </c>
    </row>
    <row r="535" spans="1:12" ht="135" x14ac:dyDescent="0.75">
      <c r="A535" s="727">
        <v>533</v>
      </c>
      <c r="B535" s="801" t="s">
        <v>286</v>
      </c>
      <c r="C535" s="728" t="s">
        <v>1776</v>
      </c>
      <c r="D535" s="727" t="s">
        <v>1277</v>
      </c>
      <c r="E535" s="727" t="s">
        <v>328</v>
      </c>
      <c r="F535" s="711" t="s">
        <v>3317</v>
      </c>
      <c r="G535" s="728" t="s">
        <v>4053</v>
      </c>
      <c r="H535" s="728" t="s">
        <v>4054</v>
      </c>
      <c r="I535" s="803" t="s">
        <v>4043</v>
      </c>
      <c r="J535" s="717">
        <v>5843</v>
      </c>
      <c r="K535" s="719"/>
      <c r="L535" s="804" t="s">
        <v>4055</v>
      </c>
    </row>
    <row r="536" spans="1:12" ht="40.5" x14ac:dyDescent="0.75">
      <c r="A536" s="727">
        <v>534</v>
      </c>
      <c r="B536" s="801" t="s">
        <v>286</v>
      </c>
      <c r="C536" s="728" t="s">
        <v>1776</v>
      </c>
      <c r="D536" s="727" t="s">
        <v>1277</v>
      </c>
      <c r="E536" s="727" t="s">
        <v>328</v>
      </c>
      <c r="F536" s="711" t="s">
        <v>3314</v>
      </c>
      <c r="G536" s="728" t="s">
        <v>4056</v>
      </c>
      <c r="H536" s="728" t="s">
        <v>4057</v>
      </c>
      <c r="I536" s="803" t="s">
        <v>4043</v>
      </c>
      <c r="J536" s="717">
        <v>3440</v>
      </c>
      <c r="K536" s="719"/>
      <c r="L536" s="804" t="s">
        <v>4058</v>
      </c>
    </row>
    <row r="537" spans="1:12" ht="189" x14ac:dyDescent="0.75">
      <c r="A537" s="727">
        <v>535</v>
      </c>
      <c r="B537" s="801" t="s">
        <v>286</v>
      </c>
      <c r="C537" s="728" t="s">
        <v>1738</v>
      </c>
      <c r="D537" s="727" t="s">
        <v>1277</v>
      </c>
      <c r="E537" s="727" t="s">
        <v>328</v>
      </c>
      <c r="F537" s="711" t="s">
        <v>4059</v>
      </c>
      <c r="G537" s="728" t="s">
        <v>4060</v>
      </c>
      <c r="H537" s="728" t="s">
        <v>4061</v>
      </c>
      <c r="I537" s="803" t="s">
        <v>1747</v>
      </c>
      <c r="J537" s="717">
        <v>7160</v>
      </c>
      <c r="K537" s="719"/>
      <c r="L537" s="808" t="s">
        <v>4062</v>
      </c>
    </row>
    <row r="538" spans="1:12" ht="81" x14ac:dyDescent="0.75">
      <c r="A538" s="727">
        <v>536</v>
      </c>
      <c r="B538" s="801" t="s">
        <v>286</v>
      </c>
      <c r="C538" s="728" t="s">
        <v>1738</v>
      </c>
      <c r="D538" s="727" t="s">
        <v>1277</v>
      </c>
      <c r="E538" s="727" t="s">
        <v>328</v>
      </c>
      <c r="F538" s="711" t="s">
        <v>4063</v>
      </c>
      <c r="G538" s="728" t="s">
        <v>4046</v>
      </c>
      <c r="H538" s="728" t="s">
        <v>4064</v>
      </c>
      <c r="I538" s="803" t="s">
        <v>1747</v>
      </c>
      <c r="J538" s="717">
        <v>7739</v>
      </c>
      <c r="K538" s="719"/>
      <c r="L538" s="805"/>
    </row>
    <row r="539" spans="1:12" ht="162" x14ac:dyDescent="0.75">
      <c r="A539" s="727">
        <v>537</v>
      </c>
      <c r="B539" s="801" t="s">
        <v>286</v>
      </c>
      <c r="C539" s="728" t="s">
        <v>1738</v>
      </c>
      <c r="D539" s="727" t="s">
        <v>1277</v>
      </c>
      <c r="E539" s="727" t="s">
        <v>328</v>
      </c>
      <c r="F539" s="711" t="s">
        <v>4065</v>
      </c>
      <c r="G539" s="728" t="s">
        <v>4066</v>
      </c>
      <c r="H539" s="728" t="s">
        <v>4067</v>
      </c>
      <c r="I539" s="803" t="s">
        <v>1747</v>
      </c>
      <c r="J539" s="717">
        <v>8108</v>
      </c>
      <c r="K539" s="719"/>
      <c r="L539" s="805"/>
    </row>
    <row r="540" spans="1:12" ht="175.5" x14ac:dyDescent="0.75">
      <c r="A540" s="727">
        <v>538</v>
      </c>
      <c r="B540" s="801" t="s">
        <v>286</v>
      </c>
      <c r="C540" s="728" t="s">
        <v>1738</v>
      </c>
      <c r="D540" s="727" t="s">
        <v>1277</v>
      </c>
      <c r="E540" s="727" t="s">
        <v>328</v>
      </c>
      <c r="F540" s="809" t="s">
        <v>4068</v>
      </c>
      <c r="G540" s="728" t="s">
        <v>4069</v>
      </c>
      <c r="H540" s="728" t="s">
        <v>4070</v>
      </c>
      <c r="I540" s="803" t="s">
        <v>1757</v>
      </c>
      <c r="J540" s="717">
        <v>3219</v>
      </c>
      <c r="K540" s="719"/>
      <c r="L540" s="805"/>
    </row>
    <row r="541" spans="1:12" ht="94.5" x14ac:dyDescent="0.75">
      <c r="A541" s="727">
        <v>539</v>
      </c>
      <c r="B541" s="801" t="s">
        <v>286</v>
      </c>
      <c r="C541" s="728" t="s">
        <v>1738</v>
      </c>
      <c r="D541" s="727" t="s">
        <v>1277</v>
      </c>
      <c r="E541" s="727" t="s">
        <v>328</v>
      </c>
      <c r="F541" s="711" t="s">
        <v>4071</v>
      </c>
      <c r="G541" s="728" t="s">
        <v>4072</v>
      </c>
      <c r="H541" s="728" t="s">
        <v>4073</v>
      </c>
      <c r="I541" s="803" t="s">
        <v>1757</v>
      </c>
      <c r="J541" s="717">
        <v>10776</v>
      </c>
      <c r="K541" s="719"/>
      <c r="L541" s="805"/>
    </row>
    <row r="542" spans="1:12" ht="108" x14ac:dyDescent="0.75">
      <c r="A542" s="727">
        <v>540</v>
      </c>
      <c r="B542" s="801" t="s">
        <v>286</v>
      </c>
      <c r="C542" s="728" t="s">
        <v>1738</v>
      </c>
      <c r="D542" s="727" t="s">
        <v>1277</v>
      </c>
      <c r="E542" s="727" t="s">
        <v>328</v>
      </c>
      <c r="F542" s="809" t="s">
        <v>4074</v>
      </c>
      <c r="G542" s="728" t="s">
        <v>4075</v>
      </c>
      <c r="H542" s="728" t="s">
        <v>4076</v>
      </c>
      <c r="I542" s="803" t="s">
        <v>1757</v>
      </c>
      <c r="J542" s="717">
        <v>4400</v>
      </c>
      <c r="K542" s="719"/>
      <c r="L542" s="805"/>
    </row>
    <row r="543" spans="1:12" ht="121.5" x14ac:dyDescent="0.75">
      <c r="A543" s="727">
        <v>541</v>
      </c>
      <c r="B543" s="801" t="s">
        <v>286</v>
      </c>
      <c r="C543" s="728" t="s">
        <v>1738</v>
      </c>
      <c r="D543" s="727" t="s">
        <v>1277</v>
      </c>
      <c r="E543" s="727" t="s">
        <v>328</v>
      </c>
      <c r="F543" s="809" t="s">
        <v>4077</v>
      </c>
      <c r="G543" s="728" t="s">
        <v>4001</v>
      </c>
      <c r="H543" s="728" t="s">
        <v>4078</v>
      </c>
      <c r="I543" s="803" t="s">
        <v>1757</v>
      </c>
      <c r="J543" s="717">
        <v>3353</v>
      </c>
      <c r="K543" s="719"/>
      <c r="L543" s="808" t="s">
        <v>4079</v>
      </c>
    </row>
    <row r="544" spans="1:12" ht="162" x14ac:dyDescent="0.75">
      <c r="A544" s="727">
        <v>542</v>
      </c>
      <c r="B544" s="801" t="s">
        <v>286</v>
      </c>
      <c r="C544" s="728" t="s">
        <v>1738</v>
      </c>
      <c r="D544" s="727" t="s">
        <v>1277</v>
      </c>
      <c r="E544" s="727" t="s">
        <v>328</v>
      </c>
      <c r="F544" s="809" t="s">
        <v>4080</v>
      </c>
      <c r="G544" s="728" t="s">
        <v>4005</v>
      </c>
      <c r="H544" s="728" t="s">
        <v>4081</v>
      </c>
      <c r="I544" s="803" t="s">
        <v>1757</v>
      </c>
      <c r="J544" s="717">
        <v>17146</v>
      </c>
      <c r="K544" s="719"/>
      <c r="L544" s="805"/>
    </row>
    <row r="545" spans="1:12" ht="148.5" x14ac:dyDescent="0.75">
      <c r="A545" s="727">
        <v>543</v>
      </c>
      <c r="B545" s="801" t="s">
        <v>286</v>
      </c>
      <c r="C545" s="728" t="s">
        <v>1738</v>
      </c>
      <c r="D545" s="727" t="s">
        <v>1277</v>
      </c>
      <c r="E545" s="727" t="s">
        <v>328</v>
      </c>
      <c r="F545" s="809" t="s">
        <v>4082</v>
      </c>
      <c r="G545" s="728" t="s">
        <v>4083</v>
      </c>
      <c r="H545" s="728" t="s">
        <v>4084</v>
      </c>
      <c r="I545" s="803" t="s">
        <v>1766</v>
      </c>
      <c r="J545" s="717">
        <v>13647</v>
      </c>
      <c r="K545" s="719"/>
      <c r="L545" s="805"/>
    </row>
    <row r="546" spans="1:12" ht="189" x14ac:dyDescent="0.75">
      <c r="A546" s="727">
        <v>544</v>
      </c>
      <c r="B546" s="801" t="s">
        <v>286</v>
      </c>
      <c r="C546" s="728" t="s">
        <v>1738</v>
      </c>
      <c r="D546" s="727" t="s">
        <v>1277</v>
      </c>
      <c r="E546" s="727" t="s">
        <v>328</v>
      </c>
      <c r="F546" s="809" t="s">
        <v>4085</v>
      </c>
      <c r="G546" s="728" t="s">
        <v>4086</v>
      </c>
      <c r="H546" s="728" t="s">
        <v>4087</v>
      </c>
      <c r="I546" s="803" t="s">
        <v>1766</v>
      </c>
      <c r="J546" s="717">
        <v>4309</v>
      </c>
      <c r="K546" s="719"/>
      <c r="L546" s="805"/>
    </row>
    <row r="547" spans="1:12" ht="108" x14ac:dyDescent="0.75">
      <c r="A547" s="727">
        <v>545</v>
      </c>
      <c r="B547" s="801" t="s">
        <v>286</v>
      </c>
      <c r="C547" s="728" t="s">
        <v>1738</v>
      </c>
      <c r="D547" s="727" t="s">
        <v>1277</v>
      </c>
      <c r="E547" s="727" t="s">
        <v>328</v>
      </c>
      <c r="F547" s="809" t="s">
        <v>4088</v>
      </c>
      <c r="G547" s="728" t="s">
        <v>4001</v>
      </c>
      <c r="H547" s="728" t="s">
        <v>4089</v>
      </c>
      <c r="I547" s="803" t="s">
        <v>1766</v>
      </c>
      <c r="J547" s="717">
        <v>3704</v>
      </c>
      <c r="K547" s="719"/>
      <c r="L547" s="805"/>
    </row>
    <row r="548" spans="1:12" ht="121.5" x14ac:dyDescent="0.75">
      <c r="A548" s="727">
        <v>546</v>
      </c>
      <c r="B548" s="801" t="s">
        <v>286</v>
      </c>
      <c r="C548" s="728" t="s">
        <v>1738</v>
      </c>
      <c r="D548" s="727" t="s">
        <v>1277</v>
      </c>
      <c r="E548" s="727" t="s">
        <v>328</v>
      </c>
      <c r="F548" s="809" t="s">
        <v>4090</v>
      </c>
      <c r="G548" s="728" t="s">
        <v>4091</v>
      </c>
      <c r="H548" s="728" t="s">
        <v>4092</v>
      </c>
      <c r="I548" s="803" t="s">
        <v>1766</v>
      </c>
      <c r="J548" s="717">
        <v>10459</v>
      </c>
      <c r="K548" s="719"/>
      <c r="L548" s="805"/>
    </row>
    <row r="549" spans="1:12" ht="121.5" x14ac:dyDescent="0.75">
      <c r="A549" s="727">
        <v>547</v>
      </c>
      <c r="B549" s="801" t="s">
        <v>286</v>
      </c>
      <c r="C549" s="728" t="s">
        <v>1738</v>
      </c>
      <c r="D549" s="727" t="s">
        <v>1277</v>
      </c>
      <c r="E549" s="727" t="s">
        <v>328</v>
      </c>
      <c r="F549" s="809" t="s">
        <v>4093</v>
      </c>
      <c r="G549" s="728" t="s">
        <v>4094</v>
      </c>
      <c r="H549" s="728" t="s">
        <v>4095</v>
      </c>
      <c r="I549" s="803" t="s">
        <v>1766</v>
      </c>
      <c r="J549" s="717">
        <v>5660</v>
      </c>
      <c r="K549" s="719"/>
      <c r="L549" s="805"/>
    </row>
    <row r="550" spans="1:12" ht="108" x14ac:dyDescent="0.75">
      <c r="A550" s="727">
        <v>548</v>
      </c>
      <c r="B550" s="801" t="s">
        <v>286</v>
      </c>
      <c r="C550" s="728" t="s">
        <v>2437</v>
      </c>
      <c r="D550" s="727" t="s">
        <v>1277</v>
      </c>
      <c r="E550" s="727" t="s">
        <v>328</v>
      </c>
      <c r="F550" s="809" t="s">
        <v>4096</v>
      </c>
      <c r="G550" s="728" t="s">
        <v>4025</v>
      </c>
      <c r="H550" s="728" t="s">
        <v>4097</v>
      </c>
      <c r="I550" s="803" t="s">
        <v>2441</v>
      </c>
      <c r="J550" s="717">
        <v>11959</v>
      </c>
      <c r="K550" s="810"/>
      <c r="L550" s="803"/>
    </row>
    <row r="551" spans="1:12" ht="81" x14ac:dyDescent="0.75">
      <c r="A551" s="727">
        <v>549</v>
      </c>
      <c r="B551" s="801" t="s">
        <v>286</v>
      </c>
      <c r="C551" s="728" t="s">
        <v>2437</v>
      </c>
      <c r="D551" s="727" t="s">
        <v>1277</v>
      </c>
      <c r="E551" s="727" t="s">
        <v>328</v>
      </c>
      <c r="F551" s="809" t="s">
        <v>4098</v>
      </c>
      <c r="G551" s="728" t="s">
        <v>4099</v>
      </c>
      <c r="H551" s="728" t="s">
        <v>4100</v>
      </c>
      <c r="I551" s="803" t="s">
        <v>2441</v>
      </c>
      <c r="J551" s="717">
        <v>17431</v>
      </c>
      <c r="K551" s="719"/>
      <c r="L551" s="805"/>
    </row>
    <row r="552" spans="1:12" ht="162" x14ac:dyDescent="0.75">
      <c r="A552" s="727">
        <v>550</v>
      </c>
      <c r="B552" s="801" t="s">
        <v>286</v>
      </c>
      <c r="C552" s="728" t="s">
        <v>2437</v>
      </c>
      <c r="D552" s="727" t="s">
        <v>1277</v>
      </c>
      <c r="E552" s="727" t="s">
        <v>328</v>
      </c>
      <c r="F552" s="809" t="s">
        <v>4101</v>
      </c>
      <c r="G552" s="728" t="s">
        <v>4102</v>
      </c>
      <c r="H552" s="728" t="s">
        <v>4103</v>
      </c>
      <c r="I552" s="803" t="s">
        <v>2441</v>
      </c>
      <c r="J552" s="717">
        <v>12093</v>
      </c>
      <c r="K552" s="719"/>
      <c r="L552" s="805"/>
    </row>
    <row r="553" spans="1:12" ht="162" x14ac:dyDescent="0.75">
      <c r="A553" s="727">
        <v>551</v>
      </c>
      <c r="B553" s="801" t="s">
        <v>286</v>
      </c>
      <c r="C553" s="728" t="s">
        <v>2437</v>
      </c>
      <c r="D553" s="727" t="s">
        <v>1277</v>
      </c>
      <c r="E553" s="727" t="s">
        <v>328</v>
      </c>
      <c r="F553" s="803" t="s">
        <v>4104</v>
      </c>
      <c r="G553" s="728" t="s">
        <v>4105</v>
      </c>
      <c r="H553" s="728" t="s">
        <v>4106</v>
      </c>
      <c r="I553" s="803" t="s">
        <v>2445</v>
      </c>
      <c r="J553" s="717">
        <v>20814</v>
      </c>
      <c r="K553" s="719"/>
      <c r="L553" s="805"/>
    </row>
    <row r="554" spans="1:12" ht="81" x14ac:dyDescent="0.75">
      <c r="A554" s="727">
        <v>552</v>
      </c>
      <c r="B554" s="801" t="s">
        <v>286</v>
      </c>
      <c r="C554" s="728" t="s">
        <v>2437</v>
      </c>
      <c r="D554" s="727" t="s">
        <v>1277</v>
      </c>
      <c r="E554" s="727" t="s">
        <v>328</v>
      </c>
      <c r="F554" s="711" t="s">
        <v>4107</v>
      </c>
      <c r="G554" s="728" t="s">
        <v>4108</v>
      </c>
      <c r="H554" s="728" t="s">
        <v>4109</v>
      </c>
      <c r="I554" s="803" t="s">
        <v>2445</v>
      </c>
      <c r="J554" s="717">
        <v>4096</v>
      </c>
      <c r="K554" s="719"/>
      <c r="L554" s="805"/>
    </row>
    <row r="555" spans="1:12" ht="108" x14ac:dyDescent="0.75">
      <c r="A555" s="727">
        <v>553</v>
      </c>
      <c r="B555" s="801" t="s">
        <v>286</v>
      </c>
      <c r="C555" s="728" t="s">
        <v>2437</v>
      </c>
      <c r="D555" s="727" t="s">
        <v>1277</v>
      </c>
      <c r="E555" s="727" t="s">
        <v>328</v>
      </c>
      <c r="F555" s="711" t="s">
        <v>4110</v>
      </c>
      <c r="G555" s="728" t="s">
        <v>4111</v>
      </c>
      <c r="H555" s="728" t="s">
        <v>4112</v>
      </c>
      <c r="I555" s="803" t="s">
        <v>1747</v>
      </c>
      <c r="J555" s="717">
        <v>17730</v>
      </c>
      <c r="K555" s="719"/>
      <c r="L555" s="805"/>
    </row>
    <row r="556" spans="1:12" ht="67.5" x14ac:dyDescent="0.75">
      <c r="A556" s="727">
        <v>554</v>
      </c>
      <c r="B556" s="801" t="s">
        <v>286</v>
      </c>
      <c r="C556" s="728" t="s">
        <v>2437</v>
      </c>
      <c r="D556" s="727" t="s">
        <v>1277</v>
      </c>
      <c r="E556" s="727" t="s">
        <v>328</v>
      </c>
      <c r="F556" s="711" t="s">
        <v>4113</v>
      </c>
      <c r="G556" s="728" t="s">
        <v>4114</v>
      </c>
      <c r="H556" s="728" t="s">
        <v>4115</v>
      </c>
      <c r="I556" s="803" t="s">
        <v>1747</v>
      </c>
      <c r="J556" s="717">
        <v>2888</v>
      </c>
      <c r="K556" s="719"/>
      <c r="L556" s="805"/>
    </row>
    <row r="557" spans="1:12" ht="148.5" x14ac:dyDescent="0.75">
      <c r="A557" s="727">
        <v>555</v>
      </c>
      <c r="B557" s="801" t="s">
        <v>286</v>
      </c>
      <c r="C557" s="728" t="s">
        <v>2437</v>
      </c>
      <c r="D557" s="727" t="s">
        <v>1277</v>
      </c>
      <c r="E557" s="727" t="s">
        <v>328</v>
      </c>
      <c r="F557" s="711" t="s">
        <v>4116</v>
      </c>
      <c r="G557" s="728" t="s">
        <v>4117</v>
      </c>
      <c r="H557" s="728" t="s">
        <v>4118</v>
      </c>
      <c r="I557" s="803" t="s">
        <v>2441</v>
      </c>
      <c r="J557" s="717">
        <v>0</v>
      </c>
      <c r="K557" s="719"/>
      <c r="L557" s="805"/>
    </row>
    <row r="558" spans="1:12" ht="216" x14ac:dyDescent="0.75">
      <c r="A558" s="727">
        <v>556</v>
      </c>
      <c r="B558" s="801" t="s">
        <v>286</v>
      </c>
      <c r="C558" s="728" t="s">
        <v>2437</v>
      </c>
      <c r="D558" s="727" t="s">
        <v>1277</v>
      </c>
      <c r="E558" s="727" t="s">
        <v>328</v>
      </c>
      <c r="F558" s="809" t="s">
        <v>4119</v>
      </c>
      <c r="G558" s="728" t="s">
        <v>4120</v>
      </c>
      <c r="H558" s="728" t="s">
        <v>4121</v>
      </c>
      <c r="I558" s="803" t="s">
        <v>2222</v>
      </c>
      <c r="J558" s="717">
        <v>6587</v>
      </c>
      <c r="K558" s="719"/>
      <c r="L558" s="805"/>
    </row>
    <row r="559" spans="1:12" ht="54" x14ac:dyDescent="0.75">
      <c r="A559" s="727">
        <v>557</v>
      </c>
      <c r="B559" s="801" t="s">
        <v>286</v>
      </c>
      <c r="C559" s="728" t="s">
        <v>2437</v>
      </c>
      <c r="D559" s="727" t="s">
        <v>1277</v>
      </c>
      <c r="E559" s="727" t="s">
        <v>328</v>
      </c>
      <c r="F559" s="809" t="s">
        <v>4122</v>
      </c>
      <c r="G559" s="728" t="s">
        <v>4029</v>
      </c>
      <c r="H559" s="728" t="s">
        <v>4123</v>
      </c>
      <c r="I559" s="803" t="s">
        <v>1757</v>
      </c>
      <c r="J559" s="717">
        <v>7387</v>
      </c>
      <c r="K559" s="719"/>
      <c r="L559" s="805"/>
    </row>
    <row r="560" spans="1:12" ht="162" x14ac:dyDescent="0.75">
      <c r="A560" s="727">
        <v>558</v>
      </c>
      <c r="B560" s="801" t="s">
        <v>286</v>
      </c>
      <c r="C560" s="728" t="s">
        <v>2437</v>
      </c>
      <c r="D560" s="727" t="s">
        <v>1277</v>
      </c>
      <c r="E560" s="727" t="s">
        <v>328</v>
      </c>
      <c r="F560" s="711" t="s">
        <v>4124</v>
      </c>
      <c r="G560" s="728" t="s">
        <v>4125</v>
      </c>
      <c r="H560" s="728" t="s">
        <v>4126</v>
      </c>
      <c r="I560" s="803" t="s">
        <v>2222</v>
      </c>
      <c r="J560" s="717">
        <v>16692</v>
      </c>
      <c r="K560" s="719"/>
      <c r="L560" s="805"/>
    </row>
    <row r="561" spans="1:12" ht="175.5" x14ac:dyDescent="0.75">
      <c r="A561" s="727">
        <v>559</v>
      </c>
      <c r="B561" s="801" t="s">
        <v>286</v>
      </c>
      <c r="C561" s="728" t="s">
        <v>2437</v>
      </c>
      <c r="D561" s="727" t="s">
        <v>1277</v>
      </c>
      <c r="E561" s="727" t="s">
        <v>328</v>
      </c>
      <c r="F561" s="809" t="s">
        <v>4127</v>
      </c>
      <c r="G561" s="728" t="s">
        <v>4066</v>
      </c>
      <c r="H561" s="728" t="s">
        <v>4128</v>
      </c>
      <c r="I561" s="803" t="s">
        <v>1757</v>
      </c>
      <c r="J561" s="717">
        <v>4367</v>
      </c>
      <c r="K561" s="719"/>
      <c r="L561" s="805"/>
    </row>
    <row r="562" spans="1:12" ht="243" x14ac:dyDescent="0.75">
      <c r="A562" s="727">
        <v>560</v>
      </c>
      <c r="B562" s="801" t="s">
        <v>286</v>
      </c>
      <c r="C562" s="728" t="s">
        <v>2437</v>
      </c>
      <c r="D562" s="727" t="s">
        <v>1277</v>
      </c>
      <c r="E562" s="727" t="s">
        <v>328</v>
      </c>
      <c r="F562" s="809" t="s">
        <v>4129</v>
      </c>
      <c r="G562" s="728" t="s">
        <v>4130</v>
      </c>
      <c r="H562" s="728" t="s">
        <v>4131</v>
      </c>
      <c r="I562" s="803" t="s">
        <v>1757</v>
      </c>
      <c r="J562" s="717">
        <v>19369</v>
      </c>
      <c r="K562" s="719"/>
      <c r="L562" s="805"/>
    </row>
    <row r="563" spans="1:12" ht="94.5" x14ac:dyDescent="0.75">
      <c r="A563" s="727">
        <v>561</v>
      </c>
      <c r="B563" s="801" t="s">
        <v>286</v>
      </c>
      <c r="C563" s="728" t="s">
        <v>2437</v>
      </c>
      <c r="D563" s="727" t="s">
        <v>1277</v>
      </c>
      <c r="E563" s="727" t="s">
        <v>328</v>
      </c>
      <c r="F563" s="809" t="s">
        <v>4132</v>
      </c>
      <c r="G563" s="728" t="s">
        <v>4133</v>
      </c>
      <c r="H563" s="728" t="s">
        <v>4134</v>
      </c>
      <c r="I563" s="803" t="s">
        <v>2222</v>
      </c>
      <c r="J563" s="717">
        <v>18941</v>
      </c>
      <c r="K563" s="719"/>
      <c r="L563" s="805"/>
    </row>
    <row r="564" spans="1:12" ht="121.5" x14ac:dyDescent="0.75">
      <c r="A564" s="727">
        <v>562</v>
      </c>
      <c r="B564" s="801" t="s">
        <v>286</v>
      </c>
      <c r="C564" s="728" t="s">
        <v>2437</v>
      </c>
      <c r="D564" s="727" t="s">
        <v>1277</v>
      </c>
      <c r="E564" s="727" t="s">
        <v>328</v>
      </c>
      <c r="F564" s="809" t="s">
        <v>4135</v>
      </c>
      <c r="G564" s="728" t="s">
        <v>4005</v>
      </c>
      <c r="H564" s="728" t="s">
        <v>4136</v>
      </c>
      <c r="I564" s="803" t="s">
        <v>2222</v>
      </c>
      <c r="J564" s="717">
        <v>19778</v>
      </c>
      <c r="K564" s="719"/>
      <c r="L564" s="805"/>
    </row>
    <row r="565" spans="1:12" ht="94.5" x14ac:dyDescent="0.75">
      <c r="A565" s="727">
        <v>563</v>
      </c>
      <c r="B565" s="801" t="s">
        <v>286</v>
      </c>
      <c r="C565" s="728" t="s">
        <v>2437</v>
      </c>
      <c r="D565" s="727" t="s">
        <v>1277</v>
      </c>
      <c r="E565" s="727" t="s">
        <v>328</v>
      </c>
      <c r="F565" s="803" t="s">
        <v>4137</v>
      </c>
      <c r="G565" s="728" t="s">
        <v>4138</v>
      </c>
      <c r="H565" s="728" t="s">
        <v>4139</v>
      </c>
      <c r="I565" s="803" t="s">
        <v>1757</v>
      </c>
      <c r="J565" s="717">
        <v>5268</v>
      </c>
      <c r="K565" s="719"/>
      <c r="L565" s="805"/>
    </row>
    <row r="566" spans="1:12" ht="135" x14ac:dyDescent="0.75">
      <c r="A566" s="727">
        <v>564</v>
      </c>
      <c r="B566" s="801" t="s">
        <v>286</v>
      </c>
      <c r="C566" s="728" t="s">
        <v>2437</v>
      </c>
      <c r="D566" s="727" t="s">
        <v>1277</v>
      </c>
      <c r="E566" s="727" t="s">
        <v>328</v>
      </c>
      <c r="F566" s="809" t="s">
        <v>4140</v>
      </c>
      <c r="G566" s="728" t="s">
        <v>4050</v>
      </c>
      <c r="H566" s="728" t="s">
        <v>4141</v>
      </c>
      <c r="I566" s="803" t="s">
        <v>2524</v>
      </c>
      <c r="J566" s="717">
        <v>7803</v>
      </c>
      <c r="K566" s="719"/>
      <c r="L566" s="805"/>
    </row>
    <row r="567" spans="1:12" ht="94.5" x14ac:dyDescent="0.75">
      <c r="A567" s="727">
        <v>565</v>
      </c>
      <c r="B567" s="801" t="s">
        <v>286</v>
      </c>
      <c r="C567" s="728" t="s">
        <v>2437</v>
      </c>
      <c r="D567" s="727" t="s">
        <v>1277</v>
      </c>
      <c r="E567" s="727" t="s">
        <v>328</v>
      </c>
      <c r="F567" s="809" t="s">
        <v>4142</v>
      </c>
      <c r="G567" s="728" t="s">
        <v>4038</v>
      </c>
      <c r="H567" s="728" t="s">
        <v>4143</v>
      </c>
      <c r="I567" s="803" t="s">
        <v>2524</v>
      </c>
      <c r="J567" s="717">
        <v>13728</v>
      </c>
      <c r="K567" s="719"/>
      <c r="L567" s="805"/>
    </row>
    <row r="568" spans="1:12" ht="148.5" x14ac:dyDescent="0.75">
      <c r="A568" s="727">
        <v>566</v>
      </c>
      <c r="B568" s="801" t="s">
        <v>286</v>
      </c>
      <c r="C568" s="728" t="s">
        <v>2437</v>
      </c>
      <c r="D568" s="727" t="s">
        <v>1277</v>
      </c>
      <c r="E568" s="727" t="s">
        <v>328</v>
      </c>
      <c r="F568" s="809" t="s">
        <v>4144</v>
      </c>
      <c r="G568" s="728" t="s">
        <v>4017</v>
      </c>
      <c r="H568" s="728" t="s">
        <v>4145</v>
      </c>
      <c r="I568" s="803" t="s">
        <v>2524</v>
      </c>
      <c r="J568" s="717">
        <v>3844</v>
      </c>
      <c r="K568" s="719"/>
      <c r="L568" s="805"/>
    </row>
    <row r="569" spans="1:12" ht="67.5" x14ac:dyDescent="0.75">
      <c r="A569" s="727">
        <v>567</v>
      </c>
      <c r="B569" s="801" t="s">
        <v>286</v>
      </c>
      <c r="C569" s="728" t="s">
        <v>2437</v>
      </c>
      <c r="D569" s="727" t="s">
        <v>1277</v>
      </c>
      <c r="E569" s="727" t="s">
        <v>328</v>
      </c>
      <c r="F569" s="805" t="s">
        <v>4146</v>
      </c>
      <c r="G569" s="728" t="s">
        <v>4147</v>
      </c>
      <c r="H569" s="728" t="s">
        <v>4148</v>
      </c>
      <c r="I569" s="803" t="s">
        <v>2524</v>
      </c>
      <c r="J569" s="717">
        <v>0</v>
      </c>
      <c r="K569" s="719"/>
      <c r="L569" s="804" t="s">
        <v>4062</v>
      </c>
    </row>
    <row r="570" spans="1:12" ht="162" x14ac:dyDescent="0.75">
      <c r="A570" s="727">
        <v>568</v>
      </c>
      <c r="B570" s="801" t="s">
        <v>286</v>
      </c>
      <c r="C570" s="728" t="s">
        <v>2423</v>
      </c>
      <c r="D570" s="727" t="s">
        <v>1277</v>
      </c>
      <c r="E570" s="727" t="s">
        <v>328</v>
      </c>
      <c r="F570" s="805" t="s">
        <v>4149</v>
      </c>
      <c r="G570" s="728" t="s">
        <v>4066</v>
      </c>
      <c r="H570" s="728" t="s">
        <v>4150</v>
      </c>
      <c r="I570" s="803" t="s">
        <v>1747</v>
      </c>
      <c r="J570" s="717">
        <v>0</v>
      </c>
      <c r="K570" s="719"/>
      <c r="L570" s="806"/>
    </row>
    <row r="571" spans="1:12" ht="67.5" x14ac:dyDescent="0.75">
      <c r="A571" s="727">
        <v>569</v>
      </c>
      <c r="B571" s="801" t="s">
        <v>286</v>
      </c>
      <c r="C571" s="728" t="s">
        <v>2700</v>
      </c>
      <c r="D571" s="727" t="s">
        <v>1277</v>
      </c>
      <c r="E571" s="727" t="s">
        <v>1300</v>
      </c>
      <c r="F571" s="811" t="s">
        <v>2700</v>
      </c>
      <c r="G571" s="728" t="s">
        <v>4151</v>
      </c>
      <c r="H571" s="728" t="s">
        <v>4152</v>
      </c>
      <c r="I571" s="803" t="s">
        <v>2222</v>
      </c>
      <c r="J571" s="717">
        <v>35652</v>
      </c>
      <c r="K571" s="719"/>
      <c r="L571" s="806"/>
    </row>
    <row r="572" spans="1:12" ht="94.5" x14ac:dyDescent="0.75">
      <c r="A572" s="727">
        <v>570</v>
      </c>
      <c r="B572" s="801" t="s">
        <v>286</v>
      </c>
      <c r="C572" s="728" t="s">
        <v>2700</v>
      </c>
      <c r="D572" s="727" t="s">
        <v>1277</v>
      </c>
      <c r="E572" s="727" t="s">
        <v>1300</v>
      </c>
      <c r="F572" s="811" t="s">
        <v>4153</v>
      </c>
      <c r="G572" s="728" t="s">
        <v>4154</v>
      </c>
      <c r="H572" s="728" t="s">
        <v>4155</v>
      </c>
      <c r="I572" s="803" t="s">
        <v>3116</v>
      </c>
      <c r="J572" s="717">
        <v>11951.47</v>
      </c>
      <c r="K572" s="719"/>
      <c r="L572" s="806"/>
    </row>
    <row r="573" spans="1:12" ht="67.5" x14ac:dyDescent="0.75">
      <c r="A573" s="727">
        <v>571</v>
      </c>
      <c r="B573" s="801" t="s">
        <v>286</v>
      </c>
      <c r="C573" s="728" t="s">
        <v>2700</v>
      </c>
      <c r="D573" s="727" t="s">
        <v>1277</v>
      </c>
      <c r="E573" s="727" t="s">
        <v>1300</v>
      </c>
      <c r="F573" s="811" t="s">
        <v>4156</v>
      </c>
      <c r="G573" s="728" t="s">
        <v>4157</v>
      </c>
      <c r="H573" s="728" t="s">
        <v>4158</v>
      </c>
      <c r="I573" s="803" t="s">
        <v>1757</v>
      </c>
      <c r="J573" s="717">
        <v>27695.86</v>
      </c>
      <c r="K573" s="719"/>
      <c r="L573" s="806"/>
    </row>
    <row r="574" spans="1:12" ht="135" x14ac:dyDescent="0.75">
      <c r="A574" s="727">
        <v>572</v>
      </c>
      <c r="B574" s="801" t="s">
        <v>286</v>
      </c>
      <c r="C574" s="728" t="s">
        <v>2700</v>
      </c>
      <c r="D574" s="727" t="s">
        <v>1277</v>
      </c>
      <c r="E574" s="727" t="s">
        <v>1300</v>
      </c>
      <c r="F574" s="811" t="s">
        <v>2413</v>
      </c>
      <c r="G574" s="728" t="s">
        <v>4159</v>
      </c>
      <c r="H574" s="728" t="s">
        <v>4160</v>
      </c>
      <c r="I574" s="803" t="s">
        <v>4161</v>
      </c>
      <c r="J574" s="812">
        <v>7000</v>
      </c>
      <c r="K574" s="719"/>
      <c r="L574" s="806"/>
    </row>
    <row r="575" spans="1:12" ht="94.5" x14ac:dyDescent="0.75">
      <c r="A575" s="727">
        <v>573</v>
      </c>
      <c r="B575" s="801" t="s">
        <v>286</v>
      </c>
      <c r="C575" s="728" t="s">
        <v>2700</v>
      </c>
      <c r="D575" s="727" t="s">
        <v>1277</v>
      </c>
      <c r="E575" s="727" t="s">
        <v>1300</v>
      </c>
      <c r="F575" s="811" t="s">
        <v>4162</v>
      </c>
      <c r="G575" s="728" t="s">
        <v>4163</v>
      </c>
      <c r="H575" s="728" t="s">
        <v>4164</v>
      </c>
      <c r="I575" s="803" t="s">
        <v>2222</v>
      </c>
      <c r="J575" s="717">
        <v>4192.71</v>
      </c>
      <c r="K575" s="719"/>
      <c r="L575" s="806"/>
    </row>
    <row r="576" spans="1:12" ht="27" x14ac:dyDescent="0.75">
      <c r="A576" s="727">
        <v>574</v>
      </c>
      <c r="B576" s="801" t="s">
        <v>286</v>
      </c>
      <c r="C576" s="728" t="s">
        <v>2700</v>
      </c>
      <c r="D576" s="727" t="s">
        <v>1277</v>
      </c>
      <c r="E576" s="727" t="s">
        <v>1300</v>
      </c>
      <c r="F576" s="811" t="s">
        <v>2413</v>
      </c>
      <c r="G576" s="728" t="s">
        <v>4165</v>
      </c>
      <c r="H576" s="728" t="s">
        <v>4166</v>
      </c>
      <c r="I576" s="803" t="s">
        <v>4161</v>
      </c>
      <c r="J576" s="717">
        <v>5421.37</v>
      </c>
      <c r="K576" s="719"/>
      <c r="L576" s="806"/>
    </row>
    <row r="577" spans="1:12" ht="40.5" x14ac:dyDescent="0.75">
      <c r="A577" s="727">
        <v>575</v>
      </c>
      <c r="B577" s="801" t="s">
        <v>286</v>
      </c>
      <c r="C577" s="728" t="s">
        <v>2700</v>
      </c>
      <c r="D577" s="727" t="s">
        <v>1277</v>
      </c>
      <c r="E577" s="727" t="s">
        <v>1300</v>
      </c>
      <c r="F577" s="811" t="s">
        <v>2413</v>
      </c>
      <c r="G577" s="728" t="s">
        <v>4167</v>
      </c>
      <c r="H577" s="728" t="s">
        <v>4168</v>
      </c>
      <c r="I577" s="803" t="s">
        <v>4161</v>
      </c>
      <c r="J577" s="717">
        <v>5194.8900000000003</v>
      </c>
      <c r="K577" s="719"/>
      <c r="L577" s="806"/>
    </row>
    <row r="578" spans="1:12" ht="81" x14ac:dyDescent="0.75">
      <c r="A578" s="727">
        <v>576</v>
      </c>
      <c r="B578" s="801" t="s">
        <v>286</v>
      </c>
      <c r="C578" s="728" t="s">
        <v>2700</v>
      </c>
      <c r="D578" s="727" t="s">
        <v>1277</v>
      </c>
      <c r="E578" s="727" t="s">
        <v>1300</v>
      </c>
      <c r="F578" s="811" t="s">
        <v>4169</v>
      </c>
      <c r="G578" s="728" t="s">
        <v>4021</v>
      </c>
      <c r="H578" s="728" t="s">
        <v>4170</v>
      </c>
      <c r="I578" s="803" t="s">
        <v>2441</v>
      </c>
      <c r="J578" s="813">
        <v>0</v>
      </c>
      <c r="K578" s="719"/>
      <c r="L578" s="806"/>
    </row>
    <row r="579" spans="1:12" ht="94.5" x14ac:dyDescent="0.75">
      <c r="A579" s="727">
        <v>577</v>
      </c>
      <c r="B579" s="801" t="s">
        <v>286</v>
      </c>
      <c r="C579" s="728" t="s">
        <v>4171</v>
      </c>
      <c r="D579" s="727" t="s">
        <v>1277</v>
      </c>
      <c r="E579" s="727" t="s">
        <v>1300</v>
      </c>
      <c r="F579" s="811" t="s">
        <v>4171</v>
      </c>
      <c r="G579" s="728" t="s">
        <v>4154</v>
      </c>
      <c r="H579" s="728" t="s">
        <v>4172</v>
      </c>
      <c r="I579" s="803" t="s">
        <v>2699</v>
      </c>
      <c r="J579" s="812">
        <v>0</v>
      </c>
      <c r="K579" s="719"/>
      <c r="L579" s="806"/>
    </row>
    <row r="580" spans="1:12" ht="216" x14ac:dyDescent="0.75">
      <c r="A580" s="727">
        <v>578</v>
      </c>
      <c r="B580" s="801" t="s">
        <v>286</v>
      </c>
      <c r="C580" s="728" t="s">
        <v>4173</v>
      </c>
      <c r="D580" s="727" t="s">
        <v>1277</v>
      </c>
      <c r="E580" s="727" t="s">
        <v>1300</v>
      </c>
      <c r="F580" s="811" t="s">
        <v>4174</v>
      </c>
      <c r="G580" s="728" t="s">
        <v>4125</v>
      </c>
      <c r="H580" s="728" t="s">
        <v>4175</v>
      </c>
      <c r="I580" s="803" t="s">
        <v>4012</v>
      </c>
      <c r="J580" s="813">
        <v>98127.97</v>
      </c>
      <c r="K580" s="719"/>
      <c r="L580" s="806"/>
    </row>
    <row r="581" spans="1:12" ht="40.5" x14ac:dyDescent="0.75">
      <c r="A581" s="727">
        <v>579</v>
      </c>
      <c r="B581" s="801" t="s">
        <v>286</v>
      </c>
      <c r="C581" s="728" t="s">
        <v>4173</v>
      </c>
      <c r="D581" s="727" t="s">
        <v>1277</v>
      </c>
      <c r="E581" s="727" t="s">
        <v>1300</v>
      </c>
      <c r="F581" s="814" t="s">
        <v>4174</v>
      </c>
      <c r="G581" s="728" t="s">
        <v>4120</v>
      </c>
      <c r="H581" s="728" t="s">
        <v>4176</v>
      </c>
      <c r="I581" s="803" t="s">
        <v>4161</v>
      </c>
      <c r="J581" s="813">
        <v>0</v>
      </c>
      <c r="K581" s="719"/>
      <c r="L581" s="806"/>
    </row>
    <row r="582" spans="1:12" ht="81" x14ac:dyDescent="0.75">
      <c r="A582" s="727">
        <v>580</v>
      </c>
      <c r="B582" s="801" t="s">
        <v>286</v>
      </c>
      <c r="C582" s="728" t="s">
        <v>4173</v>
      </c>
      <c r="D582" s="727" t="s">
        <v>1277</v>
      </c>
      <c r="E582" s="727" t="s">
        <v>1300</v>
      </c>
      <c r="F582" s="814" t="s">
        <v>4174</v>
      </c>
      <c r="G582" s="728" t="s">
        <v>4177</v>
      </c>
      <c r="H582" s="728" t="s">
        <v>4178</v>
      </c>
      <c r="I582" s="803" t="s">
        <v>1766</v>
      </c>
      <c r="J582" s="813">
        <v>0</v>
      </c>
      <c r="K582" s="719"/>
      <c r="L582" s="806"/>
    </row>
    <row r="583" spans="1:12" ht="94.5" x14ac:dyDescent="0.75">
      <c r="A583" s="727">
        <v>581</v>
      </c>
      <c r="B583" s="801" t="s">
        <v>286</v>
      </c>
      <c r="C583" s="728" t="s">
        <v>4173</v>
      </c>
      <c r="D583" s="727" t="s">
        <v>1277</v>
      </c>
      <c r="E583" s="727" t="s">
        <v>1300</v>
      </c>
      <c r="F583" s="814" t="s">
        <v>4174</v>
      </c>
      <c r="G583" s="728" t="s">
        <v>4179</v>
      </c>
      <c r="H583" s="728" t="s">
        <v>4180</v>
      </c>
      <c r="I583" s="803" t="s">
        <v>1766</v>
      </c>
      <c r="J583" s="813">
        <v>0</v>
      </c>
      <c r="K583" s="719"/>
      <c r="L583" s="806"/>
    </row>
    <row r="584" spans="1:12" ht="175.5" x14ac:dyDescent="0.75">
      <c r="A584" s="727">
        <v>582</v>
      </c>
      <c r="B584" s="801" t="s">
        <v>286</v>
      </c>
      <c r="C584" s="728" t="s">
        <v>2001</v>
      </c>
      <c r="D584" s="727" t="s">
        <v>1277</v>
      </c>
      <c r="E584" s="727" t="s">
        <v>1300</v>
      </c>
      <c r="F584" s="811" t="s">
        <v>2001</v>
      </c>
      <c r="G584" s="728" t="s">
        <v>4138</v>
      </c>
      <c r="H584" s="728" t="s">
        <v>4181</v>
      </c>
      <c r="I584" s="803" t="s">
        <v>1747</v>
      </c>
      <c r="J584" s="813">
        <v>47211</v>
      </c>
      <c r="K584" s="719"/>
      <c r="L584" s="806"/>
    </row>
    <row r="585" spans="1:12" ht="40.5" x14ac:dyDescent="0.75">
      <c r="A585" s="727">
        <v>583</v>
      </c>
      <c r="B585" s="801" t="s">
        <v>286</v>
      </c>
      <c r="C585" s="728" t="s">
        <v>4182</v>
      </c>
      <c r="D585" s="727" t="s">
        <v>1277</v>
      </c>
      <c r="E585" s="727" t="s">
        <v>1300</v>
      </c>
      <c r="F585" s="814" t="s">
        <v>4183</v>
      </c>
      <c r="G585" s="728" t="s">
        <v>4117</v>
      </c>
      <c r="H585" s="728" t="s">
        <v>4184</v>
      </c>
      <c r="I585" s="803" t="s">
        <v>1747</v>
      </c>
      <c r="J585" s="813">
        <v>12409.66</v>
      </c>
      <c r="K585" s="719"/>
      <c r="L585" s="806"/>
    </row>
    <row r="586" spans="1:12" ht="94.5" x14ac:dyDescent="0.75">
      <c r="A586" s="727">
        <v>584</v>
      </c>
      <c r="B586" s="801" t="s">
        <v>286</v>
      </c>
      <c r="C586" s="728" t="s">
        <v>4185</v>
      </c>
      <c r="D586" s="727" t="s">
        <v>1277</v>
      </c>
      <c r="E586" s="727" t="s">
        <v>1300</v>
      </c>
      <c r="F586" s="814" t="s">
        <v>4186</v>
      </c>
      <c r="G586" s="728" t="s">
        <v>4187</v>
      </c>
      <c r="H586" s="728" t="s">
        <v>4188</v>
      </c>
      <c r="I586" s="803" t="s">
        <v>1747</v>
      </c>
      <c r="J586" s="813">
        <v>0</v>
      </c>
      <c r="K586" s="719"/>
      <c r="L586" s="806"/>
    </row>
    <row r="587" spans="1:12" ht="81" x14ac:dyDescent="0.75">
      <c r="A587" s="727">
        <v>585</v>
      </c>
      <c r="B587" s="801" t="s">
        <v>286</v>
      </c>
      <c r="C587" s="728" t="s">
        <v>4185</v>
      </c>
      <c r="D587" s="727" t="s">
        <v>1277</v>
      </c>
      <c r="E587" s="727" t="s">
        <v>1300</v>
      </c>
      <c r="F587" s="814" t="s">
        <v>4186</v>
      </c>
      <c r="G587" s="728" t="s">
        <v>4189</v>
      </c>
      <c r="H587" s="728" t="s">
        <v>4190</v>
      </c>
      <c r="I587" s="803" t="s">
        <v>1766</v>
      </c>
      <c r="J587" s="813">
        <v>27405.599999999999</v>
      </c>
      <c r="K587" s="719"/>
      <c r="L587" s="806"/>
    </row>
    <row r="588" spans="1:12" ht="121.5" x14ac:dyDescent="0.75">
      <c r="A588" s="727">
        <v>586</v>
      </c>
      <c r="B588" s="801" t="s">
        <v>286</v>
      </c>
      <c r="C588" s="728" t="s">
        <v>4185</v>
      </c>
      <c r="D588" s="727" t="s">
        <v>1277</v>
      </c>
      <c r="E588" s="727" t="s">
        <v>1300</v>
      </c>
      <c r="F588" s="814" t="s">
        <v>4186</v>
      </c>
      <c r="G588" s="728" t="s">
        <v>4187</v>
      </c>
      <c r="H588" s="728" t="s">
        <v>4191</v>
      </c>
      <c r="I588" s="803" t="s">
        <v>1766</v>
      </c>
      <c r="J588" s="815">
        <v>12366.5</v>
      </c>
      <c r="K588" s="719"/>
      <c r="L588" s="806"/>
    </row>
    <row r="589" spans="1:12" ht="67.5" x14ac:dyDescent="0.75">
      <c r="A589" s="727">
        <v>587</v>
      </c>
      <c r="B589" s="801" t="s">
        <v>286</v>
      </c>
      <c r="C589" s="728" t="s">
        <v>4185</v>
      </c>
      <c r="D589" s="727" t="s">
        <v>1277</v>
      </c>
      <c r="E589" s="727" t="s">
        <v>1300</v>
      </c>
      <c r="F589" s="814" t="s">
        <v>4186</v>
      </c>
      <c r="G589" s="728" t="s">
        <v>4151</v>
      </c>
      <c r="H589" s="728" t="s">
        <v>4192</v>
      </c>
      <c r="I589" s="803" t="s">
        <v>1766</v>
      </c>
      <c r="J589" s="813">
        <v>116066</v>
      </c>
      <c r="K589" s="719"/>
      <c r="L589" s="806"/>
    </row>
    <row r="590" spans="1:12" ht="67.5" x14ac:dyDescent="0.75">
      <c r="A590" s="727">
        <v>588</v>
      </c>
      <c r="B590" s="801" t="s">
        <v>286</v>
      </c>
      <c r="C590" s="728" t="s">
        <v>4193</v>
      </c>
      <c r="D590" s="727" t="s">
        <v>1311</v>
      </c>
      <c r="E590" s="727" t="s">
        <v>1300</v>
      </c>
      <c r="F590" s="803" t="s">
        <v>4194</v>
      </c>
      <c r="G590" s="728" t="s">
        <v>4195</v>
      </c>
      <c r="H590" s="728" t="s">
        <v>4196</v>
      </c>
      <c r="I590" s="803" t="s">
        <v>2445</v>
      </c>
      <c r="J590" s="717">
        <v>0</v>
      </c>
      <c r="K590" s="719"/>
      <c r="L590" s="806"/>
    </row>
    <row r="591" spans="1:12" ht="81" x14ac:dyDescent="0.75">
      <c r="A591" s="727">
        <v>589</v>
      </c>
      <c r="B591" s="801" t="s">
        <v>286</v>
      </c>
      <c r="C591" s="728" t="s">
        <v>4197</v>
      </c>
      <c r="D591" s="727" t="s">
        <v>1311</v>
      </c>
      <c r="E591" s="727" t="s">
        <v>1300</v>
      </c>
      <c r="F591" s="803" t="s">
        <v>4194</v>
      </c>
      <c r="G591" s="728" t="s">
        <v>4198</v>
      </c>
      <c r="H591" s="728" t="s">
        <v>4199</v>
      </c>
      <c r="I591" s="803" t="s">
        <v>4200</v>
      </c>
      <c r="J591" s="717">
        <v>41169.160000000003</v>
      </c>
      <c r="K591" s="719"/>
      <c r="L591" s="806"/>
    </row>
    <row r="592" spans="1:12" ht="94.5" x14ac:dyDescent="0.75">
      <c r="A592" s="727">
        <v>590</v>
      </c>
      <c r="B592" s="801" t="s">
        <v>286</v>
      </c>
      <c r="C592" s="728" t="s">
        <v>4201</v>
      </c>
      <c r="D592" s="727" t="s">
        <v>1277</v>
      </c>
      <c r="E592" s="727" t="s">
        <v>328</v>
      </c>
      <c r="F592" s="816" t="s">
        <v>4202</v>
      </c>
      <c r="G592" s="728" t="s">
        <v>4198</v>
      </c>
      <c r="H592" s="728" t="s">
        <v>4203</v>
      </c>
      <c r="I592" s="803" t="s">
        <v>4012</v>
      </c>
      <c r="J592" s="812">
        <v>525370.88</v>
      </c>
      <c r="K592" s="719"/>
      <c r="L592" s="806"/>
    </row>
    <row r="593" spans="1:12" ht="81" x14ac:dyDescent="0.75">
      <c r="A593" s="727">
        <v>591</v>
      </c>
      <c r="B593" s="801" t="s">
        <v>286</v>
      </c>
      <c r="C593" s="728" t="s">
        <v>4204</v>
      </c>
      <c r="D593" s="727" t="s">
        <v>1277</v>
      </c>
      <c r="E593" s="727" t="s">
        <v>328</v>
      </c>
      <c r="F593" s="817" t="s">
        <v>4205</v>
      </c>
      <c r="G593" s="728" t="s">
        <v>4102</v>
      </c>
      <c r="H593" s="728" t="s">
        <v>4206</v>
      </c>
      <c r="I593" s="803" t="s">
        <v>4207</v>
      </c>
      <c r="J593" s="812">
        <v>824314.12</v>
      </c>
      <c r="K593" s="719"/>
      <c r="L593" s="806"/>
    </row>
    <row r="594" spans="1:12" ht="135" x14ac:dyDescent="0.75">
      <c r="A594" s="727">
        <v>592</v>
      </c>
      <c r="B594" s="801" t="s">
        <v>286</v>
      </c>
      <c r="C594" s="728" t="s">
        <v>4208</v>
      </c>
      <c r="D594" s="727" t="s">
        <v>1277</v>
      </c>
      <c r="E594" s="727" t="s">
        <v>328</v>
      </c>
      <c r="F594" s="803" t="s">
        <v>4209</v>
      </c>
      <c r="G594" s="728" t="s">
        <v>4210</v>
      </c>
      <c r="H594" s="728" t="s">
        <v>3497</v>
      </c>
      <c r="I594" s="803" t="s">
        <v>4211</v>
      </c>
      <c r="J594" s="717">
        <v>173785.12</v>
      </c>
      <c r="K594" s="719"/>
      <c r="L594" s="806"/>
    </row>
    <row r="595" spans="1:12" ht="108" x14ac:dyDescent="0.75">
      <c r="A595" s="727">
        <v>593</v>
      </c>
      <c r="B595" s="801" t="s">
        <v>286</v>
      </c>
      <c r="C595" s="728" t="s">
        <v>4212</v>
      </c>
      <c r="D595" s="727" t="s">
        <v>1277</v>
      </c>
      <c r="E595" s="727" t="s">
        <v>328</v>
      </c>
      <c r="F595" s="803" t="s">
        <v>4213</v>
      </c>
      <c r="G595" s="728" t="s">
        <v>4102</v>
      </c>
      <c r="H595" s="728" t="s">
        <v>4214</v>
      </c>
      <c r="I595" s="803" t="s">
        <v>2222</v>
      </c>
      <c r="J595" s="717">
        <v>124801.35</v>
      </c>
      <c r="K595" s="719"/>
      <c r="L595" s="806"/>
    </row>
    <row r="596" spans="1:12" ht="94.5" x14ac:dyDescent="0.75">
      <c r="A596" s="727">
        <v>594</v>
      </c>
      <c r="B596" s="801" t="s">
        <v>286</v>
      </c>
      <c r="C596" s="728" t="s">
        <v>4215</v>
      </c>
      <c r="D596" s="727" t="s">
        <v>1277</v>
      </c>
      <c r="E596" s="727" t="s">
        <v>328</v>
      </c>
      <c r="F596" s="803" t="s">
        <v>4216</v>
      </c>
      <c r="G596" s="728" t="s">
        <v>4177</v>
      </c>
      <c r="H596" s="728" t="s">
        <v>4217</v>
      </c>
      <c r="I596" s="803" t="s">
        <v>2222</v>
      </c>
      <c r="J596" s="717">
        <v>57001.71</v>
      </c>
      <c r="K596" s="719"/>
      <c r="L596" s="806"/>
    </row>
    <row r="597" spans="1:12" ht="121.5" x14ac:dyDescent="0.75">
      <c r="A597" s="727">
        <v>595</v>
      </c>
      <c r="B597" s="801" t="s">
        <v>286</v>
      </c>
      <c r="C597" s="728" t="s">
        <v>4218</v>
      </c>
      <c r="D597" s="727" t="s">
        <v>1277</v>
      </c>
      <c r="E597" s="727" t="s">
        <v>328</v>
      </c>
      <c r="F597" s="803" t="s">
        <v>4219</v>
      </c>
      <c r="G597" s="728" t="s">
        <v>4220</v>
      </c>
      <c r="H597" s="728" t="s">
        <v>4221</v>
      </c>
      <c r="I597" s="803" t="s">
        <v>1766</v>
      </c>
      <c r="J597" s="717">
        <v>0</v>
      </c>
      <c r="K597" s="719"/>
      <c r="L597" s="806"/>
    </row>
    <row r="598" spans="1:12" ht="121.5" x14ac:dyDescent="0.75">
      <c r="A598" s="727">
        <v>596</v>
      </c>
      <c r="B598" s="801" t="s">
        <v>286</v>
      </c>
      <c r="C598" s="728" t="s">
        <v>4222</v>
      </c>
      <c r="D598" s="727" t="s">
        <v>1277</v>
      </c>
      <c r="E598" s="727" t="s">
        <v>328</v>
      </c>
      <c r="F598" s="803" t="s">
        <v>4223</v>
      </c>
      <c r="G598" s="728" t="s">
        <v>4210</v>
      </c>
      <c r="H598" s="728" t="s">
        <v>3855</v>
      </c>
      <c r="I598" s="803" t="s">
        <v>1766</v>
      </c>
      <c r="J598" s="717">
        <v>0</v>
      </c>
      <c r="K598" s="719"/>
      <c r="L598" s="804" t="s">
        <v>4224</v>
      </c>
    </row>
    <row r="599" spans="1:12" ht="121.5" x14ac:dyDescent="0.75">
      <c r="A599" s="727">
        <v>597</v>
      </c>
      <c r="B599" s="801" t="s">
        <v>286</v>
      </c>
      <c r="C599" s="728" t="s">
        <v>4222</v>
      </c>
      <c r="D599" s="727" t="s">
        <v>1277</v>
      </c>
      <c r="E599" s="727" t="s">
        <v>328</v>
      </c>
      <c r="F599" s="803" t="s">
        <v>3524</v>
      </c>
      <c r="G599" s="728" t="s">
        <v>4157</v>
      </c>
      <c r="H599" s="728" t="s">
        <v>3525</v>
      </c>
      <c r="I599" s="803" t="s">
        <v>1766</v>
      </c>
      <c r="J599" s="717">
        <v>0</v>
      </c>
      <c r="K599" s="719"/>
      <c r="L599" s="804" t="s">
        <v>4224</v>
      </c>
    </row>
    <row r="600" spans="1:12" ht="94.5" x14ac:dyDescent="0.75">
      <c r="A600" s="727">
        <v>598</v>
      </c>
      <c r="B600" s="801" t="s">
        <v>286</v>
      </c>
      <c r="C600" s="728" t="s">
        <v>4225</v>
      </c>
      <c r="D600" s="727" t="s">
        <v>1311</v>
      </c>
      <c r="E600" s="727" t="s">
        <v>328</v>
      </c>
      <c r="F600" s="818" t="s">
        <v>1652</v>
      </c>
      <c r="G600" s="728" t="s">
        <v>4226</v>
      </c>
      <c r="H600" s="728" t="s">
        <v>4227</v>
      </c>
      <c r="I600" s="819" t="s">
        <v>4228</v>
      </c>
      <c r="J600" s="717">
        <v>2758.55</v>
      </c>
      <c r="K600" s="810"/>
      <c r="L600" s="820"/>
    </row>
    <row r="601" spans="1:12" ht="94.5" x14ac:dyDescent="0.75">
      <c r="A601" s="727">
        <v>599</v>
      </c>
      <c r="B601" s="801" t="s">
        <v>286</v>
      </c>
      <c r="C601" s="728" t="s">
        <v>4229</v>
      </c>
      <c r="D601" s="727" t="s">
        <v>1311</v>
      </c>
      <c r="E601" s="727" t="s">
        <v>328</v>
      </c>
      <c r="F601" s="818" t="s">
        <v>1657</v>
      </c>
      <c r="G601" s="728" t="s">
        <v>4226</v>
      </c>
      <c r="H601" s="728" t="s">
        <v>4227</v>
      </c>
      <c r="I601" s="819" t="s">
        <v>4228</v>
      </c>
      <c r="J601" s="717">
        <v>17233.5</v>
      </c>
      <c r="K601" s="810"/>
      <c r="L601" s="820"/>
    </row>
    <row r="602" spans="1:12" ht="94.5" x14ac:dyDescent="0.75">
      <c r="A602" s="727">
        <v>600</v>
      </c>
      <c r="B602" s="801" t="s">
        <v>286</v>
      </c>
      <c r="C602" s="728" t="s">
        <v>4230</v>
      </c>
      <c r="D602" s="727" t="s">
        <v>1311</v>
      </c>
      <c r="E602" s="727" t="s">
        <v>328</v>
      </c>
      <c r="F602" s="818" t="s">
        <v>1670</v>
      </c>
      <c r="G602" s="728" t="s">
        <v>4195</v>
      </c>
      <c r="H602" s="728" t="s">
        <v>4231</v>
      </c>
      <c r="I602" s="819" t="s">
        <v>4232</v>
      </c>
      <c r="J602" s="717">
        <v>975</v>
      </c>
      <c r="K602" s="810"/>
      <c r="L602" s="820"/>
    </row>
    <row r="603" spans="1:12" ht="81" x14ac:dyDescent="0.75">
      <c r="A603" s="727">
        <v>601</v>
      </c>
      <c r="B603" s="801" t="s">
        <v>286</v>
      </c>
      <c r="C603" s="728" t="s">
        <v>4233</v>
      </c>
      <c r="D603" s="727" t="s">
        <v>1311</v>
      </c>
      <c r="E603" s="727" t="s">
        <v>328</v>
      </c>
      <c r="F603" s="818" t="s">
        <v>3039</v>
      </c>
      <c r="G603" s="728" t="s">
        <v>4234</v>
      </c>
      <c r="H603" s="728" t="s">
        <v>4235</v>
      </c>
      <c r="I603" s="819" t="s">
        <v>4236</v>
      </c>
      <c r="J603" s="717">
        <v>3740</v>
      </c>
      <c r="K603" s="810"/>
      <c r="L603" s="820"/>
    </row>
    <row r="604" spans="1:12" ht="54" x14ac:dyDescent="0.75">
      <c r="A604" s="727">
        <v>602</v>
      </c>
      <c r="B604" s="801" t="s">
        <v>286</v>
      </c>
      <c r="C604" s="728" t="s">
        <v>4237</v>
      </c>
      <c r="D604" s="727" t="s">
        <v>1311</v>
      </c>
      <c r="E604" s="727" t="s">
        <v>328</v>
      </c>
      <c r="F604" s="818" t="s">
        <v>3047</v>
      </c>
      <c r="G604" s="728" t="s">
        <v>4238</v>
      </c>
      <c r="H604" s="728" t="s">
        <v>4239</v>
      </c>
      <c r="I604" s="819" t="s">
        <v>4232</v>
      </c>
      <c r="J604" s="717">
        <v>120</v>
      </c>
      <c r="K604" s="810"/>
      <c r="L604" s="820"/>
    </row>
    <row r="605" spans="1:12" ht="54" x14ac:dyDescent="0.75">
      <c r="A605" s="727">
        <v>603</v>
      </c>
      <c r="B605" s="801" t="s">
        <v>286</v>
      </c>
      <c r="C605" s="728" t="s">
        <v>4240</v>
      </c>
      <c r="D605" s="727" t="s">
        <v>1311</v>
      </c>
      <c r="E605" s="727" t="s">
        <v>328</v>
      </c>
      <c r="F605" s="818" t="s">
        <v>4241</v>
      </c>
      <c r="G605" s="728" t="s">
        <v>4242</v>
      </c>
      <c r="H605" s="728" t="s">
        <v>4243</v>
      </c>
      <c r="I605" s="819" t="s">
        <v>4244</v>
      </c>
      <c r="J605" s="717">
        <v>360</v>
      </c>
      <c r="K605" s="810"/>
      <c r="L605" s="820"/>
    </row>
    <row r="606" spans="1:12" ht="54" x14ac:dyDescent="0.75">
      <c r="A606" s="727">
        <v>604</v>
      </c>
      <c r="B606" s="801" t="s">
        <v>286</v>
      </c>
      <c r="C606" s="728" t="s">
        <v>4245</v>
      </c>
      <c r="D606" s="727" t="s">
        <v>1311</v>
      </c>
      <c r="E606" s="727" t="s">
        <v>328</v>
      </c>
      <c r="F606" s="818" t="s">
        <v>3034</v>
      </c>
      <c r="G606" s="728" t="s">
        <v>4246</v>
      </c>
      <c r="H606" s="728" t="s">
        <v>4247</v>
      </c>
      <c r="I606" s="819" t="s">
        <v>4248</v>
      </c>
      <c r="J606" s="717">
        <v>180</v>
      </c>
      <c r="K606" s="810"/>
      <c r="L606" s="820"/>
    </row>
    <row r="607" spans="1:12" ht="81" x14ac:dyDescent="0.75">
      <c r="A607" s="727">
        <v>605</v>
      </c>
      <c r="B607" s="801" t="s">
        <v>286</v>
      </c>
      <c r="C607" s="728" t="s">
        <v>4249</v>
      </c>
      <c r="D607" s="727" t="s">
        <v>1311</v>
      </c>
      <c r="E607" s="727" t="s">
        <v>328</v>
      </c>
      <c r="F607" s="818" t="s">
        <v>1667</v>
      </c>
      <c r="G607" s="728" t="s">
        <v>4025</v>
      </c>
      <c r="H607" s="728" t="s">
        <v>4250</v>
      </c>
      <c r="I607" s="819" t="s">
        <v>4251</v>
      </c>
      <c r="J607" s="717">
        <v>606</v>
      </c>
      <c r="K607" s="810"/>
      <c r="L607" s="820"/>
    </row>
    <row r="608" spans="1:12" ht="54" x14ac:dyDescent="0.75">
      <c r="A608" s="727">
        <v>606</v>
      </c>
      <c r="B608" s="801" t="s">
        <v>286</v>
      </c>
      <c r="C608" s="728" t="s">
        <v>4240</v>
      </c>
      <c r="D608" s="727" t="s">
        <v>1311</v>
      </c>
      <c r="E608" s="727" t="s">
        <v>328</v>
      </c>
      <c r="F608" s="818" t="s">
        <v>3057</v>
      </c>
      <c r="G608" s="728" t="s">
        <v>4242</v>
      </c>
      <c r="H608" s="728" t="s">
        <v>4239</v>
      </c>
      <c r="I608" s="819" t="s">
        <v>4252</v>
      </c>
      <c r="J608" s="717">
        <v>360</v>
      </c>
      <c r="K608" s="810"/>
      <c r="L608" s="820"/>
    </row>
    <row r="609" spans="1:12" ht="67.5" x14ac:dyDescent="0.75">
      <c r="A609" s="727">
        <v>607</v>
      </c>
      <c r="B609" s="801" t="s">
        <v>286</v>
      </c>
      <c r="C609" s="728" t="s">
        <v>4253</v>
      </c>
      <c r="D609" s="727" t="s">
        <v>1311</v>
      </c>
      <c r="E609" s="727" t="s">
        <v>328</v>
      </c>
      <c r="F609" s="818" t="s">
        <v>1675</v>
      </c>
      <c r="G609" s="728" t="s">
        <v>4025</v>
      </c>
      <c r="H609" s="728" t="s">
        <v>4254</v>
      </c>
      <c r="I609" s="819" t="s">
        <v>4255</v>
      </c>
      <c r="J609" s="717">
        <v>480</v>
      </c>
      <c r="K609" s="810"/>
      <c r="L609" s="820"/>
    </row>
    <row r="610" spans="1:12" ht="94.5" x14ac:dyDescent="0.75">
      <c r="A610" s="727">
        <v>608</v>
      </c>
      <c r="B610" s="801" t="s">
        <v>286</v>
      </c>
      <c r="C610" s="728" t="s">
        <v>4256</v>
      </c>
      <c r="D610" s="727" t="s">
        <v>1311</v>
      </c>
      <c r="E610" s="727" t="s">
        <v>328</v>
      </c>
      <c r="F610" s="818" t="s">
        <v>1679</v>
      </c>
      <c r="G610" s="728" t="s">
        <v>4226</v>
      </c>
      <c r="H610" s="728" t="s">
        <v>4257</v>
      </c>
      <c r="I610" s="819" t="s">
        <v>4258</v>
      </c>
      <c r="J610" s="717">
        <v>260</v>
      </c>
      <c r="K610" s="810"/>
      <c r="L610" s="820"/>
    </row>
    <row r="611" spans="1:12" ht="94.5" x14ac:dyDescent="0.75">
      <c r="A611" s="727">
        <v>609</v>
      </c>
      <c r="B611" s="801" t="s">
        <v>286</v>
      </c>
      <c r="C611" s="728" t="s">
        <v>4259</v>
      </c>
      <c r="D611" s="727" t="s">
        <v>1311</v>
      </c>
      <c r="E611" s="727" t="s">
        <v>328</v>
      </c>
      <c r="F611" s="818" t="s">
        <v>3063</v>
      </c>
      <c r="G611" s="728" t="s">
        <v>4260</v>
      </c>
      <c r="H611" s="728" t="s">
        <v>4261</v>
      </c>
      <c r="I611" s="819" t="s">
        <v>4262</v>
      </c>
      <c r="J611" s="717">
        <v>2720</v>
      </c>
      <c r="K611" s="810"/>
      <c r="L611" s="820"/>
    </row>
    <row r="612" spans="1:12" ht="135" x14ac:dyDescent="0.75">
      <c r="A612" s="727">
        <v>610</v>
      </c>
      <c r="B612" s="801" t="s">
        <v>286</v>
      </c>
      <c r="C612" s="728" t="s">
        <v>4263</v>
      </c>
      <c r="D612" s="727" t="s">
        <v>1311</v>
      </c>
      <c r="E612" s="727" t="s">
        <v>328</v>
      </c>
      <c r="F612" s="818" t="s">
        <v>3052</v>
      </c>
      <c r="G612" s="728" t="s">
        <v>4226</v>
      </c>
      <c r="H612" s="728" t="s">
        <v>4264</v>
      </c>
      <c r="I612" s="819" t="s">
        <v>4255</v>
      </c>
      <c r="J612" s="717">
        <v>218.75</v>
      </c>
      <c r="K612" s="810"/>
      <c r="L612" s="820"/>
    </row>
    <row r="613" spans="1:12" ht="81" x14ac:dyDescent="0.75">
      <c r="A613" s="727">
        <v>611</v>
      </c>
      <c r="B613" s="801" t="s">
        <v>286</v>
      </c>
      <c r="C613" s="728" t="s">
        <v>4240</v>
      </c>
      <c r="D613" s="727" t="s">
        <v>1311</v>
      </c>
      <c r="E613" s="727" t="s">
        <v>328</v>
      </c>
      <c r="F613" s="818" t="s">
        <v>3103</v>
      </c>
      <c r="G613" s="728" t="s">
        <v>4234</v>
      </c>
      <c r="H613" s="728" t="s">
        <v>4265</v>
      </c>
      <c r="I613" s="819" t="s">
        <v>4255</v>
      </c>
      <c r="J613" s="717">
        <v>800</v>
      </c>
      <c r="K613" s="810"/>
      <c r="L613" s="820"/>
    </row>
    <row r="614" spans="1:12" ht="148.5" x14ac:dyDescent="0.75">
      <c r="A614" s="727">
        <v>612</v>
      </c>
      <c r="B614" s="801" t="s">
        <v>286</v>
      </c>
      <c r="C614" s="728" t="s">
        <v>4266</v>
      </c>
      <c r="D614" s="727" t="s">
        <v>1311</v>
      </c>
      <c r="E614" s="727" t="s">
        <v>328</v>
      </c>
      <c r="F614" s="818" t="s">
        <v>1684</v>
      </c>
      <c r="G614" s="728" t="s">
        <v>4267</v>
      </c>
      <c r="H614" s="728" t="s">
        <v>4268</v>
      </c>
      <c r="I614" s="819" t="s">
        <v>4269</v>
      </c>
      <c r="J614" s="717">
        <v>2800</v>
      </c>
      <c r="K614" s="810"/>
      <c r="L614" s="820"/>
    </row>
    <row r="615" spans="1:12" ht="81" x14ac:dyDescent="0.75">
      <c r="A615" s="727">
        <v>613</v>
      </c>
      <c r="B615" s="801" t="s">
        <v>286</v>
      </c>
      <c r="C615" s="728" t="s">
        <v>4233</v>
      </c>
      <c r="D615" s="727" t="s">
        <v>1311</v>
      </c>
      <c r="E615" s="727" t="s">
        <v>328</v>
      </c>
      <c r="F615" s="818" t="s">
        <v>1689</v>
      </c>
      <c r="G615" s="728" t="s">
        <v>4234</v>
      </c>
      <c r="H615" s="728" t="s">
        <v>4235</v>
      </c>
      <c r="I615" s="819" t="s">
        <v>4270</v>
      </c>
      <c r="J615" s="717">
        <v>1720</v>
      </c>
      <c r="K615" s="810"/>
      <c r="L615" s="820"/>
    </row>
    <row r="616" spans="1:12" ht="67.5" x14ac:dyDescent="0.75">
      <c r="A616" s="727">
        <v>614</v>
      </c>
      <c r="B616" s="801" t="s">
        <v>286</v>
      </c>
      <c r="C616" s="728" t="s">
        <v>4271</v>
      </c>
      <c r="D616" s="727" t="s">
        <v>1311</v>
      </c>
      <c r="E616" s="727" t="s">
        <v>328</v>
      </c>
      <c r="F616" s="818" t="s">
        <v>1702</v>
      </c>
      <c r="G616" s="728" t="s">
        <v>4272</v>
      </c>
      <c r="H616" s="728" t="s">
        <v>4273</v>
      </c>
      <c r="I616" s="819" t="s">
        <v>4274</v>
      </c>
      <c r="J616" s="717">
        <v>600</v>
      </c>
      <c r="K616" s="810"/>
      <c r="L616" s="820"/>
    </row>
    <row r="617" spans="1:12" ht="135" x14ac:dyDescent="0.75">
      <c r="A617" s="727">
        <v>615</v>
      </c>
      <c r="B617" s="801" t="s">
        <v>286</v>
      </c>
      <c r="C617" s="728" t="s">
        <v>4263</v>
      </c>
      <c r="D617" s="727" t="s">
        <v>1311</v>
      </c>
      <c r="E617" s="727" t="s">
        <v>328</v>
      </c>
      <c r="F617" s="818" t="s">
        <v>1713</v>
      </c>
      <c r="G617" s="728" t="s">
        <v>4226</v>
      </c>
      <c r="H617" s="728" t="s">
        <v>4264</v>
      </c>
      <c r="I617" s="819" t="s">
        <v>4275</v>
      </c>
      <c r="J617" s="717">
        <v>218.75</v>
      </c>
      <c r="K617" s="810"/>
      <c r="L617" s="820"/>
    </row>
    <row r="618" spans="1:12" ht="108" x14ac:dyDescent="0.75">
      <c r="A618" s="727">
        <v>616</v>
      </c>
      <c r="B618" s="801" t="s">
        <v>286</v>
      </c>
      <c r="C618" s="728" t="s">
        <v>4276</v>
      </c>
      <c r="D618" s="727" t="s">
        <v>1311</v>
      </c>
      <c r="E618" s="727" t="s">
        <v>328</v>
      </c>
      <c r="F618" s="818" t="s">
        <v>3074</v>
      </c>
      <c r="G618" s="728" t="s">
        <v>4277</v>
      </c>
      <c r="H618" s="728" t="s">
        <v>4278</v>
      </c>
      <c r="I618" s="819" t="s">
        <v>2086</v>
      </c>
      <c r="J618" s="717">
        <v>265</v>
      </c>
      <c r="K618" s="810"/>
      <c r="L618" s="820"/>
    </row>
    <row r="619" spans="1:12" ht="81" x14ac:dyDescent="0.75">
      <c r="A619" s="727">
        <v>617</v>
      </c>
      <c r="B619" s="801" t="s">
        <v>286</v>
      </c>
      <c r="C619" s="728" t="s">
        <v>4240</v>
      </c>
      <c r="D619" s="727" t="s">
        <v>1311</v>
      </c>
      <c r="E619" s="727" t="s">
        <v>328</v>
      </c>
      <c r="F619" s="818" t="s">
        <v>1709</v>
      </c>
      <c r="G619" s="728" t="s">
        <v>4234</v>
      </c>
      <c r="H619" s="728" t="s">
        <v>4265</v>
      </c>
      <c r="I619" s="819" t="s">
        <v>2086</v>
      </c>
      <c r="J619" s="717">
        <v>400</v>
      </c>
      <c r="K619" s="810"/>
      <c r="L619" s="820"/>
    </row>
    <row r="620" spans="1:12" ht="81" x14ac:dyDescent="0.75">
      <c r="A620" s="727">
        <v>618</v>
      </c>
      <c r="B620" s="801" t="s">
        <v>286</v>
      </c>
      <c r="C620" s="728" t="s">
        <v>4279</v>
      </c>
      <c r="D620" s="727" t="s">
        <v>1311</v>
      </c>
      <c r="E620" s="727" t="s">
        <v>328</v>
      </c>
      <c r="F620" s="818" t="s">
        <v>4280</v>
      </c>
      <c r="G620" s="728" t="s">
        <v>4281</v>
      </c>
      <c r="H620" s="728" t="s">
        <v>4282</v>
      </c>
      <c r="I620" s="819" t="s">
        <v>4283</v>
      </c>
      <c r="J620" s="717">
        <v>115</v>
      </c>
      <c r="K620" s="810"/>
      <c r="L620" s="820"/>
    </row>
    <row r="621" spans="1:12" ht="54" x14ac:dyDescent="0.75">
      <c r="A621" s="727">
        <v>619</v>
      </c>
      <c r="B621" s="801" t="s">
        <v>286</v>
      </c>
      <c r="C621" s="728" t="s">
        <v>4284</v>
      </c>
      <c r="D621" s="727" t="s">
        <v>1311</v>
      </c>
      <c r="E621" s="727" t="s">
        <v>328</v>
      </c>
      <c r="F621" s="818" t="s">
        <v>1705</v>
      </c>
      <c r="G621" s="728" t="s">
        <v>4195</v>
      </c>
      <c r="H621" s="728" t="s">
        <v>4285</v>
      </c>
      <c r="I621" s="819" t="s">
        <v>4286</v>
      </c>
      <c r="J621" s="717">
        <v>100</v>
      </c>
      <c r="K621" s="810"/>
      <c r="L621" s="820"/>
    </row>
    <row r="622" spans="1:12" ht="81" x14ac:dyDescent="0.75">
      <c r="A622" s="727">
        <v>620</v>
      </c>
      <c r="B622" s="801" t="s">
        <v>286</v>
      </c>
      <c r="C622" s="728" t="s">
        <v>4240</v>
      </c>
      <c r="D622" s="727" t="s">
        <v>1311</v>
      </c>
      <c r="E622" s="727" t="s">
        <v>328</v>
      </c>
      <c r="F622" s="818" t="s">
        <v>3098</v>
      </c>
      <c r="G622" s="728" t="s">
        <v>4234</v>
      </c>
      <c r="H622" s="728" t="s">
        <v>4265</v>
      </c>
      <c r="I622" s="819" t="s">
        <v>4286</v>
      </c>
      <c r="J622" s="717">
        <v>400</v>
      </c>
      <c r="K622" s="810"/>
      <c r="L622" s="820"/>
    </row>
    <row r="623" spans="1:12" ht="108" x14ac:dyDescent="0.75">
      <c r="A623" s="727">
        <v>621</v>
      </c>
      <c r="B623" s="801" t="s">
        <v>286</v>
      </c>
      <c r="C623" s="728" t="s">
        <v>4287</v>
      </c>
      <c r="D623" s="727" t="s">
        <v>1311</v>
      </c>
      <c r="E623" s="727" t="s">
        <v>328</v>
      </c>
      <c r="F623" s="818" t="s">
        <v>1717</v>
      </c>
      <c r="G623" s="728" t="s">
        <v>4288</v>
      </c>
      <c r="H623" s="728" t="s">
        <v>4289</v>
      </c>
      <c r="I623" s="819" t="s">
        <v>4290</v>
      </c>
      <c r="J623" s="717">
        <v>3000</v>
      </c>
      <c r="K623" s="810"/>
      <c r="L623" s="820"/>
    </row>
    <row r="624" spans="1:12" ht="54" x14ac:dyDescent="0.75">
      <c r="A624" s="727">
        <v>622</v>
      </c>
      <c r="B624" s="801" t="s">
        <v>286</v>
      </c>
      <c r="C624" s="728" t="s">
        <v>4291</v>
      </c>
      <c r="D624" s="727" t="s">
        <v>1311</v>
      </c>
      <c r="E624" s="727" t="s">
        <v>328</v>
      </c>
      <c r="F624" s="818" t="s">
        <v>1718</v>
      </c>
      <c r="G624" s="728" t="s">
        <v>4292</v>
      </c>
      <c r="H624" s="728" t="s">
        <v>4293</v>
      </c>
      <c r="I624" s="819" t="s">
        <v>4294</v>
      </c>
      <c r="J624" s="717">
        <v>427.5</v>
      </c>
      <c r="K624" s="810"/>
      <c r="L624" s="820"/>
    </row>
    <row r="625" spans="1:12" ht="94.5" x14ac:dyDescent="0.75">
      <c r="A625" s="727">
        <v>623</v>
      </c>
      <c r="B625" s="801" t="s">
        <v>286</v>
      </c>
      <c r="C625" s="728" t="s">
        <v>4259</v>
      </c>
      <c r="D625" s="727" t="s">
        <v>1311</v>
      </c>
      <c r="E625" s="727" t="s">
        <v>328</v>
      </c>
      <c r="F625" s="818" t="s">
        <v>1724</v>
      </c>
      <c r="G625" s="728" t="s">
        <v>4292</v>
      </c>
      <c r="H625" s="728" t="s">
        <v>4261</v>
      </c>
      <c r="I625" s="819" t="s">
        <v>4295</v>
      </c>
      <c r="J625" s="717">
        <v>12240</v>
      </c>
      <c r="K625" s="810"/>
      <c r="L625" s="820"/>
    </row>
    <row r="626" spans="1:12" ht="81" x14ac:dyDescent="0.75">
      <c r="A626" s="727">
        <v>624</v>
      </c>
      <c r="B626" s="801" t="s">
        <v>286</v>
      </c>
      <c r="C626" s="728" t="s">
        <v>4233</v>
      </c>
      <c r="D626" s="727" t="s">
        <v>1311</v>
      </c>
      <c r="E626" s="727" t="s">
        <v>328</v>
      </c>
      <c r="F626" s="818" t="s">
        <v>1729</v>
      </c>
      <c r="G626" s="728" t="s">
        <v>4234</v>
      </c>
      <c r="H626" s="728" t="s">
        <v>4235</v>
      </c>
      <c r="I626" s="819" t="s">
        <v>2077</v>
      </c>
      <c r="J626" s="717">
        <v>2320</v>
      </c>
      <c r="K626" s="810"/>
      <c r="L626" s="820"/>
    </row>
    <row r="627" spans="1:12" ht="67.5" x14ac:dyDescent="0.75">
      <c r="A627" s="727">
        <v>625</v>
      </c>
      <c r="B627" s="801" t="s">
        <v>286</v>
      </c>
      <c r="C627" s="728" t="s">
        <v>4253</v>
      </c>
      <c r="D627" s="727" t="s">
        <v>1311</v>
      </c>
      <c r="E627" s="727" t="s">
        <v>328</v>
      </c>
      <c r="F627" s="818" t="s">
        <v>4296</v>
      </c>
      <c r="G627" s="728" t="s">
        <v>4025</v>
      </c>
      <c r="H627" s="728" t="s">
        <v>4254</v>
      </c>
      <c r="I627" s="819" t="s">
        <v>4297</v>
      </c>
      <c r="J627" s="717">
        <v>1200</v>
      </c>
      <c r="K627" s="810"/>
      <c r="L627" s="820"/>
    </row>
    <row r="628" spans="1:12" ht="54" x14ac:dyDescent="0.75">
      <c r="A628" s="727">
        <v>626</v>
      </c>
      <c r="B628" s="801" t="s">
        <v>286</v>
      </c>
      <c r="C628" s="728" t="s">
        <v>4298</v>
      </c>
      <c r="D628" s="727" t="s">
        <v>1311</v>
      </c>
      <c r="E628" s="727" t="s">
        <v>328</v>
      </c>
      <c r="F628" s="818" t="s">
        <v>4299</v>
      </c>
      <c r="G628" s="728" t="s">
        <v>4300</v>
      </c>
      <c r="H628" s="728" t="s">
        <v>4301</v>
      </c>
      <c r="I628" s="819" t="s">
        <v>4302</v>
      </c>
      <c r="J628" s="717">
        <v>90</v>
      </c>
      <c r="K628" s="810"/>
      <c r="L628" s="820"/>
    </row>
    <row r="629" spans="1:12" ht="81" x14ac:dyDescent="0.75">
      <c r="A629" s="727">
        <v>627</v>
      </c>
      <c r="B629" s="801" t="s">
        <v>286</v>
      </c>
      <c r="C629" s="728" t="s">
        <v>4233</v>
      </c>
      <c r="D629" s="727" t="s">
        <v>1311</v>
      </c>
      <c r="E629" s="727" t="s">
        <v>328</v>
      </c>
      <c r="F629" s="818" t="s">
        <v>1727</v>
      </c>
      <c r="G629" s="728" t="s">
        <v>4234</v>
      </c>
      <c r="H629" s="728" t="s">
        <v>4235</v>
      </c>
      <c r="I629" s="819" t="s">
        <v>4303</v>
      </c>
      <c r="J629" s="717">
        <v>1720</v>
      </c>
      <c r="K629" s="810"/>
      <c r="L629" s="820"/>
    </row>
    <row r="630" spans="1:12" ht="121.5" x14ac:dyDescent="0.75">
      <c r="A630" s="727">
        <v>628</v>
      </c>
      <c r="B630" s="801" t="s">
        <v>286</v>
      </c>
      <c r="C630" s="728" t="s">
        <v>4304</v>
      </c>
      <c r="D630" s="727" t="s">
        <v>1311</v>
      </c>
      <c r="E630" s="727" t="s">
        <v>1300</v>
      </c>
      <c r="F630" s="818" t="s">
        <v>3078</v>
      </c>
      <c r="G630" s="728" t="s">
        <v>4025</v>
      </c>
      <c r="H630" s="728" t="s">
        <v>4305</v>
      </c>
      <c r="I630" s="819" t="s">
        <v>4295</v>
      </c>
      <c r="J630" s="717">
        <v>230</v>
      </c>
      <c r="K630" s="810"/>
      <c r="L630" s="820"/>
    </row>
    <row r="631" spans="1:12" ht="67.5" x14ac:dyDescent="0.75">
      <c r="A631" s="727">
        <v>629</v>
      </c>
      <c r="B631" s="801" t="s">
        <v>286</v>
      </c>
      <c r="C631" s="728" t="s">
        <v>4306</v>
      </c>
      <c r="D631" s="727" t="s">
        <v>1311</v>
      </c>
      <c r="E631" s="727" t="s">
        <v>328</v>
      </c>
      <c r="F631" s="818" t="s">
        <v>3082</v>
      </c>
      <c r="G631" s="728" t="s">
        <v>4307</v>
      </c>
      <c r="H631" s="728" t="s">
        <v>4308</v>
      </c>
      <c r="I631" s="819" t="s">
        <v>4297</v>
      </c>
      <c r="J631" s="717">
        <v>120</v>
      </c>
      <c r="K631" s="810"/>
      <c r="L631" s="820"/>
    </row>
    <row r="632" spans="1:12" ht="94.5" x14ac:dyDescent="0.75">
      <c r="A632" s="727">
        <v>630</v>
      </c>
      <c r="B632" s="801" t="s">
        <v>286</v>
      </c>
      <c r="C632" s="728" t="s">
        <v>4309</v>
      </c>
      <c r="D632" s="727" t="s">
        <v>1311</v>
      </c>
      <c r="E632" s="727" t="s">
        <v>328</v>
      </c>
      <c r="F632" s="818" t="s">
        <v>1732</v>
      </c>
      <c r="G632" s="728" t="s">
        <v>4310</v>
      </c>
      <c r="H632" s="728" t="s">
        <v>4311</v>
      </c>
      <c r="I632" s="819" t="s">
        <v>4312</v>
      </c>
      <c r="J632" s="717">
        <v>1876.2</v>
      </c>
      <c r="K632" s="810"/>
      <c r="L632" s="820"/>
    </row>
    <row r="633" spans="1:12" ht="81" x14ac:dyDescent="0.75">
      <c r="A633" s="727">
        <v>631</v>
      </c>
      <c r="B633" s="801" t="s">
        <v>286</v>
      </c>
      <c r="C633" s="728" t="s">
        <v>4233</v>
      </c>
      <c r="D633" s="727" t="s">
        <v>1311</v>
      </c>
      <c r="E633" s="727" t="s">
        <v>328</v>
      </c>
      <c r="F633" s="818" t="s">
        <v>1720</v>
      </c>
      <c r="G633" s="728" t="s">
        <v>4234</v>
      </c>
      <c r="H633" s="728" t="s">
        <v>4235</v>
      </c>
      <c r="I633" s="819" t="s">
        <v>4313</v>
      </c>
      <c r="J633" s="717">
        <v>1460</v>
      </c>
      <c r="K633" s="810"/>
      <c r="L633" s="820"/>
    </row>
    <row r="634" spans="1:12" ht="81" x14ac:dyDescent="0.75">
      <c r="A634" s="727">
        <v>632</v>
      </c>
      <c r="B634" s="801" t="s">
        <v>286</v>
      </c>
      <c r="C634" s="728" t="s">
        <v>4314</v>
      </c>
      <c r="D634" s="727" t="s">
        <v>1311</v>
      </c>
      <c r="E634" s="727" t="s">
        <v>328</v>
      </c>
      <c r="F634" s="818" t="s">
        <v>3043</v>
      </c>
      <c r="G634" s="728" t="s">
        <v>4102</v>
      </c>
      <c r="H634" s="728" t="s">
        <v>4315</v>
      </c>
      <c r="I634" s="819" t="s">
        <v>4316</v>
      </c>
      <c r="J634" s="717">
        <v>1000</v>
      </c>
      <c r="K634" s="810"/>
      <c r="L634" s="820"/>
    </row>
    <row r="635" spans="1:12" ht="108" x14ac:dyDescent="0.75">
      <c r="A635" s="727">
        <v>633</v>
      </c>
      <c r="B635" s="801" t="s">
        <v>286</v>
      </c>
      <c r="C635" s="728" t="s">
        <v>4317</v>
      </c>
      <c r="D635" s="727" t="s">
        <v>1311</v>
      </c>
      <c r="E635" s="727" t="s">
        <v>328</v>
      </c>
      <c r="F635" s="818" t="s">
        <v>4318</v>
      </c>
      <c r="G635" s="728" t="s">
        <v>4102</v>
      </c>
      <c r="H635" s="728" t="s">
        <v>4319</v>
      </c>
      <c r="I635" s="819" t="s">
        <v>4316</v>
      </c>
      <c r="J635" s="717">
        <v>4680</v>
      </c>
      <c r="K635" s="810"/>
      <c r="L635" s="820"/>
    </row>
    <row r="636" spans="1:12" ht="94.5" x14ac:dyDescent="0.75">
      <c r="A636" s="727">
        <v>634</v>
      </c>
      <c r="B636" s="801" t="s">
        <v>286</v>
      </c>
      <c r="C636" s="728" t="s">
        <v>4317</v>
      </c>
      <c r="D636" s="727" t="s">
        <v>1311</v>
      </c>
      <c r="E636" s="727" t="s">
        <v>328</v>
      </c>
      <c r="F636" s="818" t="s">
        <v>4320</v>
      </c>
      <c r="G636" s="728" t="s">
        <v>4102</v>
      </c>
      <c r="H636" s="728" t="s">
        <v>4321</v>
      </c>
      <c r="I636" s="819" t="s">
        <v>4316</v>
      </c>
      <c r="J636" s="717">
        <v>4600</v>
      </c>
      <c r="K636" s="810"/>
      <c r="L636" s="820"/>
    </row>
    <row r="637" spans="1:12" ht="81" x14ac:dyDescent="0.75">
      <c r="A637" s="727">
        <v>635</v>
      </c>
      <c r="B637" s="801" t="s">
        <v>286</v>
      </c>
      <c r="C637" s="728" t="s">
        <v>4233</v>
      </c>
      <c r="D637" s="727" t="s">
        <v>1311</v>
      </c>
      <c r="E637" s="727" t="s">
        <v>328</v>
      </c>
      <c r="F637" s="818" t="s">
        <v>4322</v>
      </c>
      <c r="G637" s="728" t="s">
        <v>4234</v>
      </c>
      <c r="H637" s="728" t="s">
        <v>4235</v>
      </c>
      <c r="I637" s="819" t="s">
        <v>4323</v>
      </c>
      <c r="J637" s="717">
        <v>2280</v>
      </c>
      <c r="K637" s="810"/>
      <c r="L637" s="820"/>
    </row>
    <row r="638" spans="1:12" ht="148.5" x14ac:dyDescent="0.75">
      <c r="A638" s="727">
        <v>636</v>
      </c>
      <c r="B638" s="801" t="s">
        <v>286</v>
      </c>
      <c r="C638" s="728" t="s">
        <v>4263</v>
      </c>
      <c r="D638" s="727" t="s">
        <v>1311</v>
      </c>
      <c r="E638" s="727" t="s">
        <v>328</v>
      </c>
      <c r="F638" s="818" t="s">
        <v>4324</v>
      </c>
      <c r="G638" s="728" t="s">
        <v>4226</v>
      </c>
      <c r="H638" s="728" t="s">
        <v>4325</v>
      </c>
      <c r="I638" s="819" t="s">
        <v>4326</v>
      </c>
      <c r="J638" s="717">
        <v>840</v>
      </c>
      <c r="K638" s="810"/>
      <c r="L638" s="820"/>
    </row>
    <row r="639" spans="1:12" ht="81" x14ac:dyDescent="0.75">
      <c r="A639" s="727">
        <v>637</v>
      </c>
      <c r="B639" s="801" t="s">
        <v>286</v>
      </c>
      <c r="C639" s="728" t="s">
        <v>4327</v>
      </c>
      <c r="D639" s="727" t="s">
        <v>1311</v>
      </c>
      <c r="E639" s="727" t="s">
        <v>328</v>
      </c>
      <c r="F639" s="818" t="s">
        <v>4328</v>
      </c>
      <c r="G639" s="728" t="s">
        <v>4226</v>
      </c>
      <c r="H639" s="728" t="s">
        <v>4329</v>
      </c>
      <c r="I639" s="819" t="s">
        <v>4295</v>
      </c>
      <c r="J639" s="717">
        <v>400</v>
      </c>
      <c r="K639" s="810"/>
      <c r="L639" s="820"/>
    </row>
    <row r="640" spans="1:12" ht="108" x14ac:dyDescent="0.75">
      <c r="A640" s="727">
        <v>638</v>
      </c>
      <c r="B640" s="801" t="s">
        <v>286</v>
      </c>
      <c r="C640" s="728" t="s">
        <v>4330</v>
      </c>
      <c r="D640" s="727" t="s">
        <v>1311</v>
      </c>
      <c r="E640" s="727" t="s">
        <v>328</v>
      </c>
      <c r="F640" s="818" t="s">
        <v>4331</v>
      </c>
      <c r="G640" s="728" t="s">
        <v>4277</v>
      </c>
      <c r="H640" s="728" t="s">
        <v>4332</v>
      </c>
      <c r="I640" s="819" t="s">
        <v>4333</v>
      </c>
      <c r="J640" s="717">
        <v>1500</v>
      </c>
      <c r="K640" s="810"/>
      <c r="L640" s="820"/>
    </row>
    <row r="641" spans="1:12" ht="54" x14ac:dyDescent="0.75">
      <c r="A641" s="727">
        <v>639</v>
      </c>
      <c r="B641" s="801" t="s">
        <v>286</v>
      </c>
      <c r="C641" s="728" t="s">
        <v>4240</v>
      </c>
      <c r="D641" s="727" t="s">
        <v>1311</v>
      </c>
      <c r="E641" s="727" t="s">
        <v>328</v>
      </c>
      <c r="F641" s="818" t="s">
        <v>4334</v>
      </c>
      <c r="G641" s="728" t="s">
        <v>4242</v>
      </c>
      <c r="H641" s="728" t="s">
        <v>4239</v>
      </c>
      <c r="I641" s="819" t="s">
        <v>4295</v>
      </c>
      <c r="J641" s="717">
        <v>400</v>
      </c>
      <c r="K641" s="810"/>
      <c r="L641" s="820"/>
    </row>
    <row r="642" spans="1:12" ht="54" x14ac:dyDescent="0.75">
      <c r="A642" s="727">
        <v>640</v>
      </c>
      <c r="B642" s="801" t="s">
        <v>286</v>
      </c>
      <c r="C642" s="728" t="s">
        <v>4240</v>
      </c>
      <c r="D642" s="727" t="s">
        <v>1311</v>
      </c>
      <c r="E642" s="727" t="s">
        <v>328</v>
      </c>
      <c r="F642" s="818" t="s">
        <v>4335</v>
      </c>
      <c r="G642" s="728" t="s">
        <v>4238</v>
      </c>
      <c r="H642" s="728" t="s">
        <v>4336</v>
      </c>
      <c r="I642" s="819" t="s">
        <v>4337</v>
      </c>
      <c r="J642" s="717">
        <v>350</v>
      </c>
      <c r="K642" s="810"/>
      <c r="L642" s="820"/>
    </row>
    <row r="643" spans="1:12" ht="94.5" x14ac:dyDescent="0.75">
      <c r="A643" s="727">
        <v>641</v>
      </c>
      <c r="B643" s="801" t="s">
        <v>286</v>
      </c>
      <c r="C643" s="728" t="s">
        <v>4338</v>
      </c>
      <c r="D643" s="727" t="s">
        <v>1311</v>
      </c>
      <c r="E643" s="727" t="s">
        <v>1300</v>
      </c>
      <c r="F643" s="818" t="s">
        <v>4339</v>
      </c>
      <c r="G643" s="728" t="s">
        <v>4025</v>
      </c>
      <c r="H643" s="728" t="s">
        <v>4340</v>
      </c>
      <c r="I643" s="819" t="s">
        <v>4341</v>
      </c>
      <c r="J643" s="717">
        <v>1265</v>
      </c>
      <c r="K643" s="810"/>
      <c r="L643" s="820"/>
    </row>
    <row r="644" spans="1:12" ht="67.5" x14ac:dyDescent="0.75">
      <c r="A644" s="727">
        <v>642</v>
      </c>
      <c r="B644" s="801" t="s">
        <v>286</v>
      </c>
      <c r="C644" s="728" t="s">
        <v>4342</v>
      </c>
      <c r="D644" s="727" t="s">
        <v>1311</v>
      </c>
      <c r="E644" s="727" t="s">
        <v>1300</v>
      </c>
      <c r="F644" s="818" t="s">
        <v>4343</v>
      </c>
      <c r="G644" s="728" t="s">
        <v>4344</v>
      </c>
      <c r="H644" s="728" t="s">
        <v>4308</v>
      </c>
      <c r="I644" s="819" t="s">
        <v>4345</v>
      </c>
      <c r="J644" s="717">
        <v>160</v>
      </c>
      <c r="K644" s="810"/>
      <c r="L644" s="820"/>
    </row>
    <row r="645" spans="1:12" ht="94.5" x14ac:dyDescent="0.75">
      <c r="A645" s="727">
        <v>643</v>
      </c>
      <c r="B645" s="801" t="s">
        <v>286</v>
      </c>
      <c r="C645" s="728" t="s">
        <v>4271</v>
      </c>
      <c r="D645" s="727" t="s">
        <v>1311</v>
      </c>
      <c r="E645" s="727" t="s">
        <v>328</v>
      </c>
      <c r="F645" s="818" t="s">
        <v>4346</v>
      </c>
      <c r="G645" s="728" t="s">
        <v>4025</v>
      </c>
      <c r="H645" s="728" t="s">
        <v>4347</v>
      </c>
      <c r="I645" s="819" t="s">
        <v>4348</v>
      </c>
      <c r="J645" s="717">
        <v>2410</v>
      </c>
      <c r="K645" s="810"/>
      <c r="L645" s="820"/>
    </row>
    <row r="646" spans="1:12" ht="135" x14ac:dyDescent="0.75">
      <c r="A646" s="727">
        <v>644</v>
      </c>
      <c r="B646" s="801" t="s">
        <v>286</v>
      </c>
      <c r="C646" s="728" t="s">
        <v>4263</v>
      </c>
      <c r="D646" s="727" t="s">
        <v>1311</v>
      </c>
      <c r="E646" s="727" t="s">
        <v>328</v>
      </c>
      <c r="F646" s="818" t="s">
        <v>4349</v>
      </c>
      <c r="G646" s="728" t="s">
        <v>4226</v>
      </c>
      <c r="H646" s="728" t="s">
        <v>4264</v>
      </c>
      <c r="I646" s="819" t="s">
        <v>4345</v>
      </c>
      <c r="J646" s="717">
        <v>267.5</v>
      </c>
      <c r="K646" s="810"/>
      <c r="L646" s="820"/>
    </row>
    <row r="647" spans="1:12" ht="94.5" x14ac:dyDescent="0.75">
      <c r="A647" s="727">
        <v>645</v>
      </c>
      <c r="B647" s="801" t="s">
        <v>286</v>
      </c>
      <c r="C647" s="728" t="s">
        <v>4350</v>
      </c>
      <c r="D647" s="727" t="s">
        <v>1311</v>
      </c>
      <c r="E647" s="727" t="s">
        <v>328</v>
      </c>
      <c r="F647" s="818" t="s">
        <v>4351</v>
      </c>
      <c r="G647" s="728" t="s">
        <v>4352</v>
      </c>
      <c r="H647" s="728" t="s">
        <v>4353</v>
      </c>
      <c r="I647" s="819" t="s">
        <v>4345</v>
      </c>
      <c r="J647" s="717">
        <v>340</v>
      </c>
      <c r="K647" s="810"/>
      <c r="L647" s="820"/>
    </row>
    <row r="648" spans="1:12" ht="67.5" x14ac:dyDescent="0.75">
      <c r="A648" s="727">
        <v>646</v>
      </c>
      <c r="B648" s="801" t="s">
        <v>286</v>
      </c>
      <c r="C648" s="728" t="s">
        <v>4306</v>
      </c>
      <c r="D648" s="727" t="s">
        <v>1311</v>
      </c>
      <c r="E648" s="727" t="s">
        <v>328</v>
      </c>
      <c r="F648" s="818" t="s">
        <v>4354</v>
      </c>
      <c r="G648" s="728" t="s">
        <v>4307</v>
      </c>
      <c r="H648" s="728" t="s">
        <v>4308</v>
      </c>
      <c r="I648" s="819" t="s">
        <v>4355</v>
      </c>
      <c r="J648" s="717">
        <v>60</v>
      </c>
      <c r="K648" s="810"/>
      <c r="L648" s="820"/>
    </row>
    <row r="649" spans="1:12" ht="54" x14ac:dyDescent="0.75">
      <c r="A649" s="727">
        <v>647</v>
      </c>
      <c r="B649" s="801" t="s">
        <v>286</v>
      </c>
      <c r="C649" s="728" t="s">
        <v>4356</v>
      </c>
      <c r="D649" s="727" t="s">
        <v>1311</v>
      </c>
      <c r="E649" s="727" t="s">
        <v>328</v>
      </c>
      <c r="F649" s="818" t="s">
        <v>4357</v>
      </c>
      <c r="G649" s="728" t="s">
        <v>4242</v>
      </c>
      <c r="H649" s="728" t="s">
        <v>4358</v>
      </c>
      <c r="I649" s="819" t="s">
        <v>4359</v>
      </c>
      <c r="J649" s="717">
        <v>400</v>
      </c>
      <c r="K649" s="810"/>
      <c r="L649" s="820"/>
    </row>
    <row r="650" spans="1:12" ht="148.5" x14ac:dyDescent="0.75">
      <c r="A650" s="727">
        <v>648</v>
      </c>
      <c r="B650" s="801" t="s">
        <v>286</v>
      </c>
      <c r="C650" s="728" t="s">
        <v>4263</v>
      </c>
      <c r="D650" s="727" t="s">
        <v>1311</v>
      </c>
      <c r="E650" s="727" t="s">
        <v>328</v>
      </c>
      <c r="F650" s="818" t="s">
        <v>4360</v>
      </c>
      <c r="G650" s="728" t="s">
        <v>4226</v>
      </c>
      <c r="H650" s="728" t="s">
        <v>4361</v>
      </c>
      <c r="I650" s="819" t="s">
        <v>4355</v>
      </c>
      <c r="J650" s="717">
        <v>1058.75</v>
      </c>
      <c r="K650" s="810"/>
      <c r="L650" s="820"/>
    </row>
    <row r="651" spans="1:12" ht="94.5" x14ac:dyDescent="0.75">
      <c r="A651" s="727">
        <v>649</v>
      </c>
      <c r="B651" s="801" t="s">
        <v>286</v>
      </c>
      <c r="C651" s="728" t="s">
        <v>4362</v>
      </c>
      <c r="D651" s="727" t="s">
        <v>1311</v>
      </c>
      <c r="E651" s="727" t="s">
        <v>328</v>
      </c>
      <c r="F651" s="818" t="s">
        <v>4363</v>
      </c>
      <c r="G651" s="728" t="s">
        <v>4260</v>
      </c>
      <c r="H651" s="728" t="s">
        <v>4261</v>
      </c>
      <c r="I651" s="819" t="s">
        <v>4364</v>
      </c>
      <c r="J651" s="717">
        <v>2720</v>
      </c>
      <c r="K651" s="810"/>
      <c r="L651" s="820"/>
    </row>
    <row r="652" spans="1:12" ht="135" x14ac:dyDescent="0.75">
      <c r="A652" s="727">
        <v>650</v>
      </c>
      <c r="B652" s="801" t="s">
        <v>286</v>
      </c>
      <c r="C652" s="728" t="s">
        <v>4230</v>
      </c>
      <c r="D652" s="727" t="s">
        <v>1311</v>
      </c>
      <c r="E652" s="727" t="s">
        <v>328</v>
      </c>
      <c r="F652" s="818" t="s">
        <v>4365</v>
      </c>
      <c r="G652" s="728" t="s">
        <v>4366</v>
      </c>
      <c r="H652" s="728" t="s">
        <v>4367</v>
      </c>
      <c r="I652" s="819" t="s">
        <v>4368</v>
      </c>
      <c r="J652" s="717">
        <v>180</v>
      </c>
      <c r="K652" s="810"/>
      <c r="L652" s="820"/>
    </row>
    <row r="653" spans="1:12" ht="54" x14ac:dyDescent="0.75">
      <c r="A653" s="727">
        <v>651</v>
      </c>
      <c r="B653" s="801" t="s">
        <v>286</v>
      </c>
      <c r="C653" s="728" t="s">
        <v>4356</v>
      </c>
      <c r="D653" s="727" t="s">
        <v>1311</v>
      </c>
      <c r="E653" s="727" t="s">
        <v>328</v>
      </c>
      <c r="F653" s="818" t="s">
        <v>4369</v>
      </c>
      <c r="G653" s="728" t="s">
        <v>4242</v>
      </c>
      <c r="H653" s="728" t="s">
        <v>4239</v>
      </c>
      <c r="I653" s="819" t="s">
        <v>4370</v>
      </c>
      <c r="J653" s="717">
        <v>100</v>
      </c>
      <c r="K653" s="810"/>
      <c r="L653" s="820"/>
    </row>
    <row r="654" spans="1:12" ht="40.5" x14ac:dyDescent="0.75">
      <c r="A654" s="727">
        <v>652</v>
      </c>
      <c r="B654" s="801" t="s">
        <v>286</v>
      </c>
      <c r="C654" s="728" t="s">
        <v>4356</v>
      </c>
      <c r="D654" s="727" t="s">
        <v>1311</v>
      </c>
      <c r="E654" s="727" t="s">
        <v>328</v>
      </c>
      <c r="F654" s="818" t="s">
        <v>4371</v>
      </c>
      <c r="G654" s="728" t="s">
        <v>4242</v>
      </c>
      <c r="H654" s="728" t="s">
        <v>4372</v>
      </c>
      <c r="I654" s="819" t="s">
        <v>4373</v>
      </c>
      <c r="J654" s="717">
        <v>90</v>
      </c>
      <c r="K654" s="810"/>
      <c r="L654" s="820"/>
    </row>
    <row r="655" spans="1:12" ht="81" x14ac:dyDescent="0.75">
      <c r="A655" s="727">
        <v>653</v>
      </c>
      <c r="B655" s="801" t="s">
        <v>286</v>
      </c>
      <c r="C655" s="728" t="s">
        <v>4233</v>
      </c>
      <c r="D655" s="727" t="s">
        <v>1311</v>
      </c>
      <c r="E655" s="727" t="s">
        <v>328</v>
      </c>
      <c r="F655" s="818" t="s">
        <v>4374</v>
      </c>
      <c r="G655" s="728" t="s">
        <v>4234</v>
      </c>
      <c r="H655" s="728" t="s">
        <v>4235</v>
      </c>
      <c r="I655" s="819" t="s">
        <v>4375</v>
      </c>
      <c r="J655" s="717">
        <v>3440</v>
      </c>
      <c r="K655" s="810"/>
      <c r="L655" s="820"/>
    </row>
    <row r="656" spans="1:12" ht="81" x14ac:dyDescent="0.75">
      <c r="A656" s="727">
        <v>654</v>
      </c>
      <c r="B656" s="801" t="s">
        <v>286</v>
      </c>
      <c r="C656" s="728" t="s">
        <v>4314</v>
      </c>
      <c r="D656" s="727" t="s">
        <v>1311</v>
      </c>
      <c r="E656" s="727" t="s">
        <v>328</v>
      </c>
      <c r="F656" s="818" t="s">
        <v>4376</v>
      </c>
      <c r="G656" s="728" t="s">
        <v>4102</v>
      </c>
      <c r="H656" s="728" t="s">
        <v>4315</v>
      </c>
      <c r="I656" s="819" t="s">
        <v>4377</v>
      </c>
      <c r="J656" s="717">
        <v>1000</v>
      </c>
      <c r="K656" s="810"/>
      <c r="L656" s="820"/>
    </row>
    <row r="657" spans="1:12" ht="108" x14ac:dyDescent="0.75">
      <c r="A657" s="727">
        <v>655</v>
      </c>
      <c r="B657" s="801" t="s">
        <v>286</v>
      </c>
      <c r="C657" s="728" t="s">
        <v>4287</v>
      </c>
      <c r="D657" s="727" t="s">
        <v>1311</v>
      </c>
      <c r="E657" s="727" t="s">
        <v>328</v>
      </c>
      <c r="F657" s="818" t="s">
        <v>4378</v>
      </c>
      <c r="G657" s="728" t="s">
        <v>4379</v>
      </c>
      <c r="H657" s="728" t="s">
        <v>4380</v>
      </c>
      <c r="I657" s="819" t="s">
        <v>4381</v>
      </c>
      <c r="J657" s="717">
        <v>3500</v>
      </c>
      <c r="K657" s="810"/>
      <c r="L657" s="820"/>
    </row>
    <row r="658" spans="1:12" ht="81" x14ac:dyDescent="0.75">
      <c r="A658" s="727">
        <v>656</v>
      </c>
      <c r="B658" s="801" t="s">
        <v>286</v>
      </c>
      <c r="C658" s="728" t="s">
        <v>4233</v>
      </c>
      <c r="D658" s="727" t="s">
        <v>1311</v>
      </c>
      <c r="E658" s="727" t="s">
        <v>328</v>
      </c>
      <c r="F658" s="818" t="s">
        <v>4382</v>
      </c>
      <c r="G658" s="728" t="s">
        <v>4234</v>
      </c>
      <c r="H658" s="728" t="s">
        <v>4235</v>
      </c>
      <c r="I658" s="819" t="s">
        <v>4383</v>
      </c>
      <c r="J658" s="717">
        <v>1400</v>
      </c>
      <c r="K658" s="810"/>
      <c r="L658" s="820"/>
    </row>
    <row r="659" spans="1:12" ht="40.5" x14ac:dyDescent="0.75">
      <c r="A659" s="727">
        <v>657</v>
      </c>
      <c r="B659" s="801" t="s">
        <v>286</v>
      </c>
      <c r="C659" s="728" t="s">
        <v>4356</v>
      </c>
      <c r="D659" s="727" t="s">
        <v>1311</v>
      </c>
      <c r="E659" s="727" t="s">
        <v>328</v>
      </c>
      <c r="F659" s="818" t="s">
        <v>4384</v>
      </c>
      <c r="G659" s="728" t="s">
        <v>4242</v>
      </c>
      <c r="H659" s="728" t="s">
        <v>4372</v>
      </c>
      <c r="I659" s="819" t="s">
        <v>4385</v>
      </c>
      <c r="J659" s="717">
        <v>90</v>
      </c>
      <c r="K659" s="810"/>
      <c r="L659" s="820"/>
    </row>
    <row r="660" spans="1:12" ht="81" x14ac:dyDescent="0.75">
      <c r="A660" s="727">
        <v>658</v>
      </c>
      <c r="B660" s="801" t="s">
        <v>286</v>
      </c>
      <c r="C660" s="728" t="s">
        <v>4240</v>
      </c>
      <c r="D660" s="727" t="s">
        <v>1311</v>
      </c>
      <c r="E660" s="727" t="s">
        <v>328</v>
      </c>
      <c r="F660" s="818" t="s">
        <v>4386</v>
      </c>
      <c r="G660" s="728" t="s">
        <v>4234</v>
      </c>
      <c r="H660" s="728" t="s">
        <v>4265</v>
      </c>
      <c r="I660" s="819" t="s">
        <v>4385</v>
      </c>
      <c r="J660" s="717">
        <v>1350</v>
      </c>
      <c r="K660" s="810"/>
      <c r="L660" s="820"/>
    </row>
    <row r="661" spans="1:12" ht="148.5" x14ac:dyDescent="0.75">
      <c r="A661" s="727">
        <v>659</v>
      </c>
      <c r="B661" s="801" t="s">
        <v>286</v>
      </c>
      <c r="C661" s="728" t="s">
        <v>4263</v>
      </c>
      <c r="D661" s="727" t="s">
        <v>1311</v>
      </c>
      <c r="E661" s="727" t="s">
        <v>328</v>
      </c>
      <c r="F661" s="818" t="s">
        <v>4387</v>
      </c>
      <c r="G661" s="728" t="s">
        <v>4226</v>
      </c>
      <c r="H661" s="728" t="s">
        <v>4361</v>
      </c>
      <c r="I661" s="819" t="s">
        <v>4388</v>
      </c>
      <c r="J661" s="717">
        <v>367.5</v>
      </c>
      <c r="K661" s="810"/>
      <c r="L661" s="820"/>
    </row>
    <row r="662" spans="1:12" ht="121.5" x14ac:dyDescent="0.75">
      <c r="A662" s="727">
        <v>660</v>
      </c>
      <c r="B662" s="801" t="s">
        <v>286</v>
      </c>
      <c r="C662" s="728" t="s">
        <v>4304</v>
      </c>
      <c r="D662" s="727" t="s">
        <v>1311</v>
      </c>
      <c r="E662" s="727" t="s">
        <v>1300</v>
      </c>
      <c r="F662" s="818" t="s">
        <v>4389</v>
      </c>
      <c r="G662" s="728" t="s">
        <v>4025</v>
      </c>
      <c r="H662" s="728" t="s">
        <v>4305</v>
      </c>
      <c r="I662" s="819" t="s">
        <v>4390</v>
      </c>
      <c r="J662" s="717">
        <v>2543.5</v>
      </c>
      <c r="K662" s="810"/>
      <c r="L662" s="820"/>
    </row>
    <row r="663" spans="1:12" ht="81" x14ac:dyDescent="0.75">
      <c r="A663" s="727">
        <v>661</v>
      </c>
      <c r="B663" s="801" t="s">
        <v>286</v>
      </c>
      <c r="C663" s="728" t="s">
        <v>4233</v>
      </c>
      <c r="D663" s="727" t="s">
        <v>1311</v>
      </c>
      <c r="E663" s="727" t="s">
        <v>328</v>
      </c>
      <c r="F663" s="818" t="s">
        <v>4391</v>
      </c>
      <c r="G663" s="728" t="s">
        <v>4234</v>
      </c>
      <c r="H663" s="728" t="s">
        <v>4235</v>
      </c>
      <c r="I663" s="819" t="s">
        <v>4392</v>
      </c>
      <c r="J663" s="717">
        <v>2320</v>
      </c>
      <c r="K663" s="810"/>
      <c r="L663" s="820"/>
    </row>
    <row r="664" spans="1:12" ht="81" x14ac:dyDescent="0.75">
      <c r="A664" s="727">
        <v>662</v>
      </c>
      <c r="B664" s="801" t="s">
        <v>286</v>
      </c>
      <c r="C664" s="728" t="s">
        <v>4225</v>
      </c>
      <c r="D664" s="727" t="s">
        <v>1311</v>
      </c>
      <c r="E664" s="727" t="s">
        <v>328</v>
      </c>
      <c r="F664" s="818" t="s">
        <v>4393</v>
      </c>
      <c r="G664" s="728" t="s">
        <v>4394</v>
      </c>
      <c r="H664" s="728" t="s">
        <v>4395</v>
      </c>
      <c r="I664" s="819" t="s">
        <v>4396</v>
      </c>
      <c r="J664" s="717">
        <v>520</v>
      </c>
      <c r="K664" s="810"/>
      <c r="L664" s="820"/>
    </row>
    <row r="665" spans="1:12" ht="94.5" x14ac:dyDescent="0.75">
      <c r="A665" s="727">
        <v>663</v>
      </c>
      <c r="B665" s="801" t="s">
        <v>286</v>
      </c>
      <c r="C665" s="728" t="s">
        <v>4259</v>
      </c>
      <c r="D665" s="727" t="s">
        <v>1311</v>
      </c>
      <c r="E665" s="727" t="s">
        <v>328</v>
      </c>
      <c r="F665" s="818" t="s">
        <v>4397</v>
      </c>
      <c r="G665" s="728" t="s">
        <v>4260</v>
      </c>
      <c r="H665" s="728" t="s">
        <v>4398</v>
      </c>
      <c r="I665" s="819" t="s">
        <v>4399</v>
      </c>
      <c r="J665" s="717">
        <v>1100</v>
      </c>
      <c r="K665" s="810"/>
      <c r="L665" s="820"/>
    </row>
    <row r="666" spans="1:12" ht="94.5" x14ac:dyDescent="0.75">
      <c r="A666" s="727">
        <v>664</v>
      </c>
      <c r="B666" s="801" t="s">
        <v>286</v>
      </c>
      <c r="C666" s="728" t="s">
        <v>4400</v>
      </c>
      <c r="D666" s="727" t="s">
        <v>1311</v>
      </c>
      <c r="E666" s="727" t="s">
        <v>328</v>
      </c>
      <c r="F666" s="818" t="s">
        <v>4401</v>
      </c>
      <c r="G666" s="728" t="s">
        <v>4352</v>
      </c>
      <c r="H666" s="728" t="s">
        <v>4402</v>
      </c>
      <c r="I666" s="819" t="s">
        <v>4403</v>
      </c>
      <c r="J666" s="717">
        <v>60</v>
      </c>
      <c r="K666" s="810"/>
      <c r="L666" s="820"/>
    </row>
    <row r="667" spans="1:12" ht="148.5" x14ac:dyDescent="0.75">
      <c r="A667" s="727">
        <v>665</v>
      </c>
      <c r="B667" s="801" t="s">
        <v>286</v>
      </c>
      <c r="C667" s="728" t="s">
        <v>4237</v>
      </c>
      <c r="D667" s="727" t="s">
        <v>1311</v>
      </c>
      <c r="E667" s="727" t="s">
        <v>328</v>
      </c>
      <c r="F667" s="818" t="s">
        <v>4404</v>
      </c>
      <c r="G667" s="728" t="s">
        <v>4226</v>
      </c>
      <c r="H667" s="728" t="s">
        <v>4361</v>
      </c>
      <c r="I667" s="819" t="s">
        <v>4390</v>
      </c>
      <c r="J667" s="717">
        <v>150</v>
      </c>
      <c r="K667" s="810"/>
      <c r="L667" s="820"/>
    </row>
    <row r="668" spans="1:12" ht="54" x14ac:dyDescent="0.75">
      <c r="A668" s="727">
        <v>666</v>
      </c>
      <c r="B668" s="801" t="s">
        <v>286</v>
      </c>
      <c r="C668" s="728" t="s">
        <v>4240</v>
      </c>
      <c r="D668" s="727" t="s">
        <v>1311</v>
      </c>
      <c r="E668" s="727" t="s">
        <v>328</v>
      </c>
      <c r="F668" s="818" t="s">
        <v>4405</v>
      </c>
      <c r="G668" s="728" t="s">
        <v>4242</v>
      </c>
      <c r="H668" s="728" t="s">
        <v>4239</v>
      </c>
      <c r="I668" s="819" t="s">
        <v>4406</v>
      </c>
      <c r="J668" s="717">
        <v>720</v>
      </c>
      <c r="K668" s="810"/>
      <c r="L668" s="820"/>
    </row>
    <row r="669" spans="1:12" ht="81" x14ac:dyDescent="0.75">
      <c r="A669" s="727">
        <v>667</v>
      </c>
      <c r="B669" s="801" t="s">
        <v>286</v>
      </c>
      <c r="C669" s="728" t="s">
        <v>4233</v>
      </c>
      <c r="D669" s="727" t="s">
        <v>1311</v>
      </c>
      <c r="E669" s="727" t="s">
        <v>328</v>
      </c>
      <c r="F669" s="818" t="s">
        <v>4407</v>
      </c>
      <c r="G669" s="728" t="s">
        <v>4234</v>
      </c>
      <c r="H669" s="728" t="s">
        <v>4235</v>
      </c>
      <c r="I669" s="819" t="s">
        <v>4408</v>
      </c>
      <c r="J669" s="717">
        <v>4120</v>
      </c>
      <c r="K669" s="810"/>
      <c r="L669" s="820"/>
    </row>
    <row r="670" spans="1:12" ht="148.5" x14ac:dyDescent="0.75">
      <c r="A670" s="727">
        <v>668</v>
      </c>
      <c r="B670" s="801" t="s">
        <v>286</v>
      </c>
      <c r="C670" s="728" t="s">
        <v>4263</v>
      </c>
      <c r="D670" s="727" t="s">
        <v>1311</v>
      </c>
      <c r="E670" s="727" t="s">
        <v>328</v>
      </c>
      <c r="F670" s="818" t="s">
        <v>4409</v>
      </c>
      <c r="G670" s="728" t="s">
        <v>4226</v>
      </c>
      <c r="H670" s="728" t="s">
        <v>4361</v>
      </c>
      <c r="I670" s="819" t="s">
        <v>4390</v>
      </c>
      <c r="J670" s="717">
        <v>218.75</v>
      </c>
      <c r="K670" s="810"/>
      <c r="L670" s="820"/>
    </row>
    <row r="671" spans="1:12" ht="54" x14ac:dyDescent="0.75">
      <c r="A671" s="727">
        <v>669</v>
      </c>
      <c r="B671" s="801" t="s">
        <v>286</v>
      </c>
      <c r="C671" s="728" t="s">
        <v>4410</v>
      </c>
      <c r="D671" s="727" t="s">
        <v>1311</v>
      </c>
      <c r="E671" s="727" t="s">
        <v>328</v>
      </c>
      <c r="F671" s="818" t="s">
        <v>4411</v>
      </c>
      <c r="G671" s="728" t="s">
        <v>4412</v>
      </c>
      <c r="H671" s="728" t="s">
        <v>4413</v>
      </c>
      <c r="I671" s="819" t="s">
        <v>4414</v>
      </c>
      <c r="J671" s="717">
        <v>260</v>
      </c>
      <c r="K671" s="810"/>
      <c r="L671" s="820"/>
    </row>
    <row r="672" spans="1:12" ht="40.5" x14ac:dyDescent="0.75">
      <c r="A672" s="727">
        <v>670</v>
      </c>
      <c r="B672" s="801" t="s">
        <v>286</v>
      </c>
      <c r="C672" s="728" t="s">
        <v>4356</v>
      </c>
      <c r="D672" s="727" t="s">
        <v>1311</v>
      </c>
      <c r="E672" s="727" t="s">
        <v>328</v>
      </c>
      <c r="F672" s="818" t="s">
        <v>4415</v>
      </c>
      <c r="G672" s="728" t="s">
        <v>4242</v>
      </c>
      <c r="H672" s="728" t="s">
        <v>4372</v>
      </c>
      <c r="I672" s="819" t="s">
        <v>4416</v>
      </c>
      <c r="J672" s="717">
        <v>40</v>
      </c>
      <c r="K672" s="810"/>
      <c r="L672" s="820"/>
    </row>
    <row r="673" spans="1:12" ht="108" x14ac:dyDescent="0.75">
      <c r="A673" s="727">
        <v>671</v>
      </c>
      <c r="B673" s="801" t="s">
        <v>286</v>
      </c>
      <c r="C673" s="728" t="s">
        <v>4240</v>
      </c>
      <c r="D673" s="727" t="s">
        <v>1311</v>
      </c>
      <c r="E673" s="727" t="s">
        <v>328</v>
      </c>
      <c r="F673" s="818" t="s">
        <v>4417</v>
      </c>
      <c r="G673" s="728" t="s">
        <v>4246</v>
      </c>
      <c r="H673" s="728" t="s">
        <v>4418</v>
      </c>
      <c r="I673" s="819" t="s">
        <v>4419</v>
      </c>
      <c r="J673" s="717">
        <v>985</v>
      </c>
      <c r="K673" s="810"/>
      <c r="L673" s="820"/>
    </row>
    <row r="674" spans="1:12" ht="67.5" x14ac:dyDescent="0.75">
      <c r="A674" s="727">
        <v>672</v>
      </c>
      <c r="B674" s="801" t="s">
        <v>286</v>
      </c>
      <c r="C674" s="728" t="s">
        <v>4240</v>
      </c>
      <c r="D674" s="727" t="s">
        <v>1311</v>
      </c>
      <c r="E674" s="727" t="s">
        <v>328</v>
      </c>
      <c r="F674" s="818" t="s">
        <v>4420</v>
      </c>
      <c r="G674" s="728" t="s">
        <v>4246</v>
      </c>
      <c r="H674" s="728" t="s">
        <v>4421</v>
      </c>
      <c r="I674" s="819" t="s">
        <v>4422</v>
      </c>
      <c r="J674" s="717">
        <v>110</v>
      </c>
      <c r="K674" s="810"/>
      <c r="L674" s="820"/>
    </row>
    <row r="675" spans="1:12" ht="94.5" x14ac:dyDescent="0.75">
      <c r="A675" s="727">
        <v>673</v>
      </c>
      <c r="B675" s="801" t="s">
        <v>286</v>
      </c>
      <c r="C675" s="728" t="s">
        <v>4240</v>
      </c>
      <c r="D675" s="727" t="s">
        <v>1311</v>
      </c>
      <c r="E675" s="727" t="s">
        <v>328</v>
      </c>
      <c r="F675" s="818" t="s">
        <v>4423</v>
      </c>
      <c r="G675" s="728" t="s">
        <v>4246</v>
      </c>
      <c r="H675" s="728" t="s">
        <v>4424</v>
      </c>
      <c r="I675" s="819" t="s">
        <v>4425</v>
      </c>
      <c r="J675" s="717">
        <v>60</v>
      </c>
      <c r="K675" s="810"/>
      <c r="L675" s="820"/>
    </row>
    <row r="676" spans="1:12" ht="81" x14ac:dyDescent="0.75">
      <c r="A676" s="727">
        <v>674</v>
      </c>
      <c r="B676" s="801" t="s">
        <v>286</v>
      </c>
      <c r="C676" s="728" t="s">
        <v>4240</v>
      </c>
      <c r="D676" s="727" t="s">
        <v>1311</v>
      </c>
      <c r="E676" s="727" t="s">
        <v>328</v>
      </c>
      <c r="F676" s="818" t="s">
        <v>4426</v>
      </c>
      <c r="G676" s="728" t="s">
        <v>4246</v>
      </c>
      <c r="H676" s="728" t="s">
        <v>4427</v>
      </c>
      <c r="I676" s="819" t="s">
        <v>4428</v>
      </c>
      <c r="J676" s="717">
        <v>215</v>
      </c>
      <c r="K676" s="810"/>
      <c r="L676" s="820"/>
    </row>
    <row r="677" spans="1:12" ht="94.5" x14ac:dyDescent="0.75">
      <c r="A677" s="727">
        <v>675</v>
      </c>
      <c r="B677" s="801" t="s">
        <v>286</v>
      </c>
      <c r="C677" s="728" t="s">
        <v>4429</v>
      </c>
      <c r="D677" s="727" t="s">
        <v>1311</v>
      </c>
      <c r="E677" s="727" t="s">
        <v>328</v>
      </c>
      <c r="F677" s="818" t="s">
        <v>4430</v>
      </c>
      <c r="G677" s="728" t="s">
        <v>4431</v>
      </c>
      <c r="H677" s="728" t="s">
        <v>4432</v>
      </c>
      <c r="I677" s="819" t="s">
        <v>4433</v>
      </c>
      <c r="J677" s="717">
        <v>282</v>
      </c>
      <c r="K677" s="810"/>
      <c r="L677" s="820"/>
    </row>
    <row r="678" spans="1:12" ht="40.5" x14ac:dyDescent="0.75">
      <c r="A678" s="727">
        <v>676</v>
      </c>
      <c r="B678" s="801" t="s">
        <v>286</v>
      </c>
      <c r="C678" s="728" t="s">
        <v>4306</v>
      </c>
      <c r="D678" s="727" t="s">
        <v>1311</v>
      </c>
      <c r="E678" s="727" t="s">
        <v>328</v>
      </c>
      <c r="F678" s="818" t="s">
        <v>4434</v>
      </c>
      <c r="G678" s="728" t="s">
        <v>4431</v>
      </c>
      <c r="H678" s="728" t="s">
        <v>4435</v>
      </c>
      <c r="I678" s="819" t="s">
        <v>4436</v>
      </c>
      <c r="J678" s="717">
        <v>350</v>
      </c>
      <c r="K678" s="810"/>
      <c r="L678" s="820"/>
    </row>
    <row r="679" spans="1:12" ht="81" x14ac:dyDescent="0.75">
      <c r="A679" s="727">
        <v>677</v>
      </c>
      <c r="B679" s="801" t="s">
        <v>286</v>
      </c>
      <c r="C679" s="728" t="s">
        <v>4233</v>
      </c>
      <c r="D679" s="727" t="s">
        <v>1311</v>
      </c>
      <c r="E679" s="727" t="s">
        <v>328</v>
      </c>
      <c r="F679" s="818" t="s">
        <v>4437</v>
      </c>
      <c r="G679" s="728" t="s">
        <v>4234</v>
      </c>
      <c r="H679" s="728" t="s">
        <v>4235</v>
      </c>
      <c r="I679" s="819" t="s">
        <v>4438</v>
      </c>
      <c r="J679" s="717">
        <v>860</v>
      </c>
      <c r="K679" s="810"/>
      <c r="L679" s="820"/>
    </row>
    <row r="680" spans="1:12" ht="94.5" x14ac:dyDescent="0.75">
      <c r="A680" s="727">
        <v>678</v>
      </c>
      <c r="B680" s="801" t="s">
        <v>286</v>
      </c>
      <c r="C680" s="728" t="s">
        <v>4439</v>
      </c>
      <c r="D680" s="727" t="s">
        <v>1311</v>
      </c>
      <c r="E680" s="727" t="s">
        <v>328</v>
      </c>
      <c r="F680" s="818" t="s">
        <v>4440</v>
      </c>
      <c r="G680" s="728" t="s">
        <v>4021</v>
      </c>
      <c r="H680" s="728" t="s">
        <v>4441</v>
      </c>
      <c r="I680" s="819" t="s">
        <v>4442</v>
      </c>
      <c r="J680" s="717">
        <v>390</v>
      </c>
      <c r="K680" s="810"/>
      <c r="L680" s="820"/>
    </row>
    <row r="681" spans="1:12" ht="148.5" x14ac:dyDescent="0.75">
      <c r="A681" s="727">
        <v>679</v>
      </c>
      <c r="B681" s="801" t="s">
        <v>286</v>
      </c>
      <c r="C681" s="728" t="s">
        <v>4263</v>
      </c>
      <c r="D681" s="727" t="s">
        <v>1311</v>
      </c>
      <c r="E681" s="727" t="s">
        <v>328</v>
      </c>
      <c r="F681" s="818" t="s">
        <v>4443</v>
      </c>
      <c r="G681" s="728" t="s">
        <v>4226</v>
      </c>
      <c r="H681" s="728" t="s">
        <v>4361</v>
      </c>
      <c r="I681" s="819" t="s">
        <v>4425</v>
      </c>
      <c r="J681" s="717">
        <v>37.5</v>
      </c>
      <c r="K681" s="810"/>
      <c r="L681" s="820"/>
    </row>
    <row r="682" spans="1:12" ht="108" x14ac:dyDescent="0.75">
      <c r="A682" s="727">
        <v>680</v>
      </c>
      <c r="B682" s="801" t="s">
        <v>286</v>
      </c>
      <c r="C682" s="728" t="s">
        <v>4306</v>
      </c>
      <c r="D682" s="727" t="s">
        <v>1311</v>
      </c>
      <c r="E682" s="727" t="s">
        <v>328</v>
      </c>
      <c r="F682" s="818" t="s">
        <v>4444</v>
      </c>
      <c r="G682" s="728" t="s">
        <v>4260</v>
      </c>
      <c r="H682" s="728" t="s">
        <v>4445</v>
      </c>
      <c r="I682" s="819" t="s">
        <v>4428</v>
      </c>
      <c r="J682" s="717">
        <v>660</v>
      </c>
      <c r="K682" s="810"/>
      <c r="L682" s="820"/>
    </row>
    <row r="683" spans="1:12" ht="67.5" x14ac:dyDescent="0.75">
      <c r="A683" s="727">
        <v>681</v>
      </c>
      <c r="B683" s="801" t="s">
        <v>286</v>
      </c>
      <c r="C683" s="728" t="s">
        <v>4446</v>
      </c>
      <c r="D683" s="727" t="s">
        <v>1311</v>
      </c>
      <c r="E683" s="727" t="s">
        <v>328</v>
      </c>
      <c r="F683" s="818" t="s">
        <v>4447</v>
      </c>
      <c r="G683" s="728" t="s">
        <v>4310</v>
      </c>
      <c r="H683" s="728" t="s">
        <v>4448</v>
      </c>
      <c r="I683" s="819" t="s">
        <v>4449</v>
      </c>
      <c r="J683" s="717">
        <v>100</v>
      </c>
      <c r="K683" s="810"/>
      <c r="L683" s="820"/>
    </row>
    <row r="684" spans="1:12" ht="81" x14ac:dyDescent="0.75">
      <c r="A684" s="727">
        <v>682</v>
      </c>
      <c r="B684" s="801" t="s">
        <v>286</v>
      </c>
      <c r="C684" s="728" t="s">
        <v>4233</v>
      </c>
      <c r="D684" s="727" t="s">
        <v>1311</v>
      </c>
      <c r="E684" s="727" t="s">
        <v>328</v>
      </c>
      <c r="F684" s="818" t="s">
        <v>4450</v>
      </c>
      <c r="G684" s="728" t="s">
        <v>4234</v>
      </c>
      <c r="H684" s="728" t="s">
        <v>4235</v>
      </c>
      <c r="I684" s="819" t="s">
        <v>4451</v>
      </c>
      <c r="J684" s="717">
        <v>1360</v>
      </c>
      <c r="K684" s="810"/>
      <c r="L684" s="820"/>
    </row>
    <row r="685" spans="1:12" ht="121.5" x14ac:dyDescent="0.75">
      <c r="A685" s="727">
        <v>683</v>
      </c>
      <c r="B685" s="801" t="s">
        <v>286</v>
      </c>
      <c r="C685" s="728" t="s">
        <v>4304</v>
      </c>
      <c r="D685" s="727" t="s">
        <v>1311</v>
      </c>
      <c r="E685" s="727" t="s">
        <v>1300</v>
      </c>
      <c r="F685" s="818" t="s">
        <v>4452</v>
      </c>
      <c r="G685" s="728" t="s">
        <v>4025</v>
      </c>
      <c r="H685" s="728" t="s">
        <v>4453</v>
      </c>
      <c r="I685" s="819" t="s">
        <v>4454</v>
      </c>
      <c r="J685" s="717">
        <v>1138.5</v>
      </c>
      <c r="K685" s="810"/>
      <c r="L685" s="820"/>
    </row>
    <row r="686" spans="1:12" ht="81" x14ac:dyDescent="0.75">
      <c r="A686" s="727">
        <v>684</v>
      </c>
      <c r="B686" s="801" t="s">
        <v>286</v>
      </c>
      <c r="C686" s="728" t="s">
        <v>4455</v>
      </c>
      <c r="D686" s="727" t="s">
        <v>1311</v>
      </c>
      <c r="E686" s="727" t="s">
        <v>328</v>
      </c>
      <c r="F686" s="818" t="s">
        <v>4456</v>
      </c>
      <c r="G686" s="728" t="s">
        <v>4457</v>
      </c>
      <c r="H686" s="728" t="s">
        <v>4458</v>
      </c>
      <c r="I686" s="819" t="s">
        <v>4459</v>
      </c>
      <c r="J686" s="717">
        <v>202</v>
      </c>
      <c r="K686" s="810"/>
      <c r="L686" s="820"/>
    </row>
    <row r="687" spans="1:12" ht="54" x14ac:dyDescent="0.75">
      <c r="A687" s="727">
        <v>685</v>
      </c>
      <c r="B687" s="801" t="s">
        <v>286</v>
      </c>
      <c r="C687" s="728" t="s">
        <v>4240</v>
      </c>
      <c r="D687" s="727" t="s">
        <v>1311</v>
      </c>
      <c r="E687" s="727"/>
      <c r="F687" s="818" t="s">
        <v>4460</v>
      </c>
      <c r="G687" s="728" t="s">
        <v>4238</v>
      </c>
      <c r="H687" s="728" t="s">
        <v>4336</v>
      </c>
      <c r="I687" s="819" t="s">
        <v>4461</v>
      </c>
      <c r="J687" s="717">
        <v>130</v>
      </c>
      <c r="K687" s="810"/>
      <c r="L687" s="820"/>
    </row>
    <row r="688" spans="1:12" ht="148.5" x14ac:dyDescent="0.75">
      <c r="A688" s="727">
        <v>686</v>
      </c>
      <c r="B688" s="801" t="s">
        <v>286</v>
      </c>
      <c r="C688" s="728" t="s">
        <v>4263</v>
      </c>
      <c r="D688" s="727" t="s">
        <v>1311</v>
      </c>
      <c r="E688" s="727" t="s">
        <v>328</v>
      </c>
      <c r="F688" s="818" t="s">
        <v>4462</v>
      </c>
      <c r="G688" s="728" t="s">
        <v>4226</v>
      </c>
      <c r="H688" s="728" t="s">
        <v>4361</v>
      </c>
      <c r="I688" s="819" t="s">
        <v>4459</v>
      </c>
      <c r="J688" s="717">
        <v>367.5</v>
      </c>
      <c r="K688" s="810"/>
      <c r="L688" s="820"/>
    </row>
    <row r="689" spans="1:12" ht="54" x14ac:dyDescent="0.75">
      <c r="A689" s="727">
        <v>687</v>
      </c>
      <c r="B689" s="801" t="s">
        <v>286</v>
      </c>
      <c r="C689" s="728" t="s">
        <v>4271</v>
      </c>
      <c r="D689" s="727" t="s">
        <v>1311</v>
      </c>
      <c r="E689" s="727" t="s">
        <v>328</v>
      </c>
      <c r="F689" s="818" t="s">
        <v>4463</v>
      </c>
      <c r="G689" s="728" t="s">
        <v>4025</v>
      </c>
      <c r="H689" s="728" t="s">
        <v>4464</v>
      </c>
      <c r="I689" s="819" t="s">
        <v>4465</v>
      </c>
      <c r="J689" s="717">
        <v>1380</v>
      </c>
      <c r="K689" s="810"/>
      <c r="L689" s="820"/>
    </row>
    <row r="690" spans="1:12" ht="94.5" x14ac:dyDescent="0.75">
      <c r="A690" s="727">
        <v>688</v>
      </c>
      <c r="B690" s="801" t="s">
        <v>286</v>
      </c>
      <c r="C690" s="728" t="s">
        <v>4362</v>
      </c>
      <c r="D690" s="727" t="s">
        <v>1311</v>
      </c>
      <c r="E690" s="727" t="s">
        <v>328</v>
      </c>
      <c r="F690" s="818" t="s">
        <v>4466</v>
      </c>
      <c r="G690" s="728" t="s">
        <v>4260</v>
      </c>
      <c r="H690" s="728" t="s">
        <v>4261</v>
      </c>
      <c r="I690" s="819" t="s">
        <v>4467</v>
      </c>
      <c r="J690" s="717">
        <v>2040</v>
      </c>
      <c r="K690" s="810"/>
      <c r="L690" s="820"/>
    </row>
    <row r="691" spans="1:12" ht="108" x14ac:dyDescent="0.75">
      <c r="A691" s="727">
        <v>689</v>
      </c>
      <c r="B691" s="801" t="s">
        <v>286</v>
      </c>
      <c r="C691" s="728" t="s">
        <v>4468</v>
      </c>
      <c r="D691" s="727" t="s">
        <v>1311</v>
      </c>
      <c r="E691" s="727" t="s">
        <v>328</v>
      </c>
      <c r="F691" s="818" t="s">
        <v>4469</v>
      </c>
      <c r="G691" s="728" t="s">
        <v>4277</v>
      </c>
      <c r="H691" s="728" t="s">
        <v>4278</v>
      </c>
      <c r="I691" s="819" t="s">
        <v>4470</v>
      </c>
      <c r="J691" s="717">
        <v>454</v>
      </c>
      <c r="K691" s="810"/>
      <c r="L691" s="820"/>
    </row>
    <row r="692" spans="1:12" ht="81" x14ac:dyDescent="0.75">
      <c r="A692" s="727">
        <v>690</v>
      </c>
      <c r="B692" s="801" t="s">
        <v>286</v>
      </c>
      <c r="C692" s="728" t="s">
        <v>4471</v>
      </c>
      <c r="D692" s="727" t="s">
        <v>1311</v>
      </c>
      <c r="E692" s="727" t="s">
        <v>328</v>
      </c>
      <c r="F692" s="818" t="s">
        <v>4472</v>
      </c>
      <c r="G692" s="728" t="s">
        <v>4234</v>
      </c>
      <c r="H692" s="728" t="s">
        <v>4265</v>
      </c>
      <c r="I692" s="819" t="s">
        <v>4459</v>
      </c>
      <c r="J692" s="717">
        <v>270</v>
      </c>
      <c r="K692" s="810"/>
      <c r="L692" s="820"/>
    </row>
    <row r="693" spans="1:12" ht="67.5" x14ac:dyDescent="0.75">
      <c r="A693" s="727">
        <v>691</v>
      </c>
      <c r="B693" s="801" t="s">
        <v>286</v>
      </c>
      <c r="C693" s="728" t="s">
        <v>4473</v>
      </c>
      <c r="D693" s="727" t="s">
        <v>1311</v>
      </c>
      <c r="E693" s="727" t="s">
        <v>328</v>
      </c>
      <c r="F693" s="818" t="s">
        <v>4474</v>
      </c>
      <c r="G693" s="728" t="s">
        <v>4475</v>
      </c>
      <c r="H693" s="728" t="s">
        <v>4476</v>
      </c>
      <c r="I693" s="819" t="s">
        <v>4477</v>
      </c>
      <c r="J693" s="717">
        <v>800</v>
      </c>
      <c r="K693" s="810"/>
      <c r="L693" s="820"/>
    </row>
    <row r="694" spans="1:12" ht="81" x14ac:dyDescent="0.75">
      <c r="A694" s="727">
        <v>692</v>
      </c>
      <c r="B694" s="801" t="s">
        <v>286</v>
      </c>
      <c r="C694" s="728" t="s">
        <v>4233</v>
      </c>
      <c r="D694" s="727" t="s">
        <v>1311</v>
      </c>
      <c r="E694" s="727" t="s">
        <v>328</v>
      </c>
      <c r="F694" s="818" t="s">
        <v>4478</v>
      </c>
      <c r="G694" s="728" t="s">
        <v>4234</v>
      </c>
      <c r="H694" s="728" t="s">
        <v>4235</v>
      </c>
      <c r="I694" s="819" t="s">
        <v>4479</v>
      </c>
      <c r="J694" s="717">
        <v>1000</v>
      </c>
      <c r="K694" s="810"/>
      <c r="L694" s="820"/>
    </row>
    <row r="695" spans="1:12" ht="54" x14ac:dyDescent="0.75">
      <c r="A695" s="727">
        <v>693</v>
      </c>
      <c r="B695" s="801" t="s">
        <v>286</v>
      </c>
      <c r="C695" s="728" t="s">
        <v>4480</v>
      </c>
      <c r="D695" s="727" t="s">
        <v>1311</v>
      </c>
      <c r="E695" s="727" t="s">
        <v>1300</v>
      </c>
      <c r="F695" s="818" t="s">
        <v>4481</v>
      </c>
      <c r="G695" s="728" t="s">
        <v>4226</v>
      </c>
      <c r="H695" s="728" t="s">
        <v>4482</v>
      </c>
      <c r="I695" s="819" t="s">
        <v>4467</v>
      </c>
      <c r="J695" s="717">
        <v>350</v>
      </c>
      <c r="K695" s="810"/>
      <c r="L695" s="820"/>
    </row>
    <row r="696" spans="1:12" ht="40.5" x14ac:dyDescent="0.75">
      <c r="A696" s="727">
        <v>694</v>
      </c>
      <c r="B696" s="801" t="s">
        <v>286</v>
      </c>
      <c r="C696" s="728" t="s">
        <v>4233</v>
      </c>
      <c r="D696" s="727" t="s">
        <v>1311</v>
      </c>
      <c r="E696" s="727" t="s">
        <v>328</v>
      </c>
      <c r="F696" s="818" t="s">
        <v>4483</v>
      </c>
      <c r="G696" s="728" t="s">
        <v>4484</v>
      </c>
      <c r="H696" s="728" t="s">
        <v>4485</v>
      </c>
      <c r="I696" s="819" t="s">
        <v>4467</v>
      </c>
      <c r="J696" s="717">
        <v>975</v>
      </c>
      <c r="K696" s="810"/>
      <c r="L696" s="820"/>
    </row>
    <row r="697" spans="1:12" ht="81" x14ac:dyDescent="0.75">
      <c r="A697" s="727">
        <v>695</v>
      </c>
      <c r="B697" s="801" t="s">
        <v>286</v>
      </c>
      <c r="C697" s="728" t="s">
        <v>4233</v>
      </c>
      <c r="D697" s="727" t="s">
        <v>1311</v>
      </c>
      <c r="E697" s="727" t="s">
        <v>328</v>
      </c>
      <c r="F697" s="818" t="s">
        <v>4486</v>
      </c>
      <c r="G697" s="728" t="s">
        <v>4234</v>
      </c>
      <c r="H697" s="728" t="s">
        <v>4235</v>
      </c>
      <c r="I697" s="819" t="s">
        <v>4487</v>
      </c>
      <c r="J697" s="717">
        <v>2280</v>
      </c>
      <c r="K697" s="810"/>
      <c r="L697" s="820"/>
    </row>
    <row r="698" spans="1:12" ht="40.5" x14ac:dyDescent="0.75">
      <c r="A698" s="727">
        <v>696</v>
      </c>
      <c r="B698" s="801" t="s">
        <v>286</v>
      </c>
      <c r="C698" s="728" t="s">
        <v>4488</v>
      </c>
      <c r="D698" s="727" t="s">
        <v>1311</v>
      </c>
      <c r="E698" s="727" t="s">
        <v>328</v>
      </c>
      <c r="F698" s="818" t="s">
        <v>4489</v>
      </c>
      <c r="G698" s="728" t="s">
        <v>4490</v>
      </c>
      <c r="H698" s="728" t="s">
        <v>4491</v>
      </c>
      <c r="I698" s="819" t="s">
        <v>4492</v>
      </c>
      <c r="J698" s="717">
        <v>100</v>
      </c>
      <c r="K698" s="810"/>
      <c r="L698" s="820"/>
    </row>
    <row r="699" spans="1:12" ht="108" x14ac:dyDescent="0.75">
      <c r="A699" s="727">
        <v>697</v>
      </c>
      <c r="B699" s="801" t="s">
        <v>286</v>
      </c>
      <c r="C699" s="728" t="s">
        <v>4493</v>
      </c>
      <c r="D699" s="727" t="s">
        <v>1311</v>
      </c>
      <c r="E699" s="727" t="s">
        <v>328</v>
      </c>
      <c r="F699" s="818" t="s">
        <v>4494</v>
      </c>
      <c r="G699" s="728" t="s">
        <v>4177</v>
      </c>
      <c r="H699" s="728" t="s">
        <v>4495</v>
      </c>
      <c r="I699" s="819" t="s">
        <v>4496</v>
      </c>
      <c r="J699" s="717">
        <v>500</v>
      </c>
      <c r="K699" s="810"/>
      <c r="L699" s="820"/>
    </row>
    <row r="700" spans="1:12" ht="67.5" x14ac:dyDescent="0.75">
      <c r="A700" s="727">
        <v>698</v>
      </c>
      <c r="B700" s="801" t="s">
        <v>286</v>
      </c>
      <c r="C700" s="728" t="s">
        <v>4338</v>
      </c>
      <c r="D700" s="727" t="s">
        <v>1311</v>
      </c>
      <c r="E700" s="727" t="s">
        <v>1300</v>
      </c>
      <c r="F700" s="818" t="s">
        <v>4497</v>
      </c>
      <c r="G700" s="728" t="s">
        <v>4025</v>
      </c>
      <c r="H700" s="728" t="s">
        <v>4498</v>
      </c>
      <c r="I700" s="819" t="s">
        <v>4499</v>
      </c>
      <c r="J700" s="717">
        <v>575</v>
      </c>
      <c r="K700" s="810"/>
      <c r="L700" s="820"/>
    </row>
    <row r="701" spans="1:12" ht="189" x14ac:dyDescent="0.75">
      <c r="A701" s="727">
        <v>699</v>
      </c>
      <c r="B701" s="801" t="s">
        <v>286</v>
      </c>
      <c r="C701" s="728" t="s">
        <v>4287</v>
      </c>
      <c r="D701" s="727" t="s">
        <v>1311</v>
      </c>
      <c r="E701" s="727" t="s">
        <v>328</v>
      </c>
      <c r="F701" s="818" t="s">
        <v>4500</v>
      </c>
      <c r="G701" s="728" t="s">
        <v>4501</v>
      </c>
      <c r="H701" s="728" t="s">
        <v>4502</v>
      </c>
      <c r="I701" s="819" t="s">
        <v>4503</v>
      </c>
      <c r="J701" s="717">
        <v>2000</v>
      </c>
      <c r="K701" s="810"/>
      <c r="L701" s="820"/>
    </row>
    <row r="702" spans="1:12" ht="148.5" x14ac:dyDescent="0.75">
      <c r="A702" s="727">
        <v>700</v>
      </c>
      <c r="B702" s="801" t="s">
        <v>286</v>
      </c>
      <c r="C702" s="728" t="s">
        <v>4263</v>
      </c>
      <c r="D702" s="727" t="s">
        <v>1311</v>
      </c>
      <c r="E702" s="727" t="s">
        <v>328</v>
      </c>
      <c r="F702" s="818" t="s">
        <v>4504</v>
      </c>
      <c r="G702" s="728" t="s">
        <v>4226</v>
      </c>
      <c r="H702" s="728" t="s">
        <v>4361</v>
      </c>
      <c r="I702" s="819" t="s">
        <v>4505</v>
      </c>
      <c r="J702" s="717">
        <v>367.5</v>
      </c>
      <c r="K702" s="810"/>
      <c r="L702" s="820"/>
    </row>
    <row r="703" spans="1:12" ht="54" x14ac:dyDescent="0.75">
      <c r="A703" s="727">
        <v>701</v>
      </c>
      <c r="B703" s="801" t="s">
        <v>286</v>
      </c>
      <c r="C703" s="728" t="s">
        <v>4506</v>
      </c>
      <c r="D703" s="727" t="s">
        <v>1311</v>
      </c>
      <c r="E703" s="727" t="s">
        <v>328</v>
      </c>
      <c r="F703" s="818" t="s">
        <v>4507</v>
      </c>
      <c r="G703" s="728" t="s">
        <v>4234</v>
      </c>
      <c r="H703" s="728" t="s">
        <v>4508</v>
      </c>
      <c r="I703" s="819" t="s">
        <v>4509</v>
      </c>
      <c r="J703" s="717">
        <v>1000</v>
      </c>
      <c r="K703" s="810"/>
      <c r="L703" s="820"/>
    </row>
    <row r="704" spans="1:12" ht="67.5" x14ac:dyDescent="0.75">
      <c r="A704" s="727">
        <v>702</v>
      </c>
      <c r="B704" s="801" t="s">
        <v>286</v>
      </c>
      <c r="C704" s="728" t="s">
        <v>4240</v>
      </c>
      <c r="D704" s="727" t="s">
        <v>1311</v>
      </c>
      <c r="E704" s="727" t="s">
        <v>328</v>
      </c>
      <c r="F704" s="818" t="s">
        <v>4510</v>
      </c>
      <c r="G704" s="728" t="s">
        <v>4277</v>
      </c>
      <c r="H704" s="728" t="s">
        <v>4511</v>
      </c>
      <c r="I704" s="819" t="s">
        <v>4467</v>
      </c>
      <c r="J704" s="717">
        <v>600</v>
      </c>
      <c r="K704" s="810"/>
      <c r="L704" s="820"/>
    </row>
    <row r="705" spans="1:12" ht="108" x14ac:dyDescent="0.75">
      <c r="A705" s="727">
        <v>703</v>
      </c>
      <c r="B705" s="801" t="s">
        <v>286</v>
      </c>
      <c r="C705" s="728" t="s">
        <v>4266</v>
      </c>
      <c r="D705" s="727" t="s">
        <v>1311</v>
      </c>
      <c r="E705" s="727" t="s">
        <v>328</v>
      </c>
      <c r="F705" s="818" t="s">
        <v>4512</v>
      </c>
      <c r="G705" s="728" t="s">
        <v>4501</v>
      </c>
      <c r="H705" s="728" t="s">
        <v>4513</v>
      </c>
      <c r="I705" s="819" t="s">
        <v>4514</v>
      </c>
      <c r="J705" s="717">
        <v>1200</v>
      </c>
      <c r="K705" s="810"/>
      <c r="L705" s="820"/>
    </row>
    <row r="706" spans="1:12" ht="148.5" x14ac:dyDescent="0.75">
      <c r="A706" s="727">
        <v>704</v>
      </c>
      <c r="B706" s="801" t="s">
        <v>286</v>
      </c>
      <c r="C706" s="728" t="s">
        <v>4263</v>
      </c>
      <c r="D706" s="727" t="s">
        <v>1311</v>
      </c>
      <c r="E706" s="727" t="s">
        <v>328</v>
      </c>
      <c r="F706" s="818" t="s">
        <v>4515</v>
      </c>
      <c r="G706" s="728" t="s">
        <v>4226</v>
      </c>
      <c r="H706" s="728" t="s">
        <v>4361</v>
      </c>
      <c r="I706" s="819" t="s">
        <v>4516</v>
      </c>
      <c r="J706" s="717">
        <v>367.5</v>
      </c>
      <c r="K706" s="810"/>
      <c r="L706" s="820"/>
    </row>
    <row r="707" spans="1:12" ht="54" x14ac:dyDescent="0.75">
      <c r="A707" s="727">
        <v>705</v>
      </c>
      <c r="B707" s="801" t="s">
        <v>286</v>
      </c>
      <c r="C707" s="728" t="s">
        <v>4517</v>
      </c>
      <c r="D707" s="727" t="s">
        <v>1311</v>
      </c>
      <c r="E707" s="727" t="s">
        <v>1300</v>
      </c>
      <c r="F707" s="818" t="s">
        <v>4518</v>
      </c>
      <c r="G707" s="728" t="s">
        <v>4226</v>
      </c>
      <c r="H707" s="728" t="s">
        <v>4519</v>
      </c>
      <c r="I707" s="819" t="s">
        <v>4520</v>
      </c>
      <c r="J707" s="717">
        <v>250</v>
      </c>
      <c r="K707" s="810"/>
      <c r="L707" s="820"/>
    </row>
    <row r="708" spans="1:12" ht="54" x14ac:dyDescent="0.75">
      <c r="A708" s="727">
        <v>706</v>
      </c>
      <c r="B708" s="801" t="s">
        <v>286</v>
      </c>
      <c r="C708" s="728" t="s">
        <v>4240</v>
      </c>
      <c r="D708" s="727" t="s">
        <v>1311</v>
      </c>
      <c r="E708" s="727" t="s">
        <v>328</v>
      </c>
      <c r="F708" s="818" t="s">
        <v>4521</v>
      </c>
      <c r="G708" s="728" t="s">
        <v>4522</v>
      </c>
      <c r="H708" s="728" t="s">
        <v>4239</v>
      </c>
      <c r="I708" s="819" t="s">
        <v>4523</v>
      </c>
      <c r="J708" s="717">
        <v>220</v>
      </c>
      <c r="K708" s="810"/>
      <c r="L708" s="820"/>
    </row>
    <row r="709" spans="1:12" ht="54" x14ac:dyDescent="0.75">
      <c r="A709" s="727">
        <v>707</v>
      </c>
      <c r="B709" s="801" t="s">
        <v>286</v>
      </c>
      <c r="C709" s="728" t="s">
        <v>4240</v>
      </c>
      <c r="D709" s="727" t="s">
        <v>1311</v>
      </c>
      <c r="E709" s="727" t="s">
        <v>328</v>
      </c>
      <c r="F709" s="818" t="s">
        <v>4524</v>
      </c>
      <c r="G709" s="728" t="s">
        <v>4522</v>
      </c>
      <c r="H709" s="728" t="s">
        <v>4239</v>
      </c>
      <c r="I709" s="819" t="s">
        <v>4525</v>
      </c>
      <c r="J709" s="717">
        <v>300</v>
      </c>
      <c r="K709" s="810"/>
      <c r="L709" s="820"/>
    </row>
    <row r="710" spans="1:12" ht="81" x14ac:dyDescent="0.75">
      <c r="A710" s="727">
        <v>708</v>
      </c>
      <c r="B710" s="801" t="s">
        <v>286</v>
      </c>
      <c r="C710" s="728" t="s">
        <v>4314</v>
      </c>
      <c r="D710" s="727" t="s">
        <v>1311</v>
      </c>
      <c r="E710" s="727" t="s">
        <v>328</v>
      </c>
      <c r="F710" s="818" t="s">
        <v>4526</v>
      </c>
      <c r="G710" s="728" t="s">
        <v>4102</v>
      </c>
      <c r="H710" s="728" t="s">
        <v>4527</v>
      </c>
      <c r="I710" s="819" t="s">
        <v>4528</v>
      </c>
      <c r="J710" s="717">
        <v>3000</v>
      </c>
      <c r="K710" s="810"/>
      <c r="L710" s="820"/>
    </row>
    <row r="711" spans="1:12" ht="81" x14ac:dyDescent="0.75">
      <c r="A711" s="727">
        <v>709</v>
      </c>
      <c r="B711" s="801" t="s">
        <v>286</v>
      </c>
      <c r="C711" s="728" t="s">
        <v>4529</v>
      </c>
      <c r="D711" s="727" t="s">
        <v>1311</v>
      </c>
      <c r="E711" s="727" t="s">
        <v>328</v>
      </c>
      <c r="F711" s="818" t="s">
        <v>4530</v>
      </c>
      <c r="G711" s="728" t="s">
        <v>4531</v>
      </c>
      <c r="H711" s="728" t="s">
        <v>4532</v>
      </c>
      <c r="I711" s="819" t="s">
        <v>4516</v>
      </c>
      <c r="J711" s="717">
        <v>280</v>
      </c>
      <c r="K711" s="810"/>
      <c r="L711" s="820"/>
    </row>
    <row r="712" spans="1:12" ht="40.5" x14ac:dyDescent="0.75">
      <c r="A712" s="727">
        <v>710</v>
      </c>
      <c r="B712" s="801" t="s">
        <v>286</v>
      </c>
      <c r="C712" s="728" t="s">
        <v>4533</v>
      </c>
      <c r="D712" s="727" t="s">
        <v>1311</v>
      </c>
      <c r="E712" s="727" t="s">
        <v>1300</v>
      </c>
      <c r="F712" s="818" t="s">
        <v>4534</v>
      </c>
      <c r="G712" s="728" t="s">
        <v>4260</v>
      </c>
      <c r="H712" s="728" t="s">
        <v>4535</v>
      </c>
      <c r="I712" s="819" t="s">
        <v>4516</v>
      </c>
      <c r="J712" s="717">
        <v>1200</v>
      </c>
      <c r="K712" s="810"/>
      <c r="L712" s="820"/>
    </row>
    <row r="713" spans="1:12" ht="67.5" x14ac:dyDescent="0.75">
      <c r="A713" s="727">
        <v>711</v>
      </c>
      <c r="B713" s="801" t="s">
        <v>286</v>
      </c>
      <c r="C713" s="728" t="s">
        <v>4536</v>
      </c>
      <c r="D713" s="727" t="s">
        <v>1311</v>
      </c>
      <c r="E713" s="727" t="s">
        <v>328</v>
      </c>
      <c r="F713" s="818" t="s">
        <v>4537</v>
      </c>
      <c r="G713" s="728" t="s">
        <v>4431</v>
      </c>
      <c r="H713" s="728" t="s">
        <v>4538</v>
      </c>
      <c r="I713" s="819" t="s">
        <v>4539</v>
      </c>
      <c r="J713" s="717">
        <v>849</v>
      </c>
      <c r="K713" s="810"/>
      <c r="L713" s="820"/>
    </row>
    <row r="714" spans="1:12" ht="94.5" x14ac:dyDescent="0.75">
      <c r="A714" s="727">
        <v>712</v>
      </c>
      <c r="B714" s="801" t="s">
        <v>286</v>
      </c>
      <c r="C714" s="728" t="s">
        <v>4271</v>
      </c>
      <c r="D714" s="727" t="s">
        <v>1311</v>
      </c>
      <c r="E714" s="727" t="s">
        <v>328</v>
      </c>
      <c r="F714" s="818" t="s">
        <v>4540</v>
      </c>
      <c r="G714" s="728" t="s">
        <v>4281</v>
      </c>
      <c r="H714" s="728" t="s">
        <v>4541</v>
      </c>
      <c r="I714" s="819" t="s">
        <v>4542</v>
      </c>
      <c r="J714" s="717">
        <v>120</v>
      </c>
      <c r="K714" s="810"/>
      <c r="L714" s="820"/>
    </row>
    <row r="715" spans="1:12" ht="54" x14ac:dyDescent="0.75">
      <c r="A715" s="727">
        <v>713</v>
      </c>
      <c r="B715" s="801" t="s">
        <v>286</v>
      </c>
      <c r="C715" s="728" t="s">
        <v>4517</v>
      </c>
      <c r="D715" s="727" t="s">
        <v>1311</v>
      </c>
      <c r="E715" s="727" t="s">
        <v>1300</v>
      </c>
      <c r="F715" s="818" t="s">
        <v>4543</v>
      </c>
      <c r="G715" s="728" t="s">
        <v>4226</v>
      </c>
      <c r="H715" s="728" t="s">
        <v>4544</v>
      </c>
      <c r="I715" s="819" t="s">
        <v>4545</v>
      </c>
      <c r="J715" s="717">
        <v>3000</v>
      </c>
      <c r="K715" s="810"/>
      <c r="L715" s="820"/>
    </row>
    <row r="716" spans="1:12" ht="81" x14ac:dyDescent="0.75">
      <c r="A716" s="727">
        <v>714</v>
      </c>
      <c r="B716" s="801" t="s">
        <v>286</v>
      </c>
      <c r="C716" s="728" t="s">
        <v>4233</v>
      </c>
      <c r="D716" s="727" t="s">
        <v>1311</v>
      </c>
      <c r="E716" s="727" t="s">
        <v>328</v>
      </c>
      <c r="F716" s="818" t="s">
        <v>4546</v>
      </c>
      <c r="G716" s="728" t="s">
        <v>4234</v>
      </c>
      <c r="H716" s="728" t="s">
        <v>4235</v>
      </c>
      <c r="I716" s="819" t="s">
        <v>4547</v>
      </c>
      <c r="J716" s="717">
        <v>3080</v>
      </c>
      <c r="K716" s="810"/>
      <c r="L716" s="820"/>
    </row>
    <row r="717" spans="1:12" ht="67.5" x14ac:dyDescent="0.75">
      <c r="A717" s="727">
        <v>715</v>
      </c>
      <c r="B717" s="801" t="s">
        <v>286</v>
      </c>
      <c r="C717" s="728" t="s">
        <v>4306</v>
      </c>
      <c r="D717" s="727" t="s">
        <v>1311</v>
      </c>
      <c r="E717" s="727" t="s">
        <v>328</v>
      </c>
      <c r="F717" s="818" t="s">
        <v>4548</v>
      </c>
      <c r="G717" s="728" t="s">
        <v>4307</v>
      </c>
      <c r="H717" s="728" t="s">
        <v>4308</v>
      </c>
      <c r="I717" s="819" t="s">
        <v>4549</v>
      </c>
      <c r="J717" s="717">
        <v>240</v>
      </c>
      <c r="K717" s="810"/>
      <c r="L717" s="820"/>
    </row>
    <row r="718" spans="1:12" ht="148.5" x14ac:dyDescent="0.75">
      <c r="A718" s="727">
        <v>716</v>
      </c>
      <c r="B718" s="801" t="s">
        <v>286</v>
      </c>
      <c r="C718" s="728" t="s">
        <v>4263</v>
      </c>
      <c r="D718" s="727" t="s">
        <v>1311</v>
      </c>
      <c r="E718" s="727" t="s">
        <v>328</v>
      </c>
      <c r="F718" s="818" t="s">
        <v>4550</v>
      </c>
      <c r="G718" s="728" t="s">
        <v>4226</v>
      </c>
      <c r="H718" s="728" t="s">
        <v>4361</v>
      </c>
      <c r="I718" s="819" t="s">
        <v>4549</v>
      </c>
      <c r="J718" s="717">
        <v>367.5</v>
      </c>
      <c r="K718" s="810"/>
      <c r="L718" s="820"/>
    </row>
    <row r="719" spans="1:12" ht="81" x14ac:dyDescent="0.75">
      <c r="A719" s="727">
        <v>717</v>
      </c>
      <c r="B719" s="801" t="s">
        <v>286</v>
      </c>
      <c r="C719" s="728" t="s">
        <v>4551</v>
      </c>
      <c r="D719" s="727" t="s">
        <v>1311</v>
      </c>
      <c r="E719" s="727" t="s">
        <v>328</v>
      </c>
      <c r="F719" s="818" t="s">
        <v>4552</v>
      </c>
      <c r="G719" s="728" t="s">
        <v>4025</v>
      </c>
      <c r="H719" s="728" t="s">
        <v>4553</v>
      </c>
      <c r="I719" s="819" t="s">
        <v>4549</v>
      </c>
      <c r="J719" s="717">
        <v>280</v>
      </c>
      <c r="K719" s="810"/>
      <c r="L719" s="820"/>
    </row>
    <row r="720" spans="1:12" ht="54" x14ac:dyDescent="0.75">
      <c r="A720" s="727">
        <v>718</v>
      </c>
      <c r="B720" s="801" t="s">
        <v>286</v>
      </c>
      <c r="C720" s="728" t="s">
        <v>4240</v>
      </c>
      <c r="D720" s="727" t="s">
        <v>1311</v>
      </c>
      <c r="E720" s="727" t="s">
        <v>328</v>
      </c>
      <c r="F720" s="818" t="s">
        <v>4554</v>
      </c>
      <c r="G720" s="728" t="s">
        <v>4242</v>
      </c>
      <c r="H720" s="728" t="s">
        <v>4555</v>
      </c>
      <c r="I720" s="819" t="s">
        <v>4556</v>
      </c>
      <c r="J720" s="717">
        <v>220</v>
      </c>
      <c r="K720" s="810"/>
      <c r="L720" s="820"/>
    </row>
    <row r="721" spans="1:12" ht="27" x14ac:dyDescent="0.75">
      <c r="A721" s="727">
        <v>719</v>
      </c>
      <c r="B721" s="801" t="s">
        <v>286</v>
      </c>
      <c r="C721" s="728" t="s">
        <v>4557</v>
      </c>
      <c r="D721" s="727" t="s">
        <v>1311</v>
      </c>
      <c r="E721" s="727" t="s">
        <v>328</v>
      </c>
      <c r="F721" s="818" t="s">
        <v>4558</v>
      </c>
      <c r="G721" s="728" t="s">
        <v>4025</v>
      </c>
      <c r="H721" s="728" t="s">
        <v>4559</v>
      </c>
      <c r="I721" s="819" t="s">
        <v>4560</v>
      </c>
      <c r="J721" s="717">
        <v>900</v>
      </c>
      <c r="K721" s="810"/>
      <c r="L721" s="820"/>
    </row>
    <row r="722" spans="1:12" ht="81" x14ac:dyDescent="0.75">
      <c r="A722" s="727">
        <v>720</v>
      </c>
      <c r="B722" s="801" t="s">
        <v>286</v>
      </c>
      <c r="C722" s="728" t="s">
        <v>4233</v>
      </c>
      <c r="D722" s="727" t="s">
        <v>1311</v>
      </c>
      <c r="E722" s="727" t="s">
        <v>328</v>
      </c>
      <c r="F722" s="818" t="s">
        <v>4561</v>
      </c>
      <c r="G722" s="728" t="s">
        <v>4234</v>
      </c>
      <c r="H722" s="728" t="s">
        <v>4235</v>
      </c>
      <c r="I722" s="819" t="s">
        <v>4562</v>
      </c>
      <c r="J722" s="717">
        <v>1420</v>
      </c>
      <c r="K722" s="810"/>
      <c r="L722" s="820"/>
    </row>
    <row r="723" spans="1:12" ht="54" x14ac:dyDescent="0.75">
      <c r="A723" s="727">
        <v>721</v>
      </c>
      <c r="B723" s="801" t="s">
        <v>286</v>
      </c>
      <c r="C723" s="728" t="s">
        <v>4240</v>
      </c>
      <c r="D723" s="727" t="s">
        <v>1311</v>
      </c>
      <c r="E723" s="727" t="s">
        <v>328</v>
      </c>
      <c r="F723" s="818" t="s">
        <v>4563</v>
      </c>
      <c r="G723" s="728" t="s">
        <v>4238</v>
      </c>
      <c r="H723" s="728" t="s">
        <v>4555</v>
      </c>
      <c r="I723" s="819" t="s">
        <v>4560</v>
      </c>
      <c r="J723" s="717">
        <v>546</v>
      </c>
      <c r="K723" s="810"/>
      <c r="L723" s="820"/>
    </row>
    <row r="724" spans="1:12" ht="54" x14ac:dyDescent="0.75">
      <c r="A724" s="727">
        <v>722</v>
      </c>
      <c r="B724" s="801" t="s">
        <v>286</v>
      </c>
      <c r="C724" s="728" t="s">
        <v>4356</v>
      </c>
      <c r="D724" s="727" t="s">
        <v>1311</v>
      </c>
      <c r="E724" s="727" t="s">
        <v>328</v>
      </c>
      <c r="F724" s="818" t="s">
        <v>4564</v>
      </c>
      <c r="G724" s="728" t="s">
        <v>4522</v>
      </c>
      <c r="H724" s="728" t="s">
        <v>4555</v>
      </c>
      <c r="I724" s="819" t="s">
        <v>4565</v>
      </c>
      <c r="J724" s="717">
        <v>270</v>
      </c>
      <c r="K724" s="810"/>
      <c r="L724" s="820"/>
    </row>
    <row r="725" spans="1:12" ht="54" x14ac:dyDescent="0.75">
      <c r="A725" s="727">
        <v>723</v>
      </c>
      <c r="B725" s="801" t="s">
        <v>286</v>
      </c>
      <c r="C725" s="728" t="s">
        <v>4471</v>
      </c>
      <c r="D725" s="727" t="s">
        <v>1311</v>
      </c>
      <c r="E725" s="727" t="s">
        <v>328</v>
      </c>
      <c r="F725" s="818" t="s">
        <v>4566</v>
      </c>
      <c r="G725" s="728" t="s">
        <v>4234</v>
      </c>
      <c r="H725" s="728" t="s">
        <v>4567</v>
      </c>
      <c r="I725" s="819" t="s">
        <v>4568</v>
      </c>
      <c r="J725" s="717">
        <v>3800</v>
      </c>
      <c r="K725" s="810"/>
      <c r="L725" s="820"/>
    </row>
    <row r="726" spans="1:12" ht="54" x14ac:dyDescent="0.75">
      <c r="A726" s="727">
        <v>724</v>
      </c>
      <c r="B726" s="801" t="s">
        <v>286</v>
      </c>
      <c r="C726" s="728" t="s">
        <v>4287</v>
      </c>
      <c r="D726" s="727" t="s">
        <v>1311</v>
      </c>
      <c r="E726" s="727" t="s">
        <v>328</v>
      </c>
      <c r="F726" s="818" t="s">
        <v>4569</v>
      </c>
      <c r="G726" s="728" t="s">
        <v>4277</v>
      </c>
      <c r="H726" s="728" t="s">
        <v>4570</v>
      </c>
      <c r="I726" s="819" t="s">
        <v>4571</v>
      </c>
      <c r="J726" s="717">
        <v>270</v>
      </c>
      <c r="K726" s="810"/>
      <c r="L726" s="820"/>
    </row>
    <row r="727" spans="1:12" ht="54" x14ac:dyDescent="0.75">
      <c r="A727" s="727">
        <v>725</v>
      </c>
      <c r="B727" s="801" t="s">
        <v>286</v>
      </c>
      <c r="C727" s="728" t="s">
        <v>4517</v>
      </c>
      <c r="D727" s="727" t="s">
        <v>1311</v>
      </c>
      <c r="E727" s="727" t="s">
        <v>1300</v>
      </c>
      <c r="F727" s="818" t="s">
        <v>4572</v>
      </c>
      <c r="G727" s="728" t="s">
        <v>4226</v>
      </c>
      <c r="H727" s="728" t="s">
        <v>4544</v>
      </c>
      <c r="I727" s="819" t="s">
        <v>4573</v>
      </c>
      <c r="J727" s="717">
        <v>1625</v>
      </c>
      <c r="K727" s="810"/>
      <c r="L727" s="820"/>
    </row>
    <row r="728" spans="1:12" ht="148.5" x14ac:dyDescent="0.75">
      <c r="A728" s="727">
        <v>726</v>
      </c>
      <c r="B728" s="801" t="s">
        <v>286</v>
      </c>
      <c r="C728" s="728" t="s">
        <v>4263</v>
      </c>
      <c r="D728" s="727" t="s">
        <v>1311</v>
      </c>
      <c r="E728" s="727" t="s">
        <v>328</v>
      </c>
      <c r="F728" s="818" t="s">
        <v>4574</v>
      </c>
      <c r="G728" s="728" t="s">
        <v>4226</v>
      </c>
      <c r="H728" s="728" t="s">
        <v>4361</v>
      </c>
      <c r="I728" s="819" t="s">
        <v>4575</v>
      </c>
      <c r="J728" s="717">
        <v>472.5</v>
      </c>
      <c r="K728" s="810"/>
      <c r="L728" s="820"/>
    </row>
    <row r="729" spans="1:12" ht="135" x14ac:dyDescent="0.75">
      <c r="A729" s="727">
        <v>727</v>
      </c>
      <c r="B729" s="801" t="s">
        <v>286</v>
      </c>
      <c r="C729" s="728" t="s">
        <v>4287</v>
      </c>
      <c r="D729" s="727" t="s">
        <v>1311</v>
      </c>
      <c r="E729" s="727" t="s">
        <v>328</v>
      </c>
      <c r="F729" s="818" t="s">
        <v>4576</v>
      </c>
      <c r="G729" s="728" t="s">
        <v>4102</v>
      </c>
      <c r="H729" s="728" t="s">
        <v>4577</v>
      </c>
      <c r="I729" s="819" t="s">
        <v>4578</v>
      </c>
      <c r="J729" s="717">
        <v>2950</v>
      </c>
      <c r="K729" s="810"/>
      <c r="L729" s="820"/>
    </row>
    <row r="730" spans="1:12" ht="81" x14ac:dyDescent="0.75">
      <c r="A730" s="727">
        <v>728</v>
      </c>
      <c r="B730" s="801" t="s">
        <v>286</v>
      </c>
      <c r="C730" s="728" t="s">
        <v>4233</v>
      </c>
      <c r="D730" s="727" t="s">
        <v>1311</v>
      </c>
      <c r="E730" s="727" t="s">
        <v>328</v>
      </c>
      <c r="F730" s="818" t="s">
        <v>4579</v>
      </c>
      <c r="G730" s="728" t="s">
        <v>4234</v>
      </c>
      <c r="H730" s="728" t="s">
        <v>4235</v>
      </c>
      <c r="I730" s="819" t="s">
        <v>4580</v>
      </c>
      <c r="J730" s="717">
        <v>1620</v>
      </c>
      <c r="K730" s="810"/>
      <c r="L730" s="820"/>
    </row>
    <row r="731" spans="1:12" ht="54" x14ac:dyDescent="0.75">
      <c r="A731" s="727">
        <v>729</v>
      </c>
      <c r="B731" s="801" t="s">
        <v>286</v>
      </c>
      <c r="C731" s="728" t="s">
        <v>4240</v>
      </c>
      <c r="D731" s="727" t="s">
        <v>1311</v>
      </c>
      <c r="E731" s="727" t="s">
        <v>328</v>
      </c>
      <c r="F731" s="818" t="s">
        <v>4581</v>
      </c>
      <c r="G731" s="728" t="s">
        <v>4238</v>
      </c>
      <c r="H731" s="728" t="s">
        <v>4239</v>
      </c>
      <c r="I731" s="819" t="s">
        <v>4582</v>
      </c>
      <c r="J731" s="717">
        <v>112.5</v>
      </c>
      <c r="K731" s="810"/>
      <c r="L731" s="820"/>
    </row>
    <row r="732" spans="1:12" ht="81" x14ac:dyDescent="0.75">
      <c r="A732" s="727">
        <v>730</v>
      </c>
      <c r="B732" s="801" t="s">
        <v>286</v>
      </c>
      <c r="C732" s="728" t="s">
        <v>4240</v>
      </c>
      <c r="D732" s="727" t="s">
        <v>1311</v>
      </c>
      <c r="E732" s="727" t="s">
        <v>328</v>
      </c>
      <c r="F732" s="818" t="s">
        <v>4583</v>
      </c>
      <c r="G732" s="728" t="s">
        <v>4277</v>
      </c>
      <c r="H732" s="728" t="s">
        <v>4584</v>
      </c>
      <c r="I732" s="819" t="s">
        <v>4585</v>
      </c>
      <c r="J732" s="717">
        <v>1000</v>
      </c>
      <c r="K732" s="810"/>
      <c r="L732" s="820"/>
    </row>
    <row r="733" spans="1:12" ht="67.5" x14ac:dyDescent="0.75">
      <c r="A733" s="727">
        <v>731</v>
      </c>
      <c r="B733" s="801" t="s">
        <v>286</v>
      </c>
      <c r="C733" s="728" t="s">
        <v>4455</v>
      </c>
      <c r="D733" s="727" t="s">
        <v>1311</v>
      </c>
      <c r="E733" s="727" t="s">
        <v>328</v>
      </c>
      <c r="F733" s="818" t="s">
        <v>4586</v>
      </c>
      <c r="G733" s="728" t="s">
        <v>4587</v>
      </c>
      <c r="H733" s="728" t="s">
        <v>4588</v>
      </c>
      <c r="I733" s="819" t="s">
        <v>4589</v>
      </c>
      <c r="J733" s="717">
        <v>247</v>
      </c>
      <c r="K733" s="810"/>
      <c r="L733" s="820"/>
    </row>
    <row r="734" spans="1:12" ht="27" x14ac:dyDescent="0.75">
      <c r="A734" s="727">
        <v>732</v>
      </c>
      <c r="B734" s="801" t="s">
        <v>286</v>
      </c>
      <c r="C734" s="728" t="s">
        <v>4590</v>
      </c>
      <c r="D734" s="727" t="s">
        <v>1311</v>
      </c>
      <c r="E734" s="727" t="s">
        <v>328</v>
      </c>
      <c r="F734" s="818" t="s">
        <v>4591</v>
      </c>
      <c r="G734" s="728" t="s">
        <v>4592</v>
      </c>
      <c r="H734" s="728" t="s">
        <v>4593</v>
      </c>
      <c r="I734" s="819" t="s">
        <v>4594</v>
      </c>
      <c r="J734" s="717">
        <v>312.5</v>
      </c>
      <c r="K734" s="810"/>
      <c r="L734" s="820"/>
    </row>
    <row r="735" spans="1:12" ht="81" x14ac:dyDescent="0.75">
      <c r="A735" s="727">
        <v>733</v>
      </c>
      <c r="B735" s="801" t="s">
        <v>286</v>
      </c>
      <c r="C735" s="728" t="s">
        <v>4233</v>
      </c>
      <c r="D735" s="727" t="s">
        <v>1311</v>
      </c>
      <c r="E735" s="727" t="s">
        <v>328</v>
      </c>
      <c r="F735" s="818" t="s">
        <v>4595</v>
      </c>
      <c r="G735" s="728" t="s">
        <v>4234</v>
      </c>
      <c r="H735" s="728" t="s">
        <v>4235</v>
      </c>
      <c r="I735" s="819" t="s">
        <v>4596</v>
      </c>
      <c r="J735" s="717">
        <v>2260</v>
      </c>
      <c r="K735" s="810"/>
      <c r="L735" s="820"/>
    </row>
    <row r="736" spans="1:12" ht="54" x14ac:dyDescent="0.75">
      <c r="A736" s="727">
        <v>734</v>
      </c>
      <c r="B736" s="801" t="s">
        <v>286</v>
      </c>
      <c r="C736" s="728" t="s">
        <v>4240</v>
      </c>
      <c r="D736" s="727" t="s">
        <v>1311</v>
      </c>
      <c r="E736" s="727" t="s">
        <v>328</v>
      </c>
      <c r="F736" s="818" t="s">
        <v>4597</v>
      </c>
      <c r="G736" s="728" t="s">
        <v>4522</v>
      </c>
      <c r="H736" s="728" t="s">
        <v>4555</v>
      </c>
      <c r="I736" s="819" t="s">
        <v>2142</v>
      </c>
      <c r="J736" s="717">
        <v>160</v>
      </c>
      <c r="K736" s="810"/>
      <c r="L736" s="820"/>
    </row>
    <row r="737" spans="1:12" ht="54" x14ac:dyDescent="0.75">
      <c r="A737" s="727">
        <v>735</v>
      </c>
      <c r="B737" s="801" t="s">
        <v>286</v>
      </c>
      <c r="C737" s="728" t="s">
        <v>4598</v>
      </c>
      <c r="D737" s="727" t="s">
        <v>1311</v>
      </c>
      <c r="E737" s="727" t="s">
        <v>328</v>
      </c>
      <c r="F737" s="818" t="s">
        <v>4599</v>
      </c>
      <c r="G737" s="728" t="s">
        <v>4260</v>
      </c>
      <c r="H737" s="728" t="s">
        <v>4600</v>
      </c>
      <c r="I737" s="819" t="s">
        <v>4601</v>
      </c>
      <c r="J737" s="717">
        <v>545</v>
      </c>
      <c r="K737" s="810"/>
      <c r="L737" s="820"/>
    </row>
    <row r="738" spans="1:12" ht="148.5" x14ac:dyDescent="0.75">
      <c r="A738" s="727">
        <v>736</v>
      </c>
      <c r="B738" s="801" t="s">
        <v>286</v>
      </c>
      <c r="C738" s="728" t="s">
        <v>4263</v>
      </c>
      <c r="D738" s="727" t="s">
        <v>1311</v>
      </c>
      <c r="E738" s="727" t="s">
        <v>328</v>
      </c>
      <c r="F738" s="818" t="s">
        <v>4602</v>
      </c>
      <c r="G738" s="728" t="s">
        <v>4226</v>
      </c>
      <c r="H738" s="728" t="s">
        <v>4361</v>
      </c>
      <c r="I738" s="819" t="s">
        <v>4603</v>
      </c>
      <c r="J738" s="717">
        <v>953.75</v>
      </c>
      <c r="K738" s="810"/>
      <c r="L738" s="820"/>
    </row>
    <row r="739" spans="1:12" ht="67.5" x14ac:dyDescent="0.75">
      <c r="A739" s="727">
        <v>737</v>
      </c>
      <c r="B739" s="801" t="s">
        <v>286</v>
      </c>
      <c r="C739" s="728" t="s">
        <v>4604</v>
      </c>
      <c r="D739" s="727" t="s">
        <v>1311</v>
      </c>
      <c r="E739" s="727" t="s">
        <v>328</v>
      </c>
      <c r="F739" s="818" t="s">
        <v>4605</v>
      </c>
      <c r="G739" s="728" t="s">
        <v>4041</v>
      </c>
      <c r="H739" s="728" t="s">
        <v>4606</v>
      </c>
      <c r="I739" s="819" t="s">
        <v>4607</v>
      </c>
      <c r="J739" s="717">
        <v>240</v>
      </c>
      <c r="K739" s="810"/>
      <c r="L739" s="820"/>
    </row>
    <row r="740" spans="1:12" ht="94.5" x14ac:dyDescent="0.75">
      <c r="A740" s="727">
        <v>738</v>
      </c>
      <c r="B740" s="801" t="s">
        <v>286</v>
      </c>
      <c r="C740" s="728" t="s">
        <v>4608</v>
      </c>
      <c r="D740" s="727" t="s">
        <v>1311</v>
      </c>
      <c r="E740" s="727" t="s">
        <v>328</v>
      </c>
      <c r="F740" s="818" t="s">
        <v>4609</v>
      </c>
      <c r="G740" s="728" t="s">
        <v>4610</v>
      </c>
      <c r="H740" s="728" t="s">
        <v>4611</v>
      </c>
      <c r="I740" s="819" t="s">
        <v>4612</v>
      </c>
      <c r="J740" s="717">
        <v>200</v>
      </c>
      <c r="K740" s="810"/>
      <c r="L740" s="820"/>
    </row>
    <row r="741" spans="1:12" ht="67.5" x14ac:dyDescent="0.75">
      <c r="A741" s="727">
        <v>739</v>
      </c>
      <c r="B741" s="801" t="s">
        <v>286</v>
      </c>
      <c r="C741" s="728" t="s">
        <v>4245</v>
      </c>
      <c r="D741" s="727" t="s">
        <v>1311</v>
      </c>
      <c r="E741" s="727" t="s">
        <v>328</v>
      </c>
      <c r="F741" s="818" t="s">
        <v>4613</v>
      </c>
      <c r="G741" s="728" t="s">
        <v>4246</v>
      </c>
      <c r="H741" s="728" t="s">
        <v>4614</v>
      </c>
      <c r="I741" s="819" t="s">
        <v>4615</v>
      </c>
      <c r="J741" s="717">
        <v>900</v>
      </c>
      <c r="K741" s="810"/>
      <c r="L741" s="820"/>
    </row>
    <row r="742" spans="1:12" ht="67.5" x14ac:dyDescent="0.75">
      <c r="A742" s="727">
        <v>740</v>
      </c>
      <c r="B742" s="801" t="s">
        <v>286</v>
      </c>
      <c r="C742" s="728" t="s">
        <v>4240</v>
      </c>
      <c r="D742" s="727" t="s">
        <v>1311</v>
      </c>
      <c r="E742" s="727" t="s">
        <v>328</v>
      </c>
      <c r="F742" s="818" t="s">
        <v>4616</v>
      </c>
      <c r="G742" s="728" t="s">
        <v>4617</v>
      </c>
      <c r="H742" s="728" t="s">
        <v>4618</v>
      </c>
      <c r="I742" s="819" t="s">
        <v>4619</v>
      </c>
      <c r="J742" s="717">
        <v>510</v>
      </c>
      <c r="K742" s="810"/>
      <c r="L742" s="820"/>
    </row>
    <row r="743" spans="1:12" ht="54" x14ac:dyDescent="0.75">
      <c r="A743" s="727">
        <v>741</v>
      </c>
      <c r="B743" s="801" t="s">
        <v>286</v>
      </c>
      <c r="C743" s="728" t="s">
        <v>4506</v>
      </c>
      <c r="D743" s="727" t="s">
        <v>1311</v>
      </c>
      <c r="E743" s="727" t="s">
        <v>328</v>
      </c>
      <c r="F743" s="818" t="s">
        <v>4620</v>
      </c>
      <c r="G743" s="728" t="s">
        <v>4234</v>
      </c>
      <c r="H743" s="728" t="s">
        <v>4508</v>
      </c>
      <c r="I743" s="819" t="s">
        <v>4621</v>
      </c>
      <c r="J743" s="717">
        <v>400</v>
      </c>
      <c r="K743" s="810"/>
      <c r="L743" s="820"/>
    </row>
    <row r="744" spans="1:12" ht="67.5" x14ac:dyDescent="0.75">
      <c r="A744" s="727">
        <v>742</v>
      </c>
      <c r="B744" s="801" t="s">
        <v>286</v>
      </c>
      <c r="C744" s="728" t="s">
        <v>4240</v>
      </c>
      <c r="D744" s="727" t="s">
        <v>1311</v>
      </c>
      <c r="E744" s="727" t="s">
        <v>328</v>
      </c>
      <c r="F744" s="818" t="s">
        <v>4622</v>
      </c>
      <c r="G744" s="728" t="s">
        <v>4277</v>
      </c>
      <c r="H744" s="728" t="s">
        <v>4511</v>
      </c>
      <c r="I744" s="819" t="s">
        <v>4623</v>
      </c>
      <c r="J744" s="717">
        <v>200</v>
      </c>
      <c r="K744" s="810"/>
      <c r="L744" s="820"/>
    </row>
    <row r="745" spans="1:12" ht="81" x14ac:dyDescent="0.75">
      <c r="A745" s="727">
        <v>743</v>
      </c>
      <c r="B745" s="801" t="s">
        <v>286</v>
      </c>
      <c r="C745" s="728" t="s">
        <v>4240</v>
      </c>
      <c r="D745" s="727" t="s">
        <v>1311</v>
      </c>
      <c r="E745" s="727" t="s">
        <v>328</v>
      </c>
      <c r="F745" s="818" t="s">
        <v>4624</v>
      </c>
      <c r="G745" s="728" t="s">
        <v>4617</v>
      </c>
      <c r="H745" s="728" t="s">
        <v>4625</v>
      </c>
      <c r="I745" s="819" t="s">
        <v>4626</v>
      </c>
      <c r="J745" s="717">
        <v>392</v>
      </c>
      <c r="K745" s="810"/>
      <c r="L745" s="820"/>
    </row>
    <row r="746" spans="1:12" ht="54" x14ac:dyDescent="0.75">
      <c r="A746" s="727">
        <v>744</v>
      </c>
      <c r="B746" s="801" t="s">
        <v>286</v>
      </c>
      <c r="C746" s="728" t="s">
        <v>4627</v>
      </c>
      <c r="D746" s="727" t="s">
        <v>1311</v>
      </c>
      <c r="E746" s="727" t="s">
        <v>328</v>
      </c>
      <c r="F746" s="818" t="s">
        <v>4628</v>
      </c>
      <c r="G746" s="728" t="s">
        <v>4195</v>
      </c>
      <c r="H746" s="728" t="s">
        <v>4629</v>
      </c>
      <c r="I746" s="819" t="s">
        <v>4619</v>
      </c>
      <c r="J746" s="717">
        <v>645</v>
      </c>
      <c r="K746" s="810"/>
      <c r="L746" s="820"/>
    </row>
    <row r="747" spans="1:12" ht="67.5" x14ac:dyDescent="0.75">
      <c r="A747" s="727">
        <v>745</v>
      </c>
      <c r="B747" s="801" t="s">
        <v>286</v>
      </c>
      <c r="C747" s="728" t="s">
        <v>4240</v>
      </c>
      <c r="D747" s="727" t="s">
        <v>1311</v>
      </c>
      <c r="E747" s="727" t="s">
        <v>328</v>
      </c>
      <c r="F747" s="818" t="s">
        <v>4630</v>
      </c>
      <c r="G747" s="728" t="s">
        <v>4238</v>
      </c>
      <c r="H747" s="728" t="s">
        <v>4511</v>
      </c>
      <c r="I747" s="819" t="s">
        <v>4626</v>
      </c>
      <c r="J747" s="717">
        <v>308</v>
      </c>
      <c r="K747" s="810"/>
      <c r="L747" s="820"/>
    </row>
    <row r="748" spans="1:12" ht="81" x14ac:dyDescent="0.75">
      <c r="A748" s="727">
        <v>746</v>
      </c>
      <c r="B748" s="801" t="s">
        <v>286</v>
      </c>
      <c r="C748" s="728" t="s">
        <v>4233</v>
      </c>
      <c r="D748" s="727" t="s">
        <v>1311</v>
      </c>
      <c r="E748" s="727" t="s">
        <v>328</v>
      </c>
      <c r="F748" s="818" t="s">
        <v>4631</v>
      </c>
      <c r="G748" s="728" t="s">
        <v>4234</v>
      </c>
      <c r="H748" s="728" t="s">
        <v>4235</v>
      </c>
      <c r="I748" s="819" t="s">
        <v>4632</v>
      </c>
      <c r="J748" s="717">
        <v>4880</v>
      </c>
      <c r="K748" s="810"/>
      <c r="L748" s="820"/>
    </row>
    <row r="749" spans="1:12" ht="67.5" x14ac:dyDescent="0.75">
      <c r="A749" s="727">
        <v>747</v>
      </c>
      <c r="B749" s="801" t="s">
        <v>286</v>
      </c>
      <c r="C749" s="728" t="s">
        <v>4356</v>
      </c>
      <c r="D749" s="727" t="s">
        <v>1311</v>
      </c>
      <c r="E749" s="727" t="s">
        <v>328</v>
      </c>
      <c r="F749" s="818" t="s">
        <v>4633</v>
      </c>
      <c r="G749" s="728" t="s">
        <v>4242</v>
      </c>
      <c r="H749" s="728" t="s">
        <v>4634</v>
      </c>
      <c r="I749" s="819" t="s">
        <v>4635</v>
      </c>
      <c r="J749" s="717">
        <v>990</v>
      </c>
      <c r="K749" s="810"/>
      <c r="L749" s="820"/>
    </row>
    <row r="750" spans="1:12" ht="54" x14ac:dyDescent="0.75">
      <c r="A750" s="727">
        <v>748</v>
      </c>
      <c r="B750" s="801" t="s">
        <v>286</v>
      </c>
      <c r="C750" s="728" t="s">
        <v>4557</v>
      </c>
      <c r="D750" s="727" t="s">
        <v>1311</v>
      </c>
      <c r="E750" s="727" t="s">
        <v>328</v>
      </c>
      <c r="F750" s="818" t="s">
        <v>4636</v>
      </c>
      <c r="G750" s="728" t="s">
        <v>4025</v>
      </c>
      <c r="H750" s="728" t="s">
        <v>4637</v>
      </c>
      <c r="I750" s="819" t="s">
        <v>4638</v>
      </c>
      <c r="J750" s="717">
        <v>1000</v>
      </c>
      <c r="K750" s="810"/>
      <c r="L750" s="820"/>
    </row>
    <row r="751" spans="1:12" ht="54" x14ac:dyDescent="0.75">
      <c r="A751" s="727">
        <v>749</v>
      </c>
      <c r="B751" s="801" t="s">
        <v>286</v>
      </c>
      <c r="C751" s="728" t="s">
        <v>4506</v>
      </c>
      <c r="D751" s="727" t="s">
        <v>1311</v>
      </c>
      <c r="E751" s="727" t="s">
        <v>328</v>
      </c>
      <c r="F751" s="818" t="s">
        <v>4639</v>
      </c>
      <c r="G751" s="728" t="s">
        <v>4234</v>
      </c>
      <c r="H751" s="728" t="s">
        <v>4567</v>
      </c>
      <c r="I751" s="819" t="s">
        <v>4640</v>
      </c>
      <c r="J751" s="717">
        <v>600</v>
      </c>
      <c r="K751" s="810"/>
      <c r="L751" s="820"/>
    </row>
    <row r="752" spans="1:12" ht="81" x14ac:dyDescent="0.75">
      <c r="A752" s="727">
        <v>750</v>
      </c>
      <c r="B752" s="801" t="s">
        <v>286</v>
      </c>
      <c r="C752" s="728" t="s">
        <v>4237</v>
      </c>
      <c r="D752" s="727" t="s">
        <v>1311</v>
      </c>
      <c r="E752" s="727" t="s">
        <v>328</v>
      </c>
      <c r="F752" s="818" t="s">
        <v>4641</v>
      </c>
      <c r="G752" s="728" t="s">
        <v>4238</v>
      </c>
      <c r="H752" s="728" t="s">
        <v>4642</v>
      </c>
      <c r="I752" s="819" t="s">
        <v>4643</v>
      </c>
      <c r="J752" s="717">
        <v>2214</v>
      </c>
      <c r="K752" s="810"/>
      <c r="L752" s="820"/>
    </row>
    <row r="753" spans="1:12" ht="94.5" x14ac:dyDescent="0.75">
      <c r="A753" s="727">
        <v>751</v>
      </c>
      <c r="B753" s="801" t="s">
        <v>286</v>
      </c>
      <c r="C753" s="728" t="s">
        <v>4644</v>
      </c>
      <c r="D753" s="727" t="s">
        <v>1311</v>
      </c>
      <c r="E753" s="727" t="s">
        <v>328</v>
      </c>
      <c r="F753" s="818" t="s">
        <v>4645</v>
      </c>
      <c r="G753" s="728" t="s">
        <v>4260</v>
      </c>
      <c r="H753" s="728" t="s">
        <v>4646</v>
      </c>
      <c r="I753" s="819" t="s">
        <v>4623</v>
      </c>
      <c r="J753" s="717">
        <v>1600</v>
      </c>
      <c r="K753" s="810"/>
      <c r="L753" s="820"/>
    </row>
    <row r="754" spans="1:12" ht="67.5" x14ac:dyDescent="0.75">
      <c r="A754" s="727">
        <v>752</v>
      </c>
      <c r="B754" s="801" t="s">
        <v>286</v>
      </c>
      <c r="C754" s="728" t="s">
        <v>4647</v>
      </c>
      <c r="D754" s="727" t="s">
        <v>1311</v>
      </c>
      <c r="E754" s="727" t="s">
        <v>328</v>
      </c>
      <c r="F754" s="818" t="s">
        <v>4648</v>
      </c>
      <c r="G754" s="728" t="s">
        <v>4431</v>
      </c>
      <c r="H754" s="728" t="s">
        <v>4649</v>
      </c>
      <c r="I754" s="819" t="s">
        <v>4650</v>
      </c>
      <c r="J754" s="717">
        <v>150</v>
      </c>
      <c r="K754" s="810"/>
      <c r="L754" s="820"/>
    </row>
    <row r="755" spans="1:12" ht="81" x14ac:dyDescent="0.75">
      <c r="A755" s="727">
        <v>753</v>
      </c>
      <c r="B755" s="801" t="s">
        <v>286</v>
      </c>
      <c r="C755" s="728" t="s">
        <v>4651</v>
      </c>
      <c r="D755" s="727" t="s">
        <v>1311</v>
      </c>
      <c r="E755" s="727" t="s">
        <v>328</v>
      </c>
      <c r="F755" s="818" t="s">
        <v>4652</v>
      </c>
      <c r="G755" s="728" t="s">
        <v>4475</v>
      </c>
      <c r="H755" s="728" t="s">
        <v>4653</v>
      </c>
      <c r="I755" s="819" t="s">
        <v>4654</v>
      </c>
      <c r="J755" s="717">
        <v>100</v>
      </c>
      <c r="K755" s="810"/>
      <c r="L755" s="820"/>
    </row>
    <row r="756" spans="1:12" ht="81" x14ac:dyDescent="0.75">
      <c r="A756" s="727">
        <v>754</v>
      </c>
      <c r="B756" s="801" t="s">
        <v>286</v>
      </c>
      <c r="C756" s="728" t="s">
        <v>4233</v>
      </c>
      <c r="D756" s="727" t="s">
        <v>1311</v>
      </c>
      <c r="E756" s="727" t="s">
        <v>328</v>
      </c>
      <c r="F756" s="818" t="s">
        <v>4655</v>
      </c>
      <c r="G756" s="728" t="s">
        <v>4234</v>
      </c>
      <c r="H756" s="728" t="s">
        <v>4235</v>
      </c>
      <c r="I756" s="819" t="s">
        <v>4656</v>
      </c>
      <c r="J756" s="717">
        <v>1680</v>
      </c>
      <c r="K756" s="810"/>
      <c r="L756" s="820"/>
    </row>
    <row r="757" spans="1:12" ht="108" x14ac:dyDescent="0.75">
      <c r="A757" s="727">
        <v>755</v>
      </c>
      <c r="B757" s="801" t="s">
        <v>286</v>
      </c>
      <c r="C757" s="728" t="s">
        <v>4657</v>
      </c>
      <c r="D757" s="727" t="s">
        <v>1311</v>
      </c>
      <c r="E757" s="727" t="s">
        <v>328</v>
      </c>
      <c r="F757" s="818" t="s">
        <v>4658</v>
      </c>
      <c r="G757" s="728" t="s">
        <v>4431</v>
      </c>
      <c r="H757" s="728" t="s">
        <v>4659</v>
      </c>
      <c r="I757" s="819" t="s">
        <v>4660</v>
      </c>
      <c r="J757" s="717">
        <v>240</v>
      </c>
      <c r="K757" s="810"/>
      <c r="L757" s="820"/>
    </row>
    <row r="758" spans="1:12" ht="81" x14ac:dyDescent="0.75">
      <c r="A758" s="727">
        <v>756</v>
      </c>
      <c r="B758" s="801" t="s">
        <v>286</v>
      </c>
      <c r="C758" s="728" t="s">
        <v>4661</v>
      </c>
      <c r="D758" s="727" t="s">
        <v>1311</v>
      </c>
      <c r="E758" s="727" t="s">
        <v>328</v>
      </c>
      <c r="F758" s="818" t="s">
        <v>4662</v>
      </c>
      <c r="G758" s="728" t="s">
        <v>4431</v>
      </c>
      <c r="H758" s="728" t="s">
        <v>4663</v>
      </c>
      <c r="I758" s="819" t="s">
        <v>4660</v>
      </c>
      <c r="J758" s="717">
        <v>250</v>
      </c>
      <c r="K758" s="810"/>
      <c r="L758" s="820"/>
    </row>
    <row r="759" spans="1:12" ht="81" x14ac:dyDescent="0.75">
      <c r="A759" s="727">
        <v>757</v>
      </c>
      <c r="B759" s="801" t="s">
        <v>286</v>
      </c>
      <c r="C759" s="728" t="s">
        <v>4259</v>
      </c>
      <c r="D759" s="727" t="s">
        <v>1311</v>
      </c>
      <c r="E759" s="727" t="s">
        <v>328</v>
      </c>
      <c r="F759" s="818" t="s">
        <v>4664</v>
      </c>
      <c r="G759" s="728" t="s">
        <v>4260</v>
      </c>
      <c r="H759" s="728" t="s">
        <v>4665</v>
      </c>
      <c r="I759" s="819" t="s">
        <v>4666</v>
      </c>
      <c r="J759" s="717">
        <v>825</v>
      </c>
      <c r="K759" s="810"/>
      <c r="L759" s="820"/>
    </row>
    <row r="760" spans="1:12" ht="67.5" x14ac:dyDescent="0.75">
      <c r="A760" s="727">
        <v>758</v>
      </c>
      <c r="B760" s="801" t="s">
        <v>286</v>
      </c>
      <c r="C760" s="728" t="s">
        <v>4667</v>
      </c>
      <c r="D760" s="727" t="s">
        <v>1311</v>
      </c>
      <c r="E760" s="727" t="s">
        <v>328</v>
      </c>
      <c r="F760" s="818" t="s">
        <v>4668</v>
      </c>
      <c r="G760" s="728" t="s">
        <v>4001</v>
      </c>
      <c r="H760" s="728" t="s">
        <v>4669</v>
      </c>
      <c r="I760" s="819" t="s">
        <v>4670</v>
      </c>
      <c r="J760" s="717">
        <v>100</v>
      </c>
      <c r="K760" s="810"/>
      <c r="L760" s="820"/>
    </row>
    <row r="761" spans="1:12" ht="148.5" x14ac:dyDescent="0.75">
      <c r="A761" s="727">
        <v>759</v>
      </c>
      <c r="B761" s="801" t="s">
        <v>286</v>
      </c>
      <c r="C761" s="728" t="s">
        <v>4263</v>
      </c>
      <c r="D761" s="727" t="s">
        <v>1311</v>
      </c>
      <c r="E761" s="727" t="s">
        <v>328</v>
      </c>
      <c r="F761" s="818" t="s">
        <v>4671</v>
      </c>
      <c r="G761" s="728" t="s">
        <v>4226</v>
      </c>
      <c r="H761" s="728" t="s">
        <v>4361</v>
      </c>
      <c r="I761" s="819" t="s">
        <v>4672</v>
      </c>
      <c r="J761" s="717">
        <v>1102.5</v>
      </c>
      <c r="K761" s="810"/>
      <c r="L761" s="820"/>
    </row>
    <row r="762" spans="1:12" ht="81" x14ac:dyDescent="0.75">
      <c r="A762" s="727">
        <v>760</v>
      </c>
      <c r="B762" s="801" t="s">
        <v>286</v>
      </c>
      <c r="C762" s="728" t="s">
        <v>4673</v>
      </c>
      <c r="D762" s="727" t="s">
        <v>1311</v>
      </c>
      <c r="E762" s="727" t="s">
        <v>328</v>
      </c>
      <c r="F762" s="818" t="s">
        <v>4674</v>
      </c>
      <c r="G762" s="728" t="s">
        <v>4195</v>
      </c>
      <c r="H762" s="728" t="s">
        <v>4675</v>
      </c>
      <c r="I762" s="819" t="s">
        <v>4676</v>
      </c>
      <c r="J762" s="717">
        <v>700</v>
      </c>
      <c r="K762" s="810"/>
      <c r="L762" s="820"/>
    </row>
    <row r="763" spans="1:12" ht="67.5" x14ac:dyDescent="0.75">
      <c r="A763" s="727">
        <v>761</v>
      </c>
      <c r="B763" s="801" t="s">
        <v>286</v>
      </c>
      <c r="C763" s="728" t="s">
        <v>4240</v>
      </c>
      <c r="D763" s="727" t="s">
        <v>1311</v>
      </c>
      <c r="E763" s="727" t="s">
        <v>328</v>
      </c>
      <c r="F763" s="818" t="s">
        <v>4677</v>
      </c>
      <c r="G763" s="728" t="s">
        <v>4242</v>
      </c>
      <c r="H763" s="728" t="s">
        <v>4511</v>
      </c>
      <c r="I763" s="819" t="s">
        <v>4678</v>
      </c>
      <c r="J763" s="717">
        <v>400</v>
      </c>
      <c r="K763" s="810"/>
      <c r="L763" s="820"/>
    </row>
    <row r="764" spans="1:12" ht="94.5" x14ac:dyDescent="0.75">
      <c r="A764" s="727">
        <v>762</v>
      </c>
      <c r="B764" s="801" t="s">
        <v>286</v>
      </c>
      <c r="C764" s="728" t="s">
        <v>4679</v>
      </c>
      <c r="D764" s="727" t="s">
        <v>1311</v>
      </c>
      <c r="E764" s="727" t="s">
        <v>328</v>
      </c>
      <c r="F764" s="818" t="s">
        <v>4680</v>
      </c>
      <c r="G764" s="728" t="s">
        <v>4431</v>
      </c>
      <c r="H764" s="728" t="s">
        <v>4681</v>
      </c>
      <c r="I764" s="819" t="s">
        <v>4682</v>
      </c>
      <c r="J764" s="717">
        <v>510</v>
      </c>
      <c r="K764" s="810"/>
      <c r="L764" s="820"/>
    </row>
    <row r="765" spans="1:12" ht="81" x14ac:dyDescent="0.75">
      <c r="A765" s="727">
        <v>763</v>
      </c>
      <c r="B765" s="801" t="s">
        <v>286</v>
      </c>
      <c r="C765" s="728" t="s">
        <v>4683</v>
      </c>
      <c r="D765" s="727" t="s">
        <v>1311</v>
      </c>
      <c r="E765" s="727" t="s">
        <v>328</v>
      </c>
      <c r="F765" s="818" t="s">
        <v>4684</v>
      </c>
      <c r="G765" s="728" t="s">
        <v>4685</v>
      </c>
      <c r="H765" s="728" t="s">
        <v>4686</v>
      </c>
      <c r="I765" s="819" t="s">
        <v>4687</v>
      </c>
      <c r="J765" s="717">
        <v>250</v>
      </c>
      <c r="K765" s="810"/>
      <c r="L765" s="820"/>
    </row>
    <row r="766" spans="1:12" ht="81" x14ac:dyDescent="0.75">
      <c r="A766" s="727">
        <v>764</v>
      </c>
      <c r="B766" s="801" t="s">
        <v>286</v>
      </c>
      <c r="C766" s="728" t="s">
        <v>4230</v>
      </c>
      <c r="D766" s="727" t="s">
        <v>1311</v>
      </c>
      <c r="E766" s="727" t="s">
        <v>328</v>
      </c>
      <c r="F766" s="818" t="s">
        <v>4688</v>
      </c>
      <c r="G766" s="728" t="s">
        <v>4352</v>
      </c>
      <c r="H766" s="728" t="s">
        <v>4689</v>
      </c>
      <c r="I766" s="819" t="s">
        <v>4690</v>
      </c>
      <c r="J766" s="717">
        <v>210</v>
      </c>
      <c r="K766" s="810"/>
      <c r="L766" s="820"/>
    </row>
    <row r="767" spans="1:12" ht="67.5" x14ac:dyDescent="0.75">
      <c r="A767" s="727">
        <v>765</v>
      </c>
      <c r="B767" s="801" t="s">
        <v>286</v>
      </c>
      <c r="C767" s="728" t="s">
        <v>4240</v>
      </c>
      <c r="D767" s="727" t="s">
        <v>1311</v>
      </c>
      <c r="E767" s="727" t="s">
        <v>328</v>
      </c>
      <c r="F767" s="818" t="s">
        <v>4691</v>
      </c>
      <c r="G767" s="728" t="s">
        <v>4238</v>
      </c>
      <c r="H767" s="728" t="s">
        <v>4511</v>
      </c>
      <c r="I767" s="819" t="s">
        <v>4690</v>
      </c>
      <c r="J767" s="717">
        <v>191</v>
      </c>
      <c r="K767" s="810"/>
      <c r="L767" s="820"/>
    </row>
    <row r="768" spans="1:12" ht="67.5" x14ac:dyDescent="0.75">
      <c r="A768" s="727">
        <v>766</v>
      </c>
      <c r="B768" s="801" t="s">
        <v>286</v>
      </c>
      <c r="C768" s="728" t="s">
        <v>4240</v>
      </c>
      <c r="D768" s="727" t="s">
        <v>1311</v>
      </c>
      <c r="E768" s="727" t="s">
        <v>328</v>
      </c>
      <c r="F768" s="818" t="s">
        <v>4692</v>
      </c>
      <c r="G768" s="728" t="s">
        <v>4242</v>
      </c>
      <c r="H768" s="728" t="s">
        <v>4511</v>
      </c>
      <c r="I768" s="819" t="s">
        <v>4693</v>
      </c>
      <c r="J768" s="717">
        <v>400</v>
      </c>
      <c r="K768" s="810"/>
      <c r="L768" s="820"/>
    </row>
    <row r="769" spans="1:12" ht="54" x14ac:dyDescent="0.75">
      <c r="A769" s="727">
        <v>767</v>
      </c>
      <c r="B769" s="801" t="s">
        <v>286</v>
      </c>
      <c r="C769" s="728" t="s">
        <v>4517</v>
      </c>
      <c r="D769" s="727" t="s">
        <v>1311</v>
      </c>
      <c r="E769" s="727" t="s">
        <v>1300</v>
      </c>
      <c r="F769" s="818" t="s">
        <v>4694</v>
      </c>
      <c r="G769" s="728" t="s">
        <v>4226</v>
      </c>
      <c r="H769" s="728" t="s">
        <v>4544</v>
      </c>
      <c r="I769" s="819" t="s">
        <v>4695</v>
      </c>
      <c r="J769" s="717">
        <v>3800</v>
      </c>
      <c r="K769" s="810"/>
      <c r="L769" s="820"/>
    </row>
    <row r="770" spans="1:12" ht="67.5" x14ac:dyDescent="0.75">
      <c r="A770" s="727">
        <v>768</v>
      </c>
      <c r="B770" s="801" t="s">
        <v>286</v>
      </c>
      <c r="C770" s="728" t="s">
        <v>4306</v>
      </c>
      <c r="D770" s="727" t="s">
        <v>1311</v>
      </c>
      <c r="E770" s="727" t="s">
        <v>328</v>
      </c>
      <c r="F770" s="818" t="s">
        <v>4696</v>
      </c>
      <c r="G770" s="728" t="s">
        <v>4307</v>
      </c>
      <c r="H770" s="728" t="s">
        <v>4308</v>
      </c>
      <c r="I770" s="819" t="s">
        <v>4697</v>
      </c>
      <c r="J770" s="717">
        <v>480</v>
      </c>
      <c r="K770" s="810"/>
      <c r="L770" s="820"/>
    </row>
    <row r="771" spans="1:12" ht="175.5" x14ac:dyDescent="0.75">
      <c r="A771" s="727">
        <v>769</v>
      </c>
      <c r="B771" s="801" t="s">
        <v>286</v>
      </c>
      <c r="C771" s="728" t="s">
        <v>4287</v>
      </c>
      <c r="D771" s="727" t="s">
        <v>1311</v>
      </c>
      <c r="E771" s="727" t="s">
        <v>328</v>
      </c>
      <c r="F771" s="818" t="s">
        <v>4698</v>
      </c>
      <c r="G771" s="728" t="s">
        <v>4699</v>
      </c>
      <c r="H771" s="728" t="s">
        <v>4700</v>
      </c>
      <c r="I771" s="819" t="s">
        <v>4701</v>
      </c>
      <c r="J771" s="717">
        <v>292.5</v>
      </c>
      <c r="K771" s="810"/>
      <c r="L771" s="820"/>
    </row>
    <row r="772" spans="1:12" ht="148.5" x14ac:dyDescent="0.75">
      <c r="A772" s="727">
        <v>770</v>
      </c>
      <c r="B772" s="801" t="s">
        <v>286</v>
      </c>
      <c r="C772" s="728" t="s">
        <v>4263</v>
      </c>
      <c r="D772" s="727" t="s">
        <v>1311</v>
      </c>
      <c r="E772" s="727" t="s">
        <v>328</v>
      </c>
      <c r="F772" s="818" t="s">
        <v>4702</v>
      </c>
      <c r="G772" s="728" t="s">
        <v>4226</v>
      </c>
      <c r="H772" s="728" t="s">
        <v>4361</v>
      </c>
      <c r="I772" s="819" t="s">
        <v>4703</v>
      </c>
      <c r="J772" s="717">
        <v>218.75</v>
      </c>
      <c r="K772" s="810"/>
      <c r="L772" s="820"/>
    </row>
    <row r="773" spans="1:12" ht="81" x14ac:dyDescent="0.75">
      <c r="A773" s="727">
        <v>771</v>
      </c>
      <c r="B773" s="801" t="s">
        <v>286</v>
      </c>
      <c r="C773" s="728" t="s">
        <v>4704</v>
      </c>
      <c r="D773" s="727" t="s">
        <v>1311</v>
      </c>
      <c r="E773" s="727" t="s">
        <v>328</v>
      </c>
      <c r="F773" s="818" t="s">
        <v>4705</v>
      </c>
      <c r="G773" s="728" t="s">
        <v>4001</v>
      </c>
      <c r="H773" s="728" t="s">
        <v>4706</v>
      </c>
      <c r="I773" s="819" t="s">
        <v>4707</v>
      </c>
      <c r="J773" s="717">
        <v>8600</v>
      </c>
      <c r="K773" s="810"/>
      <c r="L773" s="820"/>
    </row>
    <row r="774" spans="1:12" ht="94.5" x14ac:dyDescent="0.75">
      <c r="A774" s="727">
        <v>772</v>
      </c>
      <c r="B774" s="801" t="s">
        <v>286</v>
      </c>
      <c r="C774" s="728" t="s">
        <v>4708</v>
      </c>
      <c r="D774" s="727" t="s">
        <v>1311</v>
      </c>
      <c r="E774" s="727" t="s">
        <v>328</v>
      </c>
      <c r="F774" s="818" t="s">
        <v>4709</v>
      </c>
      <c r="G774" s="728" t="s">
        <v>4281</v>
      </c>
      <c r="H774" s="728" t="s">
        <v>4710</v>
      </c>
      <c r="I774" s="819" t="s">
        <v>4711</v>
      </c>
      <c r="J774" s="717">
        <v>80</v>
      </c>
      <c r="K774" s="810"/>
      <c r="L774" s="820"/>
    </row>
    <row r="775" spans="1:12" ht="81" x14ac:dyDescent="0.75">
      <c r="A775" s="727">
        <v>773</v>
      </c>
      <c r="B775" s="801" t="s">
        <v>286</v>
      </c>
      <c r="C775" s="728" t="s">
        <v>4712</v>
      </c>
      <c r="D775" s="727" t="s">
        <v>1311</v>
      </c>
      <c r="E775" s="727" t="s">
        <v>328</v>
      </c>
      <c r="F775" s="818" t="s">
        <v>4713</v>
      </c>
      <c r="G775" s="728" t="s">
        <v>4260</v>
      </c>
      <c r="H775" s="728" t="s">
        <v>4714</v>
      </c>
      <c r="I775" s="819" t="s">
        <v>4715</v>
      </c>
      <c r="J775" s="717">
        <v>840</v>
      </c>
      <c r="K775" s="810"/>
      <c r="L775" s="820"/>
    </row>
    <row r="776" spans="1:12" ht="81" x14ac:dyDescent="0.75">
      <c r="A776" s="727">
        <v>774</v>
      </c>
      <c r="B776" s="801" t="s">
        <v>286</v>
      </c>
      <c r="C776" s="728" t="s">
        <v>4716</v>
      </c>
      <c r="D776" s="727" t="s">
        <v>1311</v>
      </c>
      <c r="E776" s="727" t="s">
        <v>328</v>
      </c>
      <c r="F776" s="818" t="s">
        <v>4717</v>
      </c>
      <c r="G776" s="728" t="s">
        <v>4260</v>
      </c>
      <c r="H776" s="728" t="s">
        <v>4718</v>
      </c>
      <c r="I776" s="819" t="s">
        <v>4715</v>
      </c>
      <c r="J776" s="717">
        <v>5440</v>
      </c>
      <c r="K776" s="810"/>
      <c r="L776" s="820"/>
    </row>
    <row r="777" spans="1:12" ht="81" x14ac:dyDescent="0.75">
      <c r="A777" s="727">
        <v>775</v>
      </c>
      <c r="B777" s="801" t="s">
        <v>286</v>
      </c>
      <c r="C777" s="728" t="s">
        <v>4263</v>
      </c>
      <c r="D777" s="727" t="s">
        <v>1311</v>
      </c>
      <c r="E777" s="727" t="s">
        <v>328</v>
      </c>
      <c r="F777" s="818" t="s">
        <v>4719</v>
      </c>
      <c r="G777" s="728" t="s">
        <v>4281</v>
      </c>
      <c r="H777" s="728" t="s">
        <v>4720</v>
      </c>
      <c r="I777" s="819" t="s">
        <v>4715</v>
      </c>
      <c r="J777" s="717">
        <v>280</v>
      </c>
      <c r="K777" s="810"/>
      <c r="L777" s="820"/>
    </row>
    <row r="778" spans="1:12" ht="94.5" x14ac:dyDescent="0.75">
      <c r="A778" s="727">
        <v>776</v>
      </c>
      <c r="B778" s="801" t="s">
        <v>286</v>
      </c>
      <c r="C778" s="728" t="s">
        <v>4651</v>
      </c>
      <c r="D778" s="727" t="s">
        <v>1311</v>
      </c>
      <c r="E778" s="727" t="s">
        <v>328</v>
      </c>
      <c r="F778" s="818" t="s">
        <v>4721</v>
      </c>
      <c r="G778" s="728" t="s">
        <v>4475</v>
      </c>
      <c r="H778" s="728" t="s">
        <v>4722</v>
      </c>
      <c r="I778" s="819" t="s">
        <v>4723</v>
      </c>
      <c r="J778" s="717">
        <v>245</v>
      </c>
      <c r="K778" s="810"/>
      <c r="L778" s="820"/>
    </row>
    <row r="779" spans="1:12" ht="54" x14ac:dyDescent="0.75">
      <c r="A779" s="727">
        <v>777</v>
      </c>
      <c r="B779" s="801" t="s">
        <v>286</v>
      </c>
      <c r="C779" s="728" t="s">
        <v>4651</v>
      </c>
      <c r="D779" s="727" t="s">
        <v>1311</v>
      </c>
      <c r="E779" s="727" t="s">
        <v>328</v>
      </c>
      <c r="F779" s="818" t="s">
        <v>4724</v>
      </c>
      <c r="G779" s="728" t="s">
        <v>4475</v>
      </c>
      <c r="H779" s="728" t="s">
        <v>4725</v>
      </c>
      <c r="I779" s="819" t="s">
        <v>4726</v>
      </c>
      <c r="J779" s="717">
        <v>400</v>
      </c>
      <c r="K779" s="810"/>
      <c r="L779" s="820"/>
    </row>
    <row r="780" spans="1:12" ht="94.5" x14ac:dyDescent="0.75">
      <c r="A780" s="727">
        <v>778</v>
      </c>
      <c r="B780" s="801" t="s">
        <v>286</v>
      </c>
      <c r="C780" s="728" t="s">
        <v>4727</v>
      </c>
      <c r="D780" s="727" t="s">
        <v>1311</v>
      </c>
      <c r="E780" s="727" t="s">
        <v>328</v>
      </c>
      <c r="F780" s="818" t="s">
        <v>4728</v>
      </c>
      <c r="G780" s="728" t="s">
        <v>4475</v>
      </c>
      <c r="H780" s="728" t="s">
        <v>4729</v>
      </c>
      <c r="I780" s="819" t="s">
        <v>4730</v>
      </c>
      <c r="J780" s="717">
        <v>680</v>
      </c>
      <c r="K780" s="810"/>
      <c r="L780" s="820"/>
    </row>
    <row r="781" spans="1:12" ht="54" x14ac:dyDescent="0.75">
      <c r="A781" s="727">
        <v>779</v>
      </c>
      <c r="B781" s="801" t="s">
        <v>286</v>
      </c>
      <c r="C781" s="728" t="s">
        <v>4517</v>
      </c>
      <c r="D781" s="727" t="s">
        <v>1311</v>
      </c>
      <c r="E781" s="727" t="s">
        <v>1300</v>
      </c>
      <c r="F781" s="818" t="s">
        <v>4731</v>
      </c>
      <c r="G781" s="728" t="s">
        <v>4226</v>
      </c>
      <c r="H781" s="728" t="s">
        <v>4544</v>
      </c>
      <c r="I781" s="819" t="s">
        <v>4732</v>
      </c>
      <c r="J781" s="717">
        <v>1300</v>
      </c>
      <c r="K781" s="810"/>
      <c r="L781" s="820"/>
    </row>
    <row r="782" spans="1:12" ht="81" x14ac:dyDescent="0.75">
      <c r="A782" s="727">
        <v>780</v>
      </c>
      <c r="B782" s="801" t="s">
        <v>286</v>
      </c>
      <c r="C782" s="728" t="s">
        <v>4233</v>
      </c>
      <c r="D782" s="727" t="s">
        <v>1311</v>
      </c>
      <c r="E782" s="727" t="s">
        <v>328</v>
      </c>
      <c r="F782" s="818" t="s">
        <v>4733</v>
      </c>
      <c r="G782" s="728" t="s">
        <v>4234</v>
      </c>
      <c r="H782" s="728" t="s">
        <v>4235</v>
      </c>
      <c r="I782" s="819" t="s">
        <v>4734</v>
      </c>
      <c r="J782" s="717">
        <v>6280</v>
      </c>
      <c r="K782" s="810"/>
      <c r="L782" s="820"/>
    </row>
    <row r="783" spans="1:12" ht="67.5" x14ac:dyDescent="0.75">
      <c r="A783" s="727">
        <v>781</v>
      </c>
      <c r="B783" s="801" t="s">
        <v>286</v>
      </c>
      <c r="C783" s="728" t="s">
        <v>4716</v>
      </c>
      <c r="D783" s="727" t="s">
        <v>1311</v>
      </c>
      <c r="E783" s="727" t="s">
        <v>328</v>
      </c>
      <c r="F783" s="818" t="s">
        <v>4735</v>
      </c>
      <c r="G783" s="728" t="s">
        <v>4260</v>
      </c>
      <c r="H783" s="728" t="s">
        <v>4736</v>
      </c>
      <c r="I783" s="819" t="s">
        <v>4737</v>
      </c>
      <c r="J783" s="717">
        <v>10200</v>
      </c>
      <c r="K783" s="810"/>
      <c r="L783" s="820"/>
    </row>
    <row r="784" spans="1:12" ht="108" x14ac:dyDescent="0.75">
      <c r="A784" s="727">
        <v>782</v>
      </c>
      <c r="B784" s="801" t="s">
        <v>286</v>
      </c>
      <c r="C784" s="728" t="s">
        <v>4716</v>
      </c>
      <c r="D784" s="727" t="s">
        <v>1311</v>
      </c>
      <c r="E784" s="727" t="s">
        <v>328</v>
      </c>
      <c r="F784" s="818" t="s">
        <v>4738</v>
      </c>
      <c r="G784" s="728" t="s">
        <v>4260</v>
      </c>
      <c r="H784" s="728" t="s">
        <v>4739</v>
      </c>
      <c r="I784" s="819" t="s">
        <v>4740</v>
      </c>
      <c r="J784" s="717">
        <v>2040</v>
      </c>
      <c r="K784" s="810"/>
      <c r="L784" s="820"/>
    </row>
    <row r="785" spans="1:12" ht="54" x14ac:dyDescent="0.75">
      <c r="A785" s="727">
        <v>783</v>
      </c>
      <c r="B785" s="801" t="s">
        <v>286</v>
      </c>
      <c r="C785" s="728" t="s">
        <v>4741</v>
      </c>
      <c r="D785" s="727" t="s">
        <v>1311</v>
      </c>
      <c r="E785" s="727" t="s">
        <v>328</v>
      </c>
      <c r="F785" s="818" t="s">
        <v>4742</v>
      </c>
      <c r="G785" s="728" t="s">
        <v>4195</v>
      </c>
      <c r="H785" s="728" t="s">
        <v>4743</v>
      </c>
      <c r="I785" s="819" t="s">
        <v>4744</v>
      </c>
      <c r="J785" s="717">
        <v>1500</v>
      </c>
      <c r="K785" s="810"/>
      <c r="L785" s="820"/>
    </row>
    <row r="786" spans="1:12" ht="67.5" x14ac:dyDescent="0.75">
      <c r="A786" s="727">
        <v>784</v>
      </c>
      <c r="B786" s="801" t="s">
        <v>286</v>
      </c>
      <c r="C786" s="728" t="s">
        <v>4240</v>
      </c>
      <c r="D786" s="727" t="s">
        <v>1311</v>
      </c>
      <c r="E786" s="727" t="s">
        <v>328</v>
      </c>
      <c r="F786" s="818" t="s">
        <v>4745</v>
      </c>
      <c r="G786" s="728" t="s">
        <v>4242</v>
      </c>
      <c r="H786" s="728" t="s">
        <v>4511</v>
      </c>
      <c r="I786" s="819" t="s">
        <v>4746</v>
      </c>
      <c r="J786" s="717">
        <v>400</v>
      </c>
      <c r="K786" s="810"/>
      <c r="L786" s="820"/>
    </row>
    <row r="787" spans="1:12" ht="81" x14ac:dyDescent="0.75">
      <c r="A787" s="727">
        <v>785</v>
      </c>
      <c r="B787" s="801" t="s">
        <v>286</v>
      </c>
      <c r="C787" s="728" t="s">
        <v>4233</v>
      </c>
      <c r="D787" s="727" t="s">
        <v>1311</v>
      </c>
      <c r="E787" s="727" t="s">
        <v>328</v>
      </c>
      <c r="F787" s="818" t="s">
        <v>4747</v>
      </c>
      <c r="G787" s="728" t="s">
        <v>4234</v>
      </c>
      <c r="H787" s="728" t="s">
        <v>4748</v>
      </c>
      <c r="I787" s="819" t="s">
        <v>4749</v>
      </c>
      <c r="J787" s="717">
        <v>1720</v>
      </c>
      <c r="K787" s="810"/>
      <c r="L787" s="820"/>
    </row>
    <row r="788" spans="1:12" ht="54" x14ac:dyDescent="0.75">
      <c r="A788" s="727">
        <v>786</v>
      </c>
      <c r="B788" s="801" t="s">
        <v>286</v>
      </c>
      <c r="C788" s="728" t="s">
        <v>4750</v>
      </c>
      <c r="D788" s="727" t="s">
        <v>1311</v>
      </c>
      <c r="E788" s="727" t="s">
        <v>328</v>
      </c>
      <c r="F788" s="818" t="s">
        <v>4751</v>
      </c>
      <c r="G788" s="728" t="s">
        <v>4752</v>
      </c>
      <c r="H788" s="728" t="s">
        <v>4753</v>
      </c>
      <c r="I788" s="819" t="s">
        <v>4754</v>
      </c>
      <c r="J788" s="717">
        <v>420</v>
      </c>
      <c r="K788" s="810"/>
      <c r="L788" s="820"/>
    </row>
    <row r="789" spans="1:12" ht="54" x14ac:dyDescent="0.75">
      <c r="A789" s="727">
        <v>787</v>
      </c>
      <c r="B789" s="801" t="s">
        <v>286</v>
      </c>
      <c r="C789" s="728" t="s">
        <v>4506</v>
      </c>
      <c r="D789" s="727" t="s">
        <v>1311</v>
      </c>
      <c r="E789" s="727" t="s">
        <v>328</v>
      </c>
      <c r="F789" s="818" t="s">
        <v>4755</v>
      </c>
      <c r="G789" s="728" t="s">
        <v>4234</v>
      </c>
      <c r="H789" s="728" t="s">
        <v>4567</v>
      </c>
      <c r="I789" s="819" t="s">
        <v>4746</v>
      </c>
      <c r="J789" s="717">
        <v>2500</v>
      </c>
      <c r="K789" s="810"/>
      <c r="L789" s="820"/>
    </row>
    <row r="790" spans="1:12" ht="94.5" x14ac:dyDescent="0.75">
      <c r="A790" s="727">
        <v>788</v>
      </c>
      <c r="B790" s="801" t="s">
        <v>286</v>
      </c>
      <c r="C790" s="728" t="s">
        <v>4356</v>
      </c>
      <c r="D790" s="727" t="s">
        <v>1311</v>
      </c>
      <c r="E790" s="727" t="s">
        <v>328</v>
      </c>
      <c r="F790" s="818" t="s">
        <v>4756</v>
      </c>
      <c r="G790" s="728" t="s">
        <v>4242</v>
      </c>
      <c r="H790" s="728" t="s">
        <v>4757</v>
      </c>
      <c r="I790" s="819" t="s">
        <v>4758</v>
      </c>
      <c r="J790" s="717">
        <v>240</v>
      </c>
      <c r="K790" s="810"/>
      <c r="L790" s="820"/>
    </row>
    <row r="791" spans="1:12" ht="148.5" x14ac:dyDescent="0.75">
      <c r="A791" s="727">
        <v>789</v>
      </c>
      <c r="B791" s="801" t="s">
        <v>286</v>
      </c>
      <c r="C791" s="728" t="s">
        <v>4263</v>
      </c>
      <c r="D791" s="727" t="s">
        <v>1311</v>
      </c>
      <c r="E791" s="727" t="s">
        <v>328</v>
      </c>
      <c r="F791" s="818" t="s">
        <v>4759</v>
      </c>
      <c r="G791" s="728" t="s">
        <v>4226</v>
      </c>
      <c r="H791" s="728" t="s">
        <v>4361</v>
      </c>
      <c r="I791" s="819" t="s">
        <v>4760</v>
      </c>
      <c r="J791" s="717">
        <v>367.5</v>
      </c>
      <c r="K791" s="810"/>
      <c r="L791" s="820"/>
    </row>
    <row r="792" spans="1:12" ht="67.5" x14ac:dyDescent="0.75">
      <c r="A792" s="727">
        <v>790</v>
      </c>
      <c r="B792" s="801" t="s">
        <v>286</v>
      </c>
      <c r="C792" s="728" t="s">
        <v>4761</v>
      </c>
      <c r="D792" s="727" t="s">
        <v>1311</v>
      </c>
      <c r="E792" s="727" t="s">
        <v>328</v>
      </c>
      <c r="F792" s="818" t="s">
        <v>4762</v>
      </c>
      <c r="G792" s="728" t="s">
        <v>4226</v>
      </c>
      <c r="H792" s="728" t="s">
        <v>4763</v>
      </c>
      <c r="I792" s="819" t="s">
        <v>4764</v>
      </c>
      <c r="J792" s="717">
        <v>200</v>
      </c>
      <c r="K792" s="810"/>
      <c r="L792" s="820"/>
    </row>
    <row r="793" spans="1:12" ht="94.5" x14ac:dyDescent="0.75">
      <c r="A793" s="727">
        <v>791</v>
      </c>
      <c r="B793" s="801" t="s">
        <v>286</v>
      </c>
      <c r="C793" s="728" t="s">
        <v>4765</v>
      </c>
      <c r="D793" s="727" t="s">
        <v>1311</v>
      </c>
      <c r="E793" s="727" t="s">
        <v>328</v>
      </c>
      <c r="F793" s="818" t="s">
        <v>4766</v>
      </c>
      <c r="G793" s="728" t="s">
        <v>4260</v>
      </c>
      <c r="H793" s="728" t="s">
        <v>4767</v>
      </c>
      <c r="I793" s="819" t="s">
        <v>4768</v>
      </c>
      <c r="J793" s="717">
        <v>3400</v>
      </c>
      <c r="K793" s="810"/>
      <c r="L793" s="820"/>
    </row>
    <row r="794" spans="1:12" ht="67.5" x14ac:dyDescent="0.75">
      <c r="A794" s="727">
        <v>792</v>
      </c>
      <c r="B794" s="801" t="s">
        <v>286</v>
      </c>
      <c r="C794" s="728" t="s">
        <v>4306</v>
      </c>
      <c r="D794" s="727" t="s">
        <v>1311</v>
      </c>
      <c r="E794" s="727" t="s">
        <v>328</v>
      </c>
      <c r="F794" s="818" t="s">
        <v>4769</v>
      </c>
      <c r="G794" s="728" t="s">
        <v>4307</v>
      </c>
      <c r="H794" s="728" t="s">
        <v>4308</v>
      </c>
      <c r="I794" s="819" t="s">
        <v>4770</v>
      </c>
      <c r="J794" s="717">
        <v>660</v>
      </c>
      <c r="K794" s="810"/>
      <c r="L794" s="820"/>
    </row>
    <row r="795" spans="1:12" ht="121.5" x14ac:dyDescent="0.75">
      <c r="A795" s="727">
        <v>793</v>
      </c>
      <c r="B795" s="801" t="s">
        <v>286</v>
      </c>
      <c r="C795" s="728" t="s">
        <v>4304</v>
      </c>
      <c r="D795" s="727" t="s">
        <v>1311</v>
      </c>
      <c r="E795" s="727" t="s">
        <v>1300</v>
      </c>
      <c r="F795" s="818" t="s">
        <v>4771</v>
      </c>
      <c r="G795" s="728" t="s">
        <v>4025</v>
      </c>
      <c r="H795" s="728" t="s">
        <v>4305</v>
      </c>
      <c r="I795" s="819" t="s">
        <v>4772</v>
      </c>
      <c r="J795" s="717">
        <v>1388.5</v>
      </c>
      <c r="K795" s="810"/>
      <c r="L795" s="820"/>
    </row>
    <row r="796" spans="1:12" ht="40.5" x14ac:dyDescent="0.75">
      <c r="A796" s="727">
        <v>794</v>
      </c>
      <c r="B796" s="801" t="s">
        <v>286</v>
      </c>
      <c r="C796" s="728" t="s">
        <v>4773</v>
      </c>
      <c r="D796" s="727" t="s">
        <v>1311</v>
      </c>
      <c r="E796" s="727" t="s">
        <v>1300</v>
      </c>
      <c r="F796" s="818" t="s">
        <v>4774</v>
      </c>
      <c r="G796" s="728" t="s">
        <v>4242</v>
      </c>
      <c r="H796" s="728" t="s">
        <v>4775</v>
      </c>
      <c r="I796" s="819" t="s">
        <v>4776</v>
      </c>
      <c r="J796" s="717">
        <v>540</v>
      </c>
      <c r="K796" s="810"/>
      <c r="L796" s="820"/>
    </row>
    <row r="797" spans="1:12" ht="81" x14ac:dyDescent="0.75">
      <c r="A797" s="727">
        <v>795</v>
      </c>
      <c r="B797" s="801" t="s">
        <v>286</v>
      </c>
      <c r="C797" s="728" t="s">
        <v>4233</v>
      </c>
      <c r="D797" s="727" t="s">
        <v>1311</v>
      </c>
      <c r="E797" s="727" t="s">
        <v>328</v>
      </c>
      <c r="F797" s="818" t="s">
        <v>4777</v>
      </c>
      <c r="G797" s="728" t="s">
        <v>4234</v>
      </c>
      <c r="H797" s="728" t="s">
        <v>4235</v>
      </c>
      <c r="I797" s="819" t="s">
        <v>4778</v>
      </c>
      <c r="J797" s="717">
        <v>3460</v>
      </c>
      <c r="K797" s="810"/>
      <c r="L797" s="820"/>
    </row>
    <row r="798" spans="1:12" ht="94.5" x14ac:dyDescent="0.75">
      <c r="A798" s="727">
        <v>796</v>
      </c>
      <c r="B798" s="801" t="s">
        <v>286</v>
      </c>
      <c r="C798" s="728" t="s">
        <v>4590</v>
      </c>
      <c r="D798" s="727" t="s">
        <v>1311</v>
      </c>
      <c r="E798" s="727" t="s">
        <v>328</v>
      </c>
      <c r="F798" s="818" t="s">
        <v>4779</v>
      </c>
      <c r="G798" s="728" t="s">
        <v>4780</v>
      </c>
      <c r="H798" s="728" t="s">
        <v>4781</v>
      </c>
      <c r="I798" s="819" t="s">
        <v>4782</v>
      </c>
      <c r="J798" s="717">
        <v>210</v>
      </c>
      <c r="K798" s="810"/>
      <c r="L798" s="820"/>
    </row>
    <row r="799" spans="1:12" ht="54" x14ac:dyDescent="0.75">
      <c r="A799" s="727">
        <v>797</v>
      </c>
      <c r="B799" s="801" t="s">
        <v>286</v>
      </c>
      <c r="C799" s="728" t="s">
        <v>4338</v>
      </c>
      <c r="D799" s="727" t="s">
        <v>1311</v>
      </c>
      <c r="E799" s="727" t="s">
        <v>1300</v>
      </c>
      <c r="F799" s="818" t="s">
        <v>4783</v>
      </c>
      <c r="G799" s="728" t="s">
        <v>4025</v>
      </c>
      <c r="H799" s="728" t="s">
        <v>4784</v>
      </c>
      <c r="I799" s="819" t="s">
        <v>4744</v>
      </c>
      <c r="J799" s="717">
        <v>290</v>
      </c>
      <c r="K799" s="810"/>
      <c r="L799" s="820"/>
    </row>
    <row r="800" spans="1:12" ht="67.5" x14ac:dyDescent="0.75">
      <c r="A800" s="727">
        <v>798</v>
      </c>
      <c r="B800" s="801" t="s">
        <v>286</v>
      </c>
      <c r="C800" s="728" t="s">
        <v>4785</v>
      </c>
      <c r="D800" s="727" t="s">
        <v>1311</v>
      </c>
      <c r="E800" s="727" t="s">
        <v>328</v>
      </c>
      <c r="F800" s="818" t="s">
        <v>4786</v>
      </c>
      <c r="G800" s="728" t="s">
        <v>4238</v>
      </c>
      <c r="H800" s="728" t="s">
        <v>4787</v>
      </c>
      <c r="I800" s="819" t="s">
        <v>4788</v>
      </c>
      <c r="J800" s="717">
        <v>440</v>
      </c>
      <c r="K800" s="810"/>
      <c r="L800" s="820"/>
    </row>
    <row r="801" spans="1:12" ht="94.5" x14ac:dyDescent="0.75">
      <c r="A801" s="727">
        <v>799</v>
      </c>
      <c r="B801" s="801" t="s">
        <v>286</v>
      </c>
      <c r="C801" s="728" t="s">
        <v>4309</v>
      </c>
      <c r="D801" s="727" t="s">
        <v>1311</v>
      </c>
      <c r="E801" s="727" t="s">
        <v>328</v>
      </c>
      <c r="F801" s="818" t="s">
        <v>4789</v>
      </c>
      <c r="G801" s="728" t="s">
        <v>4310</v>
      </c>
      <c r="H801" s="728" t="s">
        <v>4311</v>
      </c>
      <c r="I801" s="819" t="s">
        <v>4790</v>
      </c>
      <c r="J801" s="717">
        <v>1527</v>
      </c>
      <c r="K801" s="810"/>
      <c r="L801" s="820"/>
    </row>
    <row r="802" spans="1:12" ht="54" x14ac:dyDescent="0.75">
      <c r="A802" s="727">
        <v>800</v>
      </c>
      <c r="B802" s="801" t="s">
        <v>286</v>
      </c>
      <c r="C802" s="728" t="s">
        <v>4651</v>
      </c>
      <c r="D802" s="727" t="s">
        <v>1311</v>
      </c>
      <c r="E802" s="727" t="s">
        <v>328</v>
      </c>
      <c r="F802" s="818" t="s">
        <v>4791</v>
      </c>
      <c r="G802" s="728" t="s">
        <v>4792</v>
      </c>
      <c r="H802" s="728" t="s">
        <v>4793</v>
      </c>
      <c r="I802" s="819" t="s">
        <v>4794</v>
      </c>
      <c r="J802" s="717">
        <v>5760</v>
      </c>
      <c r="K802" s="810"/>
      <c r="L802" s="820"/>
    </row>
    <row r="803" spans="1:12" ht="54" x14ac:dyDescent="0.75">
      <c r="A803" s="727">
        <v>801</v>
      </c>
      <c r="B803" s="801" t="s">
        <v>286</v>
      </c>
      <c r="C803" s="728" t="s">
        <v>4795</v>
      </c>
      <c r="D803" s="727" t="s">
        <v>1311</v>
      </c>
      <c r="E803" s="727" t="s">
        <v>328</v>
      </c>
      <c r="F803" s="818" t="s">
        <v>4796</v>
      </c>
      <c r="G803" s="728" t="s">
        <v>4797</v>
      </c>
      <c r="H803" s="728" t="s">
        <v>4798</v>
      </c>
      <c r="I803" s="819" t="s">
        <v>4799</v>
      </c>
      <c r="J803" s="717">
        <v>166.67</v>
      </c>
      <c r="K803" s="810"/>
      <c r="L803" s="820"/>
    </row>
    <row r="804" spans="1:12" ht="81" x14ac:dyDescent="0.75">
      <c r="A804" s="727">
        <v>802</v>
      </c>
      <c r="B804" s="801" t="s">
        <v>286</v>
      </c>
      <c r="C804" s="728" t="s">
        <v>4800</v>
      </c>
      <c r="D804" s="727" t="s">
        <v>1311</v>
      </c>
      <c r="E804" s="727" t="s">
        <v>328</v>
      </c>
      <c r="F804" s="818" t="s">
        <v>4801</v>
      </c>
      <c r="G804" s="728" t="s">
        <v>4234</v>
      </c>
      <c r="H804" s="728" t="s">
        <v>4235</v>
      </c>
      <c r="I804" s="819" t="s">
        <v>4802</v>
      </c>
      <c r="J804" s="717">
        <v>350</v>
      </c>
      <c r="K804" s="810"/>
      <c r="L804" s="820"/>
    </row>
    <row r="805" spans="1:12" ht="148.5" x14ac:dyDescent="0.75">
      <c r="A805" s="727">
        <v>803</v>
      </c>
      <c r="B805" s="801" t="s">
        <v>286</v>
      </c>
      <c r="C805" s="728" t="s">
        <v>4263</v>
      </c>
      <c r="D805" s="727" t="s">
        <v>1311</v>
      </c>
      <c r="E805" s="727" t="s">
        <v>328</v>
      </c>
      <c r="F805" s="818" t="s">
        <v>4803</v>
      </c>
      <c r="G805" s="728" t="s">
        <v>4226</v>
      </c>
      <c r="H805" s="728" t="s">
        <v>4804</v>
      </c>
      <c r="I805" s="819" t="s">
        <v>4805</v>
      </c>
      <c r="J805" s="717">
        <v>367.5</v>
      </c>
      <c r="K805" s="810"/>
      <c r="L805" s="820"/>
    </row>
    <row r="806" spans="1:12" ht="81" x14ac:dyDescent="0.75">
      <c r="A806" s="727">
        <v>804</v>
      </c>
      <c r="B806" s="801" t="s">
        <v>286</v>
      </c>
      <c r="C806" s="728" t="s">
        <v>4233</v>
      </c>
      <c r="D806" s="727" t="s">
        <v>1311</v>
      </c>
      <c r="E806" s="727" t="s">
        <v>328</v>
      </c>
      <c r="F806" s="818" t="s">
        <v>4806</v>
      </c>
      <c r="G806" s="728" t="s">
        <v>4234</v>
      </c>
      <c r="H806" s="728" t="s">
        <v>4235</v>
      </c>
      <c r="I806" s="819" t="s">
        <v>4807</v>
      </c>
      <c r="J806" s="717">
        <v>1620</v>
      </c>
      <c r="K806" s="810"/>
      <c r="L806" s="820"/>
    </row>
    <row r="807" spans="1:12" ht="81" x14ac:dyDescent="0.75">
      <c r="A807" s="727">
        <v>805</v>
      </c>
      <c r="B807" s="801" t="s">
        <v>286</v>
      </c>
      <c r="C807" s="728" t="s">
        <v>4233</v>
      </c>
      <c r="D807" s="727" t="s">
        <v>1311</v>
      </c>
      <c r="E807" s="727" t="s">
        <v>328</v>
      </c>
      <c r="F807" s="818" t="s">
        <v>4808</v>
      </c>
      <c r="G807" s="728" t="s">
        <v>4234</v>
      </c>
      <c r="H807" s="728" t="s">
        <v>4235</v>
      </c>
      <c r="I807" s="819" t="s">
        <v>4809</v>
      </c>
      <c r="J807" s="717">
        <v>4580</v>
      </c>
      <c r="K807" s="810"/>
      <c r="L807" s="820"/>
    </row>
    <row r="808" spans="1:12" ht="81" x14ac:dyDescent="0.75">
      <c r="A808" s="727">
        <v>806</v>
      </c>
      <c r="B808" s="801" t="s">
        <v>286</v>
      </c>
      <c r="C808" s="728" t="s">
        <v>4810</v>
      </c>
      <c r="D808" s="727" t="s">
        <v>1311</v>
      </c>
      <c r="E808" s="727" t="s">
        <v>328</v>
      </c>
      <c r="F808" s="818" t="s">
        <v>4811</v>
      </c>
      <c r="G808" s="728" t="s">
        <v>4812</v>
      </c>
      <c r="H808" s="728" t="s">
        <v>4813</v>
      </c>
      <c r="I808" s="819" t="s">
        <v>4814</v>
      </c>
      <c r="J808" s="717">
        <v>130</v>
      </c>
      <c r="K808" s="810"/>
      <c r="L808" s="820"/>
    </row>
    <row r="809" spans="1:12" ht="81" x14ac:dyDescent="0.75">
      <c r="A809" s="727">
        <v>807</v>
      </c>
      <c r="B809" s="801" t="s">
        <v>286</v>
      </c>
      <c r="C809" s="728" t="s">
        <v>4800</v>
      </c>
      <c r="D809" s="727" t="s">
        <v>1311</v>
      </c>
      <c r="E809" s="727" t="s">
        <v>328</v>
      </c>
      <c r="F809" s="818" t="s">
        <v>4815</v>
      </c>
      <c r="G809" s="728" t="s">
        <v>4234</v>
      </c>
      <c r="H809" s="728" t="s">
        <v>4235</v>
      </c>
      <c r="I809" s="819" t="s">
        <v>4816</v>
      </c>
      <c r="J809" s="717">
        <v>350</v>
      </c>
      <c r="K809" s="810"/>
      <c r="L809" s="820"/>
    </row>
    <row r="810" spans="1:12" ht="54" x14ac:dyDescent="0.75">
      <c r="A810" s="727">
        <v>808</v>
      </c>
      <c r="B810" s="801" t="s">
        <v>286</v>
      </c>
      <c r="C810" s="728" t="s">
        <v>4817</v>
      </c>
      <c r="D810" s="727" t="s">
        <v>1311</v>
      </c>
      <c r="E810" s="727" t="s">
        <v>1300</v>
      </c>
      <c r="F810" s="818" t="s">
        <v>4818</v>
      </c>
      <c r="G810" s="728" t="s">
        <v>4234</v>
      </c>
      <c r="H810" s="728" t="s">
        <v>4819</v>
      </c>
      <c r="I810" s="819" t="s">
        <v>2177</v>
      </c>
      <c r="J810" s="717">
        <v>1800</v>
      </c>
      <c r="K810" s="810"/>
      <c r="L810" s="820"/>
    </row>
    <row r="811" spans="1:12" ht="54" x14ac:dyDescent="0.75">
      <c r="A811" s="727">
        <v>809</v>
      </c>
      <c r="B811" s="801" t="s">
        <v>286</v>
      </c>
      <c r="C811" s="728" t="s">
        <v>4661</v>
      </c>
      <c r="D811" s="727" t="s">
        <v>1311</v>
      </c>
      <c r="E811" s="727" t="s">
        <v>328</v>
      </c>
      <c r="F811" s="818" t="s">
        <v>4820</v>
      </c>
      <c r="G811" s="728" t="s">
        <v>4431</v>
      </c>
      <c r="H811" s="728" t="s">
        <v>4821</v>
      </c>
      <c r="I811" s="819" t="s">
        <v>4822</v>
      </c>
      <c r="J811" s="717">
        <v>155</v>
      </c>
      <c r="K811" s="810"/>
      <c r="L811" s="820"/>
    </row>
    <row r="812" spans="1:12" ht="81" x14ac:dyDescent="0.75">
      <c r="A812" s="727">
        <v>810</v>
      </c>
      <c r="B812" s="801" t="s">
        <v>286</v>
      </c>
      <c r="C812" s="728" t="s">
        <v>4608</v>
      </c>
      <c r="D812" s="727" t="s">
        <v>1311</v>
      </c>
      <c r="E812" s="727" t="s">
        <v>328</v>
      </c>
      <c r="F812" s="818" t="s">
        <v>4823</v>
      </c>
      <c r="G812" s="728" t="s">
        <v>4610</v>
      </c>
      <c r="H812" s="728" t="s">
        <v>4824</v>
      </c>
      <c r="I812" s="819" t="s">
        <v>4825</v>
      </c>
      <c r="J812" s="717">
        <v>200</v>
      </c>
      <c r="K812" s="810"/>
      <c r="L812" s="820"/>
    </row>
    <row r="813" spans="1:12" ht="40.5" x14ac:dyDescent="0.75">
      <c r="A813" s="727">
        <v>811</v>
      </c>
      <c r="B813" s="801" t="s">
        <v>286</v>
      </c>
      <c r="C813" s="728" t="s">
        <v>4644</v>
      </c>
      <c r="D813" s="727" t="s">
        <v>1311</v>
      </c>
      <c r="E813" s="727" t="s">
        <v>328</v>
      </c>
      <c r="F813" s="818" t="s">
        <v>4826</v>
      </c>
      <c r="G813" s="728" t="s">
        <v>4431</v>
      </c>
      <c r="H813" s="728" t="s">
        <v>4827</v>
      </c>
      <c r="I813" s="819" t="s">
        <v>4828</v>
      </c>
      <c r="J813" s="717">
        <v>105</v>
      </c>
      <c r="K813" s="810"/>
      <c r="L813" s="820"/>
    </row>
    <row r="814" spans="1:12" ht="67.5" x14ac:dyDescent="0.75">
      <c r="A814" s="727">
        <v>812</v>
      </c>
      <c r="B814" s="801" t="s">
        <v>286</v>
      </c>
      <c r="C814" s="728" t="s">
        <v>4306</v>
      </c>
      <c r="D814" s="727" t="s">
        <v>1311</v>
      </c>
      <c r="E814" s="727" t="s">
        <v>328</v>
      </c>
      <c r="F814" s="818" t="s">
        <v>4829</v>
      </c>
      <c r="G814" s="728" t="s">
        <v>4307</v>
      </c>
      <c r="H814" s="728" t="s">
        <v>4308</v>
      </c>
      <c r="I814" s="819" t="s">
        <v>4830</v>
      </c>
      <c r="J814" s="717">
        <v>180</v>
      </c>
      <c r="K814" s="810"/>
      <c r="L814" s="820"/>
    </row>
    <row r="815" spans="1:12" ht="94.5" x14ac:dyDescent="0.75">
      <c r="A815" s="727">
        <v>813</v>
      </c>
      <c r="B815" s="801" t="s">
        <v>286</v>
      </c>
      <c r="C815" s="728" t="s">
        <v>4356</v>
      </c>
      <c r="D815" s="727" t="s">
        <v>1311</v>
      </c>
      <c r="E815" s="727" t="s">
        <v>328</v>
      </c>
      <c r="F815" s="818" t="s">
        <v>4831</v>
      </c>
      <c r="G815" s="728" t="s">
        <v>4242</v>
      </c>
      <c r="H815" s="728" t="s">
        <v>4757</v>
      </c>
      <c r="I815" s="819" t="s">
        <v>4832</v>
      </c>
      <c r="J815" s="717">
        <v>510</v>
      </c>
      <c r="K815" s="810"/>
      <c r="L815" s="820"/>
    </row>
    <row r="816" spans="1:12" ht="121.5" x14ac:dyDescent="0.75">
      <c r="A816" s="727">
        <v>814</v>
      </c>
      <c r="B816" s="801" t="s">
        <v>286</v>
      </c>
      <c r="C816" s="728" t="s">
        <v>4304</v>
      </c>
      <c r="D816" s="727" t="s">
        <v>1311</v>
      </c>
      <c r="E816" s="727" t="s">
        <v>1300</v>
      </c>
      <c r="F816" s="818" t="s">
        <v>4833</v>
      </c>
      <c r="G816" s="728" t="s">
        <v>4025</v>
      </c>
      <c r="H816" s="728" t="s">
        <v>4453</v>
      </c>
      <c r="I816" s="819" t="s">
        <v>4834</v>
      </c>
      <c r="J816" s="717">
        <v>1035</v>
      </c>
      <c r="K816" s="810"/>
      <c r="L816" s="820"/>
    </row>
    <row r="817" spans="1:12" ht="67.5" x14ac:dyDescent="0.75">
      <c r="A817" s="727">
        <v>815</v>
      </c>
      <c r="B817" s="801" t="s">
        <v>286</v>
      </c>
      <c r="C817" s="728" t="s">
        <v>4750</v>
      </c>
      <c r="D817" s="727" t="s">
        <v>1311</v>
      </c>
      <c r="E817" s="727" t="s">
        <v>328</v>
      </c>
      <c r="F817" s="818" t="s">
        <v>4835</v>
      </c>
      <c r="G817" s="728" t="s">
        <v>4752</v>
      </c>
      <c r="H817" s="728" t="s">
        <v>4836</v>
      </c>
      <c r="I817" s="819" t="s">
        <v>4837</v>
      </c>
      <c r="J817" s="717">
        <v>1225</v>
      </c>
      <c r="K817" s="810"/>
      <c r="L817" s="820"/>
    </row>
    <row r="818" spans="1:12" ht="54" x14ac:dyDescent="0.75">
      <c r="A818" s="727">
        <v>816</v>
      </c>
      <c r="B818" s="801" t="s">
        <v>286</v>
      </c>
      <c r="C818" s="728" t="s">
        <v>4506</v>
      </c>
      <c r="D818" s="727" t="s">
        <v>1311</v>
      </c>
      <c r="E818" s="727" t="s">
        <v>328</v>
      </c>
      <c r="F818" s="818" t="s">
        <v>4838</v>
      </c>
      <c r="G818" s="728" t="s">
        <v>4234</v>
      </c>
      <c r="H818" s="728" t="s">
        <v>4567</v>
      </c>
      <c r="I818" s="819" t="s">
        <v>4839</v>
      </c>
      <c r="J818" s="717">
        <v>1000</v>
      </c>
      <c r="K818" s="810"/>
      <c r="L818" s="820"/>
    </row>
    <row r="819" spans="1:12" ht="54" x14ac:dyDescent="0.75">
      <c r="A819" s="727">
        <v>817</v>
      </c>
      <c r="B819" s="801" t="s">
        <v>286</v>
      </c>
      <c r="C819" s="728" t="s">
        <v>4795</v>
      </c>
      <c r="D819" s="727" t="s">
        <v>1311</v>
      </c>
      <c r="E819" s="727" t="s">
        <v>328</v>
      </c>
      <c r="F819" s="818" t="s">
        <v>4840</v>
      </c>
      <c r="G819" s="728" t="s">
        <v>4797</v>
      </c>
      <c r="H819" s="728" t="s">
        <v>4798</v>
      </c>
      <c r="I819" s="819" t="s">
        <v>4841</v>
      </c>
      <c r="J819" s="717">
        <v>137.5</v>
      </c>
      <c r="K819" s="810"/>
      <c r="L819" s="820"/>
    </row>
    <row r="820" spans="1:12" ht="121.5" x14ac:dyDescent="0.75">
      <c r="A820" s="727">
        <v>818</v>
      </c>
      <c r="B820" s="801" t="s">
        <v>286</v>
      </c>
      <c r="C820" s="728" t="s">
        <v>4304</v>
      </c>
      <c r="D820" s="727" t="s">
        <v>1311</v>
      </c>
      <c r="E820" s="727" t="s">
        <v>1300</v>
      </c>
      <c r="F820" s="818" t="s">
        <v>4842</v>
      </c>
      <c r="G820" s="728" t="s">
        <v>4025</v>
      </c>
      <c r="H820" s="728" t="s">
        <v>4305</v>
      </c>
      <c r="I820" s="819" t="s">
        <v>4843</v>
      </c>
      <c r="J820" s="717">
        <v>2205</v>
      </c>
      <c r="K820" s="810"/>
      <c r="L820" s="820"/>
    </row>
    <row r="821" spans="1:12" ht="108" x14ac:dyDescent="0.75">
      <c r="A821" s="727">
        <v>819</v>
      </c>
      <c r="B821" s="801" t="s">
        <v>286</v>
      </c>
      <c r="C821" s="728" t="s">
        <v>4506</v>
      </c>
      <c r="D821" s="727" t="s">
        <v>1311</v>
      </c>
      <c r="E821" s="727" t="s">
        <v>328</v>
      </c>
      <c r="F821" s="818" t="s">
        <v>4844</v>
      </c>
      <c r="G821" s="728" t="s">
        <v>4234</v>
      </c>
      <c r="H821" s="728" t="s">
        <v>4845</v>
      </c>
      <c r="I821" s="819" t="s">
        <v>4846</v>
      </c>
      <c r="J821" s="717">
        <v>1750</v>
      </c>
      <c r="K821" s="810"/>
      <c r="L821" s="820"/>
    </row>
    <row r="822" spans="1:12" ht="81" x14ac:dyDescent="0.75">
      <c r="A822" s="727">
        <v>820</v>
      </c>
      <c r="B822" s="801" t="s">
        <v>286</v>
      </c>
      <c r="C822" s="728" t="s">
        <v>4847</v>
      </c>
      <c r="D822" s="727" t="s">
        <v>1311</v>
      </c>
      <c r="E822" s="727" t="s">
        <v>328</v>
      </c>
      <c r="F822" s="818" t="s">
        <v>4848</v>
      </c>
      <c r="G822" s="728" t="s">
        <v>4849</v>
      </c>
      <c r="H822" s="728" t="s">
        <v>4850</v>
      </c>
      <c r="I822" s="819" t="s">
        <v>4851</v>
      </c>
      <c r="J822" s="717">
        <v>4000</v>
      </c>
      <c r="K822" s="810"/>
      <c r="L822" s="820"/>
    </row>
    <row r="823" spans="1:12" ht="54" x14ac:dyDescent="0.75">
      <c r="A823" s="727">
        <v>821</v>
      </c>
      <c r="B823" s="801" t="s">
        <v>286</v>
      </c>
      <c r="C823" s="728" t="s">
        <v>4506</v>
      </c>
      <c r="D823" s="727" t="s">
        <v>1311</v>
      </c>
      <c r="E823" s="727" t="s">
        <v>328</v>
      </c>
      <c r="F823" s="818" t="s">
        <v>4852</v>
      </c>
      <c r="G823" s="728" t="s">
        <v>4234</v>
      </c>
      <c r="H823" s="728" t="s">
        <v>4567</v>
      </c>
      <c r="I823" s="819" t="s">
        <v>4853</v>
      </c>
      <c r="J823" s="717">
        <v>450</v>
      </c>
      <c r="K823" s="810"/>
      <c r="L823" s="820"/>
    </row>
    <row r="824" spans="1:12" ht="108" x14ac:dyDescent="0.75">
      <c r="A824" s="727">
        <v>822</v>
      </c>
      <c r="B824" s="801" t="s">
        <v>286</v>
      </c>
      <c r="C824" s="728" t="s">
        <v>4854</v>
      </c>
      <c r="D824" s="727" t="s">
        <v>1311</v>
      </c>
      <c r="E824" s="727" t="s">
        <v>1300</v>
      </c>
      <c r="F824" s="818" t="s">
        <v>4855</v>
      </c>
      <c r="G824" s="728" t="s">
        <v>4856</v>
      </c>
      <c r="H824" s="728" t="s">
        <v>4857</v>
      </c>
      <c r="I824" s="819" t="s">
        <v>4858</v>
      </c>
      <c r="J824" s="717">
        <v>1230</v>
      </c>
      <c r="K824" s="810"/>
      <c r="L824" s="820"/>
    </row>
    <row r="825" spans="1:12" ht="94.5" x14ac:dyDescent="0.75">
      <c r="A825" s="727">
        <v>823</v>
      </c>
      <c r="B825" s="801" t="s">
        <v>286</v>
      </c>
      <c r="C825" s="728" t="s">
        <v>4356</v>
      </c>
      <c r="D825" s="727" t="s">
        <v>1311</v>
      </c>
      <c r="E825" s="727" t="s">
        <v>328</v>
      </c>
      <c r="F825" s="818" t="s">
        <v>4859</v>
      </c>
      <c r="G825" s="728" t="s">
        <v>4242</v>
      </c>
      <c r="H825" s="728" t="s">
        <v>4757</v>
      </c>
      <c r="I825" s="819" t="s">
        <v>4860</v>
      </c>
      <c r="J825" s="717">
        <v>360</v>
      </c>
      <c r="K825" s="810"/>
      <c r="L825" s="820"/>
    </row>
    <row r="826" spans="1:12" ht="54" x14ac:dyDescent="0.75">
      <c r="A826" s="727">
        <v>824</v>
      </c>
      <c r="B826" s="801" t="s">
        <v>286</v>
      </c>
      <c r="C826" s="728" t="s">
        <v>4795</v>
      </c>
      <c r="D826" s="727" t="s">
        <v>1311</v>
      </c>
      <c r="E826" s="727" t="s">
        <v>328</v>
      </c>
      <c r="F826" s="818" t="s">
        <v>4861</v>
      </c>
      <c r="G826" s="728" t="s">
        <v>4862</v>
      </c>
      <c r="H826" s="728" t="s">
        <v>4863</v>
      </c>
      <c r="I826" s="819" t="s">
        <v>4864</v>
      </c>
      <c r="J826" s="717">
        <v>125</v>
      </c>
      <c r="K826" s="810"/>
      <c r="L826" s="820"/>
    </row>
    <row r="827" spans="1:12" ht="148.5" x14ac:dyDescent="0.75">
      <c r="A827" s="727">
        <v>825</v>
      </c>
      <c r="B827" s="801" t="s">
        <v>286</v>
      </c>
      <c r="C827" s="728" t="s">
        <v>4263</v>
      </c>
      <c r="D827" s="727" t="s">
        <v>1311</v>
      </c>
      <c r="E827" s="727" t="s">
        <v>328</v>
      </c>
      <c r="F827" s="818" t="s">
        <v>4865</v>
      </c>
      <c r="G827" s="728" t="s">
        <v>4226</v>
      </c>
      <c r="H827" s="728" t="s">
        <v>4361</v>
      </c>
      <c r="I827" s="819" t="s">
        <v>4866</v>
      </c>
      <c r="J827" s="717">
        <v>1058.75</v>
      </c>
      <c r="K827" s="810"/>
      <c r="L827" s="820"/>
    </row>
    <row r="828" spans="1:12" ht="54" x14ac:dyDescent="0.75">
      <c r="A828" s="727">
        <v>826</v>
      </c>
      <c r="B828" s="801" t="s">
        <v>286</v>
      </c>
      <c r="C828" s="728" t="s">
        <v>4225</v>
      </c>
      <c r="D828" s="727" t="s">
        <v>1311</v>
      </c>
      <c r="E828" s="727" t="s">
        <v>328</v>
      </c>
      <c r="F828" s="818" t="s">
        <v>4867</v>
      </c>
      <c r="G828" s="728" t="s">
        <v>4246</v>
      </c>
      <c r="H828" s="728" t="s">
        <v>4868</v>
      </c>
      <c r="I828" s="819" t="s">
        <v>4869</v>
      </c>
      <c r="J828" s="717">
        <v>100</v>
      </c>
      <c r="K828" s="810"/>
      <c r="L828" s="820"/>
    </row>
    <row r="829" spans="1:12" ht="81" x14ac:dyDescent="0.75">
      <c r="A829" s="727">
        <v>827</v>
      </c>
      <c r="B829" s="801" t="s">
        <v>286</v>
      </c>
      <c r="C829" s="728" t="s">
        <v>4233</v>
      </c>
      <c r="D829" s="727" t="s">
        <v>1311</v>
      </c>
      <c r="E829" s="727" t="s">
        <v>328</v>
      </c>
      <c r="F829" s="818" t="s">
        <v>4870</v>
      </c>
      <c r="G829" s="728" t="s">
        <v>4234</v>
      </c>
      <c r="H829" s="728" t="s">
        <v>4235</v>
      </c>
      <c r="I829" s="819" t="s">
        <v>4871</v>
      </c>
      <c r="J829" s="717">
        <v>6560</v>
      </c>
      <c r="K829" s="810"/>
      <c r="L829" s="820"/>
    </row>
    <row r="830" spans="1:12" ht="54" x14ac:dyDescent="0.75">
      <c r="A830" s="727">
        <v>828</v>
      </c>
      <c r="B830" s="801" t="s">
        <v>286</v>
      </c>
      <c r="C830" s="728" t="s">
        <v>4872</v>
      </c>
      <c r="D830" s="727" t="s">
        <v>1311</v>
      </c>
      <c r="E830" s="727" t="s">
        <v>328</v>
      </c>
      <c r="F830" s="818" t="s">
        <v>4873</v>
      </c>
      <c r="G830" s="728" t="s">
        <v>4874</v>
      </c>
      <c r="H830" s="728" t="s">
        <v>4875</v>
      </c>
      <c r="I830" s="819" t="s">
        <v>4876</v>
      </c>
      <c r="J830" s="717">
        <v>600</v>
      </c>
      <c r="K830" s="810"/>
      <c r="L830" s="820"/>
    </row>
    <row r="831" spans="1:12" ht="81" x14ac:dyDescent="0.75">
      <c r="A831" s="727">
        <v>829</v>
      </c>
      <c r="B831" s="801" t="s">
        <v>286</v>
      </c>
      <c r="C831" s="728" t="s">
        <v>4517</v>
      </c>
      <c r="D831" s="727" t="s">
        <v>1311</v>
      </c>
      <c r="E831" s="727" t="s">
        <v>1300</v>
      </c>
      <c r="F831" s="818" t="s">
        <v>4877</v>
      </c>
      <c r="G831" s="728" t="s">
        <v>4226</v>
      </c>
      <c r="H831" s="728" t="s">
        <v>4878</v>
      </c>
      <c r="I831" s="819" t="s">
        <v>4879</v>
      </c>
      <c r="J831" s="717">
        <v>500</v>
      </c>
      <c r="K831" s="810"/>
      <c r="L831" s="820"/>
    </row>
    <row r="832" spans="1:12" ht="54" x14ac:dyDescent="0.75">
      <c r="A832" s="727">
        <v>830</v>
      </c>
      <c r="B832" s="801" t="s">
        <v>286</v>
      </c>
      <c r="C832" s="728" t="s">
        <v>4880</v>
      </c>
      <c r="D832" s="727" t="s">
        <v>1311</v>
      </c>
      <c r="E832" s="727" t="s">
        <v>328</v>
      </c>
      <c r="F832" s="818" t="s">
        <v>4881</v>
      </c>
      <c r="G832" s="728" t="s">
        <v>4431</v>
      </c>
      <c r="H832" s="728" t="s">
        <v>4882</v>
      </c>
      <c r="I832" s="819" t="s">
        <v>4883</v>
      </c>
      <c r="J832" s="717">
        <v>650</v>
      </c>
      <c r="K832" s="810"/>
      <c r="L832" s="820"/>
    </row>
    <row r="833" spans="1:12" ht="81" x14ac:dyDescent="0.75">
      <c r="A833" s="727">
        <v>831</v>
      </c>
      <c r="B833" s="801" t="s">
        <v>286</v>
      </c>
      <c r="C833" s="728" t="s">
        <v>4233</v>
      </c>
      <c r="D833" s="727" t="s">
        <v>1311</v>
      </c>
      <c r="E833" s="727" t="s">
        <v>328</v>
      </c>
      <c r="F833" s="818" t="s">
        <v>4884</v>
      </c>
      <c r="G833" s="728" t="s">
        <v>4234</v>
      </c>
      <c r="H833" s="728" t="s">
        <v>4235</v>
      </c>
      <c r="I833" s="819" t="s">
        <v>4885</v>
      </c>
      <c r="J833" s="717">
        <v>860</v>
      </c>
      <c r="K833" s="810"/>
      <c r="L833" s="820"/>
    </row>
    <row r="834" spans="1:12" ht="94.5" x14ac:dyDescent="0.75">
      <c r="A834" s="727">
        <v>832</v>
      </c>
      <c r="B834" s="801" t="s">
        <v>286</v>
      </c>
      <c r="C834" s="728" t="s">
        <v>4356</v>
      </c>
      <c r="D834" s="727" t="s">
        <v>1311</v>
      </c>
      <c r="E834" s="727" t="s">
        <v>328</v>
      </c>
      <c r="F834" s="818" t="s">
        <v>4886</v>
      </c>
      <c r="G834" s="728" t="s">
        <v>4242</v>
      </c>
      <c r="H834" s="728" t="s">
        <v>4757</v>
      </c>
      <c r="I834" s="819" t="s">
        <v>4887</v>
      </c>
      <c r="J834" s="717">
        <v>270</v>
      </c>
      <c r="K834" s="810"/>
      <c r="L834" s="820"/>
    </row>
    <row r="835" spans="1:12" ht="81" x14ac:dyDescent="0.75">
      <c r="A835" s="727">
        <v>833</v>
      </c>
      <c r="B835" s="801" t="s">
        <v>286</v>
      </c>
      <c r="C835" s="728" t="s">
        <v>4847</v>
      </c>
      <c r="D835" s="727" t="s">
        <v>1311</v>
      </c>
      <c r="E835" s="727" t="s">
        <v>328</v>
      </c>
      <c r="F835" s="818" t="s">
        <v>4888</v>
      </c>
      <c r="G835" s="728" t="s">
        <v>4889</v>
      </c>
      <c r="H835" s="728" t="s">
        <v>4850</v>
      </c>
      <c r="I835" s="819" t="s">
        <v>4890</v>
      </c>
      <c r="J835" s="717">
        <v>4000</v>
      </c>
      <c r="K835" s="810"/>
      <c r="L835" s="820"/>
    </row>
    <row r="836" spans="1:12" ht="81" x14ac:dyDescent="0.75">
      <c r="A836" s="727">
        <v>834</v>
      </c>
      <c r="B836" s="801" t="s">
        <v>286</v>
      </c>
      <c r="C836" s="728" t="s">
        <v>4233</v>
      </c>
      <c r="D836" s="727" t="s">
        <v>1311</v>
      </c>
      <c r="E836" s="727" t="s">
        <v>328</v>
      </c>
      <c r="F836" s="818" t="s">
        <v>4891</v>
      </c>
      <c r="G836" s="728" t="s">
        <v>4234</v>
      </c>
      <c r="H836" s="728" t="s">
        <v>4235</v>
      </c>
      <c r="I836" s="819" t="s">
        <v>4885</v>
      </c>
      <c r="J836" s="717">
        <v>1460</v>
      </c>
      <c r="K836" s="810"/>
      <c r="L836" s="820"/>
    </row>
    <row r="837" spans="1:12" ht="67.5" x14ac:dyDescent="0.75">
      <c r="A837" s="727">
        <v>835</v>
      </c>
      <c r="B837" s="801" t="s">
        <v>286</v>
      </c>
      <c r="C837" s="728" t="s">
        <v>4259</v>
      </c>
      <c r="D837" s="727" t="s">
        <v>1311</v>
      </c>
      <c r="E837" s="727" t="s">
        <v>328</v>
      </c>
      <c r="F837" s="818" t="s">
        <v>4892</v>
      </c>
      <c r="G837" s="728" t="s">
        <v>4260</v>
      </c>
      <c r="H837" s="728" t="s">
        <v>4893</v>
      </c>
      <c r="I837" s="819" t="s">
        <v>4894</v>
      </c>
      <c r="J837" s="717">
        <v>550</v>
      </c>
      <c r="K837" s="810"/>
      <c r="L837" s="820"/>
    </row>
    <row r="838" spans="1:12" ht="40.5" x14ac:dyDescent="0.75">
      <c r="A838" s="727">
        <v>836</v>
      </c>
      <c r="B838" s="801" t="s">
        <v>286</v>
      </c>
      <c r="C838" s="728" t="s">
        <v>4287</v>
      </c>
      <c r="D838" s="727" t="s">
        <v>1311</v>
      </c>
      <c r="E838" s="727" t="s">
        <v>328</v>
      </c>
      <c r="F838" s="818" t="s">
        <v>4895</v>
      </c>
      <c r="G838" s="728" t="s">
        <v>4260</v>
      </c>
      <c r="H838" s="728" t="s">
        <v>4896</v>
      </c>
      <c r="I838" s="819" t="s">
        <v>4894</v>
      </c>
      <c r="J838" s="717">
        <v>900</v>
      </c>
      <c r="K838" s="810"/>
      <c r="L838" s="820"/>
    </row>
    <row r="839" spans="1:12" ht="121.5" x14ac:dyDescent="0.75">
      <c r="A839" s="727">
        <v>837</v>
      </c>
      <c r="B839" s="801" t="s">
        <v>286</v>
      </c>
      <c r="C839" s="728" t="s">
        <v>4557</v>
      </c>
      <c r="D839" s="727" t="s">
        <v>1311</v>
      </c>
      <c r="E839" s="727" t="s">
        <v>328</v>
      </c>
      <c r="F839" s="818" t="s">
        <v>4897</v>
      </c>
      <c r="G839" s="728" t="s">
        <v>4025</v>
      </c>
      <c r="H839" s="728" t="s">
        <v>4898</v>
      </c>
      <c r="I839" s="819" t="s">
        <v>4894</v>
      </c>
      <c r="J839" s="717">
        <v>900</v>
      </c>
      <c r="K839" s="810"/>
      <c r="L839" s="820"/>
    </row>
    <row r="840" spans="1:12" ht="81" x14ac:dyDescent="0.75">
      <c r="A840" s="727">
        <v>838</v>
      </c>
      <c r="B840" s="801" t="s">
        <v>286</v>
      </c>
      <c r="C840" s="728" t="s">
        <v>4240</v>
      </c>
      <c r="D840" s="727" t="s">
        <v>1311</v>
      </c>
      <c r="E840" s="727" t="s">
        <v>328</v>
      </c>
      <c r="F840" s="818" t="s">
        <v>4899</v>
      </c>
      <c r="G840" s="728" t="s">
        <v>4246</v>
      </c>
      <c r="H840" s="728" t="s">
        <v>4900</v>
      </c>
      <c r="I840" s="819" t="s">
        <v>4869</v>
      </c>
      <c r="J840" s="717">
        <v>990</v>
      </c>
      <c r="K840" s="810"/>
      <c r="L840" s="820"/>
    </row>
    <row r="841" spans="1:12" ht="81" x14ac:dyDescent="0.75">
      <c r="A841" s="727">
        <v>839</v>
      </c>
      <c r="B841" s="801" t="s">
        <v>286</v>
      </c>
      <c r="C841" s="728" t="s">
        <v>4240</v>
      </c>
      <c r="D841" s="727" t="s">
        <v>1311</v>
      </c>
      <c r="E841" s="727" t="s">
        <v>328</v>
      </c>
      <c r="F841" s="818" t="s">
        <v>4901</v>
      </c>
      <c r="G841" s="728" t="s">
        <v>4246</v>
      </c>
      <c r="H841" s="728" t="s">
        <v>4900</v>
      </c>
      <c r="I841" s="819" t="s">
        <v>4902</v>
      </c>
      <c r="J841" s="717">
        <v>2970</v>
      </c>
      <c r="K841" s="810"/>
      <c r="L841" s="820"/>
    </row>
    <row r="842" spans="1:12" ht="54" x14ac:dyDescent="0.75">
      <c r="A842" s="727">
        <v>840</v>
      </c>
      <c r="B842" s="801" t="s">
        <v>286</v>
      </c>
      <c r="C842" s="728" t="s">
        <v>4240</v>
      </c>
      <c r="D842" s="727" t="s">
        <v>1311</v>
      </c>
      <c r="E842" s="727" t="s">
        <v>328</v>
      </c>
      <c r="F842" s="818" t="s">
        <v>4903</v>
      </c>
      <c r="G842" s="728" t="s">
        <v>4234</v>
      </c>
      <c r="H842" s="728" t="s">
        <v>4904</v>
      </c>
      <c r="I842" s="819" t="s">
        <v>4905</v>
      </c>
      <c r="J842" s="717">
        <v>1000</v>
      </c>
      <c r="K842" s="810"/>
      <c r="L842" s="820"/>
    </row>
    <row r="843" spans="1:12" ht="121.5" x14ac:dyDescent="0.75">
      <c r="A843" s="727">
        <v>841</v>
      </c>
      <c r="B843" s="801" t="s">
        <v>286</v>
      </c>
      <c r="C843" s="728" t="s">
        <v>4906</v>
      </c>
      <c r="D843" s="727" t="s">
        <v>1311</v>
      </c>
      <c r="E843" s="727" t="s">
        <v>328</v>
      </c>
      <c r="F843" s="818" t="s">
        <v>4907</v>
      </c>
      <c r="G843" s="728" t="s">
        <v>4908</v>
      </c>
      <c r="H843" s="728" t="s">
        <v>4909</v>
      </c>
      <c r="I843" s="819" t="s">
        <v>4910</v>
      </c>
      <c r="J843" s="717">
        <v>166.67</v>
      </c>
      <c r="K843" s="810"/>
      <c r="L843" s="820"/>
    </row>
    <row r="844" spans="1:12" ht="67.5" x14ac:dyDescent="0.75">
      <c r="A844" s="727">
        <v>842</v>
      </c>
      <c r="B844" s="801" t="s">
        <v>286</v>
      </c>
      <c r="C844" s="728" t="s">
        <v>4240</v>
      </c>
      <c r="D844" s="727" t="s">
        <v>1311</v>
      </c>
      <c r="E844" s="727" t="s">
        <v>328</v>
      </c>
      <c r="F844" s="818" t="s">
        <v>4911</v>
      </c>
      <c r="G844" s="728" t="s">
        <v>4246</v>
      </c>
      <c r="H844" s="728" t="s">
        <v>4912</v>
      </c>
      <c r="I844" s="819" t="s">
        <v>4858</v>
      </c>
      <c r="J844" s="717">
        <v>870</v>
      </c>
      <c r="K844" s="810"/>
      <c r="L844" s="820"/>
    </row>
    <row r="845" spans="1:12" ht="94.5" x14ac:dyDescent="0.75">
      <c r="A845" s="727">
        <v>843</v>
      </c>
      <c r="B845" s="801" t="s">
        <v>286</v>
      </c>
      <c r="C845" s="728" t="s">
        <v>4708</v>
      </c>
      <c r="D845" s="727" t="s">
        <v>1311</v>
      </c>
      <c r="E845" s="727" t="s">
        <v>328</v>
      </c>
      <c r="F845" s="818" t="s">
        <v>4913</v>
      </c>
      <c r="G845" s="728" t="s">
        <v>4366</v>
      </c>
      <c r="H845" s="728" t="s">
        <v>4914</v>
      </c>
      <c r="I845" s="819" t="s">
        <v>4902</v>
      </c>
      <c r="J845" s="717">
        <v>50</v>
      </c>
      <c r="K845" s="810"/>
      <c r="L845" s="820"/>
    </row>
    <row r="846" spans="1:12" ht="67.5" x14ac:dyDescent="0.75">
      <c r="A846" s="727">
        <v>844</v>
      </c>
      <c r="B846" s="801" t="s">
        <v>286</v>
      </c>
      <c r="C846" s="728" t="s">
        <v>4306</v>
      </c>
      <c r="D846" s="727" t="s">
        <v>1311</v>
      </c>
      <c r="E846" s="727" t="s">
        <v>328</v>
      </c>
      <c r="F846" s="818" t="s">
        <v>4915</v>
      </c>
      <c r="G846" s="728" t="s">
        <v>4307</v>
      </c>
      <c r="H846" s="728" t="s">
        <v>4308</v>
      </c>
      <c r="I846" s="819" t="s">
        <v>4916</v>
      </c>
      <c r="J846" s="717">
        <v>240</v>
      </c>
      <c r="K846" s="810"/>
      <c r="L846" s="820"/>
    </row>
    <row r="847" spans="1:12" ht="67.5" x14ac:dyDescent="0.75">
      <c r="A847" s="727">
        <v>845</v>
      </c>
      <c r="B847" s="801" t="s">
        <v>286</v>
      </c>
      <c r="C847" s="728" t="s">
        <v>4506</v>
      </c>
      <c r="D847" s="727" t="s">
        <v>1311</v>
      </c>
      <c r="E847" s="727" t="s">
        <v>328</v>
      </c>
      <c r="F847" s="818" t="s">
        <v>4917</v>
      </c>
      <c r="G847" s="728" t="s">
        <v>4234</v>
      </c>
      <c r="H847" s="728" t="s">
        <v>4918</v>
      </c>
      <c r="I847" s="819" t="s">
        <v>4919</v>
      </c>
      <c r="J847" s="717">
        <v>1050</v>
      </c>
      <c r="K847" s="810"/>
      <c r="L847" s="820"/>
    </row>
    <row r="848" spans="1:12" ht="94.5" x14ac:dyDescent="0.75">
      <c r="A848" s="727">
        <v>846</v>
      </c>
      <c r="B848" s="801" t="s">
        <v>286</v>
      </c>
      <c r="C848" s="728" t="s">
        <v>4727</v>
      </c>
      <c r="D848" s="727" t="s">
        <v>1311</v>
      </c>
      <c r="E848" s="727" t="s">
        <v>328</v>
      </c>
      <c r="F848" s="818" t="s">
        <v>4920</v>
      </c>
      <c r="G848" s="728" t="s">
        <v>4475</v>
      </c>
      <c r="H848" s="728" t="s">
        <v>4921</v>
      </c>
      <c r="I848" s="819" t="s">
        <v>4922</v>
      </c>
      <c r="J848" s="717">
        <v>100</v>
      </c>
      <c r="K848" s="810"/>
      <c r="L848" s="820"/>
    </row>
    <row r="849" spans="1:12" ht="54" x14ac:dyDescent="0.75">
      <c r="A849" s="727">
        <v>847</v>
      </c>
      <c r="B849" s="801" t="s">
        <v>286</v>
      </c>
      <c r="C849" s="728" t="s">
        <v>4276</v>
      </c>
      <c r="D849" s="727" t="s">
        <v>1311</v>
      </c>
      <c r="E849" s="727" t="s">
        <v>328</v>
      </c>
      <c r="F849" s="818" t="s">
        <v>4923</v>
      </c>
      <c r="G849" s="728" t="s">
        <v>4238</v>
      </c>
      <c r="H849" s="728" t="s">
        <v>4924</v>
      </c>
      <c r="I849" s="819" t="s">
        <v>4922</v>
      </c>
      <c r="J849" s="717">
        <v>120</v>
      </c>
      <c r="K849" s="810"/>
      <c r="L849" s="820"/>
    </row>
    <row r="850" spans="1:12" ht="54" x14ac:dyDescent="0.75">
      <c r="A850" s="727">
        <v>848</v>
      </c>
      <c r="B850" s="801" t="s">
        <v>286</v>
      </c>
      <c r="C850" s="728" t="s">
        <v>4673</v>
      </c>
      <c r="D850" s="727" t="s">
        <v>1311</v>
      </c>
      <c r="E850" s="727" t="s">
        <v>328</v>
      </c>
      <c r="F850" s="818" t="s">
        <v>4925</v>
      </c>
      <c r="G850" s="728" t="s">
        <v>4610</v>
      </c>
      <c r="H850" s="728" t="s">
        <v>4926</v>
      </c>
      <c r="I850" s="819" t="s">
        <v>4902</v>
      </c>
      <c r="J850" s="717">
        <v>110</v>
      </c>
      <c r="K850" s="810"/>
      <c r="L850" s="820"/>
    </row>
    <row r="851" spans="1:12" ht="81" x14ac:dyDescent="0.75">
      <c r="A851" s="727">
        <v>849</v>
      </c>
      <c r="B851" s="801" t="s">
        <v>286</v>
      </c>
      <c r="C851" s="728" t="s">
        <v>4517</v>
      </c>
      <c r="D851" s="727" t="s">
        <v>1311</v>
      </c>
      <c r="E851" s="727" t="s">
        <v>1300</v>
      </c>
      <c r="F851" s="818" t="s">
        <v>4927</v>
      </c>
      <c r="G851" s="728" t="s">
        <v>4226</v>
      </c>
      <c r="H851" s="728" t="s">
        <v>4878</v>
      </c>
      <c r="I851" s="819" t="s">
        <v>4858</v>
      </c>
      <c r="J851" s="717">
        <v>350</v>
      </c>
      <c r="K851" s="810"/>
      <c r="L851" s="820"/>
    </row>
    <row r="852" spans="1:12" ht="67.5" x14ac:dyDescent="0.75">
      <c r="A852" s="727">
        <v>850</v>
      </c>
      <c r="B852" s="801" t="s">
        <v>286</v>
      </c>
      <c r="C852" s="728" t="s">
        <v>4306</v>
      </c>
      <c r="D852" s="727" t="s">
        <v>1311</v>
      </c>
      <c r="E852" s="727" t="s">
        <v>328</v>
      </c>
      <c r="F852" s="818" t="s">
        <v>4928</v>
      </c>
      <c r="G852" s="728" t="s">
        <v>4307</v>
      </c>
      <c r="H852" s="728" t="s">
        <v>4308</v>
      </c>
      <c r="I852" s="819" t="s">
        <v>4929</v>
      </c>
      <c r="J852" s="717">
        <v>810</v>
      </c>
      <c r="K852" s="810"/>
      <c r="L852" s="820"/>
    </row>
    <row r="853" spans="1:12" ht="81" x14ac:dyDescent="0.75">
      <c r="A853" s="727">
        <v>851</v>
      </c>
      <c r="B853" s="801" t="s">
        <v>286</v>
      </c>
      <c r="C853" s="728" t="s">
        <v>4800</v>
      </c>
      <c r="D853" s="727" t="s">
        <v>1311</v>
      </c>
      <c r="E853" s="727" t="s">
        <v>328</v>
      </c>
      <c r="F853" s="818" t="s">
        <v>4930</v>
      </c>
      <c r="G853" s="728" t="s">
        <v>4234</v>
      </c>
      <c r="H853" s="728" t="s">
        <v>4235</v>
      </c>
      <c r="I853" s="819" t="s">
        <v>4931</v>
      </c>
      <c r="J853" s="717">
        <v>1850</v>
      </c>
      <c r="K853" s="810"/>
      <c r="L853" s="820"/>
    </row>
    <row r="854" spans="1:12" ht="67.5" x14ac:dyDescent="0.75">
      <c r="A854" s="727">
        <v>852</v>
      </c>
      <c r="B854" s="801" t="s">
        <v>286</v>
      </c>
      <c r="C854" s="728" t="s">
        <v>4932</v>
      </c>
      <c r="D854" s="727" t="s">
        <v>1311</v>
      </c>
      <c r="E854" s="727" t="s">
        <v>328</v>
      </c>
      <c r="F854" s="818" t="s">
        <v>4933</v>
      </c>
      <c r="G854" s="728" t="s">
        <v>4238</v>
      </c>
      <c r="H854" s="728" t="s">
        <v>4934</v>
      </c>
      <c r="I854" s="819" t="s">
        <v>4929</v>
      </c>
      <c r="J854" s="717">
        <v>145</v>
      </c>
      <c r="K854" s="810"/>
      <c r="L854" s="820"/>
    </row>
    <row r="855" spans="1:12" ht="94.5" x14ac:dyDescent="0.75">
      <c r="A855" s="727">
        <v>853</v>
      </c>
      <c r="B855" s="801" t="s">
        <v>286</v>
      </c>
      <c r="C855" s="728" t="s">
        <v>4935</v>
      </c>
      <c r="D855" s="727" t="s">
        <v>1311</v>
      </c>
      <c r="E855" s="727" t="s">
        <v>328</v>
      </c>
      <c r="F855" s="818" t="s">
        <v>4936</v>
      </c>
      <c r="G855" s="728" t="s">
        <v>4195</v>
      </c>
      <c r="H855" s="728" t="s">
        <v>4231</v>
      </c>
      <c r="I855" s="819" t="s">
        <v>4929</v>
      </c>
      <c r="J855" s="717">
        <v>1055.5</v>
      </c>
      <c r="K855" s="810"/>
      <c r="L855" s="820"/>
    </row>
    <row r="856" spans="1:12" ht="81" x14ac:dyDescent="0.75">
      <c r="A856" s="727">
        <v>854</v>
      </c>
      <c r="B856" s="801" t="s">
        <v>286</v>
      </c>
      <c r="C856" s="728" t="s">
        <v>4937</v>
      </c>
      <c r="D856" s="727" t="s">
        <v>1311</v>
      </c>
      <c r="E856" s="727" t="s">
        <v>1300</v>
      </c>
      <c r="F856" s="818" t="s">
        <v>4938</v>
      </c>
      <c r="G856" s="728" t="s">
        <v>4939</v>
      </c>
      <c r="H856" s="728" t="s">
        <v>4940</v>
      </c>
      <c r="I856" s="819" t="s">
        <v>4916</v>
      </c>
      <c r="J856" s="717">
        <v>1140</v>
      </c>
      <c r="K856" s="810"/>
      <c r="L856" s="820"/>
    </row>
    <row r="857" spans="1:12" ht="67.5" x14ac:dyDescent="0.75">
      <c r="A857" s="727">
        <v>855</v>
      </c>
      <c r="B857" s="801" t="s">
        <v>286</v>
      </c>
      <c r="C857" s="728" t="s">
        <v>4941</v>
      </c>
      <c r="D857" s="727" t="s">
        <v>1311</v>
      </c>
      <c r="E857" s="727" t="s">
        <v>328</v>
      </c>
      <c r="F857" s="818" t="s">
        <v>4942</v>
      </c>
      <c r="G857" s="728" t="s">
        <v>4610</v>
      </c>
      <c r="H857" s="728" t="s">
        <v>4943</v>
      </c>
      <c r="I857" s="819" t="s">
        <v>4929</v>
      </c>
      <c r="J857" s="717">
        <v>925</v>
      </c>
      <c r="K857" s="810"/>
      <c r="L857" s="820"/>
    </row>
    <row r="858" spans="1:12" ht="67.5" x14ac:dyDescent="0.75">
      <c r="A858" s="727">
        <v>856</v>
      </c>
      <c r="B858" s="801" t="s">
        <v>286</v>
      </c>
      <c r="C858" s="728" t="s">
        <v>4240</v>
      </c>
      <c r="D858" s="727" t="s">
        <v>1311</v>
      </c>
      <c r="E858" s="727" t="s">
        <v>328</v>
      </c>
      <c r="F858" s="818" t="s">
        <v>4944</v>
      </c>
      <c r="G858" s="728" t="s">
        <v>4238</v>
      </c>
      <c r="H858" s="728" t="s">
        <v>4511</v>
      </c>
      <c r="I858" s="819" t="s">
        <v>4929</v>
      </c>
      <c r="J858" s="717">
        <v>151.22</v>
      </c>
      <c r="K858" s="810"/>
      <c r="L858" s="820"/>
    </row>
    <row r="859" spans="1:12" ht="81" x14ac:dyDescent="0.75">
      <c r="A859" s="727">
        <v>857</v>
      </c>
      <c r="B859" s="801" t="s">
        <v>286</v>
      </c>
      <c r="C859" s="728" t="s">
        <v>4230</v>
      </c>
      <c r="D859" s="727" t="s">
        <v>1311</v>
      </c>
      <c r="E859" s="727" t="s">
        <v>328</v>
      </c>
      <c r="F859" s="818" t="s">
        <v>4945</v>
      </c>
      <c r="G859" s="728" t="s">
        <v>4946</v>
      </c>
      <c r="H859" s="728" t="s">
        <v>4947</v>
      </c>
      <c r="I859" s="819" t="s">
        <v>4948</v>
      </c>
      <c r="J859" s="717">
        <v>2600</v>
      </c>
      <c r="K859" s="810"/>
      <c r="L859" s="820"/>
    </row>
    <row r="860" spans="1:12" ht="67.5" x14ac:dyDescent="0.75">
      <c r="A860" s="727">
        <v>858</v>
      </c>
      <c r="B860" s="801" t="s">
        <v>286</v>
      </c>
      <c r="C860" s="728" t="s">
        <v>4306</v>
      </c>
      <c r="D860" s="727" t="s">
        <v>1311</v>
      </c>
      <c r="E860" s="727" t="s">
        <v>328</v>
      </c>
      <c r="F860" s="818" t="s">
        <v>4949</v>
      </c>
      <c r="G860" s="728" t="s">
        <v>4307</v>
      </c>
      <c r="H860" s="728" t="s">
        <v>4308</v>
      </c>
      <c r="I860" s="819" t="s">
        <v>4948</v>
      </c>
      <c r="J860" s="717">
        <v>480</v>
      </c>
      <c r="K860" s="810"/>
      <c r="L860" s="820"/>
    </row>
    <row r="861" spans="1:12" ht="40.5" x14ac:dyDescent="0.75">
      <c r="A861" s="727">
        <v>859</v>
      </c>
      <c r="B861" s="801" t="s">
        <v>286</v>
      </c>
      <c r="C861" s="728" t="s">
        <v>4950</v>
      </c>
      <c r="D861" s="727" t="s">
        <v>1311</v>
      </c>
      <c r="E861" s="727" t="s">
        <v>328</v>
      </c>
      <c r="F861" s="818" t="s">
        <v>4951</v>
      </c>
      <c r="G861" s="728" t="s">
        <v>4220</v>
      </c>
      <c r="H861" s="728" t="s">
        <v>4952</v>
      </c>
      <c r="I861" s="819" t="s">
        <v>4948</v>
      </c>
      <c r="J861" s="717">
        <v>710</v>
      </c>
      <c r="K861" s="810"/>
      <c r="L861" s="820"/>
    </row>
    <row r="862" spans="1:12" ht="81" x14ac:dyDescent="0.75">
      <c r="A862" s="727">
        <v>860</v>
      </c>
      <c r="B862" s="801" t="s">
        <v>286</v>
      </c>
      <c r="C862" s="728" t="s">
        <v>4233</v>
      </c>
      <c r="D862" s="727" t="s">
        <v>1311</v>
      </c>
      <c r="E862" s="727" t="s">
        <v>328</v>
      </c>
      <c r="F862" s="818" t="s">
        <v>4953</v>
      </c>
      <c r="G862" s="728" t="s">
        <v>4234</v>
      </c>
      <c r="H862" s="728" t="s">
        <v>4235</v>
      </c>
      <c r="I862" s="819" t="s">
        <v>4954</v>
      </c>
      <c r="J862" s="717">
        <v>3520</v>
      </c>
      <c r="K862" s="810"/>
      <c r="L862" s="820"/>
    </row>
    <row r="863" spans="1:12" ht="67.5" x14ac:dyDescent="0.75">
      <c r="A863" s="727">
        <v>861</v>
      </c>
      <c r="B863" s="801" t="s">
        <v>286</v>
      </c>
      <c r="C863" s="728" t="s">
        <v>4240</v>
      </c>
      <c r="D863" s="727" t="s">
        <v>1311</v>
      </c>
      <c r="E863" s="727" t="s">
        <v>328</v>
      </c>
      <c r="F863" s="818" t="s">
        <v>4955</v>
      </c>
      <c r="G863" s="728" t="s">
        <v>4242</v>
      </c>
      <c r="H863" s="728" t="s">
        <v>4511</v>
      </c>
      <c r="I863" s="819" t="s">
        <v>4948</v>
      </c>
      <c r="J863" s="717">
        <v>380</v>
      </c>
      <c r="K863" s="810"/>
      <c r="L863" s="820"/>
    </row>
    <row r="864" spans="1:12" ht="67.5" x14ac:dyDescent="0.75">
      <c r="A864" s="727">
        <v>862</v>
      </c>
      <c r="B864" s="801" t="s">
        <v>286</v>
      </c>
      <c r="C864" s="728" t="s">
        <v>4956</v>
      </c>
      <c r="D864" s="727" t="s">
        <v>1311</v>
      </c>
      <c r="E864" s="727" t="s">
        <v>328</v>
      </c>
      <c r="F864" s="818" t="s">
        <v>4957</v>
      </c>
      <c r="G864" s="728" t="s">
        <v>4056</v>
      </c>
      <c r="H864" s="728" t="s">
        <v>4958</v>
      </c>
      <c r="I864" s="819" t="s">
        <v>4959</v>
      </c>
      <c r="J864" s="717">
        <v>800</v>
      </c>
      <c r="K864" s="810"/>
      <c r="L864" s="820"/>
    </row>
    <row r="865" spans="1:12" ht="54" x14ac:dyDescent="0.75">
      <c r="A865" s="727">
        <v>863</v>
      </c>
      <c r="B865" s="801" t="s">
        <v>286</v>
      </c>
      <c r="C865" s="728" t="s">
        <v>4817</v>
      </c>
      <c r="D865" s="727" t="s">
        <v>1311</v>
      </c>
      <c r="E865" s="727" t="s">
        <v>1300</v>
      </c>
      <c r="F865" s="818" t="s">
        <v>4960</v>
      </c>
      <c r="G865" s="728" t="s">
        <v>4234</v>
      </c>
      <c r="H865" s="728" t="s">
        <v>4904</v>
      </c>
      <c r="I865" s="819" t="s">
        <v>4948</v>
      </c>
      <c r="J865" s="717">
        <v>300</v>
      </c>
      <c r="K865" s="810"/>
      <c r="L865" s="820"/>
    </row>
    <row r="866" spans="1:12" ht="94.5" x14ac:dyDescent="0.75">
      <c r="A866" s="727">
        <v>864</v>
      </c>
      <c r="B866" s="801" t="s">
        <v>286</v>
      </c>
      <c r="C866" s="728" t="s">
        <v>4961</v>
      </c>
      <c r="D866" s="727" t="s">
        <v>1311</v>
      </c>
      <c r="E866" s="727" t="s">
        <v>1300</v>
      </c>
      <c r="F866" s="818" t="s">
        <v>4962</v>
      </c>
      <c r="G866" s="728" t="s">
        <v>4025</v>
      </c>
      <c r="H866" s="728" t="s">
        <v>4963</v>
      </c>
      <c r="I866" s="819" t="s">
        <v>4959</v>
      </c>
      <c r="J866" s="717">
        <v>4080</v>
      </c>
      <c r="K866" s="810"/>
      <c r="L866" s="820"/>
    </row>
    <row r="867" spans="1:12" ht="54" x14ac:dyDescent="0.75">
      <c r="A867" s="727">
        <v>865</v>
      </c>
      <c r="B867" s="801" t="s">
        <v>286</v>
      </c>
      <c r="C867" s="728" t="s">
        <v>4240</v>
      </c>
      <c r="D867" s="727" t="s">
        <v>1311</v>
      </c>
      <c r="E867" s="727" t="s">
        <v>328</v>
      </c>
      <c r="F867" s="818" t="s">
        <v>4964</v>
      </c>
      <c r="G867" s="728" t="s">
        <v>4242</v>
      </c>
      <c r="H867" s="728" t="s">
        <v>4965</v>
      </c>
      <c r="I867" s="819" t="s">
        <v>4966</v>
      </c>
      <c r="J867" s="717">
        <v>360</v>
      </c>
      <c r="K867" s="810"/>
      <c r="L867" s="820"/>
    </row>
    <row r="868" spans="1:12" ht="67.5" x14ac:dyDescent="0.75">
      <c r="A868" s="821">
        <v>866</v>
      </c>
      <c r="B868" s="822" t="s">
        <v>288</v>
      </c>
      <c r="C868" s="823" t="s">
        <v>2437</v>
      </c>
      <c r="D868" s="821" t="s">
        <v>1277</v>
      </c>
      <c r="E868" s="821" t="s">
        <v>328</v>
      </c>
      <c r="F868" s="824" t="s">
        <v>4967</v>
      </c>
      <c r="G868" s="823" t="s">
        <v>4968</v>
      </c>
      <c r="H868" s="823" t="s">
        <v>4969</v>
      </c>
      <c r="I868" s="731" t="s">
        <v>2441</v>
      </c>
      <c r="J868" s="735">
        <v>5000</v>
      </c>
      <c r="K868" s="825"/>
      <c r="L868" s="826"/>
    </row>
    <row r="869" spans="1:12" ht="81" x14ac:dyDescent="0.75">
      <c r="A869" s="821">
        <v>867</v>
      </c>
      <c r="B869" s="822" t="s">
        <v>288</v>
      </c>
      <c r="C869" s="823" t="s">
        <v>2437</v>
      </c>
      <c r="D869" s="821" t="s">
        <v>1277</v>
      </c>
      <c r="E869" s="821" t="s">
        <v>328</v>
      </c>
      <c r="F869" s="824" t="s">
        <v>4970</v>
      </c>
      <c r="G869" s="823" t="s">
        <v>4971</v>
      </c>
      <c r="H869" s="823" t="s">
        <v>4972</v>
      </c>
      <c r="I869" s="731" t="s">
        <v>2445</v>
      </c>
      <c r="J869" s="735">
        <v>13027</v>
      </c>
      <c r="K869" s="825"/>
      <c r="L869" s="826"/>
    </row>
    <row r="870" spans="1:12" ht="243" x14ac:dyDescent="0.75">
      <c r="A870" s="821">
        <v>868</v>
      </c>
      <c r="B870" s="822" t="s">
        <v>288</v>
      </c>
      <c r="C870" s="823" t="s">
        <v>1738</v>
      </c>
      <c r="D870" s="821" t="s">
        <v>1277</v>
      </c>
      <c r="E870" s="821" t="s">
        <v>328</v>
      </c>
      <c r="F870" s="824" t="s">
        <v>4973</v>
      </c>
      <c r="G870" s="823" t="s">
        <v>2379</v>
      </c>
      <c r="H870" s="823" t="s">
        <v>4974</v>
      </c>
      <c r="I870" s="731" t="s">
        <v>1766</v>
      </c>
      <c r="J870" s="735">
        <v>4695</v>
      </c>
      <c r="K870" s="825"/>
      <c r="L870" s="826"/>
    </row>
    <row r="871" spans="1:12" ht="67.5" x14ac:dyDescent="0.75">
      <c r="A871" s="821">
        <v>869</v>
      </c>
      <c r="B871" s="822" t="s">
        <v>288</v>
      </c>
      <c r="C871" s="823" t="s">
        <v>1776</v>
      </c>
      <c r="D871" s="821" t="s">
        <v>1277</v>
      </c>
      <c r="E871" s="821" t="s">
        <v>328</v>
      </c>
      <c r="F871" s="824" t="s">
        <v>4975</v>
      </c>
      <c r="G871" s="823" t="s">
        <v>4968</v>
      </c>
      <c r="H871" s="823" t="s">
        <v>4976</v>
      </c>
      <c r="I871" s="731" t="s">
        <v>3116</v>
      </c>
      <c r="J871" s="735">
        <v>3016</v>
      </c>
      <c r="K871" s="825"/>
      <c r="L871" s="826"/>
    </row>
    <row r="872" spans="1:12" ht="94.5" x14ac:dyDescent="0.75">
      <c r="A872" s="821">
        <v>870</v>
      </c>
      <c r="B872" s="822" t="s">
        <v>288</v>
      </c>
      <c r="C872" s="823" t="s">
        <v>1776</v>
      </c>
      <c r="D872" s="821" t="s">
        <v>1277</v>
      </c>
      <c r="E872" s="821" t="s">
        <v>328</v>
      </c>
      <c r="F872" s="824" t="s">
        <v>4977</v>
      </c>
      <c r="G872" s="823" t="s">
        <v>4978</v>
      </c>
      <c r="H872" s="823" t="s">
        <v>4979</v>
      </c>
      <c r="I872" s="731" t="s">
        <v>3116</v>
      </c>
      <c r="J872" s="735">
        <v>2779</v>
      </c>
      <c r="K872" s="825"/>
      <c r="L872" s="826"/>
    </row>
    <row r="873" spans="1:12" ht="108" x14ac:dyDescent="0.75">
      <c r="A873" s="821">
        <v>871</v>
      </c>
      <c r="B873" s="822" t="s">
        <v>288</v>
      </c>
      <c r="C873" s="823" t="s">
        <v>1776</v>
      </c>
      <c r="D873" s="821" t="s">
        <v>1277</v>
      </c>
      <c r="E873" s="821" t="s">
        <v>328</v>
      </c>
      <c r="F873" s="824" t="s">
        <v>2930</v>
      </c>
      <c r="G873" s="823" t="s">
        <v>2379</v>
      </c>
      <c r="H873" s="823" t="s">
        <v>4980</v>
      </c>
      <c r="I873" s="731" t="s">
        <v>2222</v>
      </c>
      <c r="J873" s="735">
        <v>41156</v>
      </c>
      <c r="K873" s="825"/>
      <c r="L873" s="826"/>
    </row>
    <row r="874" spans="1:12" ht="67.5" x14ac:dyDescent="0.75">
      <c r="A874" s="821">
        <v>872</v>
      </c>
      <c r="B874" s="822" t="s">
        <v>288</v>
      </c>
      <c r="C874" s="823" t="s">
        <v>1776</v>
      </c>
      <c r="D874" s="821" t="s">
        <v>1277</v>
      </c>
      <c r="E874" s="821" t="s">
        <v>328</v>
      </c>
      <c r="F874" s="824" t="s">
        <v>4981</v>
      </c>
      <c r="G874" s="823" t="s">
        <v>4982</v>
      </c>
      <c r="H874" s="823" t="s">
        <v>4983</v>
      </c>
      <c r="I874" s="731" t="s">
        <v>2524</v>
      </c>
      <c r="J874" s="735">
        <v>0</v>
      </c>
      <c r="K874" s="825"/>
      <c r="L874" s="826"/>
    </row>
    <row r="875" spans="1:12" ht="81" x14ac:dyDescent="0.75">
      <c r="A875" s="821">
        <v>873</v>
      </c>
      <c r="B875" s="822" t="s">
        <v>288</v>
      </c>
      <c r="C875" s="823" t="s">
        <v>1776</v>
      </c>
      <c r="D875" s="821" t="s">
        <v>1277</v>
      </c>
      <c r="E875" s="821" t="s">
        <v>328</v>
      </c>
      <c r="F875" s="827" t="s">
        <v>2975</v>
      </c>
      <c r="G875" s="823" t="s">
        <v>4984</v>
      </c>
      <c r="H875" s="823" t="s">
        <v>2976</v>
      </c>
      <c r="I875" s="731" t="s">
        <v>1766</v>
      </c>
      <c r="J875" s="735">
        <v>4764</v>
      </c>
      <c r="K875" s="825"/>
      <c r="L875" s="826"/>
    </row>
    <row r="876" spans="1:12" ht="94.5" x14ac:dyDescent="0.75">
      <c r="A876" s="821">
        <v>874</v>
      </c>
      <c r="B876" s="822" t="s">
        <v>288</v>
      </c>
      <c r="C876" s="823" t="s">
        <v>1776</v>
      </c>
      <c r="D876" s="821" t="s">
        <v>1277</v>
      </c>
      <c r="E876" s="821" t="s">
        <v>328</v>
      </c>
      <c r="F876" s="827" t="s">
        <v>4985</v>
      </c>
      <c r="G876" s="823" t="s">
        <v>4986</v>
      </c>
      <c r="H876" s="823" t="s">
        <v>4987</v>
      </c>
      <c r="I876" s="827">
        <v>2021</v>
      </c>
      <c r="J876" s="735">
        <v>5000</v>
      </c>
      <c r="K876" s="825"/>
      <c r="L876" s="826"/>
    </row>
    <row r="877" spans="1:12" ht="67.5" x14ac:dyDescent="0.75">
      <c r="A877" s="821">
        <v>875</v>
      </c>
      <c r="B877" s="822" t="s">
        <v>288</v>
      </c>
      <c r="C877" s="823" t="s">
        <v>4988</v>
      </c>
      <c r="D877" s="821" t="s">
        <v>1277</v>
      </c>
      <c r="E877" s="821" t="s">
        <v>1300</v>
      </c>
      <c r="F877" s="827" t="s">
        <v>4989</v>
      </c>
      <c r="G877" s="823" t="s">
        <v>4990</v>
      </c>
      <c r="H877" s="823" t="s">
        <v>4991</v>
      </c>
      <c r="I877" s="827" t="s">
        <v>2524</v>
      </c>
      <c r="J877" s="735">
        <v>8220</v>
      </c>
      <c r="K877" s="825"/>
      <c r="L877" s="826"/>
    </row>
    <row r="878" spans="1:12" ht="94.5" x14ac:dyDescent="0.75">
      <c r="A878" s="821">
        <v>876</v>
      </c>
      <c r="B878" s="822" t="s">
        <v>288</v>
      </c>
      <c r="C878" s="823" t="s">
        <v>4992</v>
      </c>
      <c r="D878" s="821" t="s">
        <v>1277</v>
      </c>
      <c r="E878" s="821" t="s">
        <v>328</v>
      </c>
      <c r="F878" s="733" t="s">
        <v>4993</v>
      </c>
      <c r="G878" s="823" t="s">
        <v>2379</v>
      </c>
      <c r="H878" s="823" t="s">
        <v>4994</v>
      </c>
      <c r="I878" s="827" t="s">
        <v>2441</v>
      </c>
      <c r="J878" s="735">
        <v>16813</v>
      </c>
      <c r="K878" s="825"/>
      <c r="L878" s="826"/>
    </row>
    <row r="879" spans="1:12" ht="121.5" x14ac:dyDescent="0.75">
      <c r="A879" s="821">
        <v>877</v>
      </c>
      <c r="B879" s="822" t="s">
        <v>288</v>
      </c>
      <c r="C879" s="823" t="s">
        <v>2700</v>
      </c>
      <c r="D879" s="821" t="s">
        <v>1277</v>
      </c>
      <c r="E879" s="821" t="s">
        <v>1300</v>
      </c>
      <c r="F879" s="733" t="s">
        <v>4995</v>
      </c>
      <c r="G879" s="823" t="s">
        <v>4971</v>
      </c>
      <c r="H879" s="823" t="s">
        <v>4996</v>
      </c>
      <c r="I879" s="827" t="s">
        <v>1766</v>
      </c>
      <c r="J879" s="735">
        <v>84005.63</v>
      </c>
      <c r="K879" s="825"/>
      <c r="L879" s="826"/>
    </row>
    <row r="880" spans="1:12" ht="94.5" x14ac:dyDescent="0.75">
      <c r="A880" s="821">
        <v>878</v>
      </c>
      <c r="B880" s="822" t="s">
        <v>288</v>
      </c>
      <c r="C880" s="823" t="s">
        <v>4997</v>
      </c>
      <c r="D880" s="821" t="s">
        <v>1277</v>
      </c>
      <c r="E880" s="821" t="s">
        <v>328</v>
      </c>
      <c r="F880" s="733" t="s">
        <v>4998</v>
      </c>
      <c r="G880" s="823" t="s">
        <v>4978</v>
      </c>
      <c r="H880" s="823" t="s">
        <v>4999</v>
      </c>
      <c r="I880" s="827" t="s">
        <v>1757</v>
      </c>
      <c r="J880" s="735">
        <v>30056.201999999997</v>
      </c>
      <c r="K880" s="825"/>
      <c r="L880" s="826"/>
    </row>
    <row r="881" spans="1:12" ht="162" x14ac:dyDescent="0.75">
      <c r="A881" s="821">
        <v>879</v>
      </c>
      <c r="B881" s="822" t="s">
        <v>288</v>
      </c>
      <c r="C881" s="823" t="s">
        <v>4997</v>
      </c>
      <c r="D881" s="821" t="s">
        <v>1277</v>
      </c>
      <c r="E881" s="821" t="s">
        <v>328</v>
      </c>
      <c r="F881" s="733" t="s">
        <v>5000</v>
      </c>
      <c r="G881" s="823" t="s">
        <v>5001</v>
      </c>
      <c r="H881" s="823" t="s">
        <v>5002</v>
      </c>
      <c r="I881" s="827" t="s">
        <v>2222</v>
      </c>
      <c r="J881" s="735">
        <v>20162.39</v>
      </c>
      <c r="K881" s="825"/>
      <c r="L881" s="826"/>
    </row>
    <row r="882" spans="1:12" ht="162" x14ac:dyDescent="0.75">
      <c r="A882" s="821">
        <v>880</v>
      </c>
      <c r="B882" s="822" t="s">
        <v>288</v>
      </c>
      <c r="C882" s="823" t="s">
        <v>4997</v>
      </c>
      <c r="D882" s="821" t="s">
        <v>1277</v>
      </c>
      <c r="E882" s="821" t="s">
        <v>328</v>
      </c>
      <c r="F882" s="733" t="s">
        <v>5003</v>
      </c>
      <c r="G882" s="823" t="s">
        <v>5004</v>
      </c>
      <c r="H882" s="823" t="s">
        <v>5005</v>
      </c>
      <c r="I882" s="827" t="s">
        <v>2222</v>
      </c>
      <c r="J882" s="735">
        <v>57322.830000000009</v>
      </c>
      <c r="K882" s="825"/>
      <c r="L882" s="826"/>
    </row>
    <row r="883" spans="1:12" ht="148.5" x14ac:dyDescent="0.75">
      <c r="A883" s="821">
        <v>881</v>
      </c>
      <c r="B883" s="822" t="s">
        <v>288</v>
      </c>
      <c r="C883" s="823" t="s">
        <v>4997</v>
      </c>
      <c r="D883" s="821" t="s">
        <v>1277</v>
      </c>
      <c r="E883" s="821" t="s">
        <v>328</v>
      </c>
      <c r="F883" s="733" t="s">
        <v>3508</v>
      </c>
      <c r="G883" s="823" t="s">
        <v>5006</v>
      </c>
      <c r="H883" s="823" t="s">
        <v>5007</v>
      </c>
      <c r="I883" s="827" t="s">
        <v>2222</v>
      </c>
      <c r="J883" s="735">
        <v>51642.06</v>
      </c>
      <c r="K883" s="825"/>
      <c r="L883" s="826"/>
    </row>
    <row r="884" spans="1:12" ht="121.5" x14ac:dyDescent="0.75">
      <c r="A884" s="821">
        <v>882</v>
      </c>
      <c r="B884" s="822" t="s">
        <v>288</v>
      </c>
      <c r="C884" s="823" t="s">
        <v>4997</v>
      </c>
      <c r="D884" s="821" t="s">
        <v>1277</v>
      </c>
      <c r="E884" s="821" t="s">
        <v>328</v>
      </c>
      <c r="F884" s="733" t="s">
        <v>5008</v>
      </c>
      <c r="G884" s="823" t="s">
        <v>5004</v>
      </c>
      <c r="H884" s="823" t="s">
        <v>5009</v>
      </c>
      <c r="I884" s="827" t="s">
        <v>2222</v>
      </c>
      <c r="J884" s="735">
        <v>38284.93</v>
      </c>
      <c r="K884" s="825"/>
      <c r="L884" s="826"/>
    </row>
    <row r="885" spans="1:12" ht="108" x14ac:dyDescent="0.75">
      <c r="A885" s="821">
        <v>883</v>
      </c>
      <c r="B885" s="822" t="s">
        <v>288</v>
      </c>
      <c r="C885" s="823" t="s">
        <v>4997</v>
      </c>
      <c r="D885" s="821" t="s">
        <v>1277</v>
      </c>
      <c r="E885" s="821" t="s">
        <v>328</v>
      </c>
      <c r="F885" s="733" t="s">
        <v>2999</v>
      </c>
      <c r="G885" s="823" t="s">
        <v>5004</v>
      </c>
      <c r="H885" s="823" t="s">
        <v>5010</v>
      </c>
      <c r="I885" s="827" t="s">
        <v>4012</v>
      </c>
      <c r="J885" s="735">
        <v>32634.080000000002</v>
      </c>
      <c r="K885" s="825"/>
      <c r="L885" s="826"/>
    </row>
    <row r="886" spans="1:12" ht="94.5" x14ac:dyDescent="0.75">
      <c r="A886" s="821">
        <v>884</v>
      </c>
      <c r="B886" s="822" t="s">
        <v>288</v>
      </c>
      <c r="C886" s="823" t="s">
        <v>4997</v>
      </c>
      <c r="D886" s="821" t="s">
        <v>1277</v>
      </c>
      <c r="E886" s="821" t="s">
        <v>328</v>
      </c>
      <c r="F886" s="733" t="s">
        <v>5011</v>
      </c>
      <c r="G886" s="823" t="s">
        <v>2379</v>
      </c>
      <c r="H886" s="823" t="s">
        <v>5012</v>
      </c>
      <c r="I886" s="827" t="s">
        <v>1757</v>
      </c>
      <c r="J886" s="735">
        <v>17157.436999999998</v>
      </c>
      <c r="K886" s="825"/>
      <c r="L886" s="826"/>
    </row>
    <row r="887" spans="1:12" ht="81" x14ac:dyDescent="0.75">
      <c r="A887" s="821">
        <v>885</v>
      </c>
      <c r="B887" s="822" t="s">
        <v>288</v>
      </c>
      <c r="C887" s="823" t="s">
        <v>4997</v>
      </c>
      <c r="D887" s="821" t="s">
        <v>1277</v>
      </c>
      <c r="E887" s="821" t="s">
        <v>328</v>
      </c>
      <c r="F887" s="733" t="s">
        <v>4213</v>
      </c>
      <c r="G887" s="823" t="s">
        <v>2379</v>
      </c>
      <c r="H887" s="823" t="s">
        <v>5013</v>
      </c>
      <c r="I887" s="827" t="s">
        <v>2222</v>
      </c>
      <c r="J887" s="735">
        <v>29281.939999999995</v>
      </c>
      <c r="K887" s="825"/>
      <c r="L887" s="826"/>
    </row>
    <row r="888" spans="1:12" ht="40.5" x14ac:dyDescent="0.75">
      <c r="A888" s="821">
        <v>886</v>
      </c>
      <c r="B888" s="822" t="s">
        <v>288</v>
      </c>
      <c r="C888" s="823" t="s">
        <v>2139</v>
      </c>
      <c r="D888" s="821" t="s">
        <v>1311</v>
      </c>
      <c r="E888" s="821" t="s">
        <v>389</v>
      </c>
      <c r="F888" s="733" t="s">
        <v>5014</v>
      </c>
      <c r="G888" s="823" t="s">
        <v>2379</v>
      </c>
      <c r="H888" s="823" t="s">
        <v>5015</v>
      </c>
      <c r="I888" s="827">
        <v>2021</v>
      </c>
      <c r="J888" s="735">
        <v>2500</v>
      </c>
      <c r="K888" s="825"/>
      <c r="L888" s="826"/>
    </row>
    <row r="889" spans="1:12" ht="27" x14ac:dyDescent="0.75">
      <c r="A889" s="821">
        <v>887</v>
      </c>
      <c r="B889" s="822" t="s">
        <v>288</v>
      </c>
      <c r="C889" s="823" t="s">
        <v>5016</v>
      </c>
      <c r="D889" s="821" t="s">
        <v>1311</v>
      </c>
      <c r="E889" s="821" t="s">
        <v>389</v>
      </c>
      <c r="F889" s="733" t="s">
        <v>5017</v>
      </c>
      <c r="G889" s="823" t="s">
        <v>2379</v>
      </c>
      <c r="H889" s="823" t="s">
        <v>5018</v>
      </c>
      <c r="I889" s="827">
        <v>2021</v>
      </c>
      <c r="J889" s="735">
        <v>5562</v>
      </c>
      <c r="K889" s="825"/>
      <c r="L889" s="826"/>
    </row>
    <row r="890" spans="1:12" ht="81" x14ac:dyDescent="0.75">
      <c r="A890" s="821">
        <v>888</v>
      </c>
      <c r="B890" s="822" t="s">
        <v>288</v>
      </c>
      <c r="C890" s="823" t="s">
        <v>5019</v>
      </c>
      <c r="D890" s="821" t="s">
        <v>1311</v>
      </c>
      <c r="E890" s="821" t="s">
        <v>328</v>
      </c>
      <c r="F890" s="738" t="s">
        <v>5020</v>
      </c>
      <c r="G890" s="823" t="s">
        <v>5021</v>
      </c>
      <c r="H890" s="823" t="s">
        <v>5022</v>
      </c>
      <c r="I890" s="827">
        <v>2021</v>
      </c>
      <c r="J890" s="735">
        <v>5000</v>
      </c>
      <c r="K890" s="825"/>
      <c r="L890" s="826"/>
    </row>
    <row r="891" spans="1:12" ht="216" x14ac:dyDescent="0.75">
      <c r="A891" s="821">
        <v>889</v>
      </c>
      <c r="B891" s="822" t="s">
        <v>288</v>
      </c>
      <c r="C891" s="823" t="s">
        <v>5023</v>
      </c>
      <c r="D891" s="821" t="s">
        <v>1311</v>
      </c>
      <c r="E891" s="821" t="s">
        <v>328</v>
      </c>
      <c r="F891" s="738" t="s">
        <v>5024</v>
      </c>
      <c r="G891" s="823" t="s">
        <v>5021</v>
      </c>
      <c r="H891" s="823" t="s">
        <v>5025</v>
      </c>
      <c r="I891" s="827">
        <v>2021</v>
      </c>
      <c r="J891" s="735">
        <v>8400</v>
      </c>
      <c r="K891" s="825"/>
      <c r="L891" s="826"/>
    </row>
    <row r="892" spans="1:12" ht="108" x14ac:dyDescent="0.75">
      <c r="A892" s="741">
        <v>890</v>
      </c>
      <c r="B892" s="828" t="s">
        <v>2393</v>
      </c>
      <c r="C892" s="829" t="s">
        <v>5026</v>
      </c>
      <c r="D892" s="741" t="s">
        <v>1277</v>
      </c>
      <c r="E892" s="741" t="s">
        <v>1300</v>
      </c>
      <c r="F892" s="830"/>
      <c r="G892" s="829" t="s">
        <v>5027</v>
      </c>
      <c r="H892" s="829" t="s">
        <v>5028</v>
      </c>
      <c r="I892" s="831" t="s">
        <v>2219</v>
      </c>
      <c r="J892" s="745">
        <v>0</v>
      </c>
      <c r="K892" s="746"/>
      <c r="L892" s="832"/>
    </row>
    <row r="893" spans="1:12" ht="148.5" x14ac:dyDescent="0.75">
      <c r="A893" s="741">
        <v>891</v>
      </c>
      <c r="B893" s="828" t="s">
        <v>2393</v>
      </c>
      <c r="C893" s="829" t="s">
        <v>5029</v>
      </c>
      <c r="D893" s="741" t="s">
        <v>1277</v>
      </c>
      <c r="E893" s="741" t="s">
        <v>1300</v>
      </c>
      <c r="F893" s="830"/>
      <c r="G893" s="829" t="s">
        <v>5027</v>
      </c>
      <c r="H893" s="829" t="s">
        <v>5030</v>
      </c>
      <c r="I893" s="831" t="s">
        <v>2441</v>
      </c>
      <c r="J893" s="745">
        <v>50141.95</v>
      </c>
      <c r="K893" s="833"/>
      <c r="L893" s="832"/>
    </row>
    <row r="894" spans="1:12" ht="148.5" x14ac:dyDescent="0.75">
      <c r="A894" s="741">
        <v>892</v>
      </c>
      <c r="B894" s="828" t="s">
        <v>2393</v>
      </c>
      <c r="C894" s="829" t="s">
        <v>5029</v>
      </c>
      <c r="D894" s="741" t="s">
        <v>1277</v>
      </c>
      <c r="E894" s="741" t="s">
        <v>1300</v>
      </c>
      <c r="F894" s="830"/>
      <c r="G894" s="829" t="s">
        <v>5027</v>
      </c>
      <c r="H894" s="829" t="s">
        <v>5031</v>
      </c>
      <c r="I894" s="831" t="s">
        <v>5032</v>
      </c>
      <c r="J894" s="745">
        <v>0</v>
      </c>
      <c r="K894" s="833"/>
      <c r="L894" s="832"/>
    </row>
    <row r="895" spans="1:12" ht="121.5" x14ac:dyDescent="0.75">
      <c r="A895" s="741">
        <v>893</v>
      </c>
      <c r="B895" s="828" t="s">
        <v>2393</v>
      </c>
      <c r="C895" s="829" t="s">
        <v>5029</v>
      </c>
      <c r="D895" s="741" t="s">
        <v>1277</v>
      </c>
      <c r="E895" s="741" t="s">
        <v>1300</v>
      </c>
      <c r="F895" s="830"/>
      <c r="G895" s="829" t="s">
        <v>5033</v>
      </c>
      <c r="H895" s="829" t="s">
        <v>5034</v>
      </c>
      <c r="I895" s="831" t="s">
        <v>1757</v>
      </c>
      <c r="J895" s="745">
        <v>33945.72</v>
      </c>
      <c r="K895" s="833"/>
      <c r="L895" s="834"/>
    </row>
    <row r="896" spans="1:12" ht="162" x14ac:dyDescent="0.75">
      <c r="A896" s="741">
        <v>894</v>
      </c>
      <c r="B896" s="828" t="s">
        <v>2393</v>
      </c>
      <c r="C896" s="829" t="s">
        <v>5029</v>
      </c>
      <c r="D896" s="741" t="s">
        <v>1277</v>
      </c>
      <c r="E896" s="741" t="s">
        <v>1300</v>
      </c>
      <c r="F896" s="830"/>
      <c r="G896" s="829" t="s">
        <v>5027</v>
      </c>
      <c r="H896" s="829" t="s">
        <v>5035</v>
      </c>
      <c r="I896" s="831" t="s">
        <v>1757</v>
      </c>
      <c r="J896" s="745">
        <v>18408.75</v>
      </c>
      <c r="K896" s="833"/>
      <c r="L896" s="834"/>
    </row>
    <row r="897" spans="1:12" ht="67.5" x14ac:dyDescent="0.75">
      <c r="A897" s="741">
        <v>895</v>
      </c>
      <c r="B897" s="828" t="s">
        <v>2393</v>
      </c>
      <c r="C897" s="829" t="s">
        <v>5029</v>
      </c>
      <c r="D897" s="741" t="s">
        <v>1277</v>
      </c>
      <c r="E897" s="741" t="s">
        <v>1300</v>
      </c>
      <c r="F897" s="830"/>
      <c r="G897" s="829" t="s">
        <v>5027</v>
      </c>
      <c r="H897" s="829" t="s">
        <v>5036</v>
      </c>
      <c r="I897" s="831" t="s">
        <v>1757</v>
      </c>
      <c r="J897" s="745">
        <v>5400.79</v>
      </c>
      <c r="K897" s="833"/>
      <c r="L897" s="834"/>
    </row>
    <row r="898" spans="1:12" ht="67.5" x14ac:dyDescent="0.75">
      <c r="A898" s="741">
        <v>896</v>
      </c>
      <c r="B898" s="828" t="s">
        <v>2393</v>
      </c>
      <c r="C898" s="829" t="s">
        <v>2437</v>
      </c>
      <c r="D898" s="741" t="s">
        <v>1277</v>
      </c>
      <c r="E898" s="741" t="s">
        <v>328</v>
      </c>
      <c r="F898" s="835" t="s">
        <v>5037</v>
      </c>
      <c r="G898" s="829" t="s">
        <v>5038</v>
      </c>
      <c r="H898" s="829" t="s">
        <v>5039</v>
      </c>
      <c r="I898" s="831" t="s">
        <v>2524</v>
      </c>
      <c r="J898" s="745">
        <v>6814</v>
      </c>
      <c r="K898" s="836"/>
      <c r="L898" s="837"/>
    </row>
    <row r="899" spans="1:12" ht="67.5" x14ac:dyDescent="0.75">
      <c r="A899" s="741">
        <v>897</v>
      </c>
      <c r="B899" s="828" t="s">
        <v>2393</v>
      </c>
      <c r="C899" s="829" t="s">
        <v>5040</v>
      </c>
      <c r="D899" s="741" t="s">
        <v>1311</v>
      </c>
      <c r="E899" s="741" t="s">
        <v>328</v>
      </c>
      <c r="F899" s="742" t="s">
        <v>5041</v>
      </c>
      <c r="G899" s="829" t="s">
        <v>5042</v>
      </c>
      <c r="H899" s="829" t="s">
        <v>5043</v>
      </c>
      <c r="I899" s="739" t="s">
        <v>2272</v>
      </c>
      <c r="J899" s="745">
        <v>60000</v>
      </c>
      <c r="K899" s="746"/>
      <c r="L899" s="838"/>
    </row>
    <row r="900" spans="1:12" ht="108" x14ac:dyDescent="0.75">
      <c r="A900" s="741">
        <v>898</v>
      </c>
      <c r="B900" s="828" t="s">
        <v>2393</v>
      </c>
      <c r="C900" s="829" t="s">
        <v>5044</v>
      </c>
      <c r="D900" s="741" t="s">
        <v>1311</v>
      </c>
      <c r="E900" s="741" t="s">
        <v>328</v>
      </c>
      <c r="F900" s="742" t="s">
        <v>5041</v>
      </c>
      <c r="G900" s="829" t="s">
        <v>5045</v>
      </c>
      <c r="H900" s="829" t="s">
        <v>5046</v>
      </c>
      <c r="I900" s="739" t="s">
        <v>2272</v>
      </c>
      <c r="J900" s="745">
        <v>72000</v>
      </c>
      <c r="K900" s="746"/>
      <c r="L900" s="838"/>
    </row>
    <row r="901" spans="1:12" ht="81" x14ac:dyDescent="0.75">
      <c r="A901" s="839">
        <v>899</v>
      </c>
      <c r="B901" s="840" t="s">
        <v>5047</v>
      </c>
      <c r="C901" s="841" t="s">
        <v>1776</v>
      </c>
      <c r="D901" s="839" t="s">
        <v>1277</v>
      </c>
      <c r="E901" s="839" t="s">
        <v>328</v>
      </c>
      <c r="F901" s="842" t="s">
        <v>3314</v>
      </c>
      <c r="G901" s="841" t="s">
        <v>5048</v>
      </c>
      <c r="H901" s="841" t="s">
        <v>3315</v>
      </c>
      <c r="I901" s="843" t="s">
        <v>3300</v>
      </c>
      <c r="J901" s="844">
        <v>3440</v>
      </c>
      <c r="K901" s="845"/>
      <c r="L901" s="846"/>
    </row>
    <row r="902" spans="1:12" ht="121.5" x14ac:dyDescent="0.75">
      <c r="A902" s="839">
        <v>900</v>
      </c>
      <c r="B902" s="840" t="s">
        <v>5047</v>
      </c>
      <c r="C902" s="841" t="s">
        <v>5049</v>
      </c>
      <c r="D902" s="839" t="s">
        <v>1277</v>
      </c>
      <c r="E902" s="839" t="s">
        <v>328</v>
      </c>
      <c r="F902" s="842" t="s">
        <v>5050</v>
      </c>
      <c r="G902" s="841" t="s">
        <v>5051</v>
      </c>
      <c r="H902" s="841" t="s">
        <v>5052</v>
      </c>
      <c r="I902" s="843" t="s">
        <v>5053</v>
      </c>
      <c r="J902" s="844">
        <v>33392.239999999998</v>
      </c>
      <c r="K902" s="845"/>
      <c r="L902" s="846"/>
    </row>
    <row r="903" spans="1:12" ht="81" x14ac:dyDescent="0.75">
      <c r="A903" s="839">
        <v>901</v>
      </c>
      <c r="B903" s="840" t="s">
        <v>5047</v>
      </c>
      <c r="C903" s="841" t="s">
        <v>5054</v>
      </c>
      <c r="D903" s="839" t="s">
        <v>1311</v>
      </c>
      <c r="E903" s="839" t="s">
        <v>328</v>
      </c>
      <c r="F903" s="842" t="s">
        <v>5055</v>
      </c>
      <c r="G903" s="841" t="s">
        <v>5056</v>
      </c>
      <c r="H903" s="841" t="s">
        <v>5057</v>
      </c>
      <c r="I903" s="843" t="s">
        <v>5058</v>
      </c>
      <c r="J903" s="844">
        <v>1680</v>
      </c>
      <c r="K903" s="845"/>
      <c r="L903" s="846"/>
    </row>
    <row r="904" spans="1:12" ht="81" x14ac:dyDescent="0.75">
      <c r="A904" s="839">
        <v>902</v>
      </c>
      <c r="B904" s="840" t="s">
        <v>5047</v>
      </c>
      <c r="C904" s="841" t="s">
        <v>5054</v>
      </c>
      <c r="D904" s="839" t="s">
        <v>1311</v>
      </c>
      <c r="E904" s="839" t="s">
        <v>328</v>
      </c>
      <c r="F904" s="842" t="s">
        <v>5059</v>
      </c>
      <c r="G904" s="841" t="s">
        <v>5056</v>
      </c>
      <c r="H904" s="841" t="s">
        <v>5057</v>
      </c>
      <c r="I904" s="843" t="s">
        <v>5060</v>
      </c>
      <c r="J904" s="844">
        <v>2040</v>
      </c>
      <c r="K904" s="845"/>
      <c r="L904" s="846"/>
    </row>
    <row r="905" spans="1:12" ht="94.5" x14ac:dyDescent="0.75">
      <c r="A905" s="839">
        <v>903</v>
      </c>
      <c r="B905" s="840" t="s">
        <v>5047</v>
      </c>
      <c r="C905" s="841" t="s">
        <v>5061</v>
      </c>
      <c r="D905" s="839" t="s">
        <v>1277</v>
      </c>
      <c r="E905" s="839" t="s">
        <v>328</v>
      </c>
      <c r="F905" s="847" t="s">
        <v>5062</v>
      </c>
      <c r="G905" s="841" t="s">
        <v>5063</v>
      </c>
      <c r="H905" s="841" t="s">
        <v>3514</v>
      </c>
      <c r="I905" s="843" t="s">
        <v>5064</v>
      </c>
      <c r="J905" s="844">
        <v>60220.08</v>
      </c>
      <c r="K905" s="845"/>
      <c r="L905" s="846"/>
    </row>
    <row r="906" spans="1:12" ht="94.5" x14ac:dyDescent="0.75">
      <c r="A906" s="755">
        <v>904</v>
      </c>
      <c r="B906" s="848" t="s">
        <v>2403</v>
      </c>
      <c r="C906" s="849" t="s">
        <v>4988</v>
      </c>
      <c r="D906" s="755" t="s">
        <v>1277</v>
      </c>
      <c r="E906" s="755" t="s">
        <v>1300</v>
      </c>
      <c r="F906" s="758" t="s">
        <v>5065</v>
      </c>
      <c r="G906" s="849" t="s">
        <v>5066</v>
      </c>
      <c r="H906" s="849" t="s">
        <v>5067</v>
      </c>
      <c r="I906" s="758" t="s">
        <v>5068</v>
      </c>
      <c r="J906" s="751">
        <v>97.5</v>
      </c>
      <c r="K906" s="759"/>
      <c r="L906" s="759"/>
    </row>
  </sheetData>
  <mergeCells count="1">
    <mergeCell ref="A1:L1"/>
  </mergeCells>
  <conditionalFormatting sqref="F873:F874">
    <cfRule type="duplicateValues" dxfId="3" priority="2"/>
  </conditionalFormatting>
  <conditionalFormatting sqref="F875:F877">
    <cfRule type="duplicateValues" dxfId="2" priority="1"/>
  </conditionalFormatting>
  <conditionalFormatting sqref="F871:F872">
    <cfRule type="duplicateValues" dxfId="1" priority="3"/>
  </conditionalFormatting>
  <conditionalFormatting sqref="F868:F870">
    <cfRule type="duplicateValues" dxfId="0" priority="4"/>
  </conditionalFormatting>
  <hyperlinks>
    <hyperlink ref="C334" r:id="rId1" tooltip="H2020-Euratom-1.8. - Ensure availability and use of research infrastructures of pan_european relevance" display="https://cordis.europa.eu/programme/rcn/664533/en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'C:\Users\Vladimir\Desktop\[Vyrocna sprava 2019_UM STU.xlsx]VŠ'!#REF!</xm:f>
          </x14:formula1>
          <xm:sqref>B892:B900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5"/>
  <sheetViews>
    <sheetView view="pageBreakPreview" zoomScaleNormal="100" zoomScaleSheetLayoutView="100" workbookViewId="0">
      <selection activeCell="B3" sqref="B3:L425"/>
    </sheetView>
  </sheetViews>
  <sheetFormatPr defaultRowHeight="15.75" x14ac:dyDescent="0.75"/>
  <cols>
    <col min="1" max="1" width="2.25" customWidth="1"/>
    <col min="2" max="2" width="6.125" bestFit="1" customWidth="1"/>
    <col min="3" max="3" width="9.875" bestFit="1" customWidth="1"/>
    <col min="4" max="4" width="5.25" customWidth="1"/>
    <col min="5" max="5" width="4.25" customWidth="1"/>
    <col min="6" max="6" width="9.5" bestFit="1" customWidth="1"/>
    <col min="7" max="7" width="13.25" bestFit="1" customWidth="1"/>
    <col min="8" max="8" width="23.875" customWidth="1"/>
    <col min="9" max="9" width="9" customWidth="1"/>
    <col min="10" max="10" width="17.375" customWidth="1"/>
    <col min="11" max="11" width="13.75" customWidth="1"/>
    <col min="12" max="12" width="9.375" bestFit="1" customWidth="1"/>
  </cols>
  <sheetData>
    <row r="1" spans="1:13" ht="20.25" customHeight="1" x14ac:dyDescent="0.85">
      <c r="A1" s="477" t="s">
        <v>251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130"/>
    </row>
    <row r="2" spans="1:13" s="68" customFormat="1" ht="117.75" thickBot="1" x14ac:dyDescent="0.8">
      <c r="A2" s="64" t="s">
        <v>240</v>
      </c>
      <c r="B2" s="65" t="s">
        <v>119</v>
      </c>
      <c r="C2" s="65" t="s">
        <v>241</v>
      </c>
      <c r="D2" s="65" t="s">
        <v>242</v>
      </c>
      <c r="E2" s="65" t="s">
        <v>243</v>
      </c>
      <c r="F2" s="65" t="s">
        <v>244</v>
      </c>
      <c r="G2" s="65" t="s">
        <v>245</v>
      </c>
      <c r="H2" s="65" t="s">
        <v>246</v>
      </c>
      <c r="I2" s="65" t="s">
        <v>247</v>
      </c>
      <c r="J2" s="65" t="s">
        <v>248</v>
      </c>
      <c r="K2" s="65" t="s">
        <v>249</v>
      </c>
      <c r="L2" s="66" t="s">
        <v>250</v>
      </c>
      <c r="M2" s="67"/>
    </row>
    <row r="3" spans="1:13" ht="81" x14ac:dyDescent="0.75">
      <c r="A3" s="29"/>
      <c r="B3" s="630" t="s">
        <v>276</v>
      </c>
      <c r="C3" s="631" t="s">
        <v>1276</v>
      </c>
      <c r="D3" s="632" t="s">
        <v>1277</v>
      </c>
      <c r="E3" s="632" t="s">
        <v>328</v>
      </c>
      <c r="F3" s="633" t="s">
        <v>1278</v>
      </c>
      <c r="G3" s="631" t="s">
        <v>1279</v>
      </c>
      <c r="H3" s="631" t="s">
        <v>1280</v>
      </c>
      <c r="I3" s="634" t="s">
        <v>1281</v>
      </c>
      <c r="J3" s="635">
        <v>4000</v>
      </c>
      <c r="K3" s="636"/>
      <c r="L3" s="636"/>
      <c r="M3" s="63"/>
    </row>
    <row r="4" spans="1:13" ht="40.5" x14ac:dyDescent="0.75">
      <c r="A4" s="28"/>
      <c r="B4" s="630" t="s">
        <v>276</v>
      </c>
      <c r="C4" s="637" t="s">
        <v>1276</v>
      </c>
      <c r="D4" s="632" t="s">
        <v>1277</v>
      </c>
      <c r="E4" s="632" t="s">
        <v>328</v>
      </c>
      <c r="F4" s="637" t="s">
        <v>1282</v>
      </c>
      <c r="G4" s="637" t="s">
        <v>1279</v>
      </c>
      <c r="H4" s="637" t="s">
        <v>1283</v>
      </c>
      <c r="I4" s="634" t="s">
        <v>1281</v>
      </c>
      <c r="J4" s="638">
        <v>4000</v>
      </c>
      <c r="K4" s="639"/>
      <c r="L4" s="639"/>
      <c r="M4" s="63"/>
    </row>
    <row r="5" spans="1:13" ht="40.5" x14ac:dyDescent="0.75">
      <c r="A5" s="28"/>
      <c r="B5" s="630" t="s">
        <v>276</v>
      </c>
      <c r="C5" s="637" t="s">
        <v>1276</v>
      </c>
      <c r="D5" s="632" t="s">
        <v>1277</v>
      </c>
      <c r="E5" s="632" t="s">
        <v>328</v>
      </c>
      <c r="F5" s="637" t="s">
        <v>1284</v>
      </c>
      <c r="G5" s="637" t="s">
        <v>1279</v>
      </c>
      <c r="H5" s="637" t="s">
        <v>1285</v>
      </c>
      <c r="I5" s="634" t="s">
        <v>1281</v>
      </c>
      <c r="J5" s="638">
        <v>3000</v>
      </c>
      <c r="K5" s="639"/>
      <c r="L5" s="639"/>
      <c r="M5" s="63"/>
    </row>
    <row r="6" spans="1:13" ht="40.5" x14ac:dyDescent="0.75">
      <c r="A6" s="28"/>
      <c r="B6" s="630" t="s">
        <v>276</v>
      </c>
      <c r="C6" s="637" t="s">
        <v>1276</v>
      </c>
      <c r="D6" s="632" t="s">
        <v>1277</v>
      </c>
      <c r="E6" s="632" t="s">
        <v>328</v>
      </c>
      <c r="F6" s="637" t="s">
        <v>1286</v>
      </c>
      <c r="G6" s="637" t="s">
        <v>1279</v>
      </c>
      <c r="H6" s="637" t="s">
        <v>1287</v>
      </c>
      <c r="I6" s="634" t="s">
        <v>1281</v>
      </c>
      <c r="J6" s="638">
        <v>4000</v>
      </c>
      <c r="K6" s="639"/>
      <c r="L6" s="639"/>
      <c r="M6" s="63"/>
    </row>
    <row r="7" spans="1:13" ht="40.5" x14ac:dyDescent="0.75">
      <c r="A7" s="28"/>
      <c r="B7" s="630" t="s">
        <v>276</v>
      </c>
      <c r="C7" s="637" t="s">
        <v>1276</v>
      </c>
      <c r="D7" s="632" t="s">
        <v>1277</v>
      </c>
      <c r="E7" s="632" t="s">
        <v>328</v>
      </c>
      <c r="F7" s="637" t="s">
        <v>1288</v>
      </c>
      <c r="G7" s="637" t="s">
        <v>1289</v>
      </c>
      <c r="H7" s="637" t="s">
        <v>1290</v>
      </c>
      <c r="I7" s="634" t="s">
        <v>1281</v>
      </c>
      <c r="J7" s="638">
        <v>10000</v>
      </c>
      <c r="K7" s="639"/>
      <c r="L7" s="639"/>
      <c r="M7" s="63"/>
    </row>
    <row r="8" spans="1:13" ht="40.5" x14ac:dyDescent="0.75">
      <c r="A8" s="28"/>
      <c r="B8" s="630" t="s">
        <v>276</v>
      </c>
      <c r="C8" s="637" t="s">
        <v>1291</v>
      </c>
      <c r="D8" s="632" t="s">
        <v>1277</v>
      </c>
      <c r="E8" s="632" t="s">
        <v>328</v>
      </c>
      <c r="F8" s="637" t="s">
        <v>1292</v>
      </c>
      <c r="G8" s="637" t="s">
        <v>1293</v>
      </c>
      <c r="H8" s="637" t="s">
        <v>1294</v>
      </c>
      <c r="I8" s="634" t="s">
        <v>1281</v>
      </c>
      <c r="J8" s="638">
        <v>1000</v>
      </c>
      <c r="K8" s="639"/>
      <c r="L8" s="639"/>
      <c r="M8" s="63"/>
    </row>
    <row r="9" spans="1:13" ht="40.5" x14ac:dyDescent="0.75">
      <c r="A9" s="28"/>
      <c r="B9" s="630" t="s">
        <v>276</v>
      </c>
      <c r="C9" s="637" t="s">
        <v>1295</v>
      </c>
      <c r="D9" s="632" t="s">
        <v>1277</v>
      </c>
      <c r="E9" s="632" t="s">
        <v>328</v>
      </c>
      <c r="F9" s="637" t="s">
        <v>1296</v>
      </c>
      <c r="G9" s="637" t="s">
        <v>1297</v>
      </c>
      <c r="H9" s="637" t="s">
        <v>1298</v>
      </c>
      <c r="I9" s="634" t="s">
        <v>1281</v>
      </c>
      <c r="J9" s="638">
        <v>2500</v>
      </c>
      <c r="K9" s="639"/>
      <c r="L9" s="639"/>
      <c r="M9" s="63"/>
    </row>
    <row r="10" spans="1:13" ht="81" x14ac:dyDescent="0.75">
      <c r="A10" s="28"/>
      <c r="B10" s="630" t="s">
        <v>276</v>
      </c>
      <c r="C10" s="637" t="s">
        <v>1299</v>
      </c>
      <c r="D10" s="632" t="s">
        <v>1277</v>
      </c>
      <c r="E10" s="640" t="s">
        <v>1300</v>
      </c>
      <c r="F10" s="637" t="s">
        <v>1301</v>
      </c>
      <c r="G10" s="637" t="s">
        <v>1302</v>
      </c>
      <c r="H10" s="637" t="s">
        <v>1303</v>
      </c>
      <c r="I10" s="641" t="s">
        <v>1304</v>
      </c>
      <c r="J10" s="638">
        <v>8938</v>
      </c>
      <c r="K10" s="639"/>
      <c r="L10" s="639" t="s">
        <v>1305</v>
      </c>
      <c r="M10" s="63"/>
    </row>
    <row r="11" spans="1:13" ht="54" x14ac:dyDescent="0.75">
      <c r="A11" s="28"/>
      <c r="B11" s="630" t="s">
        <v>276</v>
      </c>
      <c r="C11" s="637" t="s">
        <v>1299</v>
      </c>
      <c r="D11" s="632" t="s">
        <v>1277</v>
      </c>
      <c r="E11" s="640" t="s">
        <v>1300</v>
      </c>
      <c r="F11" s="637" t="s">
        <v>1306</v>
      </c>
      <c r="G11" s="637" t="s">
        <v>1307</v>
      </c>
      <c r="H11" s="637" t="s">
        <v>1308</v>
      </c>
      <c r="I11" s="642" t="s">
        <v>1309</v>
      </c>
      <c r="J11" s="638">
        <v>23212</v>
      </c>
      <c r="K11" s="639"/>
      <c r="L11" s="639"/>
      <c r="M11" s="63"/>
    </row>
    <row r="12" spans="1:13" ht="40.5" x14ac:dyDescent="0.75">
      <c r="A12" s="28"/>
      <c r="B12" s="630" t="s">
        <v>276</v>
      </c>
      <c r="C12" s="637" t="s">
        <v>1310</v>
      </c>
      <c r="D12" s="632" t="s">
        <v>1311</v>
      </c>
      <c r="E12" s="640" t="s">
        <v>1300</v>
      </c>
      <c r="F12" s="639" t="s">
        <v>1312</v>
      </c>
      <c r="G12" s="637" t="s">
        <v>1313</v>
      </c>
      <c r="H12" s="637" t="s">
        <v>1314</v>
      </c>
      <c r="I12" s="643">
        <v>44448</v>
      </c>
      <c r="J12" s="638">
        <v>45360</v>
      </c>
      <c r="K12" s="639"/>
      <c r="L12" s="639"/>
      <c r="M12" s="63"/>
    </row>
    <row r="13" spans="1:13" ht="40.5" x14ac:dyDescent="0.75">
      <c r="A13" s="28"/>
      <c r="B13" s="630" t="s">
        <v>276</v>
      </c>
      <c r="C13" s="637" t="s">
        <v>1315</v>
      </c>
      <c r="D13" s="632" t="s">
        <v>1311</v>
      </c>
      <c r="E13" s="640" t="s">
        <v>328</v>
      </c>
      <c r="F13" s="639" t="s">
        <v>1316</v>
      </c>
      <c r="G13" s="637" t="s">
        <v>1317</v>
      </c>
      <c r="H13" s="637" t="s">
        <v>1318</v>
      </c>
      <c r="I13" s="643">
        <v>44287</v>
      </c>
      <c r="J13" s="638">
        <v>1440</v>
      </c>
      <c r="K13" s="639"/>
      <c r="L13" s="639"/>
      <c r="M13" s="63"/>
    </row>
    <row r="14" spans="1:13" ht="54" x14ac:dyDescent="0.75">
      <c r="B14" s="630" t="s">
        <v>276</v>
      </c>
      <c r="C14" s="637" t="s">
        <v>1319</v>
      </c>
      <c r="D14" s="632" t="s">
        <v>1311</v>
      </c>
      <c r="E14" s="640" t="s">
        <v>328</v>
      </c>
      <c r="F14" s="639" t="s">
        <v>1320</v>
      </c>
      <c r="G14" s="637" t="s">
        <v>1321</v>
      </c>
      <c r="H14" s="637" t="s">
        <v>1322</v>
      </c>
      <c r="I14" s="643">
        <v>44399</v>
      </c>
      <c r="J14" s="638">
        <v>2400</v>
      </c>
      <c r="K14" s="639"/>
      <c r="L14" s="639"/>
    </row>
    <row r="15" spans="1:13" ht="40.5" x14ac:dyDescent="0.75">
      <c r="B15" s="630" t="s">
        <v>276</v>
      </c>
      <c r="C15" s="637" t="s">
        <v>1323</v>
      </c>
      <c r="D15" s="632" t="s">
        <v>1311</v>
      </c>
      <c r="E15" s="640" t="s">
        <v>328</v>
      </c>
      <c r="F15" s="639" t="s">
        <v>1324</v>
      </c>
      <c r="G15" s="637" t="s">
        <v>1325</v>
      </c>
      <c r="H15" s="637" t="s">
        <v>1326</v>
      </c>
      <c r="I15" s="643">
        <v>44377</v>
      </c>
      <c r="J15" s="638">
        <v>2880</v>
      </c>
      <c r="K15" s="639"/>
      <c r="L15" s="639"/>
    </row>
    <row r="16" spans="1:13" ht="40.5" x14ac:dyDescent="0.75">
      <c r="B16" s="630" t="s">
        <v>276</v>
      </c>
      <c r="C16" s="637" t="s">
        <v>1327</v>
      </c>
      <c r="D16" s="632" t="s">
        <v>1311</v>
      </c>
      <c r="E16" s="640" t="s">
        <v>328</v>
      </c>
      <c r="F16" s="639" t="s">
        <v>1328</v>
      </c>
      <c r="G16" s="637" t="s">
        <v>1321</v>
      </c>
      <c r="H16" s="637" t="s">
        <v>1329</v>
      </c>
      <c r="I16" s="643">
        <v>44446</v>
      </c>
      <c r="J16" s="638">
        <v>23832</v>
      </c>
      <c r="K16" s="639"/>
      <c r="L16" s="639"/>
    </row>
    <row r="17" spans="2:12" ht="40.5" x14ac:dyDescent="0.75">
      <c r="B17" s="630" t="s">
        <v>276</v>
      </c>
      <c r="C17" s="637" t="s">
        <v>1330</v>
      </c>
      <c r="D17" s="640" t="s">
        <v>1311</v>
      </c>
      <c r="E17" s="640" t="s">
        <v>328</v>
      </c>
      <c r="F17" s="639" t="s">
        <v>1331</v>
      </c>
      <c r="G17" s="637" t="s">
        <v>1321</v>
      </c>
      <c r="H17" s="637" t="s">
        <v>1332</v>
      </c>
      <c r="I17" s="643">
        <v>43991</v>
      </c>
      <c r="J17" s="638">
        <v>3100</v>
      </c>
      <c r="K17" s="639"/>
      <c r="L17" s="639"/>
    </row>
    <row r="18" spans="2:12" ht="27" x14ac:dyDescent="0.75">
      <c r="B18" s="630" t="s">
        <v>276</v>
      </c>
      <c r="C18" s="637" t="s">
        <v>1333</v>
      </c>
      <c r="D18" s="640" t="s">
        <v>1311</v>
      </c>
      <c r="E18" s="640" t="s">
        <v>328</v>
      </c>
      <c r="F18" s="639" t="s">
        <v>1334</v>
      </c>
      <c r="G18" s="637" t="s">
        <v>1321</v>
      </c>
      <c r="H18" s="637" t="s">
        <v>1335</v>
      </c>
      <c r="I18" s="643">
        <v>44120</v>
      </c>
      <c r="J18" s="638">
        <v>18000</v>
      </c>
      <c r="K18" s="639"/>
      <c r="L18" s="639"/>
    </row>
    <row r="19" spans="2:12" ht="54" x14ac:dyDescent="0.75">
      <c r="B19" s="630" t="s">
        <v>276</v>
      </c>
      <c r="C19" s="637" t="s">
        <v>1327</v>
      </c>
      <c r="D19" s="640" t="s">
        <v>1311</v>
      </c>
      <c r="E19" s="640" t="s">
        <v>328</v>
      </c>
      <c r="F19" s="639" t="s">
        <v>1336</v>
      </c>
      <c r="G19" s="637" t="s">
        <v>1321</v>
      </c>
      <c r="H19" s="637" t="s">
        <v>1337</v>
      </c>
      <c r="I19" s="643">
        <v>44392</v>
      </c>
      <c r="J19" s="638">
        <v>38987.4</v>
      </c>
      <c r="K19" s="639"/>
      <c r="L19" s="639"/>
    </row>
    <row r="20" spans="2:12" ht="40.5" x14ac:dyDescent="0.75">
      <c r="B20" s="630" t="s">
        <v>276</v>
      </c>
      <c r="C20" s="637" t="s">
        <v>1338</v>
      </c>
      <c r="D20" s="640" t="s">
        <v>1311</v>
      </c>
      <c r="E20" s="640" t="s">
        <v>328</v>
      </c>
      <c r="F20" s="639" t="s">
        <v>1339</v>
      </c>
      <c r="G20" s="637" t="s">
        <v>1325</v>
      </c>
      <c r="H20" s="637" t="s">
        <v>1340</v>
      </c>
      <c r="I20" s="643">
        <v>44502</v>
      </c>
      <c r="J20" s="638">
        <v>1500</v>
      </c>
      <c r="K20" s="639"/>
      <c r="L20" s="639"/>
    </row>
    <row r="21" spans="2:12" ht="27" x14ac:dyDescent="0.75">
      <c r="B21" s="630" t="s">
        <v>276</v>
      </c>
      <c r="C21" s="637" t="s">
        <v>1341</v>
      </c>
      <c r="D21" s="640" t="s">
        <v>1311</v>
      </c>
      <c r="E21" s="640" t="s">
        <v>328</v>
      </c>
      <c r="F21" s="639" t="s">
        <v>1342</v>
      </c>
      <c r="G21" s="637" t="s">
        <v>1343</v>
      </c>
      <c r="H21" s="637" t="s">
        <v>1344</v>
      </c>
      <c r="I21" s="643">
        <v>44180</v>
      </c>
      <c r="J21" s="638">
        <v>1872</v>
      </c>
      <c r="K21" s="639"/>
      <c r="L21" s="639"/>
    </row>
    <row r="22" spans="2:12" ht="27" x14ac:dyDescent="0.75">
      <c r="B22" s="630" t="s">
        <v>276</v>
      </c>
      <c r="C22" s="637" t="s">
        <v>1345</v>
      </c>
      <c r="D22" s="640" t="s">
        <v>1311</v>
      </c>
      <c r="E22" s="640" t="s">
        <v>328</v>
      </c>
      <c r="F22" s="639" t="s">
        <v>1346</v>
      </c>
      <c r="G22" s="637" t="s">
        <v>1343</v>
      </c>
      <c r="H22" s="637" t="s">
        <v>1347</v>
      </c>
      <c r="I22" s="643">
        <v>44244</v>
      </c>
      <c r="J22" s="638">
        <v>488</v>
      </c>
      <c r="K22" s="639"/>
      <c r="L22" s="639"/>
    </row>
    <row r="23" spans="2:12" ht="54" x14ac:dyDescent="0.75">
      <c r="B23" s="630" t="s">
        <v>276</v>
      </c>
      <c r="C23" s="637" t="s">
        <v>1348</v>
      </c>
      <c r="D23" s="640" t="s">
        <v>1311</v>
      </c>
      <c r="E23" s="640" t="s">
        <v>328</v>
      </c>
      <c r="F23" s="639" t="s">
        <v>1349</v>
      </c>
      <c r="G23" s="637" t="s">
        <v>1350</v>
      </c>
      <c r="H23" s="637" t="s">
        <v>1351</v>
      </c>
      <c r="I23" s="643">
        <v>44166</v>
      </c>
      <c r="J23" s="638">
        <v>7500</v>
      </c>
      <c r="K23" s="639"/>
      <c r="L23" s="639"/>
    </row>
    <row r="24" spans="2:12" ht="54" x14ac:dyDescent="0.75">
      <c r="B24" s="630" t="s">
        <v>276</v>
      </c>
      <c r="C24" s="637" t="s">
        <v>1348</v>
      </c>
      <c r="D24" s="640" t="s">
        <v>1311</v>
      </c>
      <c r="E24" s="640" t="s">
        <v>328</v>
      </c>
      <c r="F24" s="639" t="s">
        <v>1352</v>
      </c>
      <c r="G24" s="637" t="s">
        <v>1350</v>
      </c>
      <c r="H24" s="637" t="s">
        <v>1353</v>
      </c>
      <c r="I24" s="643">
        <v>44265</v>
      </c>
      <c r="J24" s="638">
        <v>650</v>
      </c>
      <c r="K24" s="639"/>
      <c r="L24" s="639"/>
    </row>
    <row r="25" spans="2:12" ht="54" x14ac:dyDescent="0.75">
      <c r="B25" s="630" t="s">
        <v>276</v>
      </c>
      <c r="C25" s="637" t="s">
        <v>1354</v>
      </c>
      <c r="D25" s="640" t="s">
        <v>1311</v>
      </c>
      <c r="E25" s="640" t="s">
        <v>328</v>
      </c>
      <c r="F25" s="639" t="s">
        <v>1355</v>
      </c>
      <c r="G25" s="637" t="s">
        <v>1350</v>
      </c>
      <c r="H25" s="637" t="s">
        <v>1356</v>
      </c>
      <c r="I25" s="643">
        <v>44265</v>
      </c>
      <c r="J25" s="638">
        <v>8958</v>
      </c>
      <c r="K25" s="639"/>
      <c r="L25" s="639"/>
    </row>
    <row r="26" spans="2:12" ht="27" x14ac:dyDescent="0.75">
      <c r="B26" s="630" t="s">
        <v>276</v>
      </c>
      <c r="C26" s="637" t="s">
        <v>1357</v>
      </c>
      <c r="D26" s="640" t="s">
        <v>1311</v>
      </c>
      <c r="E26" s="640" t="s">
        <v>328</v>
      </c>
      <c r="F26" s="639" t="s">
        <v>1358</v>
      </c>
      <c r="G26" s="637" t="s">
        <v>1343</v>
      </c>
      <c r="H26" s="637" t="s">
        <v>1359</v>
      </c>
      <c r="I26" s="643">
        <v>44341</v>
      </c>
      <c r="J26" s="638">
        <v>78</v>
      </c>
      <c r="K26" s="639"/>
      <c r="L26" s="639"/>
    </row>
    <row r="27" spans="2:12" ht="27" x14ac:dyDescent="0.75">
      <c r="B27" s="630" t="s">
        <v>276</v>
      </c>
      <c r="C27" s="637" t="s">
        <v>1341</v>
      </c>
      <c r="D27" s="640" t="s">
        <v>1311</v>
      </c>
      <c r="E27" s="640" t="s">
        <v>328</v>
      </c>
      <c r="F27" s="639" t="s">
        <v>1360</v>
      </c>
      <c r="G27" s="637" t="s">
        <v>1343</v>
      </c>
      <c r="H27" s="637" t="s">
        <v>1361</v>
      </c>
      <c r="I27" s="643">
        <v>44432</v>
      </c>
      <c r="J27" s="638">
        <v>1152</v>
      </c>
      <c r="K27" s="639"/>
      <c r="L27" s="639"/>
    </row>
    <row r="28" spans="2:12" ht="40.5" x14ac:dyDescent="0.75">
      <c r="B28" s="630" t="s">
        <v>276</v>
      </c>
      <c r="C28" s="637" t="s">
        <v>276</v>
      </c>
      <c r="D28" s="640" t="s">
        <v>1311</v>
      </c>
      <c r="E28" s="640" t="s">
        <v>328</v>
      </c>
      <c r="F28" s="639" t="s">
        <v>1362</v>
      </c>
      <c r="G28" s="637" t="s">
        <v>1363</v>
      </c>
      <c r="H28" s="637" t="s">
        <v>1364</v>
      </c>
      <c r="I28" s="643">
        <v>44476</v>
      </c>
      <c r="J28" s="638">
        <v>3072</v>
      </c>
      <c r="K28" s="639"/>
      <c r="L28" s="639"/>
    </row>
    <row r="29" spans="2:12" ht="67.5" x14ac:dyDescent="0.75">
      <c r="B29" s="630" t="s">
        <v>276</v>
      </c>
      <c r="C29" s="637" t="s">
        <v>1365</v>
      </c>
      <c r="D29" s="640" t="s">
        <v>1300</v>
      </c>
      <c r="E29" s="640" t="s">
        <v>328</v>
      </c>
      <c r="F29" s="639" t="s">
        <v>1366</v>
      </c>
      <c r="G29" s="637" t="s">
        <v>1367</v>
      </c>
      <c r="H29" s="637" t="s">
        <v>1368</v>
      </c>
      <c r="I29" s="643">
        <v>44258</v>
      </c>
      <c r="J29" s="638">
        <v>1080</v>
      </c>
      <c r="K29" s="639"/>
      <c r="L29" s="639"/>
    </row>
    <row r="30" spans="2:12" ht="40.5" x14ac:dyDescent="0.75">
      <c r="B30" s="630" t="s">
        <v>276</v>
      </c>
      <c r="C30" s="637" t="s">
        <v>1369</v>
      </c>
      <c r="D30" s="640" t="s">
        <v>1300</v>
      </c>
      <c r="E30" s="640" t="s">
        <v>328</v>
      </c>
      <c r="F30" s="639" t="s">
        <v>1370</v>
      </c>
      <c r="G30" s="637" t="s">
        <v>1371</v>
      </c>
      <c r="H30" s="637" t="s">
        <v>1372</v>
      </c>
      <c r="I30" s="643">
        <v>44158</v>
      </c>
      <c r="J30" s="638">
        <v>9360</v>
      </c>
      <c r="K30" s="639"/>
      <c r="L30" s="639"/>
    </row>
    <row r="31" spans="2:12" ht="40.5" x14ac:dyDescent="0.75">
      <c r="B31" s="630" t="s">
        <v>276</v>
      </c>
      <c r="C31" s="637" t="s">
        <v>1373</v>
      </c>
      <c r="D31" s="640" t="s">
        <v>1311</v>
      </c>
      <c r="E31" s="640" t="s">
        <v>328</v>
      </c>
      <c r="F31" s="639" t="s">
        <v>1374</v>
      </c>
      <c r="G31" s="637" t="s">
        <v>1375</v>
      </c>
      <c r="H31" s="637" t="s">
        <v>1376</v>
      </c>
      <c r="I31" s="643">
        <v>44237</v>
      </c>
      <c r="J31" s="638">
        <v>1164</v>
      </c>
      <c r="K31" s="639"/>
      <c r="L31" s="639"/>
    </row>
    <row r="32" spans="2:12" ht="40.5" x14ac:dyDescent="0.75">
      <c r="B32" s="630" t="s">
        <v>276</v>
      </c>
      <c r="C32" s="637" t="s">
        <v>1373</v>
      </c>
      <c r="D32" s="640" t="s">
        <v>1311</v>
      </c>
      <c r="E32" s="640" t="s">
        <v>328</v>
      </c>
      <c r="F32" s="639" t="s">
        <v>1377</v>
      </c>
      <c r="G32" s="637" t="s">
        <v>1375</v>
      </c>
      <c r="H32" s="637" t="s">
        <v>1378</v>
      </c>
      <c r="I32" s="643">
        <v>44069</v>
      </c>
      <c r="J32" s="638">
        <v>2829</v>
      </c>
      <c r="K32" s="639"/>
      <c r="L32" s="639"/>
    </row>
    <row r="33" spans="2:12" ht="40.5" x14ac:dyDescent="0.75">
      <c r="B33" s="630" t="s">
        <v>276</v>
      </c>
      <c r="C33" s="637" t="s">
        <v>1373</v>
      </c>
      <c r="D33" s="640" t="s">
        <v>1311</v>
      </c>
      <c r="E33" s="640" t="s">
        <v>328</v>
      </c>
      <c r="F33" s="639" t="s">
        <v>1379</v>
      </c>
      <c r="G33" s="637" t="s">
        <v>1375</v>
      </c>
      <c r="H33" s="637" t="s">
        <v>1380</v>
      </c>
      <c r="I33" s="643">
        <v>44004</v>
      </c>
      <c r="J33" s="638">
        <v>23376</v>
      </c>
      <c r="K33" s="639"/>
      <c r="L33" s="639"/>
    </row>
    <row r="34" spans="2:12" ht="40.5" x14ac:dyDescent="0.75">
      <c r="B34" s="630" t="s">
        <v>276</v>
      </c>
      <c r="C34" s="637" t="s">
        <v>1381</v>
      </c>
      <c r="D34" s="640" t="s">
        <v>1311</v>
      </c>
      <c r="E34" s="640" t="s">
        <v>328</v>
      </c>
      <c r="F34" s="639" t="s">
        <v>1382</v>
      </c>
      <c r="G34" s="637" t="s">
        <v>1383</v>
      </c>
      <c r="H34" s="637" t="s">
        <v>1384</v>
      </c>
      <c r="I34" s="643">
        <v>43882</v>
      </c>
      <c r="J34" s="638">
        <v>2400</v>
      </c>
      <c r="K34" s="639"/>
      <c r="L34" s="639"/>
    </row>
    <row r="35" spans="2:12" ht="40.5" x14ac:dyDescent="0.75">
      <c r="B35" s="630" t="s">
        <v>276</v>
      </c>
      <c r="C35" s="637" t="s">
        <v>1385</v>
      </c>
      <c r="D35" s="640" t="s">
        <v>1311</v>
      </c>
      <c r="E35" s="640" t="s">
        <v>328</v>
      </c>
      <c r="F35" s="639" t="s">
        <v>1386</v>
      </c>
      <c r="G35" s="637" t="s">
        <v>1387</v>
      </c>
      <c r="H35" s="637" t="s">
        <v>1388</v>
      </c>
      <c r="I35" s="643">
        <v>44384</v>
      </c>
      <c r="J35" s="638">
        <v>3600</v>
      </c>
      <c r="K35" s="639"/>
      <c r="L35" s="639"/>
    </row>
    <row r="36" spans="2:12" ht="40.5" x14ac:dyDescent="0.75">
      <c r="B36" s="630" t="s">
        <v>276</v>
      </c>
      <c r="C36" s="637" t="s">
        <v>1369</v>
      </c>
      <c r="D36" s="640" t="s">
        <v>1300</v>
      </c>
      <c r="E36" s="640" t="s">
        <v>328</v>
      </c>
      <c r="F36" s="639" t="s">
        <v>1389</v>
      </c>
      <c r="G36" s="637" t="s">
        <v>1371</v>
      </c>
      <c r="H36" s="637" t="s">
        <v>1390</v>
      </c>
      <c r="I36" s="643">
        <v>44322</v>
      </c>
      <c r="J36" s="638">
        <v>22380</v>
      </c>
      <c r="K36" s="639"/>
      <c r="L36" s="639"/>
    </row>
    <row r="37" spans="2:12" ht="40.5" x14ac:dyDescent="0.75">
      <c r="B37" s="630" t="s">
        <v>276</v>
      </c>
      <c r="C37" s="637" t="s">
        <v>1369</v>
      </c>
      <c r="D37" s="640" t="s">
        <v>1300</v>
      </c>
      <c r="E37" s="640" t="s">
        <v>328</v>
      </c>
      <c r="F37" s="639" t="s">
        <v>1391</v>
      </c>
      <c r="G37" s="637" t="s">
        <v>1371</v>
      </c>
      <c r="H37" s="637" t="s">
        <v>1392</v>
      </c>
      <c r="I37" s="643">
        <v>44322</v>
      </c>
      <c r="J37" s="638">
        <v>21720</v>
      </c>
      <c r="K37" s="639"/>
      <c r="L37" s="639"/>
    </row>
    <row r="38" spans="2:12" ht="54" x14ac:dyDescent="0.75">
      <c r="B38" s="630" t="s">
        <v>276</v>
      </c>
      <c r="C38" s="637" t="s">
        <v>1369</v>
      </c>
      <c r="D38" s="640" t="s">
        <v>1311</v>
      </c>
      <c r="E38" s="640" t="s">
        <v>328</v>
      </c>
      <c r="F38" s="639" t="s">
        <v>1393</v>
      </c>
      <c r="G38" s="637" t="s">
        <v>1371</v>
      </c>
      <c r="H38" s="637" t="s">
        <v>1394</v>
      </c>
      <c r="I38" s="643">
        <v>44141</v>
      </c>
      <c r="J38" s="638">
        <v>21762</v>
      </c>
      <c r="K38" s="639"/>
      <c r="L38" s="639"/>
    </row>
    <row r="39" spans="2:12" ht="67.5" x14ac:dyDescent="0.75">
      <c r="B39" s="630" t="s">
        <v>276</v>
      </c>
      <c r="C39" s="637" t="s">
        <v>1369</v>
      </c>
      <c r="D39" s="640" t="s">
        <v>1311</v>
      </c>
      <c r="E39" s="640" t="s">
        <v>328</v>
      </c>
      <c r="F39" s="639" t="s">
        <v>1395</v>
      </c>
      <c r="G39" s="637" t="s">
        <v>1396</v>
      </c>
      <c r="H39" s="637" t="s">
        <v>1397</v>
      </c>
      <c r="I39" s="643">
        <v>44279</v>
      </c>
      <c r="J39" s="638">
        <v>3564</v>
      </c>
      <c r="K39" s="639"/>
      <c r="L39" s="639"/>
    </row>
    <row r="40" spans="2:12" ht="40.5" x14ac:dyDescent="0.75">
      <c r="B40" s="630" t="s">
        <v>276</v>
      </c>
      <c r="C40" s="637" t="s">
        <v>1381</v>
      </c>
      <c r="D40" s="640" t="s">
        <v>1311</v>
      </c>
      <c r="E40" s="640" t="s">
        <v>328</v>
      </c>
      <c r="F40" s="639" t="s">
        <v>1398</v>
      </c>
      <c r="G40" s="637" t="s">
        <v>1399</v>
      </c>
      <c r="H40" s="637" t="s">
        <v>1400</v>
      </c>
      <c r="I40" s="643">
        <v>43910</v>
      </c>
      <c r="J40" s="638">
        <v>35640</v>
      </c>
      <c r="K40" s="639"/>
      <c r="L40" s="639"/>
    </row>
    <row r="41" spans="2:12" ht="40.5" x14ac:dyDescent="0.75">
      <c r="B41" s="630" t="s">
        <v>276</v>
      </c>
      <c r="C41" s="637" t="s">
        <v>1401</v>
      </c>
      <c r="D41" s="640" t="s">
        <v>1300</v>
      </c>
      <c r="E41" s="640" t="s">
        <v>328</v>
      </c>
      <c r="F41" s="639" t="s">
        <v>1402</v>
      </c>
      <c r="G41" s="637" t="s">
        <v>1403</v>
      </c>
      <c r="H41" s="637" t="s">
        <v>1404</v>
      </c>
      <c r="I41" s="643">
        <v>44266</v>
      </c>
      <c r="J41" s="638">
        <v>22500</v>
      </c>
      <c r="K41" s="639"/>
      <c r="L41" s="639"/>
    </row>
    <row r="42" spans="2:12" ht="81" x14ac:dyDescent="0.75">
      <c r="B42" s="630" t="s">
        <v>276</v>
      </c>
      <c r="C42" s="637" t="s">
        <v>1405</v>
      </c>
      <c r="D42" s="640" t="s">
        <v>1311</v>
      </c>
      <c r="E42" s="640" t="s">
        <v>328</v>
      </c>
      <c r="F42" s="639" t="s">
        <v>1406</v>
      </c>
      <c r="G42" s="637" t="s">
        <v>1407</v>
      </c>
      <c r="H42" s="637" t="s">
        <v>1408</v>
      </c>
      <c r="I42" s="643">
        <v>44333</v>
      </c>
      <c r="J42" s="638">
        <v>1104</v>
      </c>
      <c r="K42" s="639"/>
      <c r="L42" s="639"/>
    </row>
    <row r="43" spans="2:12" x14ac:dyDescent="0.75">
      <c r="B43" s="630" t="s">
        <v>276</v>
      </c>
      <c r="C43" s="637" t="s">
        <v>1409</v>
      </c>
      <c r="D43" s="640" t="s">
        <v>1311</v>
      </c>
      <c r="E43" s="640" t="s">
        <v>328</v>
      </c>
      <c r="F43" s="639" t="s">
        <v>1410</v>
      </c>
      <c r="G43" s="637" t="s">
        <v>1411</v>
      </c>
      <c r="H43" s="637" t="s">
        <v>1412</v>
      </c>
      <c r="I43" s="643">
        <v>44209</v>
      </c>
      <c r="J43" s="638">
        <v>1560</v>
      </c>
      <c r="K43" s="639"/>
      <c r="L43" s="639"/>
    </row>
    <row r="44" spans="2:12" ht="54" x14ac:dyDescent="0.75">
      <c r="B44" s="630" t="s">
        <v>276</v>
      </c>
      <c r="C44" s="637" t="s">
        <v>1413</v>
      </c>
      <c r="D44" s="640" t="s">
        <v>1311</v>
      </c>
      <c r="E44" s="640" t="s">
        <v>328</v>
      </c>
      <c r="F44" s="639" t="s">
        <v>1414</v>
      </c>
      <c r="G44" s="637" t="s">
        <v>1407</v>
      </c>
      <c r="H44" s="637" t="s">
        <v>1415</v>
      </c>
      <c r="I44" s="643">
        <v>44298</v>
      </c>
      <c r="J44" s="638">
        <v>4000</v>
      </c>
      <c r="K44" s="639"/>
      <c r="L44" s="639"/>
    </row>
    <row r="45" spans="2:12" ht="27" x14ac:dyDescent="0.75">
      <c r="B45" s="630" t="s">
        <v>276</v>
      </c>
      <c r="C45" s="637" t="s">
        <v>1416</v>
      </c>
      <c r="D45" s="640" t="s">
        <v>1311</v>
      </c>
      <c r="E45" s="640" t="s">
        <v>328</v>
      </c>
      <c r="F45" s="639" t="s">
        <v>1417</v>
      </c>
      <c r="G45" s="637" t="s">
        <v>1411</v>
      </c>
      <c r="H45" s="637" t="s">
        <v>1418</v>
      </c>
      <c r="I45" s="643">
        <v>44314</v>
      </c>
      <c r="J45" s="638">
        <v>360</v>
      </c>
      <c r="K45" s="639"/>
      <c r="L45" s="639"/>
    </row>
    <row r="46" spans="2:12" ht="54" x14ac:dyDescent="0.75">
      <c r="B46" s="630" t="s">
        <v>276</v>
      </c>
      <c r="C46" s="637" t="s">
        <v>1419</v>
      </c>
      <c r="D46" s="640" t="s">
        <v>1311</v>
      </c>
      <c r="E46" s="640" t="s">
        <v>328</v>
      </c>
      <c r="F46" s="639" t="s">
        <v>1420</v>
      </c>
      <c r="G46" s="637" t="s">
        <v>1421</v>
      </c>
      <c r="H46" s="637" t="s">
        <v>1422</v>
      </c>
      <c r="I46" s="643">
        <v>44319</v>
      </c>
      <c r="J46" s="638">
        <v>2700</v>
      </c>
      <c r="K46" s="639"/>
      <c r="L46" s="639"/>
    </row>
    <row r="47" spans="2:12" ht="40.5" x14ac:dyDescent="0.75">
      <c r="B47" s="630" t="s">
        <v>276</v>
      </c>
      <c r="C47" s="637" t="s">
        <v>1423</v>
      </c>
      <c r="D47" s="640" t="s">
        <v>1311</v>
      </c>
      <c r="E47" s="640" t="s">
        <v>328</v>
      </c>
      <c r="F47" s="639" t="s">
        <v>1424</v>
      </c>
      <c r="G47" s="637" t="s">
        <v>1425</v>
      </c>
      <c r="H47" s="637" t="s">
        <v>1426</v>
      </c>
      <c r="I47" s="643">
        <v>44321</v>
      </c>
      <c r="J47" s="638">
        <v>960</v>
      </c>
      <c r="K47" s="639"/>
      <c r="L47" s="639"/>
    </row>
    <row r="48" spans="2:12" ht="40.5" x14ac:dyDescent="0.75">
      <c r="B48" s="630" t="s">
        <v>276</v>
      </c>
      <c r="C48" s="637" t="s">
        <v>1427</v>
      </c>
      <c r="D48" s="640" t="s">
        <v>1311</v>
      </c>
      <c r="E48" s="640" t="s">
        <v>328</v>
      </c>
      <c r="F48" s="639" t="s">
        <v>1428</v>
      </c>
      <c r="G48" s="637" t="s">
        <v>1425</v>
      </c>
      <c r="H48" s="637" t="s">
        <v>1429</v>
      </c>
      <c r="I48" s="643">
        <v>44431</v>
      </c>
      <c r="J48" s="638">
        <v>960</v>
      </c>
      <c r="K48" s="639"/>
      <c r="L48" s="639"/>
    </row>
    <row r="49" spans="2:12" ht="54" x14ac:dyDescent="0.75">
      <c r="B49" s="630" t="s">
        <v>276</v>
      </c>
      <c r="C49" s="637" t="s">
        <v>1430</v>
      </c>
      <c r="D49" s="640" t="s">
        <v>1311</v>
      </c>
      <c r="E49" s="640" t="s">
        <v>328</v>
      </c>
      <c r="F49" s="639" t="s">
        <v>1431</v>
      </c>
      <c r="G49" s="637" t="s">
        <v>1425</v>
      </c>
      <c r="H49" s="637" t="s">
        <v>1432</v>
      </c>
      <c r="I49" s="643">
        <v>44531</v>
      </c>
      <c r="J49" s="638">
        <v>180</v>
      </c>
      <c r="K49" s="639"/>
      <c r="L49" s="639"/>
    </row>
    <row r="50" spans="2:12" ht="27" x14ac:dyDescent="0.75">
      <c r="B50" s="630" t="s">
        <v>276</v>
      </c>
      <c r="C50" s="637" t="s">
        <v>1433</v>
      </c>
      <c r="D50" s="640" t="s">
        <v>1311</v>
      </c>
      <c r="E50" s="640" t="s">
        <v>328</v>
      </c>
      <c r="F50" s="639" t="s">
        <v>1434</v>
      </c>
      <c r="G50" s="637" t="s">
        <v>1435</v>
      </c>
      <c r="H50" s="637" t="s">
        <v>1436</v>
      </c>
      <c r="I50" s="643">
        <v>44361</v>
      </c>
      <c r="J50" s="638">
        <v>2760</v>
      </c>
      <c r="K50" s="639"/>
      <c r="L50" s="639"/>
    </row>
    <row r="51" spans="2:12" ht="27" x14ac:dyDescent="0.75">
      <c r="B51" s="630" t="s">
        <v>276</v>
      </c>
      <c r="C51" s="637" t="s">
        <v>1433</v>
      </c>
      <c r="D51" s="640" t="s">
        <v>1311</v>
      </c>
      <c r="E51" s="640" t="s">
        <v>328</v>
      </c>
      <c r="F51" s="639" t="s">
        <v>1437</v>
      </c>
      <c r="G51" s="637" t="s">
        <v>1435</v>
      </c>
      <c r="H51" s="637" t="s">
        <v>1436</v>
      </c>
      <c r="I51" s="643">
        <v>44347</v>
      </c>
      <c r="J51" s="638">
        <v>2760</v>
      </c>
      <c r="K51" s="639"/>
      <c r="L51" s="639"/>
    </row>
    <row r="52" spans="2:12" ht="40.5" x14ac:dyDescent="0.75">
      <c r="B52" s="630" t="s">
        <v>276</v>
      </c>
      <c r="C52" s="637" t="s">
        <v>1438</v>
      </c>
      <c r="D52" s="640" t="s">
        <v>1311</v>
      </c>
      <c r="E52" s="640" t="s">
        <v>328</v>
      </c>
      <c r="F52" s="639" t="s">
        <v>1439</v>
      </c>
      <c r="G52" s="637" t="s">
        <v>1440</v>
      </c>
      <c r="H52" s="637" t="s">
        <v>1441</v>
      </c>
      <c r="I52" s="643">
        <v>44296</v>
      </c>
      <c r="J52" s="638">
        <v>10800</v>
      </c>
      <c r="K52" s="639"/>
      <c r="L52" s="639"/>
    </row>
    <row r="53" spans="2:12" ht="40.5" x14ac:dyDescent="0.75">
      <c r="B53" s="630" t="s">
        <v>276</v>
      </c>
      <c r="C53" s="637" t="s">
        <v>1405</v>
      </c>
      <c r="D53" s="640" t="s">
        <v>1311</v>
      </c>
      <c r="E53" s="640" t="s">
        <v>328</v>
      </c>
      <c r="F53" s="639" t="s">
        <v>1442</v>
      </c>
      <c r="G53" s="637" t="s">
        <v>1443</v>
      </c>
      <c r="H53" s="637" t="s">
        <v>1444</v>
      </c>
      <c r="I53" s="643">
        <v>44383</v>
      </c>
      <c r="J53" s="638">
        <v>1800</v>
      </c>
      <c r="K53" s="639"/>
      <c r="L53" s="639"/>
    </row>
    <row r="54" spans="2:12" ht="40.5" x14ac:dyDescent="0.75">
      <c r="B54" s="630" t="s">
        <v>276</v>
      </c>
      <c r="C54" s="637" t="s">
        <v>1405</v>
      </c>
      <c r="D54" s="640" t="s">
        <v>1311</v>
      </c>
      <c r="E54" s="640" t="s">
        <v>328</v>
      </c>
      <c r="F54" s="639" t="s">
        <v>1445</v>
      </c>
      <c r="G54" s="637" t="s">
        <v>1443</v>
      </c>
      <c r="H54" s="637" t="s">
        <v>1446</v>
      </c>
      <c r="I54" s="643">
        <v>44383</v>
      </c>
      <c r="J54" s="638">
        <v>1800</v>
      </c>
      <c r="K54" s="639"/>
      <c r="L54" s="639"/>
    </row>
    <row r="55" spans="2:12" ht="40.5" x14ac:dyDescent="0.75">
      <c r="B55" s="630" t="s">
        <v>276</v>
      </c>
      <c r="C55" s="637" t="s">
        <v>1447</v>
      </c>
      <c r="D55" s="640" t="s">
        <v>1311</v>
      </c>
      <c r="E55" s="640" t="s">
        <v>328</v>
      </c>
      <c r="F55" s="639" t="s">
        <v>1448</v>
      </c>
      <c r="G55" s="637" t="s">
        <v>1443</v>
      </c>
      <c r="H55" s="637" t="s">
        <v>1446</v>
      </c>
      <c r="I55" s="643">
        <v>44383</v>
      </c>
      <c r="J55" s="638">
        <v>1800</v>
      </c>
      <c r="K55" s="639"/>
      <c r="L55" s="639"/>
    </row>
    <row r="56" spans="2:12" ht="40.5" x14ac:dyDescent="0.75">
      <c r="B56" s="630" t="s">
        <v>276</v>
      </c>
      <c r="C56" s="637" t="s">
        <v>1449</v>
      </c>
      <c r="D56" s="640" t="s">
        <v>1311</v>
      </c>
      <c r="E56" s="640" t="s">
        <v>328</v>
      </c>
      <c r="F56" s="639" t="s">
        <v>1450</v>
      </c>
      <c r="G56" s="637" t="s">
        <v>1443</v>
      </c>
      <c r="H56" s="637" t="s">
        <v>1451</v>
      </c>
      <c r="I56" s="643">
        <v>44392</v>
      </c>
      <c r="J56" s="638">
        <v>1800</v>
      </c>
      <c r="K56" s="639"/>
      <c r="L56" s="639"/>
    </row>
    <row r="57" spans="2:12" ht="40.5" x14ac:dyDescent="0.75">
      <c r="B57" s="630" t="s">
        <v>276</v>
      </c>
      <c r="C57" s="637" t="s">
        <v>1452</v>
      </c>
      <c r="D57" s="640" t="s">
        <v>1311</v>
      </c>
      <c r="E57" s="640" t="s">
        <v>328</v>
      </c>
      <c r="F57" s="639" t="s">
        <v>1453</v>
      </c>
      <c r="G57" s="637" t="s">
        <v>1443</v>
      </c>
      <c r="H57" s="637" t="s">
        <v>1451</v>
      </c>
      <c r="I57" s="643">
        <v>44392</v>
      </c>
      <c r="J57" s="638">
        <v>1800</v>
      </c>
      <c r="K57" s="639"/>
      <c r="L57" s="639"/>
    </row>
    <row r="58" spans="2:12" ht="27" x14ac:dyDescent="0.75">
      <c r="B58" s="630" t="s">
        <v>276</v>
      </c>
      <c r="C58" s="637" t="s">
        <v>1454</v>
      </c>
      <c r="D58" s="640" t="s">
        <v>1311</v>
      </c>
      <c r="E58" s="640" t="s">
        <v>328</v>
      </c>
      <c r="F58" s="639" t="s">
        <v>1455</v>
      </c>
      <c r="G58" s="637" t="s">
        <v>1456</v>
      </c>
      <c r="H58" s="637" t="s">
        <v>1457</v>
      </c>
      <c r="I58" s="643">
        <v>44341</v>
      </c>
      <c r="J58" s="638">
        <v>1920</v>
      </c>
      <c r="K58" s="639"/>
      <c r="L58" s="639"/>
    </row>
    <row r="59" spans="2:12" ht="27" x14ac:dyDescent="0.75">
      <c r="B59" s="630" t="s">
        <v>276</v>
      </c>
      <c r="C59" s="637" t="s">
        <v>1458</v>
      </c>
      <c r="D59" s="640" t="s">
        <v>1311</v>
      </c>
      <c r="E59" s="640" t="s">
        <v>328</v>
      </c>
      <c r="F59" s="639" t="s">
        <v>1459</v>
      </c>
      <c r="G59" s="637" t="s">
        <v>1456</v>
      </c>
      <c r="H59" s="637" t="s">
        <v>1460</v>
      </c>
      <c r="I59" s="643">
        <v>44125</v>
      </c>
      <c r="J59" s="638">
        <v>462</v>
      </c>
      <c r="K59" s="639"/>
      <c r="L59" s="639"/>
    </row>
    <row r="60" spans="2:12" ht="40.5" x14ac:dyDescent="0.75">
      <c r="B60" s="630" t="s">
        <v>276</v>
      </c>
      <c r="C60" s="637" t="s">
        <v>1461</v>
      </c>
      <c r="D60" s="640" t="s">
        <v>1311</v>
      </c>
      <c r="E60" s="640" t="s">
        <v>328</v>
      </c>
      <c r="F60" s="639" t="s">
        <v>1462</v>
      </c>
      <c r="G60" s="637" t="s">
        <v>1463</v>
      </c>
      <c r="H60" s="637" t="s">
        <v>1464</v>
      </c>
      <c r="I60" s="643">
        <v>44249</v>
      </c>
      <c r="J60" s="638">
        <v>1080</v>
      </c>
      <c r="K60" s="639"/>
      <c r="L60" s="639"/>
    </row>
    <row r="61" spans="2:12" ht="40.5" x14ac:dyDescent="0.75">
      <c r="B61" s="630" t="s">
        <v>276</v>
      </c>
      <c r="C61" s="637" t="s">
        <v>1465</v>
      </c>
      <c r="D61" s="640" t="s">
        <v>1311</v>
      </c>
      <c r="E61" s="640" t="s">
        <v>328</v>
      </c>
      <c r="F61" s="639" t="s">
        <v>1466</v>
      </c>
      <c r="G61" s="637" t="s">
        <v>1463</v>
      </c>
      <c r="H61" s="637" t="s">
        <v>1467</v>
      </c>
      <c r="I61" s="643">
        <v>44344</v>
      </c>
      <c r="J61" s="638">
        <v>1080</v>
      </c>
      <c r="K61" s="639"/>
      <c r="L61" s="639"/>
    </row>
    <row r="62" spans="2:12" ht="27" x14ac:dyDescent="0.75">
      <c r="B62" s="630" t="s">
        <v>276</v>
      </c>
      <c r="C62" s="637" t="s">
        <v>1468</v>
      </c>
      <c r="D62" s="640" t="s">
        <v>1311</v>
      </c>
      <c r="E62" s="640" t="s">
        <v>328</v>
      </c>
      <c r="F62" s="639" t="s">
        <v>1469</v>
      </c>
      <c r="G62" s="637" t="s">
        <v>1470</v>
      </c>
      <c r="H62" s="637" t="s">
        <v>1471</v>
      </c>
      <c r="I62" s="643">
        <v>44452</v>
      </c>
      <c r="J62" s="638">
        <v>2940</v>
      </c>
      <c r="K62" s="639"/>
      <c r="L62" s="639"/>
    </row>
    <row r="63" spans="2:12" ht="27" x14ac:dyDescent="0.75">
      <c r="B63" s="630" t="s">
        <v>276</v>
      </c>
      <c r="C63" s="637" t="s">
        <v>1472</v>
      </c>
      <c r="D63" s="640" t="s">
        <v>1311</v>
      </c>
      <c r="E63" s="640" t="s">
        <v>328</v>
      </c>
      <c r="F63" s="639" t="s">
        <v>1473</v>
      </c>
      <c r="G63" s="637" t="s">
        <v>1470</v>
      </c>
      <c r="H63" s="637" t="s">
        <v>1474</v>
      </c>
      <c r="I63" s="643">
        <v>44433</v>
      </c>
      <c r="J63" s="638">
        <v>720</v>
      </c>
      <c r="K63" s="639"/>
      <c r="L63" s="639"/>
    </row>
    <row r="64" spans="2:12" ht="40.5" x14ac:dyDescent="0.75">
      <c r="B64" s="630" t="s">
        <v>276</v>
      </c>
      <c r="C64" s="637" t="s">
        <v>1475</v>
      </c>
      <c r="D64" s="640" t="s">
        <v>1311</v>
      </c>
      <c r="E64" s="640" t="s">
        <v>328</v>
      </c>
      <c r="F64" s="639" t="s">
        <v>1476</v>
      </c>
      <c r="G64" s="637" t="s">
        <v>1463</v>
      </c>
      <c r="H64" s="637" t="s">
        <v>1477</v>
      </c>
      <c r="I64" s="643">
        <v>44470</v>
      </c>
      <c r="J64" s="638">
        <v>1380</v>
      </c>
      <c r="K64" s="639"/>
      <c r="L64" s="639"/>
    </row>
    <row r="65" spans="2:12" ht="40.5" x14ac:dyDescent="0.75">
      <c r="B65" s="630" t="s">
        <v>276</v>
      </c>
      <c r="C65" s="637" t="s">
        <v>1475</v>
      </c>
      <c r="D65" s="640" t="s">
        <v>1311</v>
      </c>
      <c r="E65" s="640" t="s">
        <v>328</v>
      </c>
      <c r="F65" s="639" t="s">
        <v>1478</v>
      </c>
      <c r="G65" s="637" t="s">
        <v>1463</v>
      </c>
      <c r="H65" s="637" t="s">
        <v>1479</v>
      </c>
      <c r="I65" s="643">
        <v>44483</v>
      </c>
      <c r="J65" s="638">
        <v>1680</v>
      </c>
      <c r="K65" s="639"/>
      <c r="L65" s="639"/>
    </row>
    <row r="66" spans="2:12" ht="40.5" x14ac:dyDescent="0.75">
      <c r="B66" s="630" t="s">
        <v>276</v>
      </c>
      <c r="C66" s="637" t="s">
        <v>1480</v>
      </c>
      <c r="D66" s="640" t="s">
        <v>1311</v>
      </c>
      <c r="E66" s="640" t="s">
        <v>328</v>
      </c>
      <c r="F66" s="639" t="s">
        <v>1481</v>
      </c>
      <c r="G66" s="637" t="s">
        <v>1482</v>
      </c>
      <c r="H66" s="637" t="s">
        <v>1483</v>
      </c>
      <c r="I66" s="643">
        <v>44479</v>
      </c>
      <c r="J66" s="638">
        <v>1100</v>
      </c>
      <c r="K66" s="639"/>
      <c r="L66" s="639"/>
    </row>
    <row r="67" spans="2:12" ht="40.5" x14ac:dyDescent="0.75">
      <c r="B67" s="630" t="s">
        <v>276</v>
      </c>
      <c r="C67" s="637" t="s">
        <v>1480</v>
      </c>
      <c r="D67" s="640" t="s">
        <v>1311</v>
      </c>
      <c r="E67" s="640" t="s">
        <v>328</v>
      </c>
      <c r="F67" s="639" t="s">
        <v>1484</v>
      </c>
      <c r="G67" s="637" t="s">
        <v>1482</v>
      </c>
      <c r="H67" s="637" t="s">
        <v>1485</v>
      </c>
      <c r="I67" s="643">
        <v>44479</v>
      </c>
      <c r="J67" s="638">
        <v>250</v>
      </c>
      <c r="K67" s="639"/>
      <c r="L67" s="639"/>
    </row>
    <row r="68" spans="2:12" ht="27" x14ac:dyDescent="0.75">
      <c r="B68" s="630" t="s">
        <v>276</v>
      </c>
      <c r="C68" s="637" t="s">
        <v>276</v>
      </c>
      <c r="D68" s="640" t="s">
        <v>1311</v>
      </c>
      <c r="E68" s="640" t="s">
        <v>328</v>
      </c>
      <c r="F68" s="639" t="s">
        <v>1486</v>
      </c>
      <c r="G68" s="637" t="s">
        <v>1302</v>
      </c>
      <c r="H68" s="637" t="s">
        <v>1487</v>
      </c>
      <c r="I68" s="643">
        <v>44561</v>
      </c>
      <c r="J68" s="638">
        <v>28086</v>
      </c>
      <c r="K68" s="639"/>
      <c r="L68" s="639"/>
    </row>
    <row r="69" spans="2:12" ht="27" x14ac:dyDescent="0.75">
      <c r="B69" s="630" t="s">
        <v>276</v>
      </c>
      <c r="C69" s="637" t="s">
        <v>1488</v>
      </c>
      <c r="D69" s="640" t="s">
        <v>1311</v>
      </c>
      <c r="E69" s="640" t="s">
        <v>328</v>
      </c>
      <c r="F69" s="639" t="s">
        <v>1489</v>
      </c>
      <c r="G69" s="637" t="s">
        <v>1490</v>
      </c>
      <c r="H69" s="637" t="s">
        <v>1491</v>
      </c>
      <c r="I69" s="643">
        <v>44280</v>
      </c>
      <c r="J69" s="638">
        <v>1620</v>
      </c>
      <c r="K69" s="639"/>
      <c r="L69" s="639"/>
    </row>
    <row r="70" spans="2:12" ht="40.5" x14ac:dyDescent="0.75">
      <c r="B70" s="630" t="s">
        <v>276</v>
      </c>
      <c r="C70" s="637" t="s">
        <v>1492</v>
      </c>
      <c r="D70" s="640" t="s">
        <v>1311</v>
      </c>
      <c r="E70" s="640" t="s">
        <v>328</v>
      </c>
      <c r="F70" s="639" t="s">
        <v>1493</v>
      </c>
      <c r="G70" s="637" t="s">
        <v>1494</v>
      </c>
      <c r="H70" s="637" t="s">
        <v>1495</v>
      </c>
      <c r="I70" s="643">
        <v>44393</v>
      </c>
      <c r="J70" s="638">
        <v>2200</v>
      </c>
      <c r="K70" s="639"/>
      <c r="L70" s="639"/>
    </row>
    <row r="71" spans="2:12" ht="40.5" x14ac:dyDescent="0.75">
      <c r="B71" s="630" t="s">
        <v>276</v>
      </c>
      <c r="C71" s="637" t="s">
        <v>832</v>
      </c>
      <c r="D71" s="640" t="s">
        <v>1311</v>
      </c>
      <c r="E71" s="640" t="s">
        <v>328</v>
      </c>
      <c r="F71" s="639" t="s">
        <v>1496</v>
      </c>
      <c r="G71" s="637" t="s">
        <v>1497</v>
      </c>
      <c r="H71" s="637" t="s">
        <v>1498</v>
      </c>
      <c r="I71" s="643">
        <v>44200</v>
      </c>
      <c r="J71" s="638">
        <v>4000</v>
      </c>
      <c r="K71" s="639"/>
      <c r="L71" s="639"/>
    </row>
    <row r="72" spans="2:12" ht="67.5" x14ac:dyDescent="0.75">
      <c r="B72" s="630" t="s">
        <v>276</v>
      </c>
      <c r="C72" s="637" t="s">
        <v>1499</v>
      </c>
      <c r="D72" s="640" t="s">
        <v>1311</v>
      </c>
      <c r="E72" s="640" t="s">
        <v>328</v>
      </c>
      <c r="F72" s="639" t="s">
        <v>1500</v>
      </c>
      <c r="G72" s="637" t="s">
        <v>1501</v>
      </c>
      <c r="H72" s="637" t="s">
        <v>1502</v>
      </c>
      <c r="I72" s="643">
        <v>44173</v>
      </c>
      <c r="J72" s="638">
        <v>1440</v>
      </c>
      <c r="K72" s="639"/>
      <c r="L72" s="639"/>
    </row>
    <row r="73" spans="2:12" ht="40.5" x14ac:dyDescent="0.75">
      <c r="B73" s="630" t="s">
        <v>276</v>
      </c>
      <c r="C73" s="637" t="s">
        <v>1503</v>
      </c>
      <c r="D73" s="640" t="s">
        <v>1311</v>
      </c>
      <c r="E73" s="640" t="s">
        <v>328</v>
      </c>
      <c r="F73" s="639" t="s">
        <v>1504</v>
      </c>
      <c r="G73" s="637" t="s">
        <v>1501</v>
      </c>
      <c r="H73" s="637" t="s">
        <v>1505</v>
      </c>
      <c r="I73" s="643">
        <v>44124</v>
      </c>
      <c r="J73" s="638">
        <v>1926.55</v>
      </c>
      <c r="K73" s="639"/>
      <c r="L73" s="639"/>
    </row>
    <row r="74" spans="2:12" ht="54" x14ac:dyDescent="0.75">
      <c r="B74" s="630" t="s">
        <v>276</v>
      </c>
      <c r="C74" s="637" t="s">
        <v>1506</v>
      </c>
      <c r="D74" s="640" t="s">
        <v>1311</v>
      </c>
      <c r="E74" s="640" t="s">
        <v>328</v>
      </c>
      <c r="F74" s="639" t="s">
        <v>1507</v>
      </c>
      <c r="G74" s="637" t="s">
        <v>1501</v>
      </c>
      <c r="H74" s="637" t="s">
        <v>1508</v>
      </c>
      <c r="I74" s="643">
        <v>44102</v>
      </c>
      <c r="J74" s="638">
        <v>4200</v>
      </c>
      <c r="K74" s="639"/>
      <c r="L74" s="639"/>
    </row>
    <row r="75" spans="2:12" ht="81" x14ac:dyDescent="0.75">
      <c r="B75" s="630" t="s">
        <v>276</v>
      </c>
      <c r="C75" s="637" t="s">
        <v>1475</v>
      </c>
      <c r="D75" s="640" t="s">
        <v>1311</v>
      </c>
      <c r="E75" s="640" t="s">
        <v>328</v>
      </c>
      <c r="F75" s="639" t="s">
        <v>1509</v>
      </c>
      <c r="G75" s="637" t="s">
        <v>1501</v>
      </c>
      <c r="H75" s="637" t="s">
        <v>1510</v>
      </c>
      <c r="I75" s="643">
        <v>44007</v>
      </c>
      <c r="J75" s="638">
        <v>1800</v>
      </c>
      <c r="K75" s="639"/>
      <c r="L75" s="639"/>
    </row>
    <row r="76" spans="2:12" ht="67.5" x14ac:dyDescent="0.75">
      <c r="B76" s="630" t="s">
        <v>276</v>
      </c>
      <c r="C76" s="637" t="s">
        <v>1511</v>
      </c>
      <c r="D76" s="640" t="s">
        <v>1311</v>
      </c>
      <c r="E76" s="640" t="s">
        <v>328</v>
      </c>
      <c r="F76" s="639" t="s">
        <v>1512</v>
      </c>
      <c r="G76" s="637" t="s">
        <v>1501</v>
      </c>
      <c r="H76" s="637" t="s">
        <v>1513</v>
      </c>
      <c r="I76" s="643">
        <v>44116</v>
      </c>
      <c r="J76" s="638">
        <v>2880</v>
      </c>
      <c r="K76" s="639"/>
      <c r="L76" s="639"/>
    </row>
    <row r="77" spans="2:12" ht="27" x14ac:dyDescent="0.75">
      <c r="B77" s="630" t="s">
        <v>276</v>
      </c>
      <c r="C77" s="637" t="s">
        <v>1514</v>
      </c>
      <c r="D77" s="640" t="s">
        <v>1311</v>
      </c>
      <c r="E77" s="640" t="s">
        <v>328</v>
      </c>
      <c r="F77" s="639" t="s">
        <v>1515</v>
      </c>
      <c r="G77" s="637" t="s">
        <v>1501</v>
      </c>
      <c r="H77" s="637" t="s">
        <v>1516</v>
      </c>
      <c r="I77" s="643">
        <v>43945</v>
      </c>
      <c r="J77" s="638">
        <v>1952.83</v>
      </c>
      <c r="K77" s="639"/>
      <c r="L77" s="639"/>
    </row>
    <row r="78" spans="2:12" ht="40.5" x14ac:dyDescent="0.75">
      <c r="B78" s="630" t="s">
        <v>276</v>
      </c>
      <c r="C78" s="637" t="s">
        <v>1517</v>
      </c>
      <c r="D78" s="640" t="s">
        <v>1311</v>
      </c>
      <c r="E78" s="640" t="s">
        <v>328</v>
      </c>
      <c r="F78" s="639" t="s">
        <v>1518</v>
      </c>
      <c r="G78" s="637" t="s">
        <v>1501</v>
      </c>
      <c r="H78" s="637" t="s">
        <v>1519</v>
      </c>
      <c r="I78" s="643">
        <v>44245</v>
      </c>
      <c r="J78" s="638">
        <v>1260</v>
      </c>
      <c r="K78" s="639"/>
      <c r="L78" s="639"/>
    </row>
    <row r="79" spans="2:12" ht="27" x14ac:dyDescent="0.75">
      <c r="B79" s="630" t="s">
        <v>276</v>
      </c>
      <c r="C79" s="637" t="s">
        <v>1520</v>
      </c>
      <c r="D79" s="640" t="s">
        <v>1311</v>
      </c>
      <c r="E79" s="640" t="s">
        <v>328</v>
      </c>
      <c r="F79" s="639" t="s">
        <v>1521</v>
      </c>
      <c r="G79" s="637" t="s">
        <v>1501</v>
      </c>
      <c r="H79" s="637" t="s">
        <v>1522</v>
      </c>
      <c r="I79" s="643">
        <v>44294</v>
      </c>
      <c r="J79" s="638">
        <v>3600</v>
      </c>
      <c r="K79" s="639"/>
      <c r="L79" s="639"/>
    </row>
    <row r="80" spans="2:12" ht="27" x14ac:dyDescent="0.75">
      <c r="B80" s="630" t="s">
        <v>276</v>
      </c>
      <c r="C80" s="637" t="s">
        <v>1523</v>
      </c>
      <c r="D80" s="640" t="s">
        <v>1311</v>
      </c>
      <c r="E80" s="640" t="s">
        <v>328</v>
      </c>
      <c r="F80" s="639" t="s">
        <v>1524</v>
      </c>
      <c r="G80" s="637" t="s">
        <v>1501</v>
      </c>
      <c r="H80" s="637" t="s">
        <v>1525</v>
      </c>
      <c r="I80" s="643">
        <v>44348</v>
      </c>
      <c r="J80" s="638">
        <v>1080</v>
      </c>
      <c r="K80" s="639"/>
      <c r="L80" s="639"/>
    </row>
    <row r="81" spans="2:12" ht="40.5" x14ac:dyDescent="0.75">
      <c r="B81" s="630" t="s">
        <v>276</v>
      </c>
      <c r="C81" s="637" t="s">
        <v>1526</v>
      </c>
      <c r="D81" s="640" t="s">
        <v>1311</v>
      </c>
      <c r="E81" s="640" t="s">
        <v>328</v>
      </c>
      <c r="F81" s="639" t="s">
        <v>1527</v>
      </c>
      <c r="G81" s="637" t="s">
        <v>1501</v>
      </c>
      <c r="H81" s="637" t="s">
        <v>1528</v>
      </c>
      <c r="I81" s="643">
        <v>44378</v>
      </c>
      <c r="J81" s="638">
        <v>1200</v>
      </c>
      <c r="K81" s="639"/>
      <c r="L81" s="639"/>
    </row>
    <row r="82" spans="2:12" ht="54" x14ac:dyDescent="0.75">
      <c r="B82" s="630" t="s">
        <v>276</v>
      </c>
      <c r="C82" s="637" t="s">
        <v>1529</v>
      </c>
      <c r="D82" s="640" t="s">
        <v>1311</v>
      </c>
      <c r="E82" s="640" t="s">
        <v>328</v>
      </c>
      <c r="F82" s="639" t="s">
        <v>1530</v>
      </c>
      <c r="G82" s="637" t="s">
        <v>1501</v>
      </c>
      <c r="H82" s="637" t="s">
        <v>1531</v>
      </c>
      <c r="I82" s="643">
        <v>43943</v>
      </c>
      <c r="J82" s="638">
        <v>7440</v>
      </c>
      <c r="K82" s="639"/>
      <c r="L82" s="639"/>
    </row>
    <row r="83" spans="2:12" ht="27" x14ac:dyDescent="0.75">
      <c r="B83" s="630" t="s">
        <v>276</v>
      </c>
      <c r="C83" s="637" t="s">
        <v>1532</v>
      </c>
      <c r="D83" s="640" t="s">
        <v>1311</v>
      </c>
      <c r="E83" s="640" t="s">
        <v>328</v>
      </c>
      <c r="F83" s="639" t="s">
        <v>1533</v>
      </c>
      <c r="G83" s="637" t="s">
        <v>1501</v>
      </c>
      <c r="H83" s="637" t="s">
        <v>1534</v>
      </c>
      <c r="I83" s="643">
        <v>44483</v>
      </c>
      <c r="J83" s="638">
        <v>3791.86</v>
      </c>
      <c r="K83" s="639"/>
      <c r="L83" s="639"/>
    </row>
    <row r="84" spans="2:12" ht="54" x14ac:dyDescent="0.75">
      <c r="B84" s="630" t="s">
        <v>276</v>
      </c>
      <c r="C84" s="637" t="s">
        <v>1535</v>
      </c>
      <c r="D84" s="640" t="s">
        <v>1311</v>
      </c>
      <c r="E84" s="640" t="s">
        <v>328</v>
      </c>
      <c r="F84" s="639" t="s">
        <v>1536</v>
      </c>
      <c r="G84" s="637" t="s">
        <v>1501</v>
      </c>
      <c r="H84" s="637" t="s">
        <v>1537</v>
      </c>
      <c r="I84" s="643">
        <v>44523</v>
      </c>
      <c r="J84" s="638">
        <v>3500</v>
      </c>
      <c r="K84" s="639"/>
      <c r="L84" s="639"/>
    </row>
    <row r="85" spans="2:12" ht="27" x14ac:dyDescent="0.75">
      <c r="B85" s="630" t="s">
        <v>276</v>
      </c>
      <c r="C85" s="637" t="s">
        <v>276</v>
      </c>
      <c r="D85" s="640" t="s">
        <v>1311</v>
      </c>
      <c r="E85" s="640" t="s">
        <v>328</v>
      </c>
      <c r="F85" s="639" t="s">
        <v>1538</v>
      </c>
      <c r="G85" s="637" t="s">
        <v>1501</v>
      </c>
      <c r="H85" s="637" t="s">
        <v>1539</v>
      </c>
      <c r="I85" s="643">
        <v>44561</v>
      </c>
      <c r="J85" s="638">
        <v>6900</v>
      </c>
      <c r="K85" s="639"/>
      <c r="L85" s="639"/>
    </row>
    <row r="86" spans="2:12" ht="27" x14ac:dyDescent="0.75">
      <c r="B86" s="630" t="s">
        <v>276</v>
      </c>
      <c r="C86" s="637" t="s">
        <v>276</v>
      </c>
      <c r="D86" s="640" t="s">
        <v>1311</v>
      </c>
      <c r="E86" s="640" t="s">
        <v>328</v>
      </c>
      <c r="F86" s="639" t="s">
        <v>1540</v>
      </c>
      <c r="G86" s="637" t="s">
        <v>1501</v>
      </c>
      <c r="H86" s="637" t="s">
        <v>1487</v>
      </c>
      <c r="I86" s="643">
        <v>44439</v>
      </c>
      <c r="J86" s="638">
        <v>12348</v>
      </c>
      <c r="K86" s="639"/>
      <c r="L86" s="639"/>
    </row>
    <row r="87" spans="2:12" ht="27" x14ac:dyDescent="0.75">
      <c r="B87" s="630" t="s">
        <v>276</v>
      </c>
      <c r="C87" s="637" t="s">
        <v>1541</v>
      </c>
      <c r="D87" s="640" t="s">
        <v>1311</v>
      </c>
      <c r="E87" s="640" t="s">
        <v>328</v>
      </c>
      <c r="F87" s="639" t="s">
        <v>1542</v>
      </c>
      <c r="G87" s="637" t="s">
        <v>1543</v>
      </c>
      <c r="H87" s="637" t="s">
        <v>1544</v>
      </c>
      <c r="I87" s="643">
        <v>44510</v>
      </c>
      <c r="J87" s="638">
        <v>1890</v>
      </c>
      <c r="K87" s="639"/>
      <c r="L87" s="639"/>
    </row>
    <row r="88" spans="2:12" ht="27" x14ac:dyDescent="0.75">
      <c r="B88" s="630" t="s">
        <v>276</v>
      </c>
      <c r="C88" s="637" t="s">
        <v>1545</v>
      </c>
      <c r="D88" s="640" t="s">
        <v>1311</v>
      </c>
      <c r="E88" s="640" t="s">
        <v>328</v>
      </c>
      <c r="F88" s="639" t="s">
        <v>1546</v>
      </c>
      <c r="G88" s="637" t="s">
        <v>1543</v>
      </c>
      <c r="H88" s="637" t="s">
        <v>1547</v>
      </c>
      <c r="I88" s="643">
        <v>44221</v>
      </c>
      <c r="J88" s="638">
        <v>2400</v>
      </c>
      <c r="K88" s="639"/>
      <c r="L88" s="639"/>
    </row>
    <row r="89" spans="2:12" ht="27" x14ac:dyDescent="0.75">
      <c r="B89" s="630" t="s">
        <v>276</v>
      </c>
      <c r="C89" s="637" t="s">
        <v>1548</v>
      </c>
      <c r="D89" s="640" t="s">
        <v>1311</v>
      </c>
      <c r="E89" s="640" t="s">
        <v>328</v>
      </c>
      <c r="F89" s="639" t="s">
        <v>1549</v>
      </c>
      <c r="G89" s="637" t="s">
        <v>1543</v>
      </c>
      <c r="H89" s="637" t="s">
        <v>1550</v>
      </c>
      <c r="I89" s="643">
        <v>44206</v>
      </c>
      <c r="J89" s="638">
        <v>138</v>
      </c>
      <c r="K89" s="639"/>
      <c r="L89" s="639"/>
    </row>
    <row r="90" spans="2:12" ht="27" x14ac:dyDescent="0.75">
      <c r="B90" s="630" t="s">
        <v>276</v>
      </c>
      <c r="C90" s="637" t="s">
        <v>1551</v>
      </c>
      <c r="D90" s="640" t="s">
        <v>1311</v>
      </c>
      <c r="E90" s="640" t="s">
        <v>328</v>
      </c>
      <c r="F90" s="639" t="s">
        <v>1552</v>
      </c>
      <c r="G90" s="637" t="s">
        <v>1543</v>
      </c>
      <c r="H90" s="637" t="s">
        <v>1550</v>
      </c>
      <c r="I90" s="643">
        <v>44257</v>
      </c>
      <c r="J90" s="638">
        <v>1740</v>
      </c>
      <c r="K90" s="639"/>
      <c r="L90" s="639"/>
    </row>
    <row r="91" spans="2:12" ht="27" x14ac:dyDescent="0.75">
      <c r="B91" s="630" t="s">
        <v>276</v>
      </c>
      <c r="C91" s="637" t="s">
        <v>1551</v>
      </c>
      <c r="D91" s="640" t="s">
        <v>1311</v>
      </c>
      <c r="E91" s="640" t="s">
        <v>328</v>
      </c>
      <c r="F91" s="639" t="s">
        <v>1553</v>
      </c>
      <c r="G91" s="637" t="s">
        <v>1543</v>
      </c>
      <c r="H91" s="637" t="s">
        <v>1550</v>
      </c>
      <c r="I91" s="643">
        <v>44270</v>
      </c>
      <c r="J91" s="638">
        <v>522</v>
      </c>
      <c r="K91" s="639"/>
      <c r="L91" s="639"/>
    </row>
    <row r="92" spans="2:12" ht="27" x14ac:dyDescent="0.75">
      <c r="B92" s="630" t="s">
        <v>276</v>
      </c>
      <c r="C92" s="637" t="s">
        <v>1554</v>
      </c>
      <c r="D92" s="640" t="s">
        <v>1311</v>
      </c>
      <c r="E92" s="640" t="s">
        <v>328</v>
      </c>
      <c r="F92" s="639" t="s">
        <v>1555</v>
      </c>
      <c r="G92" s="637" t="s">
        <v>1543</v>
      </c>
      <c r="H92" s="637" t="s">
        <v>1556</v>
      </c>
      <c r="I92" s="643">
        <v>44347</v>
      </c>
      <c r="J92" s="638">
        <v>228</v>
      </c>
      <c r="K92" s="639"/>
      <c r="L92" s="639"/>
    </row>
    <row r="93" spans="2:12" ht="27" x14ac:dyDescent="0.75">
      <c r="B93" s="630" t="s">
        <v>276</v>
      </c>
      <c r="C93" s="637" t="s">
        <v>1557</v>
      </c>
      <c r="D93" s="640" t="s">
        <v>1311</v>
      </c>
      <c r="E93" s="640" t="s">
        <v>328</v>
      </c>
      <c r="F93" s="639" t="s">
        <v>1558</v>
      </c>
      <c r="G93" s="637" t="s">
        <v>1543</v>
      </c>
      <c r="H93" s="637" t="s">
        <v>1559</v>
      </c>
      <c r="I93" s="643">
        <v>44392</v>
      </c>
      <c r="J93" s="638">
        <v>270</v>
      </c>
      <c r="K93" s="639"/>
      <c r="L93" s="639"/>
    </row>
    <row r="94" spans="2:12" ht="27" x14ac:dyDescent="0.75">
      <c r="B94" s="630" t="s">
        <v>276</v>
      </c>
      <c r="C94" s="637" t="s">
        <v>1551</v>
      </c>
      <c r="D94" s="640" t="s">
        <v>1311</v>
      </c>
      <c r="E94" s="640" t="s">
        <v>328</v>
      </c>
      <c r="F94" s="639" t="s">
        <v>1560</v>
      </c>
      <c r="G94" s="637" t="s">
        <v>1543</v>
      </c>
      <c r="H94" s="637" t="s">
        <v>1550</v>
      </c>
      <c r="I94" s="643">
        <v>44404</v>
      </c>
      <c r="J94" s="638">
        <v>360</v>
      </c>
      <c r="K94" s="639"/>
      <c r="L94" s="639"/>
    </row>
    <row r="95" spans="2:12" ht="27" x14ac:dyDescent="0.75">
      <c r="B95" s="630" t="s">
        <v>276</v>
      </c>
      <c r="C95" s="637" t="s">
        <v>1561</v>
      </c>
      <c r="D95" s="640" t="s">
        <v>1311</v>
      </c>
      <c r="E95" s="640" t="s">
        <v>328</v>
      </c>
      <c r="F95" s="639" t="s">
        <v>1562</v>
      </c>
      <c r="G95" s="637" t="s">
        <v>1543</v>
      </c>
      <c r="H95" s="637" t="s">
        <v>1563</v>
      </c>
      <c r="I95" s="643">
        <v>44400</v>
      </c>
      <c r="J95" s="638">
        <v>1368</v>
      </c>
      <c r="K95" s="639"/>
      <c r="L95" s="639"/>
    </row>
    <row r="96" spans="2:12" ht="27" x14ac:dyDescent="0.75">
      <c r="B96" s="630" t="s">
        <v>276</v>
      </c>
      <c r="C96" s="637" t="s">
        <v>1564</v>
      </c>
      <c r="D96" s="640" t="s">
        <v>1311</v>
      </c>
      <c r="E96" s="640" t="s">
        <v>328</v>
      </c>
      <c r="F96" s="639" t="s">
        <v>1565</v>
      </c>
      <c r="G96" s="637" t="s">
        <v>1543</v>
      </c>
      <c r="H96" s="637" t="s">
        <v>1563</v>
      </c>
      <c r="I96" s="643">
        <v>44410</v>
      </c>
      <c r="J96" s="638">
        <v>384</v>
      </c>
      <c r="K96" s="639"/>
      <c r="L96" s="639"/>
    </row>
    <row r="97" spans="2:12" ht="27" x14ac:dyDescent="0.75">
      <c r="B97" s="630" t="s">
        <v>276</v>
      </c>
      <c r="C97" s="637" t="s">
        <v>1557</v>
      </c>
      <c r="D97" s="640" t="s">
        <v>1311</v>
      </c>
      <c r="E97" s="640" t="s">
        <v>328</v>
      </c>
      <c r="F97" s="639" t="s">
        <v>1566</v>
      </c>
      <c r="G97" s="637" t="s">
        <v>1543</v>
      </c>
      <c r="H97" s="637" t="s">
        <v>1563</v>
      </c>
      <c r="I97" s="643">
        <v>44327</v>
      </c>
      <c r="J97" s="638">
        <v>2250</v>
      </c>
      <c r="K97" s="639"/>
      <c r="L97" s="639"/>
    </row>
    <row r="98" spans="2:12" ht="27" x14ac:dyDescent="0.75">
      <c r="B98" s="630" t="s">
        <v>276</v>
      </c>
      <c r="C98" s="637" t="s">
        <v>1554</v>
      </c>
      <c r="D98" s="640" t="s">
        <v>1311</v>
      </c>
      <c r="E98" s="640" t="s">
        <v>328</v>
      </c>
      <c r="F98" s="639" t="s">
        <v>1567</v>
      </c>
      <c r="G98" s="637" t="s">
        <v>1543</v>
      </c>
      <c r="H98" s="637" t="s">
        <v>1563</v>
      </c>
      <c r="I98" s="643">
        <v>44467</v>
      </c>
      <c r="J98" s="638">
        <v>954</v>
      </c>
      <c r="K98" s="639"/>
      <c r="L98" s="639"/>
    </row>
    <row r="99" spans="2:12" ht="27" x14ac:dyDescent="0.75">
      <c r="B99" s="630" t="s">
        <v>276</v>
      </c>
      <c r="C99" s="637" t="s">
        <v>1551</v>
      </c>
      <c r="D99" s="640" t="s">
        <v>1311</v>
      </c>
      <c r="E99" s="640" t="s">
        <v>328</v>
      </c>
      <c r="F99" s="639" t="s">
        <v>1568</v>
      </c>
      <c r="G99" s="637" t="s">
        <v>1543</v>
      </c>
      <c r="H99" s="637" t="s">
        <v>1563</v>
      </c>
      <c r="I99" s="643">
        <v>44494</v>
      </c>
      <c r="J99" s="638">
        <v>360</v>
      </c>
      <c r="K99" s="639"/>
      <c r="L99" s="639"/>
    </row>
    <row r="100" spans="2:12" ht="27" x14ac:dyDescent="0.75">
      <c r="B100" s="630" t="s">
        <v>276</v>
      </c>
      <c r="C100" s="637" t="s">
        <v>1569</v>
      </c>
      <c r="D100" s="640" t="s">
        <v>1311</v>
      </c>
      <c r="E100" s="640" t="s">
        <v>328</v>
      </c>
      <c r="F100" s="639" t="s">
        <v>1570</v>
      </c>
      <c r="G100" s="637" t="s">
        <v>1543</v>
      </c>
      <c r="H100" s="637" t="s">
        <v>1571</v>
      </c>
      <c r="I100" s="643">
        <v>44403</v>
      </c>
      <c r="J100" s="638">
        <v>432</v>
      </c>
      <c r="K100" s="639"/>
      <c r="L100" s="639"/>
    </row>
    <row r="101" spans="2:12" ht="27" x14ac:dyDescent="0.75">
      <c r="B101" s="630" t="s">
        <v>276</v>
      </c>
      <c r="C101" s="637" t="s">
        <v>1572</v>
      </c>
      <c r="D101" s="640" t="s">
        <v>1311</v>
      </c>
      <c r="E101" s="640" t="s">
        <v>328</v>
      </c>
      <c r="F101" s="639" t="s">
        <v>1573</v>
      </c>
      <c r="G101" s="637" t="s">
        <v>1543</v>
      </c>
      <c r="H101" s="637" t="s">
        <v>1574</v>
      </c>
      <c r="I101" s="643">
        <v>44301</v>
      </c>
      <c r="J101" s="638">
        <v>312</v>
      </c>
      <c r="K101" s="639"/>
      <c r="L101" s="639"/>
    </row>
    <row r="102" spans="2:12" ht="27" x14ac:dyDescent="0.75">
      <c r="B102" s="630" t="s">
        <v>276</v>
      </c>
      <c r="C102" s="637" t="s">
        <v>1454</v>
      </c>
      <c r="D102" s="640" t="s">
        <v>1311</v>
      </c>
      <c r="E102" s="640" t="s">
        <v>328</v>
      </c>
      <c r="F102" s="639" t="s">
        <v>1575</v>
      </c>
      <c r="G102" s="637" t="s">
        <v>1543</v>
      </c>
      <c r="H102" s="637" t="s">
        <v>1576</v>
      </c>
      <c r="I102" s="643">
        <v>44524</v>
      </c>
      <c r="J102" s="638">
        <v>2610</v>
      </c>
      <c r="K102" s="639"/>
      <c r="L102" s="639"/>
    </row>
    <row r="103" spans="2:12" ht="40.5" x14ac:dyDescent="0.75">
      <c r="B103" s="630" t="s">
        <v>276</v>
      </c>
      <c r="C103" s="637" t="s">
        <v>1577</v>
      </c>
      <c r="D103" s="640" t="s">
        <v>1311</v>
      </c>
      <c r="E103" s="640" t="s">
        <v>328</v>
      </c>
      <c r="F103" s="639" t="s">
        <v>1578</v>
      </c>
      <c r="G103" s="637" t="s">
        <v>1501</v>
      </c>
      <c r="H103" s="637" t="s">
        <v>1579</v>
      </c>
      <c r="I103" s="643">
        <v>44104</v>
      </c>
      <c r="J103" s="638">
        <v>1200</v>
      </c>
      <c r="K103" s="639"/>
      <c r="L103" s="639"/>
    </row>
    <row r="104" spans="2:12" ht="27" x14ac:dyDescent="0.75">
      <c r="B104" s="630" t="s">
        <v>276</v>
      </c>
      <c r="C104" s="637" t="s">
        <v>276</v>
      </c>
      <c r="D104" s="640" t="s">
        <v>1311</v>
      </c>
      <c r="E104" s="640" t="s">
        <v>328</v>
      </c>
      <c r="F104" s="639" t="s">
        <v>1580</v>
      </c>
      <c r="G104" s="637" t="s">
        <v>1501</v>
      </c>
      <c r="H104" s="637" t="s">
        <v>1581</v>
      </c>
      <c r="I104" s="643">
        <v>44081</v>
      </c>
      <c r="J104" s="638">
        <v>9370</v>
      </c>
      <c r="K104" s="639"/>
      <c r="L104" s="639"/>
    </row>
    <row r="105" spans="2:12" ht="54" x14ac:dyDescent="0.75">
      <c r="B105" s="630" t="s">
        <v>276</v>
      </c>
      <c r="C105" s="637" t="s">
        <v>1577</v>
      </c>
      <c r="D105" s="640" t="s">
        <v>1311</v>
      </c>
      <c r="E105" s="640" t="s">
        <v>328</v>
      </c>
      <c r="F105" s="639" t="s">
        <v>1582</v>
      </c>
      <c r="G105" s="637" t="s">
        <v>1501</v>
      </c>
      <c r="H105" s="637" t="s">
        <v>1583</v>
      </c>
      <c r="I105" s="643">
        <v>44104</v>
      </c>
      <c r="J105" s="638">
        <v>3120</v>
      </c>
      <c r="K105" s="639"/>
      <c r="L105" s="639"/>
    </row>
    <row r="106" spans="2:12" ht="27" x14ac:dyDescent="0.75">
      <c r="B106" s="630" t="s">
        <v>276</v>
      </c>
      <c r="C106" s="637" t="s">
        <v>276</v>
      </c>
      <c r="D106" s="640" t="s">
        <v>1311</v>
      </c>
      <c r="E106" s="640" t="s">
        <v>328</v>
      </c>
      <c r="F106" s="639" t="s">
        <v>1584</v>
      </c>
      <c r="G106" s="637" t="s">
        <v>1501</v>
      </c>
      <c r="H106" s="637" t="s">
        <v>1539</v>
      </c>
      <c r="I106" s="643">
        <v>44173</v>
      </c>
      <c r="J106" s="638">
        <v>6300</v>
      </c>
      <c r="K106" s="639"/>
      <c r="L106" s="639"/>
    </row>
    <row r="107" spans="2:12" ht="54" x14ac:dyDescent="0.75">
      <c r="B107" s="630" t="s">
        <v>276</v>
      </c>
      <c r="C107" s="637" t="s">
        <v>1585</v>
      </c>
      <c r="D107" s="640" t="s">
        <v>1311</v>
      </c>
      <c r="E107" s="640" t="s">
        <v>328</v>
      </c>
      <c r="F107" s="639" t="s">
        <v>1586</v>
      </c>
      <c r="G107" s="637" t="s">
        <v>1501</v>
      </c>
      <c r="H107" s="637" t="s">
        <v>1587</v>
      </c>
      <c r="I107" s="643">
        <v>44104</v>
      </c>
      <c r="J107" s="638">
        <v>4492.25</v>
      </c>
      <c r="K107" s="639"/>
      <c r="L107" s="639"/>
    </row>
    <row r="108" spans="2:12" ht="40.5" x14ac:dyDescent="0.75">
      <c r="B108" s="630" t="s">
        <v>276</v>
      </c>
      <c r="C108" s="637" t="s">
        <v>1588</v>
      </c>
      <c r="D108" s="640" t="s">
        <v>1311</v>
      </c>
      <c r="E108" s="640" t="s">
        <v>328</v>
      </c>
      <c r="F108" s="639" t="s">
        <v>1589</v>
      </c>
      <c r="G108" s="637" t="s">
        <v>1501</v>
      </c>
      <c r="H108" s="637" t="s">
        <v>1590</v>
      </c>
      <c r="I108" s="643">
        <v>44110</v>
      </c>
      <c r="J108" s="638">
        <v>1450.18</v>
      </c>
      <c r="K108" s="639"/>
      <c r="L108" s="639"/>
    </row>
    <row r="109" spans="2:12" ht="27" x14ac:dyDescent="0.75">
      <c r="B109" s="630" t="s">
        <v>276</v>
      </c>
      <c r="C109" s="637" t="s">
        <v>1591</v>
      </c>
      <c r="D109" s="640" t="s">
        <v>1311</v>
      </c>
      <c r="E109" s="640" t="s">
        <v>328</v>
      </c>
      <c r="F109" s="639" t="s">
        <v>1592</v>
      </c>
      <c r="G109" s="637" t="s">
        <v>1501</v>
      </c>
      <c r="H109" s="637" t="s">
        <v>1593</v>
      </c>
      <c r="I109" s="643">
        <v>44179</v>
      </c>
      <c r="J109" s="638">
        <v>95.62</v>
      </c>
      <c r="K109" s="639"/>
      <c r="L109" s="639"/>
    </row>
    <row r="110" spans="2:12" ht="27" x14ac:dyDescent="0.75">
      <c r="B110" s="630" t="s">
        <v>276</v>
      </c>
      <c r="C110" s="637" t="s">
        <v>1594</v>
      </c>
      <c r="D110" s="640" t="s">
        <v>1311</v>
      </c>
      <c r="E110" s="640" t="s">
        <v>328</v>
      </c>
      <c r="F110" s="639" t="s">
        <v>1595</v>
      </c>
      <c r="G110" s="637" t="s">
        <v>1501</v>
      </c>
      <c r="H110" s="637" t="s">
        <v>1596</v>
      </c>
      <c r="I110" s="643">
        <v>44179</v>
      </c>
      <c r="J110" s="638">
        <v>95.62</v>
      </c>
      <c r="K110" s="639"/>
      <c r="L110" s="639"/>
    </row>
    <row r="111" spans="2:12" ht="27" x14ac:dyDescent="0.75">
      <c r="B111" s="630" t="s">
        <v>276</v>
      </c>
      <c r="C111" s="637" t="s">
        <v>1597</v>
      </c>
      <c r="D111" s="640" t="s">
        <v>1311</v>
      </c>
      <c r="E111" s="640" t="s">
        <v>328</v>
      </c>
      <c r="F111" s="639" t="s">
        <v>1598</v>
      </c>
      <c r="G111" s="637" t="s">
        <v>1501</v>
      </c>
      <c r="H111" s="637" t="s">
        <v>1599</v>
      </c>
      <c r="I111" s="643">
        <v>44179</v>
      </c>
      <c r="J111" s="638">
        <v>95.62</v>
      </c>
      <c r="K111" s="639"/>
      <c r="L111" s="639"/>
    </row>
    <row r="112" spans="2:12" ht="27" x14ac:dyDescent="0.75">
      <c r="B112" s="630" t="s">
        <v>276</v>
      </c>
      <c r="C112" s="637" t="s">
        <v>1600</v>
      </c>
      <c r="D112" s="640" t="s">
        <v>1311</v>
      </c>
      <c r="E112" s="640" t="s">
        <v>328</v>
      </c>
      <c r="F112" s="639" t="s">
        <v>1601</v>
      </c>
      <c r="G112" s="637" t="s">
        <v>1501</v>
      </c>
      <c r="H112" s="637" t="s">
        <v>1602</v>
      </c>
      <c r="I112" s="643">
        <v>44179</v>
      </c>
      <c r="J112" s="638">
        <v>95.62</v>
      </c>
      <c r="K112" s="639"/>
      <c r="L112" s="639"/>
    </row>
    <row r="113" spans="2:12" ht="27" x14ac:dyDescent="0.75">
      <c r="B113" s="630" t="s">
        <v>276</v>
      </c>
      <c r="C113" s="637" t="s">
        <v>1603</v>
      </c>
      <c r="D113" s="640" t="s">
        <v>1311</v>
      </c>
      <c r="E113" s="640" t="s">
        <v>328</v>
      </c>
      <c r="F113" s="639" t="s">
        <v>1604</v>
      </c>
      <c r="G113" s="637" t="s">
        <v>1501</v>
      </c>
      <c r="H113" s="637" t="s">
        <v>1605</v>
      </c>
      <c r="I113" s="643">
        <v>44544</v>
      </c>
      <c r="J113" s="638">
        <v>95.62</v>
      </c>
      <c r="K113" s="639"/>
      <c r="L113" s="639"/>
    </row>
    <row r="114" spans="2:12" ht="40.5" x14ac:dyDescent="0.75">
      <c r="B114" s="630" t="s">
        <v>276</v>
      </c>
      <c r="C114" s="637" t="s">
        <v>1606</v>
      </c>
      <c r="D114" s="640" t="s">
        <v>1311</v>
      </c>
      <c r="E114" s="640" t="s">
        <v>328</v>
      </c>
      <c r="F114" s="639" t="s">
        <v>1607</v>
      </c>
      <c r="G114" s="637" t="s">
        <v>1501</v>
      </c>
      <c r="H114" s="637" t="s">
        <v>1608</v>
      </c>
      <c r="I114" s="643">
        <v>44392</v>
      </c>
      <c r="J114" s="638">
        <v>32640</v>
      </c>
      <c r="K114" s="639"/>
      <c r="L114" s="639"/>
    </row>
    <row r="115" spans="2:12" ht="54" x14ac:dyDescent="0.75">
      <c r="B115" s="630" t="s">
        <v>276</v>
      </c>
      <c r="C115" s="637" t="s">
        <v>1609</v>
      </c>
      <c r="D115" s="640" t="s">
        <v>1311</v>
      </c>
      <c r="E115" s="640" t="s">
        <v>328</v>
      </c>
      <c r="F115" s="639" t="s">
        <v>1610</v>
      </c>
      <c r="G115" s="637" t="s">
        <v>1501</v>
      </c>
      <c r="H115" s="637" t="s">
        <v>1611</v>
      </c>
      <c r="I115" s="643">
        <v>43984</v>
      </c>
      <c r="J115" s="638">
        <v>9000</v>
      </c>
      <c r="K115" s="639"/>
      <c r="L115" s="639"/>
    </row>
    <row r="116" spans="2:12" ht="27" x14ac:dyDescent="0.75">
      <c r="B116" s="630" t="s">
        <v>276</v>
      </c>
      <c r="C116" s="637" t="s">
        <v>1612</v>
      </c>
      <c r="D116" s="640" t="s">
        <v>1311</v>
      </c>
      <c r="E116" s="640" t="s">
        <v>328</v>
      </c>
      <c r="F116" s="639" t="s">
        <v>1613</v>
      </c>
      <c r="G116" s="637" t="s">
        <v>1501</v>
      </c>
      <c r="H116" s="637" t="s">
        <v>1614</v>
      </c>
      <c r="I116" s="643">
        <v>43999</v>
      </c>
      <c r="J116" s="638">
        <v>1816.03</v>
      </c>
      <c r="K116" s="639"/>
      <c r="L116" s="639"/>
    </row>
    <row r="117" spans="2:12" ht="54" x14ac:dyDescent="0.75">
      <c r="B117" s="630" t="s">
        <v>276</v>
      </c>
      <c r="C117" s="637" t="s">
        <v>1615</v>
      </c>
      <c r="D117" s="640" t="s">
        <v>1311</v>
      </c>
      <c r="E117" s="640" t="s">
        <v>328</v>
      </c>
      <c r="F117" s="639" t="s">
        <v>1616</v>
      </c>
      <c r="G117" s="637" t="s">
        <v>1501</v>
      </c>
      <c r="H117" s="637" t="s">
        <v>1617</v>
      </c>
      <c r="I117" s="643">
        <v>44239</v>
      </c>
      <c r="J117" s="638">
        <v>1337</v>
      </c>
      <c r="K117" s="639"/>
      <c r="L117" s="639"/>
    </row>
    <row r="118" spans="2:12" ht="27" x14ac:dyDescent="0.75">
      <c r="B118" s="630" t="s">
        <v>276</v>
      </c>
      <c r="C118" s="637" t="s">
        <v>1618</v>
      </c>
      <c r="D118" s="640" t="s">
        <v>1311</v>
      </c>
      <c r="E118" s="640" t="s">
        <v>328</v>
      </c>
      <c r="F118" s="639" t="s">
        <v>1619</v>
      </c>
      <c r="G118" s="637" t="s">
        <v>1501</v>
      </c>
      <c r="H118" s="637" t="s">
        <v>1620</v>
      </c>
      <c r="I118" s="643">
        <v>44264</v>
      </c>
      <c r="J118" s="638">
        <v>804.36</v>
      </c>
      <c r="K118" s="639"/>
      <c r="L118" s="639"/>
    </row>
    <row r="119" spans="2:12" ht="40.75" x14ac:dyDescent="0.75">
      <c r="B119" s="644" t="s">
        <v>278</v>
      </c>
      <c r="C119" s="645" t="s">
        <v>1621</v>
      </c>
      <c r="D119" s="646" t="s">
        <v>1311</v>
      </c>
      <c r="E119" s="646" t="s">
        <v>328</v>
      </c>
      <c r="F119" s="647" t="s">
        <v>1622</v>
      </c>
      <c r="G119" s="647" t="s">
        <v>1623</v>
      </c>
      <c r="H119" s="647" t="s">
        <v>1624</v>
      </c>
      <c r="I119" s="645" t="s">
        <v>1625</v>
      </c>
      <c r="J119" s="648">
        <v>1800</v>
      </c>
      <c r="K119" s="649"/>
      <c r="L119" s="649"/>
    </row>
    <row r="120" spans="2:12" ht="40.5" x14ac:dyDescent="0.75">
      <c r="B120" s="644" t="s">
        <v>278</v>
      </c>
      <c r="C120" s="645" t="s">
        <v>1626</v>
      </c>
      <c r="D120" s="646" t="s">
        <v>1311</v>
      </c>
      <c r="E120" s="646" t="s">
        <v>328</v>
      </c>
      <c r="F120" s="647" t="s">
        <v>1627</v>
      </c>
      <c r="G120" s="647" t="s">
        <v>1628</v>
      </c>
      <c r="H120" s="647" t="s">
        <v>1629</v>
      </c>
      <c r="I120" s="645" t="s">
        <v>1630</v>
      </c>
      <c r="J120" s="648">
        <v>600</v>
      </c>
      <c r="K120" s="649"/>
      <c r="L120" s="649"/>
    </row>
    <row r="121" spans="2:12" ht="54.25" x14ac:dyDescent="0.75">
      <c r="B121" s="644" t="s">
        <v>278</v>
      </c>
      <c r="C121" s="645" t="s">
        <v>1631</v>
      </c>
      <c r="D121" s="646" t="s">
        <v>1311</v>
      </c>
      <c r="E121" s="646" t="s">
        <v>328</v>
      </c>
      <c r="F121" s="647" t="s">
        <v>1632</v>
      </c>
      <c r="G121" s="647" t="s">
        <v>1633</v>
      </c>
      <c r="H121" s="647" t="s">
        <v>1634</v>
      </c>
      <c r="I121" s="645" t="s">
        <v>1635</v>
      </c>
      <c r="J121" s="648">
        <v>4200</v>
      </c>
      <c r="K121" s="649"/>
      <c r="L121" s="649"/>
    </row>
    <row r="122" spans="2:12" ht="27.25" x14ac:dyDescent="0.75">
      <c r="B122" s="644" t="s">
        <v>278</v>
      </c>
      <c r="C122" s="645" t="s">
        <v>1636</v>
      </c>
      <c r="D122" s="646" t="s">
        <v>1311</v>
      </c>
      <c r="E122" s="646" t="s">
        <v>328</v>
      </c>
      <c r="F122" s="647" t="s">
        <v>1637</v>
      </c>
      <c r="G122" s="647" t="s">
        <v>1623</v>
      </c>
      <c r="H122" s="647" t="s">
        <v>1638</v>
      </c>
      <c r="I122" s="645" t="s">
        <v>1639</v>
      </c>
      <c r="J122" s="648">
        <v>2388</v>
      </c>
      <c r="K122" s="649"/>
      <c r="L122" s="649"/>
    </row>
    <row r="123" spans="2:12" ht="40.5" x14ac:dyDescent="0.75">
      <c r="B123" s="644" t="s">
        <v>278</v>
      </c>
      <c r="C123" s="645" t="s">
        <v>1640</v>
      </c>
      <c r="D123" s="646" t="s">
        <v>1311</v>
      </c>
      <c r="E123" s="650" t="s">
        <v>1641</v>
      </c>
      <c r="F123" s="647" t="s">
        <v>1642</v>
      </c>
      <c r="G123" s="647" t="s">
        <v>1643</v>
      </c>
      <c r="H123" s="647" t="s">
        <v>1644</v>
      </c>
      <c r="I123" s="645" t="s">
        <v>1645</v>
      </c>
      <c r="J123" s="648">
        <v>255</v>
      </c>
      <c r="K123" s="649"/>
      <c r="L123" s="649"/>
    </row>
    <row r="124" spans="2:12" ht="81.25" x14ac:dyDescent="0.75">
      <c r="B124" s="644" t="s">
        <v>278</v>
      </c>
      <c r="C124" s="645" t="s">
        <v>1646</v>
      </c>
      <c r="D124" s="646" t="s">
        <v>1311</v>
      </c>
      <c r="E124" s="646" t="s">
        <v>328</v>
      </c>
      <c r="F124" s="647" t="s">
        <v>1647</v>
      </c>
      <c r="G124" s="647" t="s">
        <v>1648</v>
      </c>
      <c r="H124" s="647" t="s">
        <v>1649</v>
      </c>
      <c r="I124" s="645" t="s">
        <v>1650</v>
      </c>
      <c r="J124" s="648">
        <v>2724</v>
      </c>
      <c r="K124" s="649"/>
      <c r="L124" s="649"/>
    </row>
    <row r="125" spans="2:12" ht="40.5" x14ac:dyDescent="0.75">
      <c r="B125" s="644" t="s">
        <v>278</v>
      </c>
      <c r="C125" s="645" t="s">
        <v>1651</v>
      </c>
      <c r="D125" s="646" t="s">
        <v>1311</v>
      </c>
      <c r="E125" s="646" t="s">
        <v>328</v>
      </c>
      <c r="F125" s="647" t="s">
        <v>1652</v>
      </c>
      <c r="G125" s="647" t="s">
        <v>1653</v>
      </c>
      <c r="H125" s="647" t="s">
        <v>1654</v>
      </c>
      <c r="I125" s="645" t="s">
        <v>1655</v>
      </c>
      <c r="J125" s="648">
        <v>135</v>
      </c>
      <c r="K125" s="649"/>
      <c r="L125" s="649"/>
    </row>
    <row r="126" spans="2:12" ht="27.25" x14ac:dyDescent="0.75">
      <c r="B126" s="644" t="s">
        <v>278</v>
      </c>
      <c r="C126" s="645" t="s">
        <v>1656</v>
      </c>
      <c r="D126" s="646" t="s">
        <v>1311</v>
      </c>
      <c r="E126" s="646" t="s">
        <v>328</v>
      </c>
      <c r="F126" s="647" t="s">
        <v>1657</v>
      </c>
      <c r="G126" s="647" t="s">
        <v>1658</v>
      </c>
      <c r="H126" s="647" t="s">
        <v>1659</v>
      </c>
      <c r="I126" s="645" t="s">
        <v>1660</v>
      </c>
      <c r="J126" s="648">
        <v>129.6</v>
      </c>
      <c r="K126" s="649"/>
      <c r="L126" s="649"/>
    </row>
    <row r="127" spans="2:12" ht="40.5" x14ac:dyDescent="0.75">
      <c r="B127" s="644" t="s">
        <v>278</v>
      </c>
      <c r="C127" s="645" t="s">
        <v>1661</v>
      </c>
      <c r="D127" s="646" t="s">
        <v>1311</v>
      </c>
      <c r="E127" s="646" t="s">
        <v>328</v>
      </c>
      <c r="F127" s="647" t="s">
        <v>1662</v>
      </c>
      <c r="G127" s="647" t="s">
        <v>1663</v>
      </c>
      <c r="H127" s="647" t="s">
        <v>1664</v>
      </c>
      <c r="I127" s="645" t="s">
        <v>1665</v>
      </c>
      <c r="J127" s="648">
        <v>1440</v>
      </c>
      <c r="K127" s="649"/>
      <c r="L127" s="649"/>
    </row>
    <row r="128" spans="2:12" ht="40.75" x14ac:dyDescent="0.75">
      <c r="B128" s="644" t="s">
        <v>278</v>
      </c>
      <c r="C128" s="645" t="s">
        <v>1666</v>
      </c>
      <c r="D128" s="646" t="s">
        <v>1311</v>
      </c>
      <c r="E128" s="646" t="s">
        <v>328</v>
      </c>
      <c r="F128" s="647" t="s">
        <v>1667</v>
      </c>
      <c r="G128" s="647" t="s">
        <v>1633</v>
      </c>
      <c r="H128" s="647" t="s">
        <v>1668</v>
      </c>
      <c r="I128" s="645" t="s">
        <v>1669</v>
      </c>
      <c r="J128" s="648">
        <v>1248</v>
      </c>
      <c r="K128" s="649"/>
      <c r="L128" s="649"/>
    </row>
    <row r="129" spans="2:12" ht="27.25" x14ac:dyDescent="0.75">
      <c r="B129" s="644" t="s">
        <v>278</v>
      </c>
      <c r="C129" s="645" t="s">
        <v>1636</v>
      </c>
      <c r="D129" s="646" t="s">
        <v>1311</v>
      </c>
      <c r="E129" s="646" t="s">
        <v>328</v>
      </c>
      <c r="F129" s="647" t="s">
        <v>1670</v>
      </c>
      <c r="G129" s="647" t="s">
        <v>1671</v>
      </c>
      <c r="H129" s="647" t="s">
        <v>1672</v>
      </c>
      <c r="I129" s="645" t="s">
        <v>1673</v>
      </c>
      <c r="J129" s="648">
        <v>1437.6</v>
      </c>
      <c r="K129" s="649"/>
      <c r="L129" s="649"/>
    </row>
    <row r="130" spans="2:12" ht="40.5" x14ac:dyDescent="0.75">
      <c r="B130" s="644" t="s">
        <v>278</v>
      </c>
      <c r="C130" s="645" t="s">
        <v>1674</v>
      </c>
      <c r="D130" s="646" t="s">
        <v>1311</v>
      </c>
      <c r="E130" s="646" t="s">
        <v>328</v>
      </c>
      <c r="F130" s="647" t="s">
        <v>1675</v>
      </c>
      <c r="G130" s="647" t="s">
        <v>1628</v>
      </c>
      <c r="H130" s="647" t="s">
        <v>1676</v>
      </c>
      <c r="I130" s="645" t="s">
        <v>1677</v>
      </c>
      <c r="J130" s="648">
        <v>1175.04</v>
      </c>
      <c r="K130" s="649"/>
      <c r="L130" s="649"/>
    </row>
    <row r="131" spans="2:12" ht="40.75" x14ac:dyDescent="0.75">
      <c r="B131" s="644" t="s">
        <v>278</v>
      </c>
      <c r="C131" s="645" t="s">
        <v>1678</v>
      </c>
      <c r="D131" s="646" t="s">
        <v>1311</v>
      </c>
      <c r="E131" s="646" t="s">
        <v>328</v>
      </c>
      <c r="F131" s="647" t="s">
        <v>1679</v>
      </c>
      <c r="G131" s="647" t="s">
        <v>1680</v>
      </c>
      <c r="H131" s="647" t="s">
        <v>1681</v>
      </c>
      <c r="I131" s="645" t="s">
        <v>1682</v>
      </c>
      <c r="J131" s="648">
        <v>300</v>
      </c>
      <c r="K131" s="649"/>
      <c r="L131" s="649"/>
    </row>
    <row r="132" spans="2:12" ht="54.25" x14ac:dyDescent="0.75">
      <c r="B132" s="644" t="s">
        <v>278</v>
      </c>
      <c r="C132" s="645" t="s">
        <v>1683</v>
      </c>
      <c r="D132" s="646" t="s">
        <v>1311</v>
      </c>
      <c r="E132" s="646" t="s">
        <v>328</v>
      </c>
      <c r="F132" s="647" t="s">
        <v>1684</v>
      </c>
      <c r="G132" s="651" t="s">
        <v>1685</v>
      </c>
      <c r="H132" s="647" t="s">
        <v>1686</v>
      </c>
      <c r="I132" s="645" t="s">
        <v>1687</v>
      </c>
      <c r="J132" s="648">
        <v>500</v>
      </c>
      <c r="K132" s="649"/>
      <c r="L132" s="649"/>
    </row>
    <row r="133" spans="2:12" ht="40.5" x14ac:dyDescent="0.75">
      <c r="B133" s="644" t="s">
        <v>278</v>
      </c>
      <c r="C133" s="645" t="s">
        <v>1688</v>
      </c>
      <c r="D133" s="646" t="s">
        <v>1311</v>
      </c>
      <c r="E133" s="646" t="s">
        <v>328</v>
      </c>
      <c r="F133" s="647" t="s">
        <v>1689</v>
      </c>
      <c r="G133" s="651" t="s">
        <v>1690</v>
      </c>
      <c r="H133" s="647" t="s">
        <v>1691</v>
      </c>
      <c r="I133" s="645" t="s">
        <v>1692</v>
      </c>
      <c r="J133" s="648">
        <v>576</v>
      </c>
      <c r="K133" s="649"/>
      <c r="L133" s="649"/>
    </row>
    <row r="134" spans="2:12" ht="40.5" x14ac:dyDescent="0.75">
      <c r="B134" s="644" t="s">
        <v>278</v>
      </c>
      <c r="C134" s="645" t="s">
        <v>1693</v>
      </c>
      <c r="D134" s="646" t="s">
        <v>1311</v>
      </c>
      <c r="E134" s="646" t="s">
        <v>328</v>
      </c>
      <c r="F134" s="647" t="s">
        <v>1694</v>
      </c>
      <c r="G134" s="647" t="s">
        <v>1695</v>
      </c>
      <c r="H134" s="647" t="s">
        <v>1696</v>
      </c>
      <c r="I134" s="645" t="s">
        <v>1697</v>
      </c>
      <c r="J134" s="648">
        <v>4752</v>
      </c>
      <c r="K134" s="649"/>
      <c r="L134" s="649"/>
    </row>
    <row r="135" spans="2:12" ht="67.5" x14ac:dyDescent="0.75">
      <c r="B135" s="644" t="s">
        <v>278</v>
      </c>
      <c r="C135" s="645" t="s">
        <v>1698</v>
      </c>
      <c r="D135" s="646" t="s">
        <v>1311</v>
      </c>
      <c r="E135" s="650" t="s">
        <v>1641</v>
      </c>
      <c r="F135" s="647" t="s">
        <v>1699</v>
      </c>
      <c r="G135" s="647" t="s">
        <v>1658</v>
      </c>
      <c r="H135" s="647" t="s">
        <v>1700</v>
      </c>
      <c r="I135" s="645" t="s">
        <v>1701</v>
      </c>
      <c r="J135" s="648">
        <v>42.25</v>
      </c>
      <c r="K135" s="649"/>
      <c r="L135" s="649"/>
    </row>
    <row r="136" spans="2:12" ht="40.5" x14ac:dyDescent="0.75">
      <c r="B136" s="644" t="s">
        <v>278</v>
      </c>
      <c r="C136" s="645" t="s">
        <v>1688</v>
      </c>
      <c r="D136" s="646" t="s">
        <v>1311</v>
      </c>
      <c r="E136" s="646" t="s">
        <v>328</v>
      </c>
      <c r="F136" s="647" t="s">
        <v>1702</v>
      </c>
      <c r="G136" s="651" t="s">
        <v>1690</v>
      </c>
      <c r="H136" s="647" t="s">
        <v>1691</v>
      </c>
      <c r="I136" s="645" t="s">
        <v>1703</v>
      </c>
      <c r="J136" s="648">
        <v>2016</v>
      </c>
      <c r="K136" s="649"/>
      <c r="L136" s="649"/>
    </row>
    <row r="137" spans="2:12" ht="27.25" x14ac:dyDescent="0.75">
      <c r="B137" s="644" t="s">
        <v>278</v>
      </c>
      <c r="C137" s="645" t="s">
        <v>1704</v>
      </c>
      <c r="D137" s="646" t="s">
        <v>1311</v>
      </c>
      <c r="E137" s="646" t="s">
        <v>328</v>
      </c>
      <c r="F137" s="647" t="s">
        <v>1705</v>
      </c>
      <c r="G137" s="647" t="s">
        <v>1658</v>
      </c>
      <c r="H137" s="647" t="s">
        <v>1706</v>
      </c>
      <c r="I137" s="645" t="s">
        <v>1707</v>
      </c>
      <c r="J137" s="648">
        <v>158.4</v>
      </c>
      <c r="K137" s="649"/>
      <c r="L137" s="649"/>
    </row>
    <row r="138" spans="2:12" ht="40.75" x14ac:dyDescent="0.75">
      <c r="B138" s="644" t="s">
        <v>278</v>
      </c>
      <c r="C138" s="645" t="s">
        <v>1708</v>
      </c>
      <c r="D138" s="646" t="s">
        <v>1311</v>
      </c>
      <c r="E138" s="646" t="s">
        <v>328</v>
      </c>
      <c r="F138" s="647" t="s">
        <v>1709</v>
      </c>
      <c r="G138" s="647" t="s">
        <v>1680</v>
      </c>
      <c r="H138" s="647" t="s">
        <v>1710</v>
      </c>
      <c r="I138" s="645" t="s">
        <v>1711</v>
      </c>
      <c r="J138" s="648">
        <v>696</v>
      </c>
      <c r="K138" s="649"/>
      <c r="L138" s="649"/>
    </row>
    <row r="139" spans="2:12" ht="27.25" x14ac:dyDescent="0.75">
      <c r="B139" s="644" t="s">
        <v>278</v>
      </c>
      <c r="C139" s="645" t="s">
        <v>1712</v>
      </c>
      <c r="D139" s="646" t="s">
        <v>1311</v>
      </c>
      <c r="E139" s="650" t="s">
        <v>1641</v>
      </c>
      <c r="F139" s="647" t="s">
        <v>1713</v>
      </c>
      <c r="G139" s="651" t="s">
        <v>1714</v>
      </c>
      <c r="H139" s="647" t="s">
        <v>1715</v>
      </c>
      <c r="I139" s="645" t="s">
        <v>1716</v>
      </c>
      <c r="J139" s="648">
        <v>1550</v>
      </c>
      <c r="K139" s="649"/>
      <c r="L139" s="649"/>
    </row>
    <row r="140" spans="2:12" ht="40.5" x14ac:dyDescent="0.75">
      <c r="B140" s="644" t="s">
        <v>278</v>
      </c>
      <c r="C140" s="645" t="s">
        <v>1688</v>
      </c>
      <c r="D140" s="646" t="s">
        <v>1311</v>
      </c>
      <c r="E140" s="646" t="s">
        <v>328</v>
      </c>
      <c r="F140" s="647" t="s">
        <v>1717</v>
      </c>
      <c r="G140" s="651" t="s">
        <v>1690</v>
      </c>
      <c r="H140" s="647" t="s">
        <v>1691</v>
      </c>
      <c r="I140" s="652">
        <v>44456</v>
      </c>
      <c r="J140" s="648">
        <v>108</v>
      </c>
      <c r="K140" s="649"/>
      <c r="L140" s="649"/>
    </row>
    <row r="141" spans="2:12" ht="40.5" x14ac:dyDescent="0.75">
      <c r="B141" s="644" t="s">
        <v>278</v>
      </c>
      <c r="C141" s="645" t="s">
        <v>1688</v>
      </c>
      <c r="D141" s="646" t="s">
        <v>1311</v>
      </c>
      <c r="E141" s="646" t="s">
        <v>328</v>
      </c>
      <c r="F141" s="647" t="s">
        <v>1718</v>
      </c>
      <c r="G141" s="651" t="s">
        <v>1690</v>
      </c>
      <c r="H141" s="647" t="s">
        <v>1691</v>
      </c>
      <c r="I141" s="645" t="s">
        <v>1719</v>
      </c>
      <c r="J141" s="648">
        <v>1728</v>
      </c>
      <c r="K141" s="649"/>
      <c r="L141" s="649"/>
    </row>
    <row r="142" spans="2:12" ht="40.75" x14ac:dyDescent="0.75">
      <c r="B142" s="644" t="s">
        <v>278</v>
      </c>
      <c r="C142" s="645" t="s">
        <v>1666</v>
      </c>
      <c r="D142" s="646" t="s">
        <v>1311</v>
      </c>
      <c r="E142" s="646" t="s">
        <v>328</v>
      </c>
      <c r="F142" s="647" t="s">
        <v>1720</v>
      </c>
      <c r="G142" s="647" t="s">
        <v>1633</v>
      </c>
      <c r="H142" s="647" t="s">
        <v>1721</v>
      </c>
      <c r="I142" s="645" t="s">
        <v>1722</v>
      </c>
      <c r="J142" s="648">
        <v>336</v>
      </c>
      <c r="K142" s="649"/>
      <c r="L142" s="649"/>
    </row>
    <row r="143" spans="2:12" ht="27.25" x14ac:dyDescent="0.75">
      <c r="B143" s="644" t="s">
        <v>278</v>
      </c>
      <c r="C143" s="645" t="s">
        <v>1723</v>
      </c>
      <c r="D143" s="646" t="s">
        <v>1311</v>
      </c>
      <c r="E143" s="646" t="s">
        <v>328</v>
      </c>
      <c r="F143" s="647" t="s">
        <v>1724</v>
      </c>
      <c r="G143" s="647" t="s">
        <v>1628</v>
      </c>
      <c r="H143" s="647" t="s">
        <v>1725</v>
      </c>
      <c r="I143" s="645" t="s">
        <v>1726</v>
      </c>
      <c r="J143" s="648">
        <v>5600</v>
      </c>
      <c r="K143" s="649"/>
      <c r="L143" s="649"/>
    </row>
    <row r="144" spans="2:12" ht="40.5" x14ac:dyDescent="0.75">
      <c r="B144" s="644" t="s">
        <v>278</v>
      </c>
      <c r="C144" s="645" t="s">
        <v>1688</v>
      </c>
      <c r="D144" s="646" t="s">
        <v>1311</v>
      </c>
      <c r="E144" s="646" t="s">
        <v>328</v>
      </c>
      <c r="F144" s="647" t="s">
        <v>1727</v>
      </c>
      <c r="G144" s="651" t="s">
        <v>1690</v>
      </c>
      <c r="H144" s="647" t="s">
        <v>1691</v>
      </c>
      <c r="I144" s="652">
        <v>44504</v>
      </c>
      <c r="J144" s="648">
        <v>108</v>
      </c>
      <c r="K144" s="649"/>
      <c r="L144" s="649"/>
    </row>
    <row r="145" spans="2:12" ht="54" x14ac:dyDescent="0.75">
      <c r="B145" s="644" t="s">
        <v>278</v>
      </c>
      <c r="C145" s="645" t="s">
        <v>1728</v>
      </c>
      <c r="D145" s="646" t="s">
        <v>1311</v>
      </c>
      <c r="E145" s="646" t="s">
        <v>328</v>
      </c>
      <c r="F145" s="647" t="s">
        <v>1729</v>
      </c>
      <c r="G145" s="651" t="s">
        <v>1714</v>
      </c>
      <c r="H145" s="647" t="s">
        <v>1730</v>
      </c>
      <c r="I145" s="652" t="s">
        <v>1731</v>
      </c>
      <c r="J145" s="648">
        <v>660</v>
      </c>
      <c r="K145" s="649"/>
      <c r="L145" s="649"/>
    </row>
    <row r="146" spans="2:12" ht="40.5" x14ac:dyDescent="0.75">
      <c r="B146" s="644" t="s">
        <v>278</v>
      </c>
      <c r="C146" s="645" t="s">
        <v>1674</v>
      </c>
      <c r="D146" s="646" t="s">
        <v>1311</v>
      </c>
      <c r="E146" s="646" t="s">
        <v>328</v>
      </c>
      <c r="F146" s="647" t="s">
        <v>1732</v>
      </c>
      <c r="G146" s="647" t="s">
        <v>1628</v>
      </c>
      <c r="H146" s="647" t="s">
        <v>1676</v>
      </c>
      <c r="I146" s="645" t="s">
        <v>1733</v>
      </c>
      <c r="J146" s="648">
        <v>979.2</v>
      </c>
      <c r="K146" s="649"/>
      <c r="L146" s="649"/>
    </row>
    <row r="147" spans="2:12" ht="27.25" x14ac:dyDescent="0.75">
      <c r="B147" s="644" t="s">
        <v>278</v>
      </c>
      <c r="C147" s="645" t="s">
        <v>1723</v>
      </c>
      <c r="D147" s="646" t="s">
        <v>1311</v>
      </c>
      <c r="E147" s="646" t="s">
        <v>328</v>
      </c>
      <c r="F147" s="647" t="s">
        <v>1734</v>
      </c>
      <c r="G147" s="647" t="s">
        <v>1735</v>
      </c>
      <c r="H147" s="647" t="s">
        <v>1736</v>
      </c>
      <c r="I147" s="645" t="s">
        <v>1737</v>
      </c>
      <c r="J147" s="648">
        <v>350</v>
      </c>
      <c r="K147" s="649"/>
      <c r="L147" s="649"/>
    </row>
    <row r="148" spans="2:12" ht="44.75" x14ac:dyDescent="0.75">
      <c r="B148" s="653" t="s">
        <v>280</v>
      </c>
      <c r="C148" s="654" t="s">
        <v>1738</v>
      </c>
      <c r="D148" s="655" t="s">
        <v>1277</v>
      </c>
      <c r="E148" s="655" t="s">
        <v>328</v>
      </c>
      <c r="F148" s="656" t="s">
        <v>1739</v>
      </c>
      <c r="G148" s="657" t="s">
        <v>1740</v>
      </c>
      <c r="H148" s="658" t="s">
        <v>1741</v>
      </c>
      <c r="I148" s="659" t="s">
        <v>1742</v>
      </c>
      <c r="J148" s="660">
        <v>0</v>
      </c>
      <c r="K148" s="661">
        <v>0</v>
      </c>
      <c r="L148" s="662" t="s">
        <v>1743</v>
      </c>
    </row>
    <row r="149" spans="2:12" ht="27" x14ac:dyDescent="0.75">
      <c r="B149" s="653" t="s">
        <v>280</v>
      </c>
      <c r="C149" s="654" t="s">
        <v>1738</v>
      </c>
      <c r="D149" s="655" t="s">
        <v>1277</v>
      </c>
      <c r="E149" s="655" t="s">
        <v>328</v>
      </c>
      <c r="F149" s="658" t="s">
        <v>1744</v>
      </c>
      <c r="G149" s="658" t="s">
        <v>1745</v>
      </c>
      <c r="H149" s="658" t="s">
        <v>1746</v>
      </c>
      <c r="I149" s="659" t="s">
        <v>1747</v>
      </c>
      <c r="J149" s="663">
        <v>2138</v>
      </c>
      <c r="K149" s="661">
        <v>0</v>
      </c>
      <c r="L149" s="664"/>
    </row>
    <row r="150" spans="2:12" ht="40.5" x14ac:dyDescent="0.75">
      <c r="B150" s="653" t="s">
        <v>280</v>
      </c>
      <c r="C150" s="654" t="s">
        <v>1738</v>
      </c>
      <c r="D150" s="655" t="s">
        <v>1277</v>
      </c>
      <c r="E150" s="655" t="s">
        <v>328</v>
      </c>
      <c r="F150" s="658" t="s">
        <v>1748</v>
      </c>
      <c r="G150" s="658" t="s">
        <v>1749</v>
      </c>
      <c r="H150" s="658" t="s">
        <v>1750</v>
      </c>
      <c r="I150" s="659" t="s">
        <v>1747</v>
      </c>
      <c r="J150" s="663">
        <v>14596</v>
      </c>
      <c r="K150" s="661">
        <v>0</v>
      </c>
      <c r="L150" s="664"/>
    </row>
    <row r="151" spans="2:12" ht="44.75" x14ac:dyDescent="0.75">
      <c r="B151" s="653" t="s">
        <v>280</v>
      </c>
      <c r="C151" s="654" t="s">
        <v>1738</v>
      </c>
      <c r="D151" s="655" t="s">
        <v>1277</v>
      </c>
      <c r="E151" s="655" t="s">
        <v>328</v>
      </c>
      <c r="F151" s="658" t="s">
        <v>1751</v>
      </c>
      <c r="G151" s="658" t="s">
        <v>1752</v>
      </c>
      <c r="H151" s="658" t="s">
        <v>1753</v>
      </c>
      <c r="I151" s="659" t="s">
        <v>1747</v>
      </c>
      <c r="J151" s="663">
        <v>0</v>
      </c>
      <c r="K151" s="661">
        <v>0</v>
      </c>
      <c r="L151" s="662" t="s">
        <v>1743</v>
      </c>
    </row>
    <row r="152" spans="2:12" ht="27.25" x14ac:dyDescent="0.75">
      <c r="B152" s="653" t="s">
        <v>280</v>
      </c>
      <c r="C152" s="654" t="s">
        <v>1738</v>
      </c>
      <c r="D152" s="655" t="s">
        <v>1277</v>
      </c>
      <c r="E152" s="655" t="s">
        <v>328</v>
      </c>
      <c r="F152" s="665" t="s">
        <v>1754</v>
      </c>
      <c r="G152" s="665" t="s">
        <v>1755</v>
      </c>
      <c r="H152" s="665" t="s">
        <v>1756</v>
      </c>
      <c r="I152" s="659" t="s">
        <v>1757</v>
      </c>
      <c r="J152" s="663">
        <v>14693</v>
      </c>
      <c r="K152" s="661">
        <v>0</v>
      </c>
      <c r="L152" s="664"/>
    </row>
    <row r="153" spans="2:12" ht="27.25" x14ac:dyDescent="0.75">
      <c r="B153" s="653" t="s">
        <v>280</v>
      </c>
      <c r="C153" s="654" t="s">
        <v>1738</v>
      </c>
      <c r="D153" s="655" t="s">
        <v>1277</v>
      </c>
      <c r="E153" s="655" t="s">
        <v>328</v>
      </c>
      <c r="F153" s="665" t="s">
        <v>1758</v>
      </c>
      <c r="G153" s="665" t="s">
        <v>1759</v>
      </c>
      <c r="H153" s="665" t="s">
        <v>1760</v>
      </c>
      <c r="I153" s="659" t="s">
        <v>1757</v>
      </c>
      <c r="J153" s="663">
        <v>13433</v>
      </c>
      <c r="K153" s="661">
        <v>0</v>
      </c>
      <c r="L153" s="664"/>
    </row>
    <row r="154" spans="2:12" ht="27.25" x14ac:dyDescent="0.75">
      <c r="B154" s="653" t="s">
        <v>280</v>
      </c>
      <c r="C154" s="654" t="s">
        <v>1738</v>
      </c>
      <c r="D154" s="655" t="s">
        <v>1277</v>
      </c>
      <c r="E154" s="655" t="s">
        <v>328</v>
      </c>
      <c r="F154" s="665" t="s">
        <v>1761</v>
      </c>
      <c r="G154" s="665" t="s">
        <v>1762</v>
      </c>
      <c r="H154" s="665" t="s">
        <v>1763</v>
      </c>
      <c r="I154" s="659" t="s">
        <v>1757</v>
      </c>
      <c r="J154" s="663">
        <v>7527</v>
      </c>
      <c r="K154" s="661">
        <v>0</v>
      </c>
      <c r="L154" s="664"/>
    </row>
    <row r="155" spans="2:12" ht="27.25" x14ac:dyDescent="0.75">
      <c r="B155" s="653" t="s">
        <v>280</v>
      </c>
      <c r="C155" s="654" t="s">
        <v>1738</v>
      </c>
      <c r="D155" s="655" t="s">
        <v>1277</v>
      </c>
      <c r="E155" s="655" t="s">
        <v>328</v>
      </c>
      <c r="F155" s="665" t="s">
        <v>1764</v>
      </c>
      <c r="G155" s="665" t="s">
        <v>1740</v>
      </c>
      <c r="H155" s="665" t="s">
        <v>1765</v>
      </c>
      <c r="I155" s="659" t="s">
        <v>1766</v>
      </c>
      <c r="J155" s="666">
        <v>17035</v>
      </c>
      <c r="K155" s="661">
        <v>0</v>
      </c>
      <c r="L155" s="664"/>
    </row>
    <row r="156" spans="2:12" ht="40.75" x14ac:dyDescent="0.75">
      <c r="B156" s="653" t="s">
        <v>280</v>
      </c>
      <c r="C156" s="654" t="s">
        <v>1738</v>
      </c>
      <c r="D156" s="655" t="s">
        <v>1277</v>
      </c>
      <c r="E156" s="655" t="s">
        <v>328</v>
      </c>
      <c r="F156" s="665" t="s">
        <v>1767</v>
      </c>
      <c r="G156" s="665" t="s">
        <v>1768</v>
      </c>
      <c r="H156" s="665" t="s">
        <v>1769</v>
      </c>
      <c r="I156" s="659" t="s">
        <v>1766</v>
      </c>
      <c r="J156" s="666">
        <v>17682</v>
      </c>
      <c r="K156" s="661">
        <v>0</v>
      </c>
      <c r="L156" s="664"/>
    </row>
    <row r="157" spans="2:12" ht="67.75" x14ac:dyDescent="0.75">
      <c r="B157" s="653" t="s">
        <v>280</v>
      </c>
      <c r="C157" s="654" t="s">
        <v>1738</v>
      </c>
      <c r="D157" s="655" t="s">
        <v>1277</v>
      </c>
      <c r="E157" s="655" t="s">
        <v>328</v>
      </c>
      <c r="F157" s="665" t="s">
        <v>1770</v>
      </c>
      <c r="G157" s="665" t="s">
        <v>1771</v>
      </c>
      <c r="H157" s="665" t="s">
        <v>1772</v>
      </c>
      <c r="I157" s="659" t="s">
        <v>1766</v>
      </c>
      <c r="J157" s="666">
        <v>7310</v>
      </c>
      <c r="K157" s="661">
        <v>0</v>
      </c>
      <c r="L157" s="664"/>
    </row>
    <row r="158" spans="2:12" ht="67.75" x14ac:dyDescent="0.75">
      <c r="B158" s="653" t="s">
        <v>280</v>
      </c>
      <c r="C158" s="654" t="s">
        <v>1738</v>
      </c>
      <c r="D158" s="655" t="s">
        <v>1277</v>
      </c>
      <c r="E158" s="655" t="s">
        <v>328</v>
      </c>
      <c r="F158" s="665" t="s">
        <v>1773</v>
      </c>
      <c r="G158" s="665" t="s">
        <v>1774</v>
      </c>
      <c r="H158" s="665" t="s">
        <v>1775</v>
      </c>
      <c r="I158" s="659" t="s">
        <v>1766</v>
      </c>
      <c r="J158" s="666">
        <v>13040</v>
      </c>
      <c r="K158" s="661">
        <v>0</v>
      </c>
      <c r="L158" s="664"/>
    </row>
    <row r="159" spans="2:12" ht="40.75" x14ac:dyDescent="0.75">
      <c r="B159" s="653" t="s">
        <v>280</v>
      </c>
      <c r="C159" s="654" t="s">
        <v>1776</v>
      </c>
      <c r="D159" s="655" t="s">
        <v>1277</v>
      </c>
      <c r="E159" s="655" t="s">
        <v>328</v>
      </c>
      <c r="F159" s="657" t="s">
        <v>1777</v>
      </c>
      <c r="G159" s="657" t="s">
        <v>1749</v>
      </c>
      <c r="H159" s="657" t="s">
        <v>1778</v>
      </c>
      <c r="I159" s="667" t="s">
        <v>1779</v>
      </c>
      <c r="J159" s="663">
        <v>2000</v>
      </c>
      <c r="K159" s="661">
        <v>0</v>
      </c>
      <c r="L159" s="664"/>
    </row>
    <row r="160" spans="2:12" ht="27" x14ac:dyDescent="0.75">
      <c r="B160" s="653" t="s">
        <v>280</v>
      </c>
      <c r="C160" s="668" t="s">
        <v>1780</v>
      </c>
      <c r="D160" s="669" t="s">
        <v>1311</v>
      </c>
      <c r="E160" s="669" t="s">
        <v>328</v>
      </c>
      <c r="F160" s="670" t="s">
        <v>1781</v>
      </c>
      <c r="G160" s="668" t="s">
        <v>1782</v>
      </c>
      <c r="H160" s="671" t="s">
        <v>1783</v>
      </c>
      <c r="I160" s="672">
        <v>44203</v>
      </c>
      <c r="J160" s="663">
        <v>2340</v>
      </c>
      <c r="K160" s="661">
        <v>0</v>
      </c>
      <c r="L160" s="664"/>
    </row>
    <row r="161" spans="2:12" ht="40.5" x14ac:dyDescent="0.75">
      <c r="B161" s="653" t="s">
        <v>280</v>
      </c>
      <c r="C161" s="668" t="s">
        <v>1784</v>
      </c>
      <c r="D161" s="669" t="s">
        <v>1311</v>
      </c>
      <c r="E161" s="669" t="s">
        <v>328</v>
      </c>
      <c r="F161" s="670" t="s">
        <v>1785</v>
      </c>
      <c r="G161" s="668" t="s">
        <v>1782</v>
      </c>
      <c r="H161" s="671" t="s">
        <v>1783</v>
      </c>
      <c r="I161" s="672">
        <v>44203</v>
      </c>
      <c r="J161" s="663">
        <v>888</v>
      </c>
      <c r="K161" s="661">
        <v>0</v>
      </c>
      <c r="L161" s="664"/>
    </row>
    <row r="162" spans="2:12" ht="40.5" x14ac:dyDescent="0.75">
      <c r="B162" s="653" t="s">
        <v>280</v>
      </c>
      <c r="C162" s="668" t="s">
        <v>1784</v>
      </c>
      <c r="D162" s="669" t="s">
        <v>1311</v>
      </c>
      <c r="E162" s="669" t="s">
        <v>328</v>
      </c>
      <c r="F162" s="670" t="s">
        <v>1786</v>
      </c>
      <c r="G162" s="668" t="s">
        <v>1782</v>
      </c>
      <c r="H162" s="671" t="s">
        <v>1783</v>
      </c>
      <c r="I162" s="672">
        <v>44203</v>
      </c>
      <c r="J162" s="663">
        <v>530.4</v>
      </c>
      <c r="K162" s="661">
        <v>0</v>
      </c>
      <c r="L162" s="664"/>
    </row>
    <row r="163" spans="2:12" ht="40.5" x14ac:dyDescent="0.75">
      <c r="B163" s="653" t="s">
        <v>280</v>
      </c>
      <c r="C163" s="668" t="s">
        <v>1787</v>
      </c>
      <c r="D163" s="669" t="s">
        <v>1311</v>
      </c>
      <c r="E163" s="669" t="s">
        <v>328</v>
      </c>
      <c r="F163" s="670" t="s">
        <v>1788</v>
      </c>
      <c r="G163" s="668" t="s">
        <v>1782</v>
      </c>
      <c r="H163" s="671" t="s">
        <v>1783</v>
      </c>
      <c r="I163" s="672">
        <v>44203</v>
      </c>
      <c r="J163" s="663">
        <v>324</v>
      </c>
      <c r="K163" s="661">
        <v>0</v>
      </c>
      <c r="L163" s="664"/>
    </row>
    <row r="164" spans="2:12" ht="40.5" x14ac:dyDescent="0.75">
      <c r="B164" s="653" t="s">
        <v>280</v>
      </c>
      <c r="C164" s="668" t="s">
        <v>1789</v>
      </c>
      <c r="D164" s="669" t="s">
        <v>1311</v>
      </c>
      <c r="E164" s="669" t="s">
        <v>328</v>
      </c>
      <c r="F164" s="670" t="s">
        <v>1790</v>
      </c>
      <c r="G164" s="658" t="s">
        <v>1791</v>
      </c>
      <c r="H164" s="671" t="s">
        <v>1792</v>
      </c>
      <c r="I164" s="672">
        <v>44208</v>
      </c>
      <c r="J164" s="663">
        <v>2400</v>
      </c>
      <c r="K164" s="661">
        <v>0</v>
      </c>
      <c r="L164" s="664"/>
    </row>
    <row r="165" spans="2:12" ht="40.5" x14ac:dyDescent="0.75">
      <c r="B165" s="653" t="s">
        <v>280</v>
      </c>
      <c r="C165" s="668" t="s">
        <v>1784</v>
      </c>
      <c r="D165" s="669" t="s">
        <v>1311</v>
      </c>
      <c r="E165" s="669" t="s">
        <v>328</v>
      </c>
      <c r="F165" s="670" t="s">
        <v>1793</v>
      </c>
      <c r="G165" s="668" t="s">
        <v>1782</v>
      </c>
      <c r="H165" s="671" t="s">
        <v>1783</v>
      </c>
      <c r="I165" s="672">
        <v>44209</v>
      </c>
      <c r="J165" s="663">
        <v>458.4</v>
      </c>
      <c r="K165" s="661">
        <v>0</v>
      </c>
      <c r="L165" s="664"/>
    </row>
    <row r="166" spans="2:12" ht="40.5" x14ac:dyDescent="0.75">
      <c r="B166" s="653" t="s">
        <v>280</v>
      </c>
      <c r="C166" s="668" t="s">
        <v>1784</v>
      </c>
      <c r="D166" s="669" t="s">
        <v>1311</v>
      </c>
      <c r="E166" s="669" t="s">
        <v>328</v>
      </c>
      <c r="F166" s="670" t="s">
        <v>1794</v>
      </c>
      <c r="G166" s="668" t="s">
        <v>1782</v>
      </c>
      <c r="H166" s="671" t="s">
        <v>1783</v>
      </c>
      <c r="I166" s="672">
        <v>44228</v>
      </c>
      <c r="J166" s="663">
        <v>1446</v>
      </c>
      <c r="K166" s="661">
        <v>0</v>
      </c>
      <c r="L166" s="664"/>
    </row>
    <row r="167" spans="2:12" ht="40.5" x14ac:dyDescent="0.75">
      <c r="B167" s="653" t="s">
        <v>280</v>
      </c>
      <c r="C167" s="668" t="s">
        <v>1784</v>
      </c>
      <c r="D167" s="669" t="s">
        <v>1311</v>
      </c>
      <c r="E167" s="669" t="s">
        <v>328</v>
      </c>
      <c r="F167" s="670" t="s">
        <v>1795</v>
      </c>
      <c r="G167" s="668" t="s">
        <v>1782</v>
      </c>
      <c r="H167" s="671" t="s">
        <v>1783</v>
      </c>
      <c r="I167" s="672">
        <v>44228</v>
      </c>
      <c r="J167" s="663">
        <v>162</v>
      </c>
      <c r="K167" s="661">
        <v>0</v>
      </c>
      <c r="L167" s="664"/>
    </row>
    <row r="168" spans="2:12" ht="27" x14ac:dyDescent="0.75">
      <c r="B168" s="653" t="s">
        <v>280</v>
      </c>
      <c r="C168" s="668" t="s">
        <v>1796</v>
      </c>
      <c r="D168" s="669" t="s">
        <v>1311</v>
      </c>
      <c r="E168" s="669" t="s">
        <v>328</v>
      </c>
      <c r="F168" s="670" t="s">
        <v>1797</v>
      </c>
      <c r="G168" s="668" t="s">
        <v>1782</v>
      </c>
      <c r="H168" s="671" t="s">
        <v>1783</v>
      </c>
      <c r="I168" s="672">
        <v>44230</v>
      </c>
      <c r="J168" s="663">
        <v>162</v>
      </c>
      <c r="K168" s="661">
        <v>0</v>
      </c>
      <c r="L168" s="664"/>
    </row>
    <row r="169" spans="2:12" ht="27" x14ac:dyDescent="0.75">
      <c r="B169" s="653" t="s">
        <v>280</v>
      </c>
      <c r="C169" s="668" t="s">
        <v>1798</v>
      </c>
      <c r="D169" s="669" t="s">
        <v>1311</v>
      </c>
      <c r="E169" s="669" t="s">
        <v>328</v>
      </c>
      <c r="F169" s="670" t="s">
        <v>1799</v>
      </c>
      <c r="G169" s="668" t="s">
        <v>1782</v>
      </c>
      <c r="H169" s="671" t="s">
        <v>1783</v>
      </c>
      <c r="I169" s="672">
        <v>44231</v>
      </c>
      <c r="J169" s="663">
        <v>2592</v>
      </c>
      <c r="K169" s="661">
        <v>0</v>
      </c>
      <c r="L169" s="664"/>
    </row>
    <row r="170" spans="2:12" ht="27" x14ac:dyDescent="0.75">
      <c r="B170" s="653" t="s">
        <v>280</v>
      </c>
      <c r="C170" s="668" t="s">
        <v>1800</v>
      </c>
      <c r="D170" s="669" t="s">
        <v>1311</v>
      </c>
      <c r="E170" s="669" t="s">
        <v>328</v>
      </c>
      <c r="F170" s="670" t="s">
        <v>1801</v>
      </c>
      <c r="G170" s="668" t="s">
        <v>1802</v>
      </c>
      <c r="H170" s="673" t="s">
        <v>1803</v>
      </c>
      <c r="I170" s="672">
        <v>44235</v>
      </c>
      <c r="J170" s="663">
        <v>54</v>
      </c>
      <c r="K170" s="661">
        <v>0</v>
      </c>
      <c r="L170" s="664"/>
    </row>
    <row r="171" spans="2:12" ht="40.5" x14ac:dyDescent="0.75">
      <c r="B171" s="653" t="s">
        <v>280</v>
      </c>
      <c r="C171" s="668" t="s">
        <v>1804</v>
      </c>
      <c r="D171" s="669" t="s">
        <v>1311</v>
      </c>
      <c r="E171" s="669" t="s">
        <v>328</v>
      </c>
      <c r="F171" s="670" t="s">
        <v>1805</v>
      </c>
      <c r="G171" s="668" t="s">
        <v>1802</v>
      </c>
      <c r="H171" s="673" t="s">
        <v>1803</v>
      </c>
      <c r="I171" s="672">
        <v>44235</v>
      </c>
      <c r="J171" s="663">
        <v>405.6</v>
      </c>
      <c r="K171" s="661">
        <v>0</v>
      </c>
      <c r="L171" s="664"/>
    </row>
    <row r="172" spans="2:12" ht="40.5" x14ac:dyDescent="0.75">
      <c r="B172" s="653" t="s">
        <v>280</v>
      </c>
      <c r="C172" s="668" t="s">
        <v>1806</v>
      </c>
      <c r="D172" s="669" t="s">
        <v>1311</v>
      </c>
      <c r="E172" s="669" t="s">
        <v>328</v>
      </c>
      <c r="F172" s="658" t="s">
        <v>1807</v>
      </c>
      <c r="G172" s="658" t="s">
        <v>1808</v>
      </c>
      <c r="H172" s="673" t="s">
        <v>1809</v>
      </c>
      <c r="I172" s="672">
        <v>44230</v>
      </c>
      <c r="J172" s="663">
        <v>324</v>
      </c>
      <c r="K172" s="661">
        <v>0</v>
      </c>
      <c r="L172" s="664"/>
    </row>
    <row r="173" spans="2:12" ht="40.5" x14ac:dyDescent="0.75">
      <c r="B173" s="653" t="s">
        <v>280</v>
      </c>
      <c r="C173" s="668" t="s">
        <v>1789</v>
      </c>
      <c r="D173" s="669" t="s">
        <v>1311</v>
      </c>
      <c r="E173" s="669" t="s">
        <v>328</v>
      </c>
      <c r="F173" s="670" t="s">
        <v>1810</v>
      </c>
      <c r="G173" s="658" t="s">
        <v>1791</v>
      </c>
      <c r="H173" s="671" t="s">
        <v>1792</v>
      </c>
      <c r="I173" s="672">
        <v>44252</v>
      </c>
      <c r="J173" s="663">
        <v>3600</v>
      </c>
      <c r="K173" s="661">
        <v>0</v>
      </c>
      <c r="L173" s="664"/>
    </row>
    <row r="174" spans="2:12" ht="40.5" x14ac:dyDescent="0.75">
      <c r="B174" s="653" t="s">
        <v>280</v>
      </c>
      <c r="C174" s="668" t="s">
        <v>1784</v>
      </c>
      <c r="D174" s="669" t="s">
        <v>1311</v>
      </c>
      <c r="E174" s="669" t="s">
        <v>328</v>
      </c>
      <c r="F174" s="658" t="s">
        <v>1811</v>
      </c>
      <c r="G174" s="668" t="s">
        <v>1782</v>
      </c>
      <c r="H174" s="671" t="s">
        <v>1783</v>
      </c>
      <c r="I174" s="672">
        <v>44252</v>
      </c>
      <c r="J174" s="663">
        <v>732</v>
      </c>
      <c r="K174" s="661">
        <v>0</v>
      </c>
      <c r="L174" s="664"/>
    </row>
    <row r="175" spans="2:12" ht="40.5" x14ac:dyDescent="0.75">
      <c r="B175" s="653" t="s">
        <v>280</v>
      </c>
      <c r="C175" s="668" t="s">
        <v>1812</v>
      </c>
      <c r="D175" s="669" t="s">
        <v>1311</v>
      </c>
      <c r="E175" s="669" t="s">
        <v>328</v>
      </c>
      <c r="F175" s="658" t="s">
        <v>1813</v>
      </c>
      <c r="G175" s="668" t="s">
        <v>1782</v>
      </c>
      <c r="H175" s="671" t="s">
        <v>1783</v>
      </c>
      <c r="I175" s="672">
        <v>44252</v>
      </c>
      <c r="J175" s="663">
        <v>348</v>
      </c>
      <c r="K175" s="661">
        <v>0</v>
      </c>
      <c r="L175" s="664"/>
    </row>
    <row r="176" spans="2:12" ht="40.5" x14ac:dyDescent="0.75">
      <c r="B176" s="653" t="s">
        <v>280</v>
      </c>
      <c r="C176" s="668" t="s">
        <v>1806</v>
      </c>
      <c r="D176" s="669" t="s">
        <v>1311</v>
      </c>
      <c r="E176" s="669" t="s">
        <v>328</v>
      </c>
      <c r="F176" s="658" t="s">
        <v>1814</v>
      </c>
      <c r="G176" s="658" t="s">
        <v>1815</v>
      </c>
      <c r="H176" s="673" t="s">
        <v>1809</v>
      </c>
      <c r="I176" s="672">
        <v>44244</v>
      </c>
      <c r="J176" s="663">
        <v>360</v>
      </c>
      <c r="K176" s="661">
        <v>0</v>
      </c>
      <c r="L176" s="664"/>
    </row>
    <row r="177" spans="2:12" ht="27" x14ac:dyDescent="0.75">
      <c r="B177" s="653" t="s">
        <v>280</v>
      </c>
      <c r="C177" s="668" t="s">
        <v>1816</v>
      </c>
      <c r="D177" s="669" t="s">
        <v>1311</v>
      </c>
      <c r="E177" s="669" t="s">
        <v>328</v>
      </c>
      <c r="F177" s="670" t="s">
        <v>1817</v>
      </c>
      <c r="G177" s="668" t="s">
        <v>1802</v>
      </c>
      <c r="H177" s="673" t="s">
        <v>1803</v>
      </c>
      <c r="I177" s="672">
        <v>44257</v>
      </c>
      <c r="J177" s="663">
        <v>92.4</v>
      </c>
      <c r="K177" s="661">
        <v>0</v>
      </c>
      <c r="L177" s="664"/>
    </row>
    <row r="178" spans="2:12" ht="27" x14ac:dyDescent="0.75">
      <c r="B178" s="653" t="s">
        <v>280</v>
      </c>
      <c r="C178" s="668" t="s">
        <v>1818</v>
      </c>
      <c r="D178" s="669" t="s">
        <v>1311</v>
      </c>
      <c r="E178" s="669" t="s">
        <v>328</v>
      </c>
      <c r="F178" s="670" t="s">
        <v>1817</v>
      </c>
      <c r="G178" s="668" t="s">
        <v>1802</v>
      </c>
      <c r="H178" s="673" t="s">
        <v>1803</v>
      </c>
      <c r="I178" s="672">
        <v>44257</v>
      </c>
      <c r="J178" s="663">
        <v>123.6</v>
      </c>
      <c r="K178" s="661">
        <v>0</v>
      </c>
      <c r="L178" s="664"/>
    </row>
    <row r="179" spans="2:12" ht="27" x14ac:dyDescent="0.75">
      <c r="B179" s="653" t="s">
        <v>280</v>
      </c>
      <c r="C179" s="668" t="s">
        <v>1819</v>
      </c>
      <c r="D179" s="669" t="s">
        <v>1311</v>
      </c>
      <c r="E179" s="669" t="s">
        <v>328</v>
      </c>
      <c r="F179" s="670" t="s">
        <v>1817</v>
      </c>
      <c r="G179" s="668" t="s">
        <v>1802</v>
      </c>
      <c r="H179" s="673" t="s">
        <v>1803</v>
      </c>
      <c r="I179" s="672">
        <v>44257</v>
      </c>
      <c r="J179" s="663">
        <v>123.6</v>
      </c>
      <c r="K179" s="661">
        <v>0</v>
      </c>
      <c r="L179" s="664"/>
    </row>
    <row r="180" spans="2:12" ht="27" x14ac:dyDescent="0.75">
      <c r="B180" s="653" t="s">
        <v>280</v>
      </c>
      <c r="C180" s="668" t="s">
        <v>1820</v>
      </c>
      <c r="D180" s="669" t="s">
        <v>1311</v>
      </c>
      <c r="E180" s="669" t="s">
        <v>328</v>
      </c>
      <c r="F180" s="670" t="s">
        <v>1817</v>
      </c>
      <c r="G180" s="668" t="s">
        <v>1802</v>
      </c>
      <c r="H180" s="673" t="s">
        <v>1803</v>
      </c>
      <c r="I180" s="672">
        <v>44257</v>
      </c>
      <c r="J180" s="663">
        <v>123.6</v>
      </c>
      <c r="K180" s="661">
        <v>0</v>
      </c>
      <c r="L180" s="664"/>
    </row>
    <row r="181" spans="2:12" ht="27" x14ac:dyDescent="0.75">
      <c r="B181" s="653" t="s">
        <v>280</v>
      </c>
      <c r="C181" s="668" t="s">
        <v>1780</v>
      </c>
      <c r="D181" s="669" t="s">
        <v>1311</v>
      </c>
      <c r="E181" s="669" t="s">
        <v>328</v>
      </c>
      <c r="F181" s="658" t="s">
        <v>1821</v>
      </c>
      <c r="G181" s="668" t="s">
        <v>1782</v>
      </c>
      <c r="H181" s="671" t="s">
        <v>1783</v>
      </c>
      <c r="I181" s="672">
        <v>44260</v>
      </c>
      <c r="J181" s="663">
        <v>216</v>
      </c>
      <c r="K181" s="661">
        <v>0</v>
      </c>
      <c r="L181" s="664"/>
    </row>
    <row r="182" spans="2:12" ht="40.5" x14ac:dyDescent="0.75">
      <c r="B182" s="653" t="s">
        <v>280</v>
      </c>
      <c r="C182" s="668" t="s">
        <v>1784</v>
      </c>
      <c r="D182" s="669" t="s">
        <v>1311</v>
      </c>
      <c r="E182" s="669" t="s">
        <v>328</v>
      </c>
      <c r="F182" s="658" t="s">
        <v>1822</v>
      </c>
      <c r="G182" s="668" t="s">
        <v>1782</v>
      </c>
      <c r="H182" s="671" t="s">
        <v>1783</v>
      </c>
      <c r="I182" s="672">
        <v>44266</v>
      </c>
      <c r="J182" s="663">
        <v>1956</v>
      </c>
      <c r="K182" s="661">
        <v>0</v>
      </c>
      <c r="L182" s="664"/>
    </row>
    <row r="183" spans="2:12" ht="27" x14ac:dyDescent="0.75">
      <c r="B183" s="653" t="s">
        <v>280</v>
      </c>
      <c r="C183" s="668" t="s">
        <v>1823</v>
      </c>
      <c r="D183" s="669" t="s">
        <v>1311</v>
      </c>
      <c r="E183" s="669" t="s">
        <v>328</v>
      </c>
      <c r="F183" s="658" t="s">
        <v>1824</v>
      </c>
      <c r="G183" s="668" t="s">
        <v>1782</v>
      </c>
      <c r="H183" s="671" t="s">
        <v>1783</v>
      </c>
      <c r="I183" s="672">
        <v>44270</v>
      </c>
      <c r="J183" s="663">
        <v>408</v>
      </c>
      <c r="K183" s="661">
        <v>0</v>
      </c>
      <c r="L183" s="664"/>
    </row>
    <row r="184" spans="2:12" ht="27" x14ac:dyDescent="0.75">
      <c r="B184" s="653" t="s">
        <v>280</v>
      </c>
      <c r="C184" s="668" t="s">
        <v>1825</v>
      </c>
      <c r="D184" s="669" t="s">
        <v>1311</v>
      </c>
      <c r="E184" s="669" t="s">
        <v>328</v>
      </c>
      <c r="F184" s="658" t="s">
        <v>1817</v>
      </c>
      <c r="G184" s="668" t="s">
        <v>1782</v>
      </c>
      <c r="H184" s="671" t="s">
        <v>1783</v>
      </c>
      <c r="I184" s="672">
        <v>44271</v>
      </c>
      <c r="J184" s="663">
        <v>520</v>
      </c>
      <c r="K184" s="661">
        <v>0</v>
      </c>
      <c r="L184" s="664"/>
    </row>
    <row r="185" spans="2:12" ht="40.5" x14ac:dyDescent="0.75">
      <c r="B185" s="653" t="s">
        <v>280</v>
      </c>
      <c r="C185" s="668" t="s">
        <v>1784</v>
      </c>
      <c r="D185" s="669" t="s">
        <v>1311</v>
      </c>
      <c r="E185" s="669" t="s">
        <v>328</v>
      </c>
      <c r="F185" s="658" t="s">
        <v>1826</v>
      </c>
      <c r="G185" s="668" t="s">
        <v>1782</v>
      </c>
      <c r="H185" s="671" t="s">
        <v>1783</v>
      </c>
      <c r="I185" s="672">
        <v>44270</v>
      </c>
      <c r="J185" s="663">
        <v>254.4</v>
      </c>
      <c r="K185" s="661">
        <v>0</v>
      </c>
      <c r="L185" s="664"/>
    </row>
    <row r="186" spans="2:12" ht="40.5" x14ac:dyDescent="0.75">
      <c r="B186" s="653" t="s">
        <v>280</v>
      </c>
      <c r="C186" s="668" t="s">
        <v>1806</v>
      </c>
      <c r="D186" s="669" t="s">
        <v>1311</v>
      </c>
      <c r="E186" s="669" t="s">
        <v>328</v>
      </c>
      <c r="F186" s="658" t="s">
        <v>1827</v>
      </c>
      <c r="G186" s="668" t="s">
        <v>1802</v>
      </c>
      <c r="H186" s="673" t="s">
        <v>1803</v>
      </c>
      <c r="I186" s="672">
        <v>44266</v>
      </c>
      <c r="J186" s="663">
        <v>553.20000000000005</v>
      </c>
      <c r="K186" s="661">
        <v>0</v>
      </c>
      <c r="L186" s="664"/>
    </row>
    <row r="187" spans="2:12" ht="40.5" x14ac:dyDescent="0.75">
      <c r="B187" s="653" t="s">
        <v>280</v>
      </c>
      <c r="C187" s="668" t="s">
        <v>1784</v>
      </c>
      <c r="D187" s="669" t="s">
        <v>1311</v>
      </c>
      <c r="E187" s="669" t="s">
        <v>328</v>
      </c>
      <c r="F187" s="658" t="s">
        <v>1828</v>
      </c>
      <c r="G187" s="668" t="s">
        <v>1782</v>
      </c>
      <c r="H187" s="671" t="s">
        <v>1783</v>
      </c>
      <c r="I187" s="672">
        <v>44272</v>
      </c>
      <c r="J187" s="663">
        <v>960</v>
      </c>
      <c r="K187" s="661">
        <v>0</v>
      </c>
      <c r="L187" s="664"/>
    </row>
    <row r="188" spans="2:12" ht="40.5" x14ac:dyDescent="0.75">
      <c r="B188" s="653" t="s">
        <v>280</v>
      </c>
      <c r="C188" s="668" t="s">
        <v>1829</v>
      </c>
      <c r="D188" s="669" t="s">
        <v>1311</v>
      </c>
      <c r="E188" s="669" t="s">
        <v>328</v>
      </c>
      <c r="F188" s="658" t="s">
        <v>1830</v>
      </c>
      <c r="G188" s="668" t="s">
        <v>1782</v>
      </c>
      <c r="H188" s="671" t="s">
        <v>1783</v>
      </c>
      <c r="I188" s="672">
        <v>44279</v>
      </c>
      <c r="J188" s="663">
        <v>960</v>
      </c>
      <c r="K188" s="661">
        <v>0</v>
      </c>
      <c r="L188" s="664"/>
    </row>
    <row r="189" spans="2:12" ht="40.5" x14ac:dyDescent="0.75">
      <c r="B189" s="653" t="s">
        <v>280</v>
      </c>
      <c r="C189" s="668" t="s">
        <v>1784</v>
      </c>
      <c r="D189" s="669" t="s">
        <v>1311</v>
      </c>
      <c r="E189" s="669" t="s">
        <v>328</v>
      </c>
      <c r="F189" s="670" t="s">
        <v>1831</v>
      </c>
      <c r="G189" s="668" t="s">
        <v>1782</v>
      </c>
      <c r="H189" s="671" t="s">
        <v>1783</v>
      </c>
      <c r="I189" s="672">
        <v>44286</v>
      </c>
      <c r="J189" s="663">
        <v>960</v>
      </c>
      <c r="K189" s="661">
        <v>0</v>
      </c>
      <c r="L189" s="664"/>
    </row>
    <row r="190" spans="2:12" ht="40.5" x14ac:dyDescent="0.75">
      <c r="B190" s="653" t="s">
        <v>280</v>
      </c>
      <c r="C190" s="668" t="s">
        <v>1784</v>
      </c>
      <c r="D190" s="669" t="s">
        <v>1311</v>
      </c>
      <c r="E190" s="669" t="s">
        <v>328</v>
      </c>
      <c r="F190" s="658" t="s">
        <v>1832</v>
      </c>
      <c r="G190" s="668" t="s">
        <v>1782</v>
      </c>
      <c r="H190" s="671" t="s">
        <v>1783</v>
      </c>
      <c r="I190" s="672">
        <v>44286</v>
      </c>
      <c r="J190" s="663">
        <v>2004</v>
      </c>
      <c r="K190" s="661">
        <v>0</v>
      </c>
      <c r="L190" s="664"/>
    </row>
    <row r="191" spans="2:12" ht="27" x14ac:dyDescent="0.75">
      <c r="B191" s="653" t="s">
        <v>280</v>
      </c>
      <c r="C191" s="668" t="s">
        <v>1800</v>
      </c>
      <c r="D191" s="669" t="s">
        <v>1311</v>
      </c>
      <c r="E191" s="669" t="s">
        <v>328</v>
      </c>
      <c r="F191" s="658" t="s">
        <v>1833</v>
      </c>
      <c r="G191" s="668" t="s">
        <v>1802</v>
      </c>
      <c r="H191" s="673" t="s">
        <v>1803</v>
      </c>
      <c r="I191" s="672">
        <v>44285</v>
      </c>
      <c r="J191" s="663">
        <v>54</v>
      </c>
      <c r="K191" s="661">
        <v>0</v>
      </c>
      <c r="L191" s="664"/>
    </row>
    <row r="192" spans="2:12" ht="40.5" x14ac:dyDescent="0.75">
      <c r="B192" s="653" t="s">
        <v>280</v>
      </c>
      <c r="C192" s="668" t="s">
        <v>1784</v>
      </c>
      <c r="D192" s="669" t="s">
        <v>1311</v>
      </c>
      <c r="E192" s="669" t="s">
        <v>328</v>
      </c>
      <c r="F192" s="658" t="s">
        <v>1834</v>
      </c>
      <c r="G192" s="668" t="s">
        <v>1782</v>
      </c>
      <c r="H192" s="671" t="s">
        <v>1783</v>
      </c>
      <c r="I192" s="672">
        <v>44294</v>
      </c>
      <c r="J192" s="663">
        <v>306</v>
      </c>
      <c r="K192" s="661">
        <v>0</v>
      </c>
      <c r="L192" s="664"/>
    </row>
    <row r="193" spans="2:12" ht="40.5" x14ac:dyDescent="0.75">
      <c r="B193" s="653" t="s">
        <v>280</v>
      </c>
      <c r="C193" s="668" t="s">
        <v>1784</v>
      </c>
      <c r="D193" s="669" t="s">
        <v>1311</v>
      </c>
      <c r="E193" s="669" t="s">
        <v>328</v>
      </c>
      <c r="F193" s="658" t="s">
        <v>1835</v>
      </c>
      <c r="G193" s="668" t="s">
        <v>1782</v>
      </c>
      <c r="H193" s="671" t="s">
        <v>1783</v>
      </c>
      <c r="I193" s="672">
        <v>44294</v>
      </c>
      <c r="J193" s="663">
        <v>306</v>
      </c>
      <c r="K193" s="661">
        <v>0</v>
      </c>
      <c r="L193" s="664"/>
    </row>
    <row r="194" spans="2:12" ht="40.5" x14ac:dyDescent="0.75">
      <c r="B194" s="653" t="s">
        <v>280</v>
      </c>
      <c r="C194" s="668" t="s">
        <v>1806</v>
      </c>
      <c r="D194" s="669" t="s">
        <v>1311</v>
      </c>
      <c r="E194" s="669" t="s">
        <v>328</v>
      </c>
      <c r="F194" s="658" t="s">
        <v>1836</v>
      </c>
      <c r="G194" s="658" t="s">
        <v>1815</v>
      </c>
      <c r="H194" s="671" t="s">
        <v>1837</v>
      </c>
      <c r="I194" s="672">
        <v>44284</v>
      </c>
      <c r="J194" s="663">
        <v>25440</v>
      </c>
      <c r="K194" s="661">
        <v>0</v>
      </c>
      <c r="L194" s="664"/>
    </row>
    <row r="195" spans="2:12" ht="27" x14ac:dyDescent="0.75">
      <c r="B195" s="653" t="s">
        <v>280</v>
      </c>
      <c r="C195" s="668" t="s">
        <v>1838</v>
      </c>
      <c r="D195" s="669" t="s">
        <v>1311</v>
      </c>
      <c r="E195" s="669" t="s">
        <v>328</v>
      </c>
      <c r="F195" s="670" t="s">
        <v>1839</v>
      </c>
      <c r="G195" s="668" t="s">
        <v>1802</v>
      </c>
      <c r="H195" s="673" t="s">
        <v>1803</v>
      </c>
      <c r="I195" s="672">
        <v>44295</v>
      </c>
      <c r="J195" s="663">
        <v>1296</v>
      </c>
      <c r="K195" s="661">
        <v>0</v>
      </c>
      <c r="L195" s="664"/>
    </row>
    <row r="196" spans="2:12" ht="40.5" x14ac:dyDescent="0.75">
      <c r="B196" s="653" t="s">
        <v>280</v>
      </c>
      <c r="C196" s="668" t="s">
        <v>1806</v>
      </c>
      <c r="D196" s="669" t="s">
        <v>1311</v>
      </c>
      <c r="E196" s="669" t="s">
        <v>328</v>
      </c>
      <c r="F196" s="670" t="s">
        <v>1840</v>
      </c>
      <c r="G196" s="658" t="s">
        <v>1815</v>
      </c>
      <c r="H196" s="673" t="s">
        <v>1841</v>
      </c>
      <c r="I196" s="672">
        <v>44257</v>
      </c>
      <c r="J196" s="663">
        <v>8400</v>
      </c>
      <c r="K196" s="661">
        <v>0</v>
      </c>
      <c r="L196" s="664"/>
    </row>
    <row r="197" spans="2:12" ht="27" x14ac:dyDescent="0.75">
      <c r="B197" s="653" t="s">
        <v>280</v>
      </c>
      <c r="C197" s="668" t="s">
        <v>1842</v>
      </c>
      <c r="D197" s="669" t="s">
        <v>1311</v>
      </c>
      <c r="E197" s="669" t="s">
        <v>328</v>
      </c>
      <c r="F197" s="658" t="s">
        <v>1843</v>
      </c>
      <c r="G197" s="658" t="s">
        <v>1815</v>
      </c>
      <c r="H197" s="673" t="s">
        <v>1841</v>
      </c>
      <c r="I197" s="672">
        <v>44271</v>
      </c>
      <c r="J197" s="663">
        <v>3840</v>
      </c>
      <c r="K197" s="661">
        <v>0</v>
      </c>
      <c r="L197" s="664"/>
    </row>
    <row r="198" spans="2:12" ht="40.5" x14ac:dyDescent="0.75">
      <c r="B198" s="653" t="s">
        <v>280</v>
      </c>
      <c r="C198" s="668" t="s">
        <v>1844</v>
      </c>
      <c r="D198" s="669" t="s">
        <v>1311</v>
      </c>
      <c r="E198" s="669" t="s">
        <v>328</v>
      </c>
      <c r="F198" s="658" t="s">
        <v>1845</v>
      </c>
      <c r="G198" s="658" t="s">
        <v>1815</v>
      </c>
      <c r="H198" s="673" t="s">
        <v>1841</v>
      </c>
      <c r="I198" s="672">
        <v>44257</v>
      </c>
      <c r="J198" s="663">
        <v>2286</v>
      </c>
      <c r="K198" s="661">
        <v>0</v>
      </c>
      <c r="L198" s="664"/>
    </row>
    <row r="199" spans="2:12" ht="67.5" x14ac:dyDescent="0.75">
      <c r="B199" s="653" t="s">
        <v>280</v>
      </c>
      <c r="C199" s="668" t="s">
        <v>1846</v>
      </c>
      <c r="D199" s="669" t="s">
        <v>1311</v>
      </c>
      <c r="E199" s="669" t="s">
        <v>328</v>
      </c>
      <c r="F199" s="658" t="s">
        <v>1847</v>
      </c>
      <c r="G199" s="658" t="s">
        <v>1815</v>
      </c>
      <c r="H199" s="673" t="s">
        <v>1841</v>
      </c>
      <c r="I199" s="672">
        <v>44257</v>
      </c>
      <c r="J199" s="663">
        <v>5400</v>
      </c>
      <c r="K199" s="661">
        <v>0</v>
      </c>
      <c r="L199" s="664"/>
    </row>
    <row r="200" spans="2:12" ht="40.5" x14ac:dyDescent="0.75">
      <c r="B200" s="653" t="s">
        <v>280</v>
      </c>
      <c r="C200" s="668" t="s">
        <v>1848</v>
      </c>
      <c r="D200" s="669" t="s">
        <v>1311</v>
      </c>
      <c r="E200" s="669" t="s">
        <v>328</v>
      </c>
      <c r="F200" s="658" t="s">
        <v>1849</v>
      </c>
      <c r="G200" s="668" t="s">
        <v>1802</v>
      </c>
      <c r="H200" s="673" t="s">
        <v>1803</v>
      </c>
      <c r="I200" s="672">
        <v>44302</v>
      </c>
      <c r="J200" s="663">
        <v>558</v>
      </c>
      <c r="K200" s="661">
        <v>0</v>
      </c>
      <c r="L200" s="664"/>
    </row>
    <row r="201" spans="2:12" ht="40.5" x14ac:dyDescent="0.75">
      <c r="B201" s="653" t="s">
        <v>280</v>
      </c>
      <c r="C201" s="668" t="s">
        <v>1850</v>
      </c>
      <c r="D201" s="669" t="s">
        <v>1311</v>
      </c>
      <c r="E201" s="669" t="s">
        <v>328</v>
      </c>
      <c r="F201" s="658" t="s">
        <v>1851</v>
      </c>
      <c r="G201" s="668" t="s">
        <v>1802</v>
      </c>
      <c r="H201" s="673" t="s">
        <v>1803</v>
      </c>
      <c r="I201" s="672">
        <v>44307</v>
      </c>
      <c r="J201" s="663">
        <v>208.8</v>
      </c>
      <c r="K201" s="661">
        <v>0</v>
      </c>
      <c r="L201" s="664"/>
    </row>
    <row r="202" spans="2:12" ht="54" x14ac:dyDescent="0.75">
      <c r="B202" s="653" t="s">
        <v>280</v>
      </c>
      <c r="C202" s="668" t="s">
        <v>1852</v>
      </c>
      <c r="D202" s="669" t="s">
        <v>1311</v>
      </c>
      <c r="E202" s="669" t="s">
        <v>328</v>
      </c>
      <c r="F202" s="658" t="s">
        <v>1853</v>
      </c>
      <c r="G202" s="668" t="s">
        <v>1854</v>
      </c>
      <c r="H202" s="671" t="s">
        <v>1855</v>
      </c>
      <c r="I202" s="672">
        <v>44302</v>
      </c>
      <c r="J202" s="663">
        <v>4600</v>
      </c>
      <c r="K202" s="661">
        <v>0</v>
      </c>
      <c r="L202" s="664"/>
    </row>
    <row r="203" spans="2:12" ht="40.5" x14ac:dyDescent="0.75">
      <c r="B203" s="653" t="s">
        <v>280</v>
      </c>
      <c r="C203" s="668" t="s">
        <v>1784</v>
      </c>
      <c r="D203" s="669" t="s">
        <v>1311</v>
      </c>
      <c r="E203" s="669" t="s">
        <v>328</v>
      </c>
      <c r="F203" s="658" t="s">
        <v>1856</v>
      </c>
      <c r="G203" s="668" t="s">
        <v>1782</v>
      </c>
      <c r="H203" s="671" t="s">
        <v>1783</v>
      </c>
      <c r="I203" s="672">
        <v>44315</v>
      </c>
      <c r="J203" s="663">
        <v>408</v>
      </c>
      <c r="K203" s="661">
        <v>0</v>
      </c>
      <c r="L203" s="664"/>
    </row>
    <row r="204" spans="2:12" ht="27" x14ac:dyDescent="0.75">
      <c r="B204" s="653" t="s">
        <v>280</v>
      </c>
      <c r="C204" s="668" t="s">
        <v>1823</v>
      </c>
      <c r="D204" s="669" t="s">
        <v>1311</v>
      </c>
      <c r="E204" s="669" t="s">
        <v>328</v>
      </c>
      <c r="F204" s="658" t="s">
        <v>1857</v>
      </c>
      <c r="G204" s="668" t="s">
        <v>1782</v>
      </c>
      <c r="H204" s="671" t="s">
        <v>1783</v>
      </c>
      <c r="I204" s="672">
        <v>44313</v>
      </c>
      <c r="J204" s="663">
        <v>408</v>
      </c>
      <c r="K204" s="661">
        <v>0</v>
      </c>
      <c r="L204" s="664"/>
    </row>
    <row r="205" spans="2:12" ht="40.5" x14ac:dyDescent="0.75">
      <c r="B205" s="653" t="s">
        <v>280</v>
      </c>
      <c r="C205" s="668" t="s">
        <v>1858</v>
      </c>
      <c r="D205" s="669" t="s">
        <v>1311</v>
      </c>
      <c r="E205" s="669" t="s">
        <v>328</v>
      </c>
      <c r="F205" s="670" t="s">
        <v>1859</v>
      </c>
      <c r="G205" s="668" t="s">
        <v>1782</v>
      </c>
      <c r="H205" s="671" t="s">
        <v>1783</v>
      </c>
      <c r="I205" s="672">
        <v>44314</v>
      </c>
      <c r="J205" s="663">
        <v>552</v>
      </c>
      <c r="K205" s="661">
        <v>0</v>
      </c>
      <c r="L205" s="664"/>
    </row>
    <row r="206" spans="2:12" ht="40.5" x14ac:dyDescent="0.75">
      <c r="B206" s="653" t="s">
        <v>280</v>
      </c>
      <c r="C206" s="668" t="s">
        <v>1860</v>
      </c>
      <c r="D206" s="669" t="s">
        <v>1311</v>
      </c>
      <c r="E206" s="669" t="s">
        <v>328</v>
      </c>
      <c r="F206" s="670" t="s">
        <v>1861</v>
      </c>
      <c r="G206" s="668" t="s">
        <v>1802</v>
      </c>
      <c r="H206" s="673" t="s">
        <v>1803</v>
      </c>
      <c r="I206" s="672">
        <v>44319</v>
      </c>
      <c r="J206" s="663">
        <v>54</v>
      </c>
      <c r="K206" s="661">
        <v>0</v>
      </c>
      <c r="L206" s="664"/>
    </row>
    <row r="207" spans="2:12" ht="40.5" x14ac:dyDescent="0.75">
      <c r="B207" s="653" t="s">
        <v>280</v>
      </c>
      <c r="C207" s="668" t="s">
        <v>1784</v>
      </c>
      <c r="D207" s="669" t="s">
        <v>1311</v>
      </c>
      <c r="E207" s="669" t="s">
        <v>328</v>
      </c>
      <c r="F207" s="658" t="s">
        <v>1862</v>
      </c>
      <c r="G207" s="668" t="s">
        <v>1782</v>
      </c>
      <c r="H207" s="671" t="s">
        <v>1783</v>
      </c>
      <c r="I207" s="672">
        <v>44323</v>
      </c>
      <c r="J207" s="663">
        <v>3780</v>
      </c>
      <c r="K207" s="661">
        <v>0</v>
      </c>
      <c r="L207" s="664"/>
    </row>
    <row r="208" spans="2:12" ht="40.5" x14ac:dyDescent="0.75">
      <c r="B208" s="653" t="s">
        <v>280</v>
      </c>
      <c r="C208" s="668" t="s">
        <v>1806</v>
      </c>
      <c r="D208" s="669" t="s">
        <v>1311</v>
      </c>
      <c r="E208" s="669" t="s">
        <v>328</v>
      </c>
      <c r="F208" s="658" t="s">
        <v>1863</v>
      </c>
      <c r="G208" s="668" t="s">
        <v>1782</v>
      </c>
      <c r="H208" s="671" t="s">
        <v>1864</v>
      </c>
      <c r="I208" s="672">
        <v>44316</v>
      </c>
      <c r="J208" s="663">
        <v>3120</v>
      </c>
      <c r="K208" s="661">
        <v>0</v>
      </c>
      <c r="L208" s="664"/>
    </row>
    <row r="209" spans="2:12" ht="27" x14ac:dyDescent="0.75">
      <c r="B209" s="653" t="s">
        <v>280</v>
      </c>
      <c r="C209" s="668" t="s">
        <v>1842</v>
      </c>
      <c r="D209" s="669" t="s">
        <v>1311</v>
      </c>
      <c r="E209" s="669" t="s">
        <v>328</v>
      </c>
      <c r="F209" s="658" t="s">
        <v>1843</v>
      </c>
      <c r="G209" s="658" t="s">
        <v>1815</v>
      </c>
      <c r="H209" s="673" t="s">
        <v>1841</v>
      </c>
      <c r="I209" s="672">
        <v>44327</v>
      </c>
      <c r="J209" s="663">
        <v>1464</v>
      </c>
      <c r="K209" s="661">
        <v>0</v>
      </c>
      <c r="L209" s="664"/>
    </row>
    <row r="210" spans="2:12" ht="67.5" x14ac:dyDescent="0.75">
      <c r="B210" s="653" t="s">
        <v>280</v>
      </c>
      <c r="C210" s="668" t="s">
        <v>1846</v>
      </c>
      <c r="D210" s="669" t="s">
        <v>1311</v>
      </c>
      <c r="E210" s="669" t="s">
        <v>328</v>
      </c>
      <c r="F210" s="658" t="s">
        <v>1847</v>
      </c>
      <c r="G210" s="658" t="s">
        <v>1815</v>
      </c>
      <c r="H210" s="673" t="s">
        <v>1841</v>
      </c>
      <c r="I210" s="672">
        <v>44327</v>
      </c>
      <c r="J210" s="663">
        <v>2916</v>
      </c>
      <c r="K210" s="661">
        <v>0</v>
      </c>
      <c r="L210" s="664"/>
    </row>
    <row r="211" spans="2:12" ht="40.5" x14ac:dyDescent="0.75">
      <c r="B211" s="653" t="s">
        <v>280</v>
      </c>
      <c r="C211" s="668" t="s">
        <v>1865</v>
      </c>
      <c r="D211" s="669" t="s">
        <v>1311</v>
      </c>
      <c r="E211" s="669" t="s">
        <v>328</v>
      </c>
      <c r="F211" s="658" t="s">
        <v>1866</v>
      </c>
      <c r="G211" s="668" t="s">
        <v>1802</v>
      </c>
      <c r="H211" s="673" t="s">
        <v>1803</v>
      </c>
      <c r="I211" s="672">
        <v>44330</v>
      </c>
      <c r="J211" s="663">
        <v>75.7</v>
      </c>
      <c r="K211" s="661">
        <v>0</v>
      </c>
      <c r="L211" s="664"/>
    </row>
    <row r="212" spans="2:12" ht="27" x14ac:dyDescent="0.75">
      <c r="B212" s="653" t="s">
        <v>280</v>
      </c>
      <c r="C212" s="668" t="s">
        <v>1780</v>
      </c>
      <c r="D212" s="669" t="s">
        <v>1311</v>
      </c>
      <c r="E212" s="669" t="s">
        <v>328</v>
      </c>
      <c r="F212" s="658" t="s">
        <v>1867</v>
      </c>
      <c r="G212" s="668" t="s">
        <v>1782</v>
      </c>
      <c r="H212" s="671" t="s">
        <v>1783</v>
      </c>
      <c r="I212" s="672">
        <v>44335</v>
      </c>
      <c r="J212" s="663">
        <v>1872</v>
      </c>
      <c r="K212" s="661">
        <v>0</v>
      </c>
      <c r="L212" s="664"/>
    </row>
    <row r="213" spans="2:12" ht="40.5" x14ac:dyDescent="0.75">
      <c r="B213" s="653" t="s">
        <v>280</v>
      </c>
      <c r="C213" s="668" t="s">
        <v>1823</v>
      </c>
      <c r="D213" s="669" t="s">
        <v>1311</v>
      </c>
      <c r="E213" s="669" t="s">
        <v>328</v>
      </c>
      <c r="F213" s="658" t="s">
        <v>1868</v>
      </c>
      <c r="G213" s="668" t="s">
        <v>1782</v>
      </c>
      <c r="H213" s="671" t="s">
        <v>1783</v>
      </c>
      <c r="I213" s="672">
        <v>44336</v>
      </c>
      <c r="J213" s="663">
        <v>458.4</v>
      </c>
      <c r="K213" s="661">
        <v>0</v>
      </c>
      <c r="L213" s="664"/>
    </row>
    <row r="214" spans="2:12" ht="40.5" x14ac:dyDescent="0.75">
      <c r="B214" s="653" t="s">
        <v>280</v>
      </c>
      <c r="C214" s="668" t="s">
        <v>1806</v>
      </c>
      <c r="D214" s="669" t="s">
        <v>1311</v>
      </c>
      <c r="E214" s="669" t="s">
        <v>328</v>
      </c>
      <c r="F214" s="658" t="s">
        <v>1814</v>
      </c>
      <c r="G214" s="658" t="s">
        <v>1815</v>
      </c>
      <c r="H214" s="671" t="s">
        <v>1809</v>
      </c>
      <c r="I214" s="672">
        <v>44335</v>
      </c>
      <c r="J214" s="663">
        <v>360</v>
      </c>
      <c r="K214" s="661">
        <v>0</v>
      </c>
      <c r="L214" s="664"/>
    </row>
    <row r="215" spans="2:12" ht="40.5" x14ac:dyDescent="0.75">
      <c r="B215" s="653" t="s">
        <v>280</v>
      </c>
      <c r="C215" s="668" t="s">
        <v>1806</v>
      </c>
      <c r="D215" s="669" t="s">
        <v>1311</v>
      </c>
      <c r="E215" s="669" t="s">
        <v>328</v>
      </c>
      <c r="F215" s="670" t="s">
        <v>1840</v>
      </c>
      <c r="G215" s="658" t="s">
        <v>1815</v>
      </c>
      <c r="H215" s="673" t="s">
        <v>1841</v>
      </c>
      <c r="I215" s="672">
        <v>44327</v>
      </c>
      <c r="J215" s="663">
        <v>6060</v>
      </c>
      <c r="K215" s="661">
        <v>0</v>
      </c>
      <c r="L215" s="664"/>
    </row>
    <row r="216" spans="2:12" ht="40.5" x14ac:dyDescent="0.75">
      <c r="B216" s="653" t="s">
        <v>280</v>
      </c>
      <c r="C216" s="668" t="s">
        <v>1784</v>
      </c>
      <c r="D216" s="669" t="s">
        <v>1311</v>
      </c>
      <c r="E216" s="669" t="s">
        <v>328</v>
      </c>
      <c r="F216" s="658" t="s">
        <v>1869</v>
      </c>
      <c r="G216" s="668" t="s">
        <v>1782</v>
      </c>
      <c r="H216" s="671" t="s">
        <v>1783</v>
      </c>
      <c r="I216" s="672">
        <v>44340</v>
      </c>
      <c r="J216" s="663">
        <v>1140</v>
      </c>
      <c r="K216" s="661">
        <v>0</v>
      </c>
      <c r="L216" s="664"/>
    </row>
    <row r="217" spans="2:12" ht="40.5" x14ac:dyDescent="0.75">
      <c r="B217" s="653" t="s">
        <v>280</v>
      </c>
      <c r="C217" s="668" t="s">
        <v>1870</v>
      </c>
      <c r="D217" s="669" t="s">
        <v>1311</v>
      </c>
      <c r="E217" s="669" t="s">
        <v>328</v>
      </c>
      <c r="F217" s="658" t="s">
        <v>1871</v>
      </c>
      <c r="G217" s="668" t="s">
        <v>1872</v>
      </c>
      <c r="H217" s="671" t="s">
        <v>1873</v>
      </c>
      <c r="I217" s="672">
        <v>44331</v>
      </c>
      <c r="J217" s="663">
        <v>1200</v>
      </c>
      <c r="K217" s="661">
        <v>0</v>
      </c>
      <c r="L217" s="664"/>
    </row>
    <row r="218" spans="2:12" ht="40.5" x14ac:dyDescent="0.75">
      <c r="B218" s="653" t="s">
        <v>280</v>
      </c>
      <c r="C218" s="668" t="s">
        <v>1806</v>
      </c>
      <c r="D218" s="669" t="s">
        <v>1311</v>
      </c>
      <c r="E218" s="669" t="s">
        <v>328</v>
      </c>
      <c r="F218" s="658" t="s">
        <v>1863</v>
      </c>
      <c r="G218" s="668" t="s">
        <v>1782</v>
      </c>
      <c r="H218" s="671" t="s">
        <v>1864</v>
      </c>
      <c r="I218" s="672">
        <v>44347</v>
      </c>
      <c r="J218" s="663">
        <v>4080</v>
      </c>
      <c r="K218" s="661">
        <v>0</v>
      </c>
      <c r="L218" s="664"/>
    </row>
    <row r="219" spans="2:12" ht="54" x14ac:dyDescent="0.75">
      <c r="B219" s="653" t="s">
        <v>280</v>
      </c>
      <c r="C219" s="668" t="s">
        <v>1874</v>
      </c>
      <c r="D219" s="669" t="s">
        <v>1311</v>
      </c>
      <c r="E219" s="669" t="s">
        <v>328</v>
      </c>
      <c r="F219" s="658" t="s">
        <v>1875</v>
      </c>
      <c r="G219" s="668" t="s">
        <v>1782</v>
      </c>
      <c r="H219" s="671" t="s">
        <v>1783</v>
      </c>
      <c r="I219" s="672">
        <v>44348</v>
      </c>
      <c r="J219" s="663">
        <v>1752</v>
      </c>
      <c r="K219" s="661">
        <v>0</v>
      </c>
      <c r="L219" s="664"/>
    </row>
    <row r="220" spans="2:12" ht="40.5" x14ac:dyDescent="0.75">
      <c r="B220" s="653" t="s">
        <v>280</v>
      </c>
      <c r="C220" s="668" t="s">
        <v>1784</v>
      </c>
      <c r="D220" s="669" t="s">
        <v>1311</v>
      </c>
      <c r="E220" s="669" t="s">
        <v>328</v>
      </c>
      <c r="F220" s="670" t="s">
        <v>1876</v>
      </c>
      <c r="G220" s="668" t="s">
        <v>1782</v>
      </c>
      <c r="H220" s="671" t="s">
        <v>1783</v>
      </c>
      <c r="I220" s="672">
        <v>44349</v>
      </c>
      <c r="J220" s="663">
        <v>384</v>
      </c>
      <c r="K220" s="661">
        <v>0</v>
      </c>
      <c r="L220" s="664"/>
    </row>
    <row r="221" spans="2:12" ht="40.5" x14ac:dyDescent="0.75">
      <c r="B221" s="653" t="s">
        <v>280</v>
      </c>
      <c r="C221" s="668" t="s">
        <v>1877</v>
      </c>
      <c r="D221" s="669" t="s">
        <v>1311</v>
      </c>
      <c r="E221" s="669" t="s">
        <v>328</v>
      </c>
      <c r="F221" s="658" t="s">
        <v>1878</v>
      </c>
      <c r="G221" s="668" t="s">
        <v>1782</v>
      </c>
      <c r="H221" s="671" t="s">
        <v>1783</v>
      </c>
      <c r="I221" s="672">
        <v>44350</v>
      </c>
      <c r="J221" s="663">
        <v>2040</v>
      </c>
      <c r="K221" s="661">
        <v>0</v>
      </c>
      <c r="L221" s="664"/>
    </row>
    <row r="222" spans="2:12" ht="27" x14ac:dyDescent="0.75">
      <c r="B222" s="653" t="s">
        <v>280</v>
      </c>
      <c r="C222" s="668" t="s">
        <v>1823</v>
      </c>
      <c r="D222" s="669" t="s">
        <v>1311</v>
      </c>
      <c r="E222" s="669" t="s">
        <v>328</v>
      </c>
      <c r="F222" s="658" t="s">
        <v>1879</v>
      </c>
      <c r="G222" s="668" t="s">
        <v>1782</v>
      </c>
      <c r="H222" s="671" t="s">
        <v>1783</v>
      </c>
      <c r="I222" s="672">
        <v>44356</v>
      </c>
      <c r="J222" s="663">
        <v>408</v>
      </c>
      <c r="K222" s="661">
        <v>0</v>
      </c>
      <c r="L222" s="664"/>
    </row>
    <row r="223" spans="2:12" ht="40.5" x14ac:dyDescent="0.75">
      <c r="B223" s="653" t="s">
        <v>280</v>
      </c>
      <c r="C223" s="668" t="s">
        <v>1850</v>
      </c>
      <c r="D223" s="669" t="s">
        <v>1311</v>
      </c>
      <c r="E223" s="669" t="s">
        <v>328</v>
      </c>
      <c r="F223" s="658" t="s">
        <v>1851</v>
      </c>
      <c r="G223" s="668" t="s">
        <v>1802</v>
      </c>
      <c r="H223" s="673" t="s">
        <v>1803</v>
      </c>
      <c r="I223" s="672">
        <v>44355</v>
      </c>
      <c r="J223" s="663">
        <v>28.8</v>
      </c>
      <c r="K223" s="661">
        <v>0</v>
      </c>
      <c r="L223" s="664"/>
    </row>
    <row r="224" spans="2:12" ht="40.5" x14ac:dyDescent="0.75">
      <c r="B224" s="653" t="s">
        <v>280</v>
      </c>
      <c r="C224" s="668" t="s">
        <v>1880</v>
      </c>
      <c r="D224" s="669" t="s">
        <v>1311</v>
      </c>
      <c r="E224" s="669" t="s">
        <v>328</v>
      </c>
      <c r="F224" s="670" t="s">
        <v>1881</v>
      </c>
      <c r="G224" s="668" t="s">
        <v>1782</v>
      </c>
      <c r="H224" s="671" t="s">
        <v>1783</v>
      </c>
      <c r="I224" s="672">
        <v>44356</v>
      </c>
      <c r="J224" s="663">
        <v>306</v>
      </c>
      <c r="K224" s="661">
        <v>0</v>
      </c>
      <c r="L224" s="664"/>
    </row>
    <row r="225" spans="2:12" ht="54" x14ac:dyDescent="0.75">
      <c r="B225" s="653" t="s">
        <v>280</v>
      </c>
      <c r="C225" s="674" t="s">
        <v>1874</v>
      </c>
      <c r="D225" s="669" t="s">
        <v>1311</v>
      </c>
      <c r="E225" s="669" t="s">
        <v>328</v>
      </c>
      <c r="F225" s="658" t="s">
        <v>1882</v>
      </c>
      <c r="G225" s="668" t="s">
        <v>1782</v>
      </c>
      <c r="H225" s="671" t="s">
        <v>1783</v>
      </c>
      <c r="I225" s="675">
        <v>44364</v>
      </c>
      <c r="J225" s="663">
        <v>858</v>
      </c>
      <c r="K225" s="661">
        <v>0</v>
      </c>
      <c r="L225" s="664"/>
    </row>
    <row r="226" spans="2:12" ht="27" x14ac:dyDescent="0.75">
      <c r="B226" s="653" t="s">
        <v>280</v>
      </c>
      <c r="C226" s="674" t="s">
        <v>1883</v>
      </c>
      <c r="D226" s="669" t="s">
        <v>1311</v>
      </c>
      <c r="E226" s="669" t="s">
        <v>328</v>
      </c>
      <c r="F226" s="654" t="s">
        <v>1817</v>
      </c>
      <c r="G226" s="654" t="s">
        <v>1884</v>
      </c>
      <c r="H226" s="676" t="s">
        <v>1885</v>
      </c>
      <c r="I226" s="675">
        <v>44372</v>
      </c>
      <c r="J226" s="663">
        <v>9000</v>
      </c>
      <c r="K226" s="661">
        <v>0</v>
      </c>
      <c r="L226" s="664"/>
    </row>
    <row r="227" spans="2:12" ht="54" x14ac:dyDescent="0.75">
      <c r="B227" s="653" t="s">
        <v>280</v>
      </c>
      <c r="C227" s="674" t="s">
        <v>1886</v>
      </c>
      <c r="D227" s="669" t="s">
        <v>1311</v>
      </c>
      <c r="E227" s="669" t="s">
        <v>328</v>
      </c>
      <c r="F227" s="658" t="s">
        <v>1887</v>
      </c>
      <c r="G227" s="668" t="s">
        <v>1802</v>
      </c>
      <c r="H227" s="673" t="s">
        <v>1803</v>
      </c>
      <c r="I227" s="675">
        <v>44384</v>
      </c>
      <c r="J227" s="663">
        <v>93.6</v>
      </c>
      <c r="K227" s="661">
        <v>0</v>
      </c>
      <c r="L227" s="664"/>
    </row>
    <row r="228" spans="2:12" ht="40.5" x14ac:dyDescent="0.75">
      <c r="B228" s="653" t="s">
        <v>280</v>
      </c>
      <c r="C228" s="674" t="s">
        <v>1806</v>
      </c>
      <c r="D228" s="669" t="s">
        <v>1311</v>
      </c>
      <c r="E228" s="669" t="s">
        <v>328</v>
      </c>
      <c r="F228" s="658" t="s">
        <v>1807</v>
      </c>
      <c r="G228" s="658" t="s">
        <v>1808</v>
      </c>
      <c r="H228" s="673" t="s">
        <v>1809</v>
      </c>
      <c r="I228" s="675">
        <v>44327</v>
      </c>
      <c r="J228" s="663">
        <v>324</v>
      </c>
      <c r="K228" s="661">
        <v>0</v>
      </c>
      <c r="L228" s="664"/>
    </row>
    <row r="229" spans="2:12" ht="40.5" x14ac:dyDescent="0.75">
      <c r="B229" s="653" t="s">
        <v>280</v>
      </c>
      <c r="C229" s="674" t="s">
        <v>1806</v>
      </c>
      <c r="D229" s="669" t="s">
        <v>1311</v>
      </c>
      <c r="E229" s="669" t="s">
        <v>328</v>
      </c>
      <c r="F229" s="658" t="s">
        <v>1863</v>
      </c>
      <c r="G229" s="668" t="s">
        <v>1782</v>
      </c>
      <c r="H229" s="671" t="s">
        <v>1864</v>
      </c>
      <c r="I229" s="675">
        <v>44389</v>
      </c>
      <c r="J229" s="663">
        <v>1200</v>
      </c>
      <c r="K229" s="661">
        <v>0</v>
      </c>
      <c r="L229" s="664"/>
    </row>
    <row r="230" spans="2:12" ht="40.5" x14ac:dyDescent="0.75">
      <c r="B230" s="653" t="s">
        <v>280</v>
      </c>
      <c r="C230" s="674" t="s">
        <v>1888</v>
      </c>
      <c r="D230" s="669" t="s">
        <v>1311</v>
      </c>
      <c r="E230" s="669" t="s">
        <v>328</v>
      </c>
      <c r="F230" s="658" t="s">
        <v>1889</v>
      </c>
      <c r="G230" s="668" t="s">
        <v>1782</v>
      </c>
      <c r="H230" s="671" t="s">
        <v>1783</v>
      </c>
      <c r="I230" s="675">
        <v>44390</v>
      </c>
      <c r="J230" s="663">
        <v>408</v>
      </c>
      <c r="K230" s="661">
        <v>0</v>
      </c>
      <c r="L230" s="664"/>
    </row>
    <row r="231" spans="2:12" ht="40.5" x14ac:dyDescent="0.75">
      <c r="B231" s="653" t="s">
        <v>280</v>
      </c>
      <c r="C231" s="674" t="s">
        <v>1806</v>
      </c>
      <c r="D231" s="669" t="s">
        <v>1311</v>
      </c>
      <c r="E231" s="669" t="s">
        <v>328</v>
      </c>
      <c r="F231" s="658" t="s">
        <v>1863</v>
      </c>
      <c r="G231" s="668" t="s">
        <v>1782</v>
      </c>
      <c r="H231" s="671" t="s">
        <v>1864</v>
      </c>
      <c r="I231" s="675">
        <v>44392</v>
      </c>
      <c r="J231" s="663">
        <v>1680</v>
      </c>
      <c r="K231" s="661">
        <v>0</v>
      </c>
      <c r="L231" s="664"/>
    </row>
    <row r="232" spans="2:12" ht="40.5" x14ac:dyDescent="0.75">
      <c r="B232" s="653" t="s">
        <v>280</v>
      </c>
      <c r="C232" s="674" t="s">
        <v>1784</v>
      </c>
      <c r="D232" s="669" t="s">
        <v>1311</v>
      </c>
      <c r="E232" s="669" t="s">
        <v>328</v>
      </c>
      <c r="F232" s="658" t="s">
        <v>1890</v>
      </c>
      <c r="G232" s="668" t="s">
        <v>1782</v>
      </c>
      <c r="H232" s="671" t="s">
        <v>1783</v>
      </c>
      <c r="I232" s="675">
        <v>44393</v>
      </c>
      <c r="J232" s="663">
        <v>1944</v>
      </c>
      <c r="K232" s="661">
        <v>0</v>
      </c>
      <c r="L232" s="664"/>
    </row>
    <row r="233" spans="2:12" ht="54" x14ac:dyDescent="0.75">
      <c r="B233" s="653" t="s">
        <v>280</v>
      </c>
      <c r="C233" s="674" t="s">
        <v>1874</v>
      </c>
      <c r="D233" s="669" t="s">
        <v>1311</v>
      </c>
      <c r="E233" s="669" t="s">
        <v>328</v>
      </c>
      <c r="F233" s="658" t="s">
        <v>1891</v>
      </c>
      <c r="G233" s="668" t="s">
        <v>1782</v>
      </c>
      <c r="H233" s="671" t="s">
        <v>1783</v>
      </c>
      <c r="I233" s="675">
        <v>44393</v>
      </c>
      <c r="J233" s="663">
        <v>756</v>
      </c>
      <c r="K233" s="661">
        <v>0</v>
      </c>
      <c r="L233" s="664"/>
    </row>
    <row r="234" spans="2:12" ht="27" x14ac:dyDescent="0.75">
      <c r="B234" s="653" t="s">
        <v>280</v>
      </c>
      <c r="C234" s="668" t="s">
        <v>1892</v>
      </c>
      <c r="D234" s="669" t="s">
        <v>1311</v>
      </c>
      <c r="E234" s="669" t="s">
        <v>328</v>
      </c>
      <c r="F234" s="658" t="s">
        <v>1851</v>
      </c>
      <c r="G234" s="668" t="s">
        <v>1802</v>
      </c>
      <c r="H234" s="673" t="s">
        <v>1803</v>
      </c>
      <c r="I234" s="672">
        <v>44386</v>
      </c>
      <c r="J234" s="663">
        <v>109.2</v>
      </c>
      <c r="K234" s="661">
        <v>0</v>
      </c>
      <c r="L234" s="664"/>
    </row>
    <row r="235" spans="2:12" ht="27" x14ac:dyDescent="0.75">
      <c r="B235" s="653" t="s">
        <v>280</v>
      </c>
      <c r="C235" s="668" t="s">
        <v>1893</v>
      </c>
      <c r="D235" s="669" t="s">
        <v>1311</v>
      </c>
      <c r="E235" s="669" t="s">
        <v>328</v>
      </c>
      <c r="F235" s="658" t="s">
        <v>1817</v>
      </c>
      <c r="G235" s="668" t="s">
        <v>1802</v>
      </c>
      <c r="H235" s="673" t="s">
        <v>1803</v>
      </c>
      <c r="I235" s="672">
        <v>44406</v>
      </c>
      <c r="J235" s="663">
        <v>682.8</v>
      </c>
      <c r="K235" s="661">
        <v>0</v>
      </c>
      <c r="L235" s="664"/>
    </row>
    <row r="236" spans="2:12" ht="67.5" x14ac:dyDescent="0.75">
      <c r="B236" s="653" t="s">
        <v>280</v>
      </c>
      <c r="C236" s="668" t="s">
        <v>1894</v>
      </c>
      <c r="D236" s="669" t="s">
        <v>1311</v>
      </c>
      <c r="E236" s="669" t="s">
        <v>328</v>
      </c>
      <c r="F236" s="658" t="s">
        <v>1895</v>
      </c>
      <c r="G236" s="668" t="s">
        <v>1802</v>
      </c>
      <c r="H236" s="673" t="s">
        <v>1803</v>
      </c>
      <c r="I236" s="672">
        <v>44406</v>
      </c>
      <c r="J236" s="663">
        <v>858</v>
      </c>
      <c r="K236" s="661">
        <v>0</v>
      </c>
      <c r="L236" s="664"/>
    </row>
    <row r="237" spans="2:12" ht="27" x14ac:dyDescent="0.75">
      <c r="B237" s="653" t="s">
        <v>280</v>
      </c>
      <c r="C237" s="668" t="s">
        <v>1838</v>
      </c>
      <c r="D237" s="669" t="s">
        <v>1311</v>
      </c>
      <c r="E237" s="669" t="s">
        <v>328</v>
      </c>
      <c r="F237" s="658" t="s">
        <v>1896</v>
      </c>
      <c r="G237" s="668" t="s">
        <v>1897</v>
      </c>
      <c r="H237" s="671" t="s">
        <v>1898</v>
      </c>
      <c r="I237" s="672">
        <v>44410</v>
      </c>
      <c r="J237" s="663">
        <v>1440</v>
      </c>
      <c r="K237" s="661">
        <v>0</v>
      </c>
      <c r="L237" s="664"/>
    </row>
    <row r="238" spans="2:12" ht="27" x14ac:dyDescent="0.75">
      <c r="B238" s="653" t="s">
        <v>280</v>
      </c>
      <c r="C238" s="668" t="s">
        <v>1780</v>
      </c>
      <c r="D238" s="669" t="s">
        <v>1311</v>
      </c>
      <c r="E238" s="669" t="s">
        <v>328</v>
      </c>
      <c r="F238" s="658" t="s">
        <v>1899</v>
      </c>
      <c r="G238" s="668" t="s">
        <v>1782</v>
      </c>
      <c r="H238" s="671" t="s">
        <v>1783</v>
      </c>
      <c r="I238" s="672">
        <v>44413</v>
      </c>
      <c r="J238" s="663">
        <v>528</v>
      </c>
      <c r="K238" s="661">
        <v>0</v>
      </c>
      <c r="L238" s="664"/>
    </row>
    <row r="239" spans="2:12" ht="40.5" x14ac:dyDescent="0.75">
      <c r="B239" s="653" t="s">
        <v>280</v>
      </c>
      <c r="C239" s="668" t="s">
        <v>1784</v>
      </c>
      <c r="D239" s="669" t="s">
        <v>1311</v>
      </c>
      <c r="E239" s="669" t="s">
        <v>328</v>
      </c>
      <c r="F239" s="658" t="s">
        <v>1900</v>
      </c>
      <c r="G239" s="668" t="s">
        <v>1782</v>
      </c>
      <c r="H239" s="671" t="s">
        <v>1783</v>
      </c>
      <c r="I239" s="672">
        <v>44428</v>
      </c>
      <c r="J239" s="663">
        <v>600</v>
      </c>
      <c r="K239" s="661">
        <v>0</v>
      </c>
      <c r="L239" s="664"/>
    </row>
    <row r="240" spans="2:12" ht="40.5" x14ac:dyDescent="0.75">
      <c r="B240" s="653" t="s">
        <v>280</v>
      </c>
      <c r="C240" s="668" t="s">
        <v>1784</v>
      </c>
      <c r="D240" s="669" t="s">
        <v>1311</v>
      </c>
      <c r="E240" s="669" t="s">
        <v>328</v>
      </c>
      <c r="F240" s="658" t="s">
        <v>1901</v>
      </c>
      <c r="G240" s="668" t="s">
        <v>1782</v>
      </c>
      <c r="H240" s="671" t="s">
        <v>1783</v>
      </c>
      <c r="I240" s="672">
        <v>44433</v>
      </c>
      <c r="J240" s="663">
        <v>714</v>
      </c>
      <c r="K240" s="661">
        <v>0</v>
      </c>
      <c r="L240" s="664"/>
    </row>
    <row r="241" spans="2:12" ht="40.5" x14ac:dyDescent="0.75">
      <c r="B241" s="653" t="s">
        <v>280</v>
      </c>
      <c r="C241" s="668" t="s">
        <v>1784</v>
      </c>
      <c r="D241" s="669" t="s">
        <v>1311</v>
      </c>
      <c r="E241" s="669" t="s">
        <v>328</v>
      </c>
      <c r="F241" s="658" t="s">
        <v>1902</v>
      </c>
      <c r="G241" s="668" t="s">
        <v>1782</v>
      </c>
      <c r="H241" s="671" t="s">
        <v>1783</v>
      </c>
      <c r="I241" s="672">
        <v>44433</v>
      </c>
      <c r="J241" s="663">
        <v>180</v>
      </c>
      <c r="K241" s="661">
        <v>0</v>
      </c>
      <c r="L241" s="664"/>
    </row>
    <row r="242" spans="2:12" ht="40.5" x14ac:dyDescent="0.75">
      <c r="B242" s="653" t="s">
        <v>280</v>
      </c>
      <c r="C242" s="668" t="s">
        <v>1784</v>
      </c>
      <c r="D242" s="669" t="s">
        <v>1311</v>
      </c>
      <c r="E242" s="669" t="s">
        <v>328</v>
      </c>
      <c r="F242" s="658" t="s">
        <v>1903</v>
      </c>
      <c r="G242" s="668" t="s">
        <v>1782</v>
      </c>
      <c r="H242" s="671" t="s">
        <v>1783</v>
      </c>
      <c r="I242" s="672">
        <v>44433</v>
      </c>
      <c r="J242" s="663">
        <v>204</v>
      </c>
      <c r="K242" s="661">
        <v>0</v>
      </c>
      <c r="L242" s="664"/>
    </row>
    <row r="243" spans="2:12" ht="40.5" x14ac:dyDescent="0.75">
      <c r="B243" s="653" t="s">
        <v>280</v>
      </c>
      <c r="C243" s="668" t="s">
        <v>1784</v>
      </c>
      <c r="D243" s="669" t="s">
        <v>1311</v>
      </c>
      <c r="E243" s="669" t="s">
        <v>328</v>
      </c>
      <c r="F243" s="658" t="s">
        <v>1904</v>
      </c>
      <c r="G243" s="668" t="s">
        <v>1782</v>
      </c>
      <c r="H243" s="671" t="s">
        <v>1783</v>
      </c>
      <c r="I243" s="672">
        <v>44439</v>
      </c>
      <c r="J243" s="663">
        <v>300</v>
      </c>
      <c r="K243" s="661">
        <v>0</v>
      </c>
      <c r="L243" s="664"/>
    </row>
    <row r="244" spans="2:12" ht="40.5" x14ac:dyDescent="0.75">
      <c r="B244" s="653" t="s">
        <v>280</v>
      </c>
      <c r="C244" s="668" t="s">
        <v>1784</v>
      </c>
      <c r="D244" s="669" t="s">
        <v>1311</v>
      </c>
      <c r="E244" s="669" t="s">
        <v>328</v>
      </c>
      <c r="F244" s="658" t="s">
        <v>1905</v>
      </c>
      <c r="G244" s="668" t="s">
        <v>1782</v>
      </c>
      <c r="H244" s="671" t="s">
        <v>1783</v>
      </c>
      <c r="I244" s="672">
        <v>44439</v>
      </c>
      <c r="J244" s="663">
        <v>300</v>
      </c>
      <c r="K244" s="661">
        <v>0</v>
      </c>
      <c r="L244" s="664"/>
    </row>
    <row r="245" spans="2:12" ht="40.5" x14ac:dyDescent="0.75">
      <c r="B245" s="653" t="s">
        <v>280</v>
      </c>
      <c r="C245" s="668" t="s">
        <v>1784</v>
      </c>
      <c r="D245" s="669" t="s">
        <v>1311</v>
      </c>
      <c r="E245" s="669" t="s">
        <v>328</v>
      </c>
      <c r="F245" s="658" t="s">
        <v>1906</v>
      </c>
      <c r="G245" s="668" t="s">
        <v>1782</v>
      </c>
      <c r="H245" s="671" t="s">
        <v>1783</v>
      </c>
      <c r="I245" s="672">
        <v>44439</v>
      </c>
      <c r="J245" s="663">
        <v>1032</v>
      </c>
      <c r="K245" s="661">
        <v>0</v>
      </c>
      <c r="L245" s="664"/>
    </row>
    <row r="246" spans="2:12" ht="27" x14ac:dyDescent="0.75">
      <c r="B246" s="653" t="s">
        <v>280</v>
      </c>
      <c r="C246" s="668" t="s">
        <v>1780</v>
      </c>
      <c r="D246" s="669" t="s">
        <v>1311</v>
      </c>
      <c r="E246" s="669" t="s">
        <v>328</v>
      </c>
      <c r="F246" s="658" t="s">
        <v>1907</v>
      </c>
      <c r="G246" s="668" t="s">
        <v>1782</v>
      </c>
      <c r="H246" s="671" t="s">
        <v>1783</v>
      </c>
      <c r="I246" s="672">
        <v>44439</v>
      </c>
      <c r="J246" s="663">
        <v>1308</v>
      </c>
      <c r="K246" s="661">
        <v>0</v>
      </c>
      <c r="L246" s="664"/>
    </row>
    <row r="247" spans="2:12" ht="27" x14ac:dyDescent="0.75">
      <c r="B247" s="653" t="s">
        <v>280</v>
      </c>
      <c r="C247" s="668" t="s">
        <v>1908</v>
      </c>
      <c r="D247" s="669" t="s">
        <v>1311</v>
      </c>
      <c r="E247" s="669" t="s">
        <v>328</v>
      </c>
      <c r="F247" s="658" t="s">
        <v>1909</v>
      </c>
      <c r="G247" s="668" t="s">
        <v>1910</v>
      </c>
      <c r="H247" s="673" t="s">
        <v>1911</v>
      </c>
      <c r="I247" s="672">
        <v>44445</v>
      </c>
      <c r="J247" s="663">
        <v>480</v>
      </c>
      <c r="K247" s="661">
        <v>0</v>
      </c>
      <c r="L247" s="664"/>
    </row>
    <row r="248" spans="2:12" ht="40.5" x14ac:dyDescent="0.75">
      <c r="B248" s="653" t="s">
        <v>280</v>
      </c>
      <c r="C248" s="677" t="s">
        <v>1784</v>
      </c>
      <c r="D248" s="669" t="s">
        <v>1311</v>
      </c>
      <c r="E248" s="669" t="s">
        <v>328</v>
      </c>
      <c r="F248" s="658" t="s">
        <v>1912</v>
      </c>
      <c r="G248" s="668" t="s">
        <v>1782</v>
      </c>
      <c r="H248" s="671" t="s">
        <v>1783</v>
      </c>
      <c r="I248" s="675">
        <v>44453</v>
      </c>
      <c r="J248" s="663">
        <v>252</v>
      </c>
      <c r="K248" s="661">
        <v>0</v>
      </c>
      <c r="L248" s="664"/>
    </row>
    <row r="249" spans="2:12" ht="40.5" x14ac:dyDescent="0.75">
      <c r="B249" s="653" t="s">
        <v>280</v>
      </c>
      <c r="C249" s="677" t="s">
        <v>1806</v>
      </c>
      <c r="D249" s="669" t="s">
        <v>1311</v>
      </c>
      <c r="E249" s="669" t="s">
        <v>328</v>
      </c>
      <c r="F249" s="658" t="s">
        <v>1807</v>
      </c>
      <c r="G249" s="658" t="s">
        <v>1808</v>
      </c>
      <c r="H249" s="673" t="s">
        <v>1809</v>
      </c>
      <c r="I249" s="675">
        <v>44418</v>
      </c>
      <c r="J249" s="663">
        <v>324</v>
      </c>
      <c r="K249" s="661">
        <v>0</v>
      </c>
      <c r="L249" s="664"/>
    </row>
    <row r="250" spans="2:12" ht="40.5" x14ac:dyDescent="0.75">
      <c r="B250" s="653" t="s">
        <v>280</v>
      </c>
      <c r="C250" s="677" t="s">
        <v>1784</v>
      </c>
      <c r="D250" s="669" t="s">
        <v>1311</v>
      </c>
      <c r="E250" s="669" t="s">
        <v>328</v>
      </c>
      <c r="F250" s="658" t="s">
        <v>1913</v>
      </c>
      <c r="G250" s="668" t="s">
        <v>1782</v>
      </c>
      <c r="H250" s="671" t="s">
        <v>1783</v>
      </c>
      <c r="I250" s="675">
        <v>44455</v>
      </c>
      <c r="J250" s="663">
        <v>1140</v>
      </c>
      <c r="K250" s="661">
        <v>0</v>
      </c>
      <c r="L250" s="664"/>
    </row>
    <row r="251" spans="2:12" ht="40.5" x14ac:dyDescent="0.75">
      <c r="B251" s="653" t="s">
        <v>280</v>
      </c>
      <c r="C251" s="677" t="s">
        <v>1914</v>
      </c>
      <c r="D251" s="669" t="s">
        <v>1311</v>
      </c>
      <c r="E251" s="669" t="s">
        <v>328</v>
      </c>
      <c r="F251" s="658" t="s">
        <v>1915</v>
      </c>
      <c r="G251" s="668" t="s">
        <v>1782</v>
      </c>
      <c r="H251" s="671" t="s">
        <v>1783</v>
      </c>
      <c r="I251" s="675">
        <v>44461</v>
      </c>
      <c r="J251" s="663">
        <v>1050</v>
      </c>
      <c r="K251" s="661">
        <v>0</v>
      </c>
      <c r="L251" s="664"/>
    </row>
    <row r="252" spans="2:12" ht="40.5" x14ac:dyDescent="0.75">
      <c r="B252" s="653" t="s">
        <v>280</v>
      </c>
      <c r="C252" s="677" t="s">
        <v>1916</v>
      </c>
      <c r="D252" s="669" t="s">
        <v>1311</v>
      </c>
      <c r="E252" s="669" t="s">
        <v>328</v>
      </c>
      <c r="F252" s="658" t="s">
        <v>1917</v>
      </c>
      <c r="G252" s="668" t="s">
        <v>1782</v>
      </c>
      <c r="H252" s="671" t="s">
        <v>1783</v>
      </c>
      <c r="I252" s="675">
        <v>44475</v>
      </c>
      <c r="J252" s="663">
        <v>400</v>
      </c>
      <c r="K252" s="661">
        <v>0</v>
      </c>
      <c r="L252" s="664"/>
    </row>
    <row r="253" spans="2:12" ht="27" x14ac:dyDescent="0.75">
      <c r="B253" s="653" t="s">
        <v>280</v>
      </c>
      <c r="C253" s="677" t="s">
        <v>1918</v>
      </c>
      <c r="D253" s="669" t="s">
        <v>1311</v>
      </c>
      <c r="E253" s="669" t="s">
        <v>328</v>
      </c>
      <c r="F253" s="658" t="s">
        <v>1919</v>
      </c>
      <c r="G253" s="668" t="s">
        <v>1782</v>
      </c>
      <c r="H253" s="671" t="s">
        <v>1783</v>
      </c>
      <c r="I253" s="675">
        <v>44476</v>
      </c>
      <c r="J253" s="663">
        <v>1632</v>
      </c>
      <c r="K253" s="661">
        <v>0</v>
      </c>
      <c r="L253" s="664"/>
    </row>
    <row r="254" spans="2:12" ht="27" x14ac:dyDescent="0.75">
      <c r="B254" s="653" t="s">
        <v>280</v>
      </c>
      <c r="C254" s="677" t="s">
        <v>1920</v>
      </c>
      <c r="D254" s="669" t="s">
        <v>1311</v>
      </c>
      <c r="E254" s="669" t="s">
        <v>328</v>
      </c>
      <c r="F254" s="658" t="s">
        <v>1921</v>
      </c>
      <c r="G254" s="668" t="s">
        <v>1782</v>
      </c>
      <c r="H254" s="671" t="s">
        <v>1783</v>
      </c>
      <c r="I254" s="675">
        <v>44477</v>
      </c>
      <c r="J254" s="663">
        <v>480</v>
      </c>
      <c r="K254" s="661">
        <v>0</v>
      </c>
      <c r="L254" s="664"/>
    </row>
    <row r="255" spans="2:12" ht="27" x14ac:dyDescent="0.75">
      <c r="B255" s="653" t="s">
        <v>280</v>
      </c>
      <c r="C255" s="678" t="s">
        <v>1922</v>
      </c>
      <c r="D255" s="669" t="s">
        <v>1311</v>
      </c>
      <c r="E255" s="669" t="s">
        <v>328</v>
      </c>
      <c r="F255" s="658" t="s">
        <v>1923</v>
      </c>
      <c r="G255" s="668" t="s">
        <v>1782</v>
      </c>
      <c r="H255" s="671" t="s">
        <v>1783</v>
      </c>
      <c r="I255" s="675">
        <v>44482</v>
      </c>
      <c r="J255" s="679">
        <v>500</v>
      </c>
      <c r="K255" s="661">
        <v>0</v>
      </c>
      <c r="L255" s="664"/>
    </row>
    <row r="256" spans="2:12" ht="40.5" x14ac:dyDescent="0.75">
      <c r="B256" s="653" t="s">
        <v>280</v>
      </c>
      <c r="C256" s="680" t="s">
        <v>1784</v>
      </c>
      <c r="D256" s="669" t="s">
        <v>1311</v>
      </c>
      <c r="E256" s="669" t="s">
        <v>328</v>
      </c>
      <c r="F256" s="658" t="s">
        <v>1924</v>
      </c>
      <c r="G256" s="668" t="s">
        <v>1782</v>
      </c>
      <c r="H256" s="671" t="s">
        <v>1783</v>
      </c>
      <c r="I256" s="681">
        <v>44489</v>
      </c>
      <c r="J256" s="663">
        <v>972</v>
      </c>
      <c r="K256" s="661">
        <v>0</v>
      </c>
      <c r="L256" s="664"/>
    </row>
    <row r="257" spans="2:12" ht="40.5" x14ac:dyDescent="0.75">
      <c r="B257" s="653" t="s">
        <v>280</v>
      </c>
      <c r="C257" s="680" t="s">
        <v>1925</v>
      </c>
      <c r="D257" s="669" t="s">
        <v>1311</v>
      </c>
      <c r="E257" s="669" t="s">
        <v>328</v>
      </c>
      <c r="F257" s="658" t="s">
        <v>1926</v>
      </c>
      <c r="G257" s="668" t="s">
        <v>1802</v>
      </c>
      <c r="H257" s="673" t="s">
        <v>1803</v>
      </c>
      <c r="I257" s="681">
        <v>44491</v>
      </c>
      <c r="J257" s="663">
        <v>174</v>
      </c>
      <c r="K257" s="661">
        <v>0</v>
      </c>
      <c r="L257" s="664"/>
    </row>
    <row r="258" spans="2:12" ht="40.5" x14ac:dyDescent="0.75">
      <c r="B258" s="653" t="s">
        <v>280</v>
      </c>
      <c r="C258" s="680" t="s">
        <v>1865</v>
      </c>
      <c r="D258" s="669" t="s">
        <v>1311</v>
      </c>
      <c r="E258" s="669" t="s">
        <v>328</v>
      </c>
      <c r="F258" s="658" t="s">
        <v>1866</v>
      </c>
      <c r="G258" s="668" t="s">
        <v>1802</v>
      </c>
      <c r="H258" s="673" t="s">
        <v>1803</v>
      </c>
      <c r="I258" s="681">
        <v>44484</v>
      </c>
      <c r="J258" s="663">
        <v>290.83</v>
      </c>
      <c r="K258" s="661">
        <v>0</v>
      </c>
      <c r="L258" s="664"/>
    </row>
    <row r="259" spans="2:12" ht="27" x14ac:dyDescent="0.75">
      <c r="B259" s="653" t="s">
        <v>280</v>
      </c>
      <c r="C259" s="680" t="s">
        <v>1780</v>
      </c>
      <c r="D259" s="669" t="s">
        <v>1311</v>
      </c>
      <c r="E259" s="669" t="s">
        <v>328</v>
      </c>
      <c r="F259" s="658" t="s">
        <v>1927</v>
      </c>
      <c r="G259" s="668" t="s">
        <v>1782</v>
      </c>
      <c r="H259" s="671" t="s">
        <v>1783</v>
      </c>
      <c r="I259" s="681">
        <v>44496</v>
      </c>
      <c r="J259" s="663">
        <v>1140</v>
      </c>
      <c r="K259" s="661">
        <v>0</v>
      </c>
      <c r="L259" s="664"/>
    </row>
    <row r="260" spans="2:12" ht="27" x14ac:dyDescent="0.75">
      <c r="B260" s="653" t="s">
        <v>280</v>
      </c>
      <c r="C260" s="680" t="s">
        <v>1928</v>
      </c>
      <c r="D260" s="669" t="s">
        <v>1311</v>
      </c>
      <c r="E260" s="669" t="s">
        <v>328</v>
      </c>
      <c r="F260" s="658" t="s">
        <v>1929</v>
      </c>
      <c r="G260" s="668" t="s">
        <v>1802</v>
      </c>
      <c r="H260" s="673" t="s">
        <v>1803</v>
      </c>
      <c r="I260" s="681">
        <v>44505</v>
      </c>
      <c r="J260" s="663">
        <v>223.2</v>
      </c>
      <c r="K260" s="661">
        <v>0</v>
      </c>
      <c r="L260" s="664"/>
    </row>
    <row r="261" spans="2:12" ht="54" x14ac:dyDescent="0.75">
      <c r="B261" s="653" t="s">
        <v>280</v>
      </c>
      <c r="C261" s="680" t="s">
        <v>1930</v>
      </c>
      <c r="D261" s="669" t="s">
        <v>1311</v>
      </c>
      <c r="E261" s="669" t="s">
        <v>328</v>
      </c>
      <c r="F261" s="658" t="s">
        <v>1931</v>
      </c>
      <c r="G261" s="668" t="s">
        <v>1802</v>
      </c>
      <c r="H261" s="673" t="s">
        <v>1803</v>
      </c>
      <c r="I261" s="681">
        <v>44505</v>
      </c>
      <c r="J261" s="663">
        <v>45.6</v>
      </c>
      <c r="K261" s="661">
        <v>0</v>
      </c>
      <c r="L261" s="664"/>
    </row>
    <row r="262" spans="2:12" ht="40.5" x14ac:dyDescent="0.75">
      <c r="B262" s="653" t="s">
        <v>280</v>
      </c>
      <c r="C262" s="682" t="s">
        <v>1806</v>
      </c>
      <c r="D262" s="669" t="s">
        <v>1311</v>
      </c>
      <c r="E262" s="669" t="s">
        <v>328</v>
      </c>
      <c r="F262" s="658" t="s">
        <v>1814</v>
      </c>
      <c r="G262" s="658" t="s">
        <v>1815</v>
      </c>
      <c r="H262" s="671" t="s">
        <v>1809</v>
      </c>
      <c r="I262" s="681">
        <v>44510</v>
      </c>
      <c r="J262" s="683">
        <v>360</v>
      </c>
      <c r="K262" s="661">
        <v>0</v>
      </c>
      <c r="L262" s="664"/>
    </row>
    <row r="263" spans="2:12" ht="40.5" x14ac:dyDescent="0.75">
      <c r="B263" s="653" t="s">
        <v>280</v>
      </c>
      <c r="C263" s="680" t="s">
        <v>1784</v>
      </c>
      <c r="D263" s="669" t="s">
        <v>1311</v>
      </c>
      <c r="E263" s="669" t="s">
        <v>328</v>
      </c>
      <c r="F263" s="658" t="s">
        <v>1932</v>
      </c>
      <c r="G263" s="668" t="s">
        <v>1782</v>
      </c>
      <c r="H263" s="671" t="s">
        <v>1783</v>
      </c>
      <c r="I263" s="681">
        <v>44518</v>
      </c>
      <c r="J263" s="663">
        <v>408</v>
      </c>
      <c r="K263" s="661">
        <v>0</v>
      </c>
      <c r="L263" s="664"/>
    </row>
    <row r="264" spans="2:12" ht="40.5" x14ac:dyDescent="0.75">
      <c r="B264" s="653" t="s">
        <v>280</v>
      </c>
      <c r="C264" s="680" t="s">
        <v>1784</v>
      </c>
      <c r="D264" s="669" t="s">
        <v>1311</v>
      </c>
      <c r="E264" s="669" t="s">
        <v>328</v>
      </c>
      <c r="F264" s="658" t="s">
        <v>1933</v>
      </c>
      <c r="G264" s="668" t="s">
        <v>1782</v>
      </c>
      <c r="H264" s="671" t="s">
        <v>1783</v>
      </c>
      <c r="I264" s="681">
        <v>44518</v>
      </c>
      <c r="J264" s="663">
        <v>1050</v>
      </c>
      <c r="K264" s="661">
        <v>0</v>
      </c>
      <c r="L264" s="664"/>
    </row>
    <row r="265" spans="2:12" ht="40.5" x14ac:dyDescent="0.75">
      <c r="B265" s="653" t="s">
        <v>280</v>
      </c>
      <c r="C265" s="680" t="s">
        <v>1806</v>
      </c>
      <c r="D265" s="669" t="s">
        <v>1311</v>
      </c>
      <c r="E265" s="669" t="s">
        <v>328</v>
      </c>
      <c r="F265" s="658" t="s">
        <v>1836</v>
      </c>
      <c r="G265" s="658" t="s">
        <v>1815</v>
      </c>
      <c r="H265" s="671" t="s">
        <v>1837</v>
      </c>
      <c r="I265" s="681">
        <v>44515</v>
      </c>
      <c r="J265" s="663">
        <v>34440</v>
      </c>
      <c r="K265" s="661">
        <v>0</v>
      </c>
      <c r="L265" s="664"/>
    </row>
    <row r="266" spans="2:12" ht="40.5" x14ac:dyDescent="0.75">
      <c r="B266" s="653" t="s">
        <v>280</v>
      </c>
      <c r="C266" s="680" t="s">
        <v>1880</v>
      </c>
      <c r="D266" s="669" t="s">
        <v>1311</v>
      </c>
      <c r="E266" s="669" t="s">
        <v>328</v>
      </c>
      <c r="F266" s="658" t="s">
        <v>1934</v>
      </c>
      <c r="G266" s="668" t="s">
        <v>1782</v>
      </c>
      <c r="H266" s="671" t="s">
        <v>1783</v>
      </c>
      <c r="I266" s="681">
        <v>44524</v>
      </c>
      <c r="J266" s="663">
        <v>255.6</v>
      </c>
      <c r="K266" s="661">
        <v>0</v>
      </c>
      <c r="L266" s="664"/>
    </row>
    <row r="267" spans="2:12" ht="40.5" x14ac:dyDescent="0.75">
      <c r="B267" s="653" t="s">
        <v>280</v>
      </c>
      <c r="C267" s="680" t="s">
        <v>1935</v>
      </c>
      <c r="D267" s="669" t="s">
        <v>1311</v>
      </c>
      <c r="E267" s="669" t="s">
        <v>328</v>
      </c>
      <c r="F267" s="658" t="s">
        <v>1817</v>
      </c>
      <c r="G267" s="658" t="s">
        <v>1936</v>
      </c>
      <c r="H267" s="684" t="s">
        <v>1937</v>
      </c>
      <c r="I267" s="681">
        <v>44524</v>
      </c>
      <c r="J267" s="663">
        <v>2960</v>
      </c>
      <c r="K267" s="661">
        <v>0</v>
      </c>
      <c r="L267" s="664"/>
    </row>
    <row r="268" spans="2:12" ht="40.5" x14ac:dyDescent="0.75">
      <c r="B268" s="653" t="s">
        <v>280</v>
      </c>
      <c r="C268" s="682" t="s">
        <v>1806</v>
      </c>
      <c r="D268" s="669" t="s">
        <v>1311</v>
      </c>
      <c r="E268" s="669" t="s">
        <v>328</v>
      </c>
      <c r="F268" s="658" t="s">
        <v>1863</v>
      </c>
      <c r="G268" s="668" t="s">
        <v>1782</v>
      </c>
      <c r="H268" s="671" t="s">
        <v>1864</v>
      </c>
      <c r="I268" s="681">
        <v>44516</v>
      </c>
      <c r="J268" s="683">
        <v>3840</v>
      </c>
      <c r="K268" s="661">
        <v>0</v>
      </c>
      <c r="L268" s="664"/>
    </row>
    <row r="269" spans="2:12" ht="54" x14ac:dyDescent="0.75">
      <c r="B269" s="653" t="s">
        <v>280</v>
      </c>
      <c r="C269" s="680" t="s">
        <v>1930</v>
      </c>
      <c r="D269" s="669" t="s">
        <v>1311</v>
      </c>
      <c r="E269" s="669" t="s">
        <v>328</v>
      </c>
      <c r="F269" s="658" t="s">
        <v>1938</v>
      </c>
      <c r="G269" s="668" t="s">
        <v>1802</v>
      </c>
      <c r="H269" s="673" t="s">
        <v>1803</v>
      </c>
      <c r="I269" s="681">
        <v>44530</v>
      </c>
      <c r="J269" s="663">
        <v>2793.6</v>
      </c>
      <c r="K269" s="661">
        <v>0</v>
      </c>
      <c r="L269" s="664"/>
    </row>
    <row r="270" spans="2:12" ht="40.5" x14ac:dyDescent="0.75">
      <c r="B270" s="653" t="s">
        <v>280</v>
      </c>
      <c r="C270" s="680" t="s">
        <v>1784</v>
      </c>
      <c r="D270" s="669" t="s">
        <v>1311</v>
      </c>
      <c r="E270" s="669" t="s">
        <v>328</v>
      </c>
      <c r="F270" s="658" t="s">
        <v>1939</v>
      </c>
      <c r="G270" s="668" t="s">
        <v>1782</v>
      </c>
      <c r="H270" s="671" t="s">
        <v>1783</v>
      </c>
      <c r="I270" s="681">
        <v>44532</v>
      </c>
      <c r="J270" s="663">
        <v>552</v>
      </c>
      <c r="K270" s="661">
        <v>0</v>
      </c>
      <c r="L270" s="664"/>
    </row>
    <row r="271" spans="2:12" ht="27" x14ac:dyDescent="0.75">
      <c r="B271" s="653" t="s">
        <v>280</v>
      </c>
      <c r="C271" s="680" t="s">
        <v>1940</v>
      </c>
      <c r="D271" s="669" t="s">
        <v>1311</v>
      </c>
      <c r="E271" s="669" t="s">
        <v>328</v>
      </c>
      <c r="F271" s="658" t="s">
        <v>1941</v>
      </c>
      <c r="G271" s="668" t="s">
        <v>1782</v>
      </c>
      <c r="H271" s="671" t="s">
        <v>1783</v>
      </c>
      <c r="I271" s="681">
        <v>44532</v>
      </c>
      <c r="J271" s="663">
        <v>2016</v>
      </c>
      <c r="K271" s="661">
        <v>0</v>
      </c>
      <c r="L271" s="664"/>
    </row>
    <row r="272" spans="2:12" ht="27" x14ac:dyDescent="0.75">
      <c r="B272" s="653" t="s">
        <v>280</v>
      </c>
      <c r="C272" s="680" t="s">
        <v>1800</v>
      </c>
      <c r="D272" s="669" t="s">
        <v>1311</v>
      </c>
      <c r="E272" s="669" t="s">
        <v>328</v>
      </c>
      <c r="F272" s="685" t="s">
        <v>1833</v>
      </c>
      <c r="G272" s="668" t="s">
        <v>1802</v>
      </c>
      <c r="H272" s="673" t="s">
        <v>1803</v>
      </c>
      <c r="I272" s="681">
        <v>44530</v>
      </c>
      <c r="J272" s="663">
        <v>64.8</v>
      </c>
      <c r="K272" s="661">
        <v>0</v>
      </c>
      <c r="L272" s="664"/>
    </row>
    <row r="273" spans="2:12" ht="27" x14ac:dyDescent="0.75">
      <c r="B273" s="653" t="s">
        <v>280</v>
      </c>
      <c r="C273" s="680" t="s">
        <v>1942</v>
      </c>
      <c r="D273" s="669" t="s">
        <v>1311</v>
      </c>
      <c r="E273" s="669" t="s">
        <v>328</v>
      </c>
      <c r="F273" s="658" t="s">
        <v>1943</v>
      </c>
      <c r="G273" s="668" t="s">
        <v>1944</v>
      </c>
      <c r="H273" s="685" t="s">
        <v>1945</v>
      </c>
      <c r="I273" s="681">
        <v>44530</v>
      </c>
      <c r="J273" s="663">
        <v>4320</v>
      </c>
      <c r="K273" s="661">
        <v>0</v>
      </c>
      <c r="L273" s="664"/>
    </row>
    <row r="274" spans="2:12" ht="40.5" x14ac:dyDescent="0.75">
      <c r="B274" s="653" t="s">
        <v>280</v>
      </c>
      <c r="C274" s="680" t="s">
        <v>1946</v>
      </c>
      <c r="D274" s="669" t="s">
        <v>1311</v>
      </c>
      <c r="E274" s="669" t="s">
        <v>328</v>
      </c>
      <c r="F274" s="658" t="s">
        <v>1947</v>
      </c>
      <c r="G274" s="668" t="s">
        <v>1944</v>
      </c>
      <c r="H274" s="685" t="s">
        <v>1945</v>
      </c>
      <c r="I274" s="681">
        <v>44532</v>
      </c>
      <c r="J274" s="663">
        <v>4860.8999999999996</v>
      </c>
      <c r="K274" s="661">
        <v>0</v>
      </c>
      <c r="L274" s="664"/>
    </row>
    <row r="275" spans="2:12" ht="27" x14ac:dyDescent="0.75">
      <c r="B275" s="653" t="s">
        <v>280</v>
      </c>
      <c r="C275" s="680" t="s">
        <v>1948</v>
      </c>
      <c r="D275" s="669" t="s">
        <v>1311</v>
      </c>
      <c r="E275" s="669" t="s">
        <v>328</v>
      </c>
      <c r="F275" s="658" t="s">
        <v>1817</v>
      </c>
      <c r="G275" s="668" t="s">
        <v>1944</v>
      </c>
      <c r="H275" s="685" t="s">
        <v>1945</v>
      </c>
      <c r="I275" s="681">
        <v>44536</v>
      </c>
      <c r="J275" s="663">
        <v>1200</v>
      </c>
      <c r="K275" s="661">
        <v>0</v>
      </c>
      <c r="L275" s="664"/>
    </row>
    <row r="276" spans="2:12" ht="27.25" x14ac:dyDescent="0.75">
      <c r="B276" s="653" t="s">
        <v>280</v>
      </c>
      <c r="C276" s="680" t="s">
        <v>1949</v>
      </c>
      <c r="D276" s="669" t="s">
        <v>1311</v>
      </c>
      <c r="E276" s="669" t="s">
        <v>328</v>
      </c>
      <c r="F276" s="658" t="s">
        <v>1950</v>
      </c>
      <c r="G276" s="668" t="s">
        <v>1951</v>
      </c>
      <c r="H276" s="686" t="s">
        <v>1952</v>
      </c>
      <c r="I276" s="681">
        <v>44536</v>
      </c>
      <c r="J276" s="663">
        <v>3200</v>
      </c>
      <c r="K276" s="661">
        <v>0</v>
      </c>
      <c r="L276" s="664"/>
    </row>
    <row r="277" spans="2:12" ht="54" x14ac:dyDescent="0.75">
      <c r="B277" s="653" t="s">
        <v>280</v>
      </c>
      <c r="C277" s="680" t="s">
        <v>1953</v>
      </c>
      <c r="D277" s="669" t="s">
        <v>1311</v>
      </c>
      <c r="E277" s="669" t="s">
        <v>328</v>
      </c>
      <c r="F277" s="658" t="s">
        <v>1954</v>
      </c>
      <c r="G277" s="668" t="s">
        <v>1951</v>
      </c>
      <c r="H277" s="686" t="s">
        <v>1955</v>
      </c>
      <c r="I277" s="681">
        <v>44536</v>
      </c>
      <c r="J277" s="663">
        <v>600</v>
      </c>
      <c r="K277" s="661">
        <v>0</v>
      </c>
      <c r="L277" s="664"/>
    </row>
    <row r="278" spans="2:12" ht="27" x14ac:dyDescent="0.75">
      <c r="B278" s="653" t="s">
        <v>280</v>
      </c>
      <c r="C278" s="680" t="s">
        <v>1918</v>
      </c>
      <c r="D278" s="669" t="s">
        <v>1311</v>
      </c>
      <c r="E278" s="669" t="s">
        <v>328</v>
      </c>
      <c r="F278" s="658" t="s">
        <v>1956</v>
      </c>
      <c r="G278" s="668" t="s">
        <v>1782</v>
      </c>
      <c r="H278" s="671" t="s">
        <v>1783</v>
      </c>
      <c r="I278" s="681">
        <v>44536</v>
      </c>
      <c r="J278" s="663">
        <v>1734</v>
      </c>
      <c r="K278" s="661">
        <v>0</v>
      </c>
      <c r="L278" s="664"/>
    </row>
    <row r="279" spans="2:12" ht="40.5" x14ac:dyDescent="0.75">
      <c r="B279" s="653" t="s">
        <v>280</v>
      </c>
      <c r="C279" s="680" t="s">
        <v>1860</v>
      </c>
      <c r="D279" s="669" t="s">
        <v>1311</v>
      </c>
      <c r="E279" s="669" t="s">
        <v>328</v>
      </c>
      <c r="F279" s="687" t="s">
        <v>1957</v>
      </c>
      <c r="G279" s="668" t="s">
        <v>1802</v>
      </c>
      <c r="H279" s="673" t="s">
        <v>1803</v>
      </c>
      <c r="I279" s="681">
        <v>44533</v>
      </c>
      <c r="J279" s="663">
        <v>270</v>
      </c>
      <c r="K279" s="661">
        <v>0</v>
      </c>
      <c r="L279" s="664"/>
    </row>
    <row r="280" spans="2:12" ht="40.5" x14ac:dyDescent="0.75">
      <c r="B280" s="653" t="s">
        <v>280</v>
      </c>
      <c r="C280" s="680" t="s">
        <v>1784</v>
      </c>
      <c r="D280" s="669" t="s">
        <v>1311</v>
      </c>
      <c r="E280" s="669" t="s">
        <v>328</v>
      </c>
      <c r="F280" s="687" t="s">
        <v>1958</v>
      </c>
      <c r="G280" s="668" t="s">
        <v>1782</v>
      </c>
      <c r="H280" s="671" t="s">
        <v>1783</v>
      </c>
      <c r="I280" s="681">
        <v>44525</v>
      </c>
      <c r="J280" s="663">
        <v>1098</v>
      </c>
      <c r="K280" s="661">
        <v>0</v>
      </c>
      <c r="L280" s="664"/>
    </row>
    <row r="281" spans="2:12" ht="40.5" x14ac:dyDescent="0.75">
      <c r="B281" s="653" t="s">
        <v>280</v>
      </c>
      <c r="C281" s="680" t="s">
        <v>1784</v>
      </c>
      <c r="D281" s="669" t="s">
        <v>1311</v>
      </c>
      <c r="E281" s="669" t="s">
        <v>328</v>
      </c>
      <c r="F281" s="687" t="s">
        <v>1959</v>
      </c>
      <c r="G281" s="668" t="s">
        <v>1782</v>
      </c>
      <c r="H281" s="671" t="s">
        <v>1783</v>
      </c>
      <c r="I281" s="681">
        <v>44525</v>
      </c>
      <c r="J281" s="663">
        <v>1098</v>
      </c>
      <c r="K281" s="661">
        <v>0</v>
      </c>
      <c r="L281" s="664"/>
    </row>
    <row r="282" spans="2:12" ht="40.5" x14ac:dyDescent="0.75">
      <c r="B282" s="653" t="s">
        <v>280</v>
      </c>
      <c r="C282" s="680" t="s">
        <v>1784</v>
      </c>
      <c r="D282" s="669" t="s">
        <v>1311</v>
      </c>
      <c r="E282" s="669" t="s">
        <v>328</v>
      </c>
      <c r="F282" s="687" t="s">
        <v>1960</v>
      </c>
      <c r="G282" s="668" t="s">
        <v>1782</v>
      </c>
      <c r="H282" s="671" t="s">
        <v>1783</v>
      </c>
      <c r="I282" s="681">
        <v>44543</v>
      </c>
      <c r="J282" s="663">
        <v>552</v>
      </c>
      <c r="K282" s="661">
        <v>0</v>
      </c>
      <c r="L282" s="664"/>
    </row>
    <row r="283" spans="2:12" ht="27" x14ac:dyDescent="0.75">
      <c r="B283" s="653" t="s">
        <v>280</v>
      </c>
      <c r="C283" s="680" t="s">
        <v>1796</v>
      </c>
      <c r="D283" s="669" t="s">
        <v>1311</v>
      </c>
      <c r="E283" s="669" t="s">
        <v>328</v>
      </c>
      <c r="F283" s="658" t="s">
        <v>1813</v>
      </c>
      <c r="G283" s="668" t="s">
        <v>1782</v>
      </c>
      <c r="H283" s="671" t="s">
        <v>1783</v>
      </c>
      <c r="I283" s="681">
        <v>44543</v>
      </c>
      <c r="J283" s="663">
        <v>3420</v>
      </c>
      <c r="K283" s="661">
        <v>0</v>
      </c>
      <c r="L283" s="664"/>
    </row>
    <row r="284" spans="2:12" ht="40.5" x14ac:dyDescent="0.75">
      <c r="B284" s="653" t="s">
        <v>280</v>
      </c>
      <c r="C284" s="680" t="s">
        <v>1804</v>
      </c>
      <c r="D284" s="669" t="s">
        <v>1311</v>
      </c>
      <c r="E284" s="669" t="s">
        <v>328</v>
      </c>
      <c r="F284" s="687" t="s">
        <v>1961</v>
      </c>
      <c r="G284" s="668" t="s">
        <v>1802</v>
      </c>
      <c r="H284" s="673" t="s">
        <v>1803</v>
      </c>
      <c r="I284" s="681">
        <v>44536</v>
      </c>
      <c r="J284" s="663">
        <v>430.8</v>
      </c>
      <c r="K284" s="661">
        <v>0</v>
      </c>
      <c r="L284" s="664"/>
    </row>
    <row r="285" spans="2:12" ht="27" x14ac:dyDescent="0.75">
      <c r="B285" s="653" t="s">
        <v>280</v>
      </c>
      <c r="C285" s="680" t="s">
        <v>1962</v>
      </c>
      <c r="D285" s="669" t="s">
        <v>1311</v>
      </c>
      <c r="E285" s="669" t="s">
        <v>328</v>
      </c>
      <c r="F285" s="687" t="s">
        <v>1817</v>
      </c>
      <c r="G285" s="668" t="s">
        <v>1782</v>
      </c>
      <c r="H285" s="671" t="s">
        <v>1783</v>
      </c>
      <c r="I285" s="681">
        <v>44544</v>
      </c>
      <c r="J285" s="663">
        <v>300</v>
      </c>
      <c r="K285" s="661">
        <v>0</v>
      </c>
      <c r="L285" s="664"/>
    </row>
    <row r="286" spans="2:12" ht="27" x14ac:dyDescent="0.75">
      <c r="B286" s="653" t="s">
        <v>280</v>
      </c>
      <c r="C286" s="680" t="s">
        <v>1796</v>
      </c>
      <c r="D286" s="669" t="s">
        <v>1311</v>
      </c>
      <c r="E286" s="669" t="s">
        <v>328</v>
      </c>
      <c r="F286" s="687" t="s">
        <v>1963</v>
      </c>
      <c r="G286" s="668" t="s">
        <v>1944</v>
      </c>
      <c r="H286" s="685" t="s">
        <v>1945</v>
      </c>
      <c r="I286" s="681">
        <v>44545</v>
      </c>
      <c r="J286" s="663">
        <v>2400</v>
      </c>
      <c r="K286" s="661">
        <v>0</v>
      </c>
      <c r="L286" s="664"/>
    </row>
    <row r="287" spans="2:12" ht="54" x14ac:dyDescent="0.75">
      <c r="B287" s="653" t="s">
        <v>280</v>
      </c>
      <c r="C287" s="687" t="s">
        <v>1964</v>
      </c>
      <c r="D287" s="688" t="s">
        <v>1277</v>
      </c>
      <c r="E287" s="688" t="s">
        <v>328</v>
      </c>
      <c r="F287" s="687" t="s">
        <v>1965</v>
      </c>
      <c r="G287" s="687" t="s">
        <v>1966</v>
      </c>
      <c r="H287" s="687" t="s">
        <v>1967</v>
      </c>
      <c r="I287" s="687" t="s">
        <v>1968</v>
      </c>
      <c r="J287" s="660">
        <v>0</v>
      </c>
      <c r="K287" s="661">
        <v>0</v>
      </c>
      <c r="L287" s="664"/>
    </row>
    <row r="288" spans="2:12" ht="40.5" x14ac:dyDescent="0.75">
      <c r="B288" s="653" t="s">
        <v>280</v>
      </c>
      <c r="C288" s="687" t="s">
        <v>1969</v>
      </c>
      <c r="D288" s="688" t="s">
        <v>1277</v>
      </c>
      <c r="E288" s="688" t="s">
        <v>1300</v>
      </c>
      <c r="F288" s="687" t="s">
        <v>1970</v>
      </c>
      <c r="G288" s="687" t="s">
        <v>1971</v>
      </c>
      <c r="H288" s="687" t="s">
        <v>1972</v>
      </c>
      <c r="I288" s="687" t="s">
        <v>1973</v>
      </c>
      <c r="J288" s="660">
        <v>0</v>
      </c>
      <c r="K288" s="661">
        <v>0</v>
      </c>
      <c r="L288" s="664"/>
    </row>
    <row r="289" spans="2:12" ht="67.5" x14ac:dyDescent="0.75">
      <c r="B289" s="653" t="s">
        <v>280</v>
      </c>
      <c r="C289" s="687" t="s">
        <v>1974</v>
      </c>
      <c r="D289" s="688" t="s">
        <v>1277</v>
      </c>
      <c r="E289" s="688" t="s">
        <v>1300</v>
      </c>
      <c r="F289" s="687" t="s">
        <v>1975</v>
      </c>
      <c r="G289" s="687" t="s">
        <v>1791</v>
      </c>
      <c r="H289" s="687" t="s">
        <v>1976</v>
      </c>
      <c r="I289" s="687" t="s">
        <v>1977</v>
      </c>
      <c r="J289" s="660">
        <v>102211.96</v>
      </c>
      <c r="K289" s="661">
        <v>0</v>
      </c>
      <c r="L289" s="664"/>
    </row>
    <row r="290" spans="2:12" ht="40.5" x14ac:dyDescent="0.75">
      <c r="B290" s="653" t="s">
        <v>280</v>
      </c>
      <c r="C290" s="687" t="s">
        <v>1978</v>
      </c>
      <c r="D290" s="688" t="s">
        <v>1277</v>
      </c>
      <c r="E290" s="688" t="s">
        <v>1300</v>
      </c>
      <c r="F290" s="687" t="s">
        <v>1979</v>
      </c>
      <c r="G290" s="687" t="s">
        <v>1980</v>
      </c>
      <c r="H290" s="687" t="s">
        <v>1981</v>
      </c>
      <c r="I290" s="689" t="s">
        <v>1982</v>
      </c>
      <c r="J290" s="690">
        <v>0</v>
      </c>
      <c r="K290" s="661">
        <v>0</v>
      </c>
      <c r="L290" s="664"/>
    </row>
    <row r="291" spans="2:12" ht="40.5" x14ac:dyDescent="0.75">
      <c r="B291" s="653" t="s">
        <v>280</v>
      </c>
      <c r="C291" s="687" t="s">
        <v>1983</v>
      </c>
      <c r="D291" s="688" t="s">
        <v>1277</v>
      </c>
      <c r="E291" s="688" t="s">
        <v>1300</v>
      </c>
      <c r="F291" s="687" t="s">
        <v>1984</v>
      </c>
      <c r="G291" s="687" t="s">
        <v>1985</v>
      </c>
      <c r="H291" s="687" t="s">
        <v>1986</v>
      </c>
      <c r="I291" s="687" t="s">
        <v>1987</v>
      </c>
      <c r="J291" s="690">
        <v>0</v>
      </c>
      <c r="K291" s="661">
        <v>0</v>
      </c>
      <c r="L291" s="664"/>
    </row>
    <row r="292" spans="2:12" ht="27" x14ac:dyDescent="0.75">
      <c r="B292" s="653" t="s">
        <v>280</v>
      </c>
      <c r="C292" s="687" t="s">
        <v>1988</v>
      </c>
      <c r="D292" s="688" t="s">
        <v>1277</v>
      </c>
      <c r="E292" s="688" t="s">
        <v>1300</v>
      </c>
      <c r="F292" s="687">
        <v>21930058</v>
      </c>
      <c r="G292" s="687" t="s">
        <v>1854</v>
      </c>
      <c r="H292" s="687" t="s">
        <v>1989</v>
      </c>
      <c r="I292" s="687" t="s">
        <v>1990</v>
      </c>
      <c r="J292" s="690">
        <v>0</v>
      </c>
      <c r="K292" s="661">
        <v>0</v>
      </c>
      <c r="L292" s="664"/>
    </row>
    <row r="293" spans="2:12" ht="67.5" x14ac:dyDescent="0.75">
      <c r="B293" s="653" t="s">
        <v>280</v>
      </c>
      <c r="C293" s="687" t="s">
        <v>1978</v>
      </c>
      <c r="D293" s="688" t="s">
        <v>1277</v>
      </c>
      <c r="E293" s="688" t="s">
        <v>328</v>
      </c>
      <c r="F293" s="687" t="s">
        <v>1991</v>
      </c>
      <c r="G293" s="687" t="s">
        <v>1992</v>
      </c>
      <c r="H293" s="687" t="s">
        <v>1993</v>
      </c>
      <c r="I293" s="687" t="s">
        <v>1994</v>
      </c>
      <c r="J293" s="690">
        <v>0</v>
      </c>
      <c r="K293" s="661">
        <v>0</v>
      </c>
      <c r="L293" s="691" t="s">
        <v>1995</v>
      </c>
    </row>
    <row r="294" spans="2:12" ht="67.5" x14ac:dyDescent="0.75">
      <c r="B294" s="653" t="s">
        <v>280</v>
      </c>
      <c r="C294" s="687" t="s">
        <v>1978</v>
      </c>
      <c r="D294" s="688" t="s">
        <v>1277</v>
      </c>
      <c r="E294" s="688" t="s">
        <v>328</v>
      </c>
      <c r="F294" s="687" t="s">
        <v>1996</v>
      </c>
      <c r="G294" s="687" t="s">
        <v>1997</v>
      </c>
      <c r="H294" s="687" t="s">
        <v>1998</v>
      </c>
      <c r="I294" s="687" t="s">
        <v>1999</v>
      </c>
      <c r="J294" s="690">
        <v>460</v>
      </c>
      <c r="K294" s="661">
        <v>0</v>
      </c>
      <c r="L294" s="691" t="s">
        <v>2000</v>
      </c>
    </row>
    <row r="295" spans="2:12" ht="27" x14ac:dyDescent="0.75">
      <c r="B295" s="653" t="s">
        <v>280</v>
      </c>
      <c r="C295" s="658" t="s">
        <v>2001</v>
      </c>
      <c r="D295" s="669" t="s">
        <v>1277</v>
      </c>
      <c r="E295" s="669" t="s">
        <v>1300</v>
      </c>
      <c r="F295" s="687" t="s">
        <v>2001</v>
      </c>
      <c r="G295" s="687" t="s">
        <v>2002</v>
      </c>
      <c r="H295" s="687" t="s">
        <v>2003</v>
      </c>
      <c r="I295" s="689" t="s">
        <v>2004</v>
      </c>
      <c r="J295" s="663">
        <v>2500</v>
      </c>
      <c r="K295" s="661">
        <v>0</v>
      </c>
      <c r="L295" s="691"/>
    </row>
    <row r="296" spans="2:12" ht="40.5" x14ac:dyDescent="0.75">
      <c r="B296" s="653" t="s">
        <v>280</v>
      </c>
      <c r="C296" s="687" t="s">
        <v>1983</v>
      </c>
      <c r="D296" s="688" t="s">
        <v>1277</v>
      </c>
      <c r="E296" s="688" t="s">
        <v>1300</v>
      </c>
      <c r="F296" s="687" t="s">
        <v>2005</v>
      </c>
      <c r="G296" s="687" t="s">
        <v>2006</v>
      </c>
      <c r="H296" s="687" t="s">
        <v>2007</v>
      </c>
      <c r="I296" s="687" t="s">
        <v>2008</v>
      </c>
      <c r="J296" s="663">
        <v>17358</v>
      </c>
      <c r="K296" s="661">
        <v>0</v>
      </c>
      <c r="L296" s="691"/>
    </row>
    <row r="297" spans="2:12" ht="44.75" x14ac:dyDescent="0.75">
      <c r="B297" s="653" t="s">
        <v>280</v>
      </c>
      <c r="C297" s="687" t="s">
        <v>1983</v>
      </c>
      <c r="D297" s="688" t="s">
        <v>1277</v>
      </c>
      <c r="E297" s="688" t="s">
        <v>1300</v>
      </c>
      <c r="F297" s="687" t="s">
        <v>2009</v>
      </c>
      <c r="G297" s="687" t="s">
        <v>2006</v>
      </c>
      <c r="H297" s="687" t="s">
        <v>2010</v>
      </c>
      <c r="I297" s="687" t="s">
        <v>2011</v>
      </c>
      <c r="J297" s="663">
        <v>11529</v>
      </c>
      <c r="K297" s="661">
        <v>0</v>
      </c>
      <c r="L297" s="691" t="s">
        <v>2012</v>
      </c>
    </row>
    <row r="298" spans="2:12" ht="54.25" x14ac:dyDescent="0.75">
      <c r="B298" s="653" t="s">
        <v>280</v>
      </c>
      <c r="C298" s="687" t="s">
        <v>1983</v>
      </c>
      <c r="D298" s="688" t="s">
        <v>1277</v>
      </c>
      <c r="E298" s="688" t="s">
        <v>1300</v>
      </c>
      <c r="F298" s="657" t="s">
        <v>2013</v>
      </c>
      <c r="G298" s="657" t="s">
        <v>2014</v>
      </c>
      <c r="H298" s="657" t="s">
        <v>2015</v>
      </c>
      <c r="I298" s="658" t="s">
        <v>2016</v>
      </c>
      <c r="J298" s="663">
        <v>38868</v>
      </c>
      <c r="K298" s="661">
        <v>0</v>
      </c>
      <c r="L298" s="664"/>
    </row>
    <row r="299" spans="2:12" ht="40.5" x14ac:dyDescent="0.75">
      <c r="B299" s="692" t="s">
        <v>282</v>
      </c>
      <c r="C299" s="693" t="s">
        <v>2017</v>
      </c>
      <c r="D299" s="694" t="s">
        <v>1277</v>
      </c>
      <c r="E299" s="694" t="s">
        <v>328</v>
      </c>
      <c r="F299" s="693" t="s">
        <v>2018</v>
      </c>
      <c r="G299" s="693" t="s">
        <v>2019</v>
      </c>
      <c r="H299" s="693" t="s">
        <v>2020</v>
      </c>
      <c r="I299" s="693" t="s">
        <v>1779</v>
      </c>
      <c r="J299" s="695">
        <v>2300</v>
      </c>
      <c r="K299" s="696"/>
      <c r="L299" s="696"/>
    </row>
    <row r="300" spans="2:12" ht="54" x14ac:dyDescent="0.75">
      <c r="B300" s="692" t="s">
        <v>282</v>
      </c>
      <c r="C300" s="693" t="s">
        <v>2017</v>
      </c>
      <c r="D300" s="694" t="s">
        <v>1277</v>
      </c>
      <c r="E300" s="694" t="s">
        <v>328</v>
      </c>
      <c r="F300" s="693" t="s">
        <v>2021</v>
      </c>
      <c r="G300" s="693" t="s">
        <v>2022</v>
      </c>
      <c r="H300" s="693" t="s">
        <v>2023</v>
      </c>
      <c r="I300" s="693" t="s">
        <v>1779</v>
      </c>
      <c r="J300" s="695">
        <v>2350</v>
      </c>
      <c r="K300" s="697"/>
      <c r="L300" s="697"/>
    </row>
    <row r="301" spans="2:12" ht="54" x14ac:dyDescent="0.75">
      <c r="B301" s="692" t="s">
        <v>282</v>
      </c>
      <c r="C301" s="693" t="s">
        <v>2017</v>
      </c>
      <c r="D301" s="694" t="s">
        <v>1277</v>
      </c>
      <c r="E301" s="694" t="s">
        <v>328</v>
      </c>
      <c r="F301" s="693" t="s">
        <v>2024</v>
      </c>
      <c r="G301" s="693" t="s">
        <v>2025</v>
      </c>
      <c r="H301" s="693" t="s">
        <v>2026</v>
      </c>
      <c r="I301" s="693" t="s">
        <v>1779</v>
      </c>
      <c r="J301" s="695">
        <v>2700</v>
      </c>
      <c r="K301" s="697"/>
      <c r="L301" s="697"/>
    </row>
    <row r="302" spans="2:12" ht="40.5" x14ac:dyDescent="0.75">
      <c r="B302" s="692" t="s">
        <v>282</v>
      </c>
      <c r="C302" s="693" t="s">
        <v>2027</v>
      </c>
      <c r="D302" s="694" t="s">
        <v>1277</v>
      </c>
      <c r="E302" s="694" t="s">
        <v>328</v>
      </c>
      <c r="F302" s="693" t="s">
        <v>2028</v>
      </c>
      <c r="G302" s="693" t="s">
        <v>2029</v>
      </c>
      <c r="H302" s="693" t="s">
        <v>2030</v>
      </c>
      <c r="I302" s="693" t="s">
        <v>2031</v>
      </c>
      <c r="J302" s="695">
        <v>5000</v>
      </c>
      <c r="K302" s="697"/>
      <c r="L302" s="697"/>
    </row>
    <row r="303" spans="2:12" ht="40.5" x14ac:dyDescent="0.75">
      <c r="B303" s="692" t="s">
        <v>282</v>
      </c>
      <c r="C303" s="693" t="s">
        <v>2027</v>
      </c>
      <c r="D303" s="694" t="s">
        <v>1277</v>
      </c>
      <c r="E303" s="694" t="s">
        <v>328</v>
      </c>
      <c r="F303" s="693" t="s">
        <v>2032</v>
      </c>
      <c r="G303" s="693" t="s">
        <v>2033</v>
      </c>
      <c r="H303" s="693" t="s">
        <v>2034</v>
      </c>
      <c r="I303" s="693" t="s">
        <v>2031</v>
      </c>
      <c r="J303" s="695">
        <v>5000</v>
      </c>
      <c r="K303" s="697"/>
      <c r="L303" s="697"/>
    </row>
    <row r="304" spans="2:12" ht="27" x14ac:dyDescent="0.75">
      <c r="B304" s="692" t="s">
        <v>282</v>
      </c>
      <c r="C304" s="693" t="s">
        <v>2017</v>
      </c>
      <c r="D304" s="694" t="s">
        <v>1277</v>
      </c>
      <c r="E304" s="694" t="s">
        <v>328</v>
      </c>
      <c r="F304" s="693" t="s">
        <v>2035</v>
      </c>
      <c r="G304" s="693" t="s">
        <v>2036</v>
      </c>
      <c r="H304" s="693" t="s">
        <v>2037</v>
      </c>
      <c r="I304" s="693" t="s">
        <v>2038</v>
      </c>
      <c r="J304" s="695">
        <v>2650</v>
      </c>
      <c r="K304" s="697"/>
      <c r="L304" s="697"/>
    </row>
    <row r="305" spans="2:12" ht="40.5" x14ac:dyDescent="0.75">
      <c r="B305" s="692" t="s">
        <v>282</v>
      </c>
      <c r="C305" s="693" t="s">
        <v>2027</v>
      </c>
      <c r="D305" s="694" t="s">
        <v>1277</v>
      </c>
      <c r="E305" s="694" t="s">
        <v>328</v>
      </c>
      <c r="F305" s="693" t="s">
        <v>2039</v>
      </c>
      <c r="G305" s="693" t="s">
        <v>2025</v>
      </c>
      <c r="H305" s="693" t="s">
        <v>2040</v>
      </c>
      <c r="I305" s="693" t="s">
        <v>2031</v>
      </c>
      <c r="J305" s="695">
        <v>5000</v>
      </c>
      <c r="K305" s="697"/>
      <c r="L305" s="697"/>
    </row>
    <row r="306" spans="2:12" ht="40.5" x14ac:dyDescent="0.75">
      <c r="B306" s="692" t="s">
        <v>282</v>
      </c>
      <c r="C306" s="693" t="s">
        <v>2041</v>
      </c>
      <c r="D306" s="694" t="s">
        <v>1277</v>
      </c>
      <c r="E306" s="694" t="s">
        <v>328</v>
      </c>
      <c r="F306" s="693" t="s">
        <v>2042</v>
      </c>
      <c r="G306" s="693" t="s">
        <v>2036</v>
      </c>
      <c r="H306" s="693" t="s">
        <v>2043</v>
      </c>
      <c r="I306" s="693" t="s">
        <v>2044</v>
      </c>
      <c r="J306" s="695">
        <v>5000</v>
      </c>
      <c r="K306" s="697"/>
      <c r="L306" s="697"/>
    </row>
    <row r="307" spans="2:12" ht="40.5" x14ac:dyDescent="0.75">
      <c r="B307" s="698" t="s">
        <v>282</v>
      </c>
      <c r="C307" s="699" t="s">
        <v>2045</v>
      </c>
      <c r="D307" s="700" t="s">
        <v>1277</v>
      </c>
      <c r="E307" s="701" t="s">
        <v>328</v>
      </c>
      <c r="F307" s="702" t="s">
        <v>2046</v>
      </c>
      <c r="G307" s="702" t="s">
        <v>2047</v>
      </c>
      <c r="H307" s="702" t="s">
        <v>2048</v>
      </c>
      <c r="I307" s="699" t="s">
        <v>2049</v>
      </c>
      <c r="J307" s="695">
        <v>8969.4699999999993</v>
      </c>
      <c r="K307" s="697"/>
      <c r="L307" s="697"/>
    </row>
    <row r="308" spans="2:12" ht="27" x14ac:dyDescent="0.75">
      <c r="B308" s="692" t="s">
        <v>282</v>
      </c>
      <c r="C308" s="693" t="s">
        <v>2050</v>
      </c>
      <c r="D308" s="694" t="s">
        <v>1277</v>
      </c>
      <c r="E308" s="694" t="s">
        <v>328</v>
      </c>
      <c r="F308" s="702" t="s">
        <v>2051</v>
      </c>
      <c r="G308" s="702" t="s">
        <v>2052</v>
      </c>
      <c r="H308" s="702" t="s">
        <v>2053</v>
      </c>
      <c r="I308" s="693" t="s">
        <v>2054</v>
      </c>
      <c r="J308" s="695">
        <v>4500</v>
      </c>
      <c r="K308" s="697"/>
      <c r="L308" s="697"/>
    </row>
    <row r="309" spans="2:12" ht="40.5" x14ac:dyDescent="0.75">
      <c r="B309" s="692" t="s">
        <v>282</v>
      </c>
      <c r="C309" s="693" t="s">
        <v>2050</v>
      </c>
      <c r="D309" s="694" t="s">
        <v>1277</v>
      </c>
      <c r="E309" s="694" t="s">
        <v>328</v>
      </c>
      <c r="F309" s="702" t="s">
        <v>2055</v>
      </c>
      <c r="G309" s="702" t="s">
        <v>2056</v>
      </c>
      <c r="H309" s="702" t="s">
        <v>2057</v>
      </c>
      <c r="I309" s="693" t="s">
        <v>2054</v>
      </c>
      <c r="J309" s="695">
        <v>4000</v>
      </c>
      <c r="K309" s="697"/>
      <c r="L309" s="697"/>
    </row>
    <row r="310" spans="2:12" ht="54" x14ac:dyDescent="0.75">
      <c r="B310" s="692" t="s">
        <v>282</v>
      </c>
      <c r="C310" s="693" t="s">
        <v>2058</v>
      </c>
      <c r="D310" s="694" t="s">
        <v>1277</v>
      </c>
      <c r="E310" s="694" t="s">
        <v>1300</v>
      </c>
      <c r="F310" s="693" t="s">
        <v>2059</v>
      </c>
      <c r="G310" s="693" t="s">
        <v>2022</v>
      </c>
      <c r="H310" s="693" t="s">
        <v>2060</v>
      </c>
      <c r="I310" s="693" t="s">
        <v>2061</v>
      </c>
      <c r="J310" s="695">
        <v>44372</v>
      </c>
      <c r="K310" s="697"/>
      <c r="L310" s="697"/>
    </row>
    <row r="311" spans="2:12" ht="27" x14ac:dyDescent="0.75">
      <c r="B311" s="692" t="s">
        <v>282</v>
      </c>
      <c r="C311" s="693" t="s">
        <v>2062</v>
      </c>
      <c r="D311" s="694" t="s">
        <v>1311</v>
      </c>
      <c r="E311" s="694" t="s">
        <v>328</v>
      </c>
      <c r="F311" s="693" t="s">
        <v>2063</v>
      </c>
      <c r="G311" s="693" t="s">
        <v>2064</v>
      </c>
      <c r="H311" s="693" t="s">
        <v>2065</v>
      </c>
      <c r="I311" s="693" t="s">
        <v>2066</v>
      </c>
      <c r="J311" s="695">
        <v>730</v>
      </c>
      <c r="K311" s="697"/>
      <c r="L311" s="697"/>
    </row>
    <row r="312" spans="2:12" ht="40.5" x14ac:dyDescent="0.75">
      <c r="B312" s="692" t="s">
        <v>282</v>
      </c>
      <c r="C312" s="693" t="s">
        <v>2067</v>
      </c>
      <c r="D312" s="694" t="s">
        <v>1311</v>
      </c>
      <c r="E312" s="694" t="s">
        <v>328</v>
      </c>
      <c r="F312" s="693" t="s">
        <v>2068</v>
      </c>
      <c r="G312" s="693" t="s">
        <v>2069</v>
      </c>
      <c r="H312" s="693" t="s">
        <v>2070</v>
      </c>
      <c r="I312" s="693" t="s">
        <v>2071</v>
      </c>
      <c r="J312" s="695">
        <v>2376</v>
      </c>
      <c r="K312" s="697"/>
      <c r="L312" s="697"/>
    </row>
    <row r="313" spans="2:12" ht="27" x14ac:dyDescent="0.75">
      <c r="B313" s="692" t="s">
        <v>282</v>
      </c>
      <c r="C313" s="693" t="s">
        <v>1458</v>
      </c>
      <c r="D313" s="694" t="s">
        <v>1311</v>
      </c>
      <c r="E313" s="694" t="s">
        <v>328</v>
      </c>
      <c r="F313" s="693" t="s">
        <v>2072</v>
      </c>
      <c r="G313" s="693" t="s">
        <v>2064</v>
      </c>
      <c r="H313" s="693" t="s">
        <v>2073</v>
      </c>
      <c r="I313" s="693" t="s">
        <v>2066</v>
      </c>
      <c r="J313" s="695">
        <v>208</v>
      </c>
      <c r="K313" s="697"/>
      <c r="L313" s="697"/>
    </row>
    <row r="314" spans="2:12" ht="27" x14ac:dyDescent="0.75">
      <c r="B314" s="692" t="s">
        <v>282</v>
      </c>
      <c r="C314" s="693" t="s">
        <v>2074</v>
      </c>
      <c r="D314" s="694" t="s">
        <v>1311</v>
      </c>
      <c r="E314" s="694" t="s">
        <v>328</v>
      </c>
      <c r="F314" s="693" t="s">
        <v>2075</v>
      </c>
      <c r="G314" s="693" t="s">
        <v>2064</v>
      </c>
      <c r="H314" s="693" t="s">
        <v>2076</v>
      </c>
      <c r="I314" s="693" t="s">
        <v>2077</v>
      </c>
      <c r="J314" s="695">
        <v>2000</v>
      </c>
      <c r="K314" s="697"/>
      <c r="L314" s="697"/>
    </row>
    <row r="315" spans="2:12" ht="40.5" x14ac:dyDescent="0.75">
      <c r="B315" s="692" t="s">
        <v>282</v>
      </c>
      <c r="C315" s="693" t="s">
        <v>2078</v>
      </c>
      <c r="D315" s="694" t="s">
        <v>1311</v>
      </c>
      <c r="E315" s="694" t="s">
        <v>328</v>
      </c>
      <c r="F315" s="693" t="s">
        <v>2079</v>
      </c>
      <c r="G315" s="693" t="s">
        <v>2080</v>
      </c>
      <c r="H315" s="693" t="s">
        <v>2081</v>
      </c>
      <c r="I315" s="693" t="s">
        <v>2082</v>
      </c>
      <c r="J315" s="695">
        <v>3050</v>
      </c>
      <c r="K315" s="697"/>
      <c r="L315" s="697"/>
    </row>
    <row r="316" spans="2:12" ht="27" x14ac:dyDescent="0.75">
      <c r="B316" s="692" t="s">
        <v>282</v>
      </c>
      <c r="C316" s="693" t="s">
        <v>2083</v>
      </c>
      <c r="D316" s="694" t="s">
        <v>1311</v>
      </c>
      <c r="E316" s="694" t="s">
        <v>328</v>
      </c>
      <c r="F316" s="693" t="s">
        <v>2084</v>
      </c>
      <c r="G316" s="693" t="s">
        <v>2064</v>
      </c>
      <c r="H316" s="693" t="s">
        <v>2085</v>
      </c>
      <c r="I316" s="693" t="s">
        <v>2086</v>
      </c>
      <c r="J316" s="695">
        <v>277.5</v>
      </c>
      <c r="K316" s="697"/>
      <c r="L316" s="697"/>
    </row>
    <row r="317" spans="2:12" ht="27" x14ac:dyDescent="0.75">
      <c r="B317" s="692" t="s">
        <v>282</v>
      </c>
      <c r="C317" s="693" t="s">
        <v>2087</v>
      </c>
      <c r="D317" s="694" t="s">
        <v>1311</v>
      </c>
      <c r="E317" s="694" t="s">
        <v>328</v>
      </c>
      <c r="F317" s="693" t="s">
        <v>2088</v>
      </c>
      <c r="G317" s="693" t="s">
        <v>2064</v>
      </c>
      <c r="H317" s="693" t="s">
        <v>2085</v>
      </c>
      <c r="I317" s="693" t="s">
        <v>2089</v>
      </c>
      <c r="J317" s="695">
        <v>4437.8999999999996</v>
      </c>
      <c r="K317" s="697"/>
      <c r="L317" s="697"/>
    </row>
    <row r="318" spans="2:12" ht="27" x14ac:dyDescent="0.75">
      <c r="B318" s="692" t="s">
        <v>282</v>
      </c>
      <c r="C318" s="693" t="s">
        <v>2090</v>
      </c>
      <c r="D318" s="694" t="s">
        <v>1311</v>
      </c>
      <c r="E318" s="694" t="s">
        <v>328</v>
      </c>
      <c r="F318" s="693" t="s">
        <v>2091</v>
      </c>
      <c r="G318" s="693" t="s">
        <v>2092</v>
      </c>
      <c r="H318" s="693" t="s">
        <v>2093</v>
      </c>
      <c r="I318" s="693" t="s">
        <v>2094</v>
      </c>
      <c r="J318" s="695">
        <v>1755</v>
      </c>
      <c r="K318" s="697"/>
      <c r="L318" s="697"/>
    </row>
    <row r="319" spans="2:12" ht="40.5" x14ac:dyDescent="0.75">
      <c r="B319" s="692" t="s">
        <v>282</v>
      </c>
      <c r="C319" s="693" t="s">
        <v>2095</v>
      </c>
      <c r="D319" s="694" t="s">
        <v>1311</v>
      </c>
      <c r="E319" s="694" t="s">
        <v>328</v>
      </c>
      <c r="F319" s="693" t="s">
        <v>2096</v>
      </c>
      <c r="G319" s="693" t="s">
        <v>2029</v>
      </c>
      <c r="H319" s="693" t="s">
        <v>2097</v>
      </c>
      <c r="I319" s="693" t="s">
        <v>2098</v>
      </c>
      <c r="J319" s="695">
        <v>833</v>
      </c>
      <c r="K319" s="697"/>
      <c r="L319" s="697"/>
    </row>
    <row r="320" spans="2:12" ht="27" x14ac:dyDescent="0.75">
      <c r="B320" s="692" t="s">
        <v>282</v>
      </c>
      <c r="C320" s="693" t="s">
        <v>2099</v>
      </c>
      <c r="D320" s="694" t="s">
        <v>1311</v>
      </c>
      <c r="E320" s="694" t="s">
        <v>328</v>
      </c>
      <c r="F320" s="693" t="s">
        <v>2100</v>
      </c>
      <c r="G320" s="693" t="s">
        <v>2101</v>
      </c>
      <c r="H320" s="693" t="s">
        <v>2102</v>
      </c>
      <c r="I320" s="703" t="s">
        <v>2103</v>
      </c>
      <c r="J320" s="695">
        <v>1500</v>
      </c>
      <c r="K320" s="697"/>
      <c r="L320" s="697"/>
    </row>
    <row r="321" spans="2:12" ht="40.5" x14ac:dyDescent="0.75">
      <c r="B321" s="692" t="s">
        <v>282</v>
      </c>
      <c r="C321" s="693" t="s">
        <v>2104</v>
      </c>
      <c r="D321" s="694" t="s">
        <v>1311</v>
      </c>
      <c r="E321" s="694" t="s">
        <v>328</v>
      </c>
      <c r="F321" s="693" t="s">
        <v>2105</v>
      </c>
      <c r="G321" s="693" t="s">
        <v>2106</v>
      </c>
      <c r="H321" s="693" t="s">
        <v>2107</v>
      </c>
      <c r="I321" s="693" t="s">
        <v>2108</v>
      </c>
      <c r="J321" s="695">
        <v>2000</v>
      </c>
      <c r="K321" s="697"/>
      <c r="L321" s="697"/>
    </row>
    <row r="322" spans="2:12" ht="40.5" x14ac:dyDescent="0.75">
      <c r="B322" s="692" t="s">
        <v>282</v>
      </c>
      <c r="C322" s="693" t="s">
        <v>2109</v>
      </c>
      <c r="D322" s="694" t="s">
        <v>1311</v>
      </c>
      <c r="E322" s="694" t="s">
        <v>328</v>
      </c>
      <c r="F322" s="693" t="s">
        <v>2110</v>
      </c>
      <c r="G322" s="693" t="s">
        <v>2064</v>
      </c>
      <c r="H322" s="693" t="s">
        <v>2073</v>
      </c>
      <c r="I322" s="693" t="s">
        <v>2111</v>
      </c>
      <c r="J322" s="695">
        <v>583</v>
      </c>
      <c r="K322" s="697"/>
      <c r="L322" s="697"/>
    </row>
    <row r="323" spans="2:12" ht="27" x14ac:dyDescent="0.75">
      <c r="B323" s="692" t="s">
        <v>282</v>
      </c>
      <c r="C323" s="693" t="s">
        <v>2112</v>
      </c>
      <c r="D323" s="694" t="s">
        <v>1311</v>
      </c>
      <c r="E323" s="694" t="s">
        <v>328</v>
      </c>
      <c r="F323" s="693" t="s">
        <v>2113</v>
      </c>
      <c r="G323" s="693" t="s">
        <v>2114</v>
      </c>
      <c r="H323" s="693" t="s">
        <v>2115</v>
      </c>
      <c r="I323" s="693" t="s">
        <v>2116</v>
      </c>
      <c r="J323" s="695">
        <v>1229.3</v>
      </c>
      <c r="K323" s="697"/>
      <c r="L323" s="697"/>
    </row>
    <row r="324" spans="2:12" ht="27" x14ac:dyDescent="0.75">
      <c r="B324" s="692" t="s">
        <v>282</v>
      </c>
      <c r="C324" s="693" t="s">
        <v>2062</v>
      </c>
      <c r="D324" s="694" t="s">
        <v>1311</v>
      </c>
      <c r="E324" s="694" t="s">
        <v>328</v>
      </c>
      <c r="F324" s="693" t="s">
        <v>2117</v>
      </c>
      <c r="G324" s="693" t="s">
        <v>2118</v>
      </c>
      <c r="H324" s="693" t="s">
        <v>2119</v>
      </c>
      <c r="I324" s="693" t="s">
        <v>2120</v>
      </c>
      <c r="J324" s="695">
        <v>840</v>
      </c>
      <c r="K324" s="697"/>
      <c r="L324" s="697"/>
    </row>
    <row r="325" spans="2:12" ht="27" x14ac:dyDescent="0.75">
      <c r="B325" s="692" t="s">
        <v>282</v>
      </c>
      <c r="C325" s="693" t="s">
        <v>2121</v>
      </c>
      <c r="D325" s="694" t="s">
        <v>1311</v>
      </c>
      <c r="E325" s="694" t="s">
        <v>328</v>
      </c>
      <c r="F325" s="693" t="s">
        <v>2122</v>
      </c>
      <c r="G325" s="693" t="s">
        <v>2123</v>
      </c>
      <c r="H325" s="693" t="s">
        <v>2124</v>
      </c>
      <c r="I325" s="693" t="s">
        <v>2125</v>
      </c>
      <c r="J325" s="695">
        <v>138.9</v>
      </c>
      <c r="K325" s="697"/>
      <c r="L325" s="697"/>
    </row>
    <row r="326" spans="2:12" ht="27" x14ac:dyDescent="0.75">
      <c r="B326" s="692" t="s">
        <v>282</v>
      </c>
      <c r="C326" s="693" t="s">
        <v>2126</v>
      </c>
      <c r="D326" s="694" t="s">
        <v>1311</v>
      </c>
      <c r="E326" s="694" t="s">
        <v>328</v>
      </c>
      <c r="F326" s="693" t="s">
        <v>2127</v>
      </c>
      <c r="G326" s="693" t="s">
        <v>2101</v>
      </c>
      <c r="H326" s="693" t="s">
        <v>2128</v>
      </c>
      <c r="I326" s="693" t="s">
        <v>2129</v>
      </c>
      <c r="J326" s="695">
        <v>833.33</v>
      </c>
      <c r="K326" s="697"/>
      <c r="L326" s="697"/>
    </row>
    <row r="327" spans="2:12" ht="54" x14ac:dyDescent="0.75">
      <c r="B327" s="692" t="s">
        <v>282</v>
      </c>
      <c r="C327" s="693" t="s">
        <v>2130</v>
      </c>
      <c r="D327" s="694" t="s">
        <v>1311</v>
      </c>
      <c r="E327" s="694" t="s">
        <v>328</v>
      </c>
      <c r="F327" s="693" t="s">
        <v>2131</v>
      </c>
      <c r="G327" s="693" t="s">
        <v>2132</v>
      </c>
      <c r="H327" s="693" t="s">
        <v>2133</v>
      </c>
      <c r="I327" s="693" t="s">
        <v>2134</v>
      </c>
      <c r="J327" s="695">
        <v>1559</v>
      </c>
      <c r="K327" s="697"/>
      <c r="L327" s="697"/>
    </row>
    <row r="328" spans="2:12" ht="40.5" x14ac:dyDescent="0.75">
      <c r="B328" s="692" t="s">
        <v>282</v>
      </c>
      <c r="C328" s="693" t="s">
        <v>2135</v>
      </c>
      <c r="D328" s="694" t="s">
        <v>1311</v>
      </c>
      <c r="E328" s="694" t="s">
        <v>328</v>
      </c>
      <c r="F328" s="693" t="s">
        <v>2136</v>
      </c>
      <c r="G328" s="693" t="s">
        <v>2069</v>
      </c>
      <c r="H328" s="693" t="s">
        <v>2137</v>
      </c>
      <c r="I328" s="693" t="s">
        <v>2138</v>
      </c>
      <c r="J328" s="695">
        <v>604.16</v>
      </c>
      <c r="K328" s="697"/>
      <c r="L328" s="697"/>
    </row>
    <row r="329" spans="2:12" ht="54" x14ac:dyDescent="0.75">
      <c r="B329" s="692" t="s">
        <v>282</v>
      </c>
      <c r="C329" s="693" t="s">
        <v>2139</v>
      </c>
      <c r="D329" s="694" t="s">
        <v>1311</v>
      </c>
      <c r="E329" s="694" t="s">
        <v>328</v>
      </c>
      <c r="F329" s="693" t="s">
        <v>2140</v>
      </c>
      <c r="G329" s="693" t="s">
        <v>2064</v>
      </c>
      <c r="H329" s="693" t="s">
        <v>2141</v>
      </c>
      <c r="I329" s="693" t="s">
        <v>2142</v>
      </c>
      <c r="J329" s="695">
        <v>1666.67</v>
      </c>
      <c r="K329" s="697"/>
      <c r="L329" s="697"/>
    </row>
    <row r="330" spans="2:12" ht="27" x14ac:dyDescent="0.75">
      <c r="B330" s="692" t="s">
        <v>282</v>
      </c>
      <c r="C330" s="693" t="s">
        <v>2143</v>
      </c>
      <c r="D330" s="694" t="s">
        <v>1311</v>
      </c>
      <c r="E330" s="694" t="s">
        <v>328</v>
      </c>
      <c r="F330" s="693" t="s">
        <v>2144</v>
      </c>
      <c r="G330" s="693" t="s">
        <v>2145</v>
      </c>
      <c r="H330" s="693" t="s">
        <v>2146</v>
      </c>
      <c r="I330" s="693" t="s">
        <v>2147</v>
      </c>
      <c r="J330" s="695">
        <v>325</v>
      </c>
      <c r="K330" s="697"/>
      <c r="L330" s="697"/>
    </row>
    <row r="331" spans="2:12" ht="40.5" x14ac:dyDescent="0.75">
      <c r="B331" s="692" t="s">
        <v>282</v>
      </c>
      <c r="C331" s="693" t="s">
        <v>2148</v>
      </c>
      <c r="D331" s="694" t="s">
        <v>1311</v>
      </c>
      <c r="E331" s="694" t="s">
        <v>328</v>
      </c>
      <c r="F331" s="693" t="s">
        <v>2149</v>
      </c>
      <c r="G331" s="693" t="s">
        <v>2150</v>
      </c>
      <c r="H331" s="693" t="s">
        <v>2151</v>
      </c>
      <c r="I331" s="693" t="s">
        <v>2152</v>
      </c>
      <c r="J331" s="695">
        <v>833.33</v>
      </c>
      <c r="K331" s="697"/>
      <c r="L331" s="697"/>
    </row>
    <row r="332" spans="2:12" ht="40.5" x14ac:dyDescent="0.75">
      <c r="B332" s="692" t="s">
        <v>282</v>
      </c>
      <c r="C332" s="693" t="s">
        <v>2153</v>
      </c>
      <c r="D332" s="694" t="s">
        <v>1311</v>
      </c>
      <c r="E332" s="694" t="s">
        <v>328</v>
      </c>
      <c r="F332" s="693" t="s">
        <v>2154</v>
      </c>
      <c r="G332" s="693" t="s">
        <v>2145</v>
      </c>
      <c r="H332" s="693" t="s">
        <v>2155</v>
      </c>
      <c r="I332" s="693" t="s">
        <v>2156</v>
      </c>
      <c r="J332" s="695">
        <v>1000</v>
      </c>
      <c r="K332" s="697"/>
      <c r="L332" s="697"/>
    </row>
    <row r="333" spans="2:12" ht="27" x14ac:dyDescent="0.75">
      <c r="B333" s="692" t="s">
        <v>282</v>
      </c>
      <c r="C333" s="693" t="s">
        <v>2062</v>
      </c>
      <c r="D333" s="694" t="s">
        <v>1311</v>
      </c>
      <c r="E333" s="694" t="s">
        <v>328</v>
      </c>
      <c r="F333" s="693" t="s">
        <v>2157</v>
      </c>
      <c r="G333" s="693" t="s">
        <v>2064</v>
      </c>
      <c r="H333" s="693" t="s">
        <v>2085</v>
      </c>
      <c r="I333" s="693" t="s">
        <v>2158</v>
      </c>
      <c r="J333" s="695">
        <v>1172</v>
      </c>
      <c r="K333" s="697"/>
      <c r="L333" s="697"/>
    </row>
    <row r="334" spans="2:12" ht="27" x14ac:dyDescent="0.75">
      <c r="B334" s="692" t="s">
        <v>282</v>
      </c>
      <c r="C334" s="693" t="s">
        <v>2159</v>
      </c>
      <c r="D334" s="694" t="s">
        <v>1311</v>
      </c>
      <c r="E334" s="694" t="s">
        <v>328</v>
      </c>
      <c r="F334" s="693" t="s">
        <v>2160</v>
      </c>
      <c r="G334" s="693" t="s">
        <v>2056</v>
      </c>
      <c r="H334" s="693" t="s">
        <v>2161</v>
      </c>
      <c r="I334" s="693" t="s">
        <v>2162</v>
      </c>
      <c r="J334" s="695">
        <v>4166.67</v>
      </c>
      <c r="K334" s="697"/>
      <c r="L334" s="697"/>
    </row>
    <row r="335" spans="2:12" ht="27" x14ac:dyDescent="0.75">
      <c r="B335" s="692" t="s">
        <v>282</v>
      </c>
      <c r="C335" s="693" t="s">
        <v>2163</v>
      </c>
      <c r="D335" s="694" t="s">
        <v>1311</v>
      </c>
      <c r="E335" s="694" t="s">
        <v>328</v>
      </c>
      <c r="F335" s="693" t="s">
        <v>2164</v>
      </c>
      <c r="G335" s="693" t="s">
        <v>2069</v>
      </c>
      <c r="H335" s="693" t="s">
        <v>2165</v>
      </c>
      <c r="I335" s="693" t="s">
        <v>2166</v>
      </c>
      <c r="J335" s="695">
        <v>354.17</v>
      </c>
      <c r="K335" s="697"/>
      <c r="L335" s="697"/>
    </row>
    <row r="336" spans="2:12" ht="27" x14ac:dyDescent="0.75">
      <c r="B336" s="692" t="s">
        <v>282</v>
      </c>
      <c r="C336" s="693" t="s">
        <v>2167</v>
      </c>
      <c r="D336" s="694" t="s">
        <v>1311</v>
      </c>
      <c r="E336" s="694" t="s">
        <v>328</v>
      </c>
      <c r="F336" s="693" t="s">
        <v>2168</v>
      </c>
      <c r="G336" s="693" t="s">
        <v>2169</v>
      </c>
      <c r="H336" s="693" t="s">
        <v>2170</v>
      </c>
      <c r="I336" s="693" t="s">
        <v>2171</v>
      </c>
      <c r="J336" s="695">
        <v>93.33</v>
      </c>
      <c r="K336" s="697"/>
      <c r="L336" s="697"/>
    </row>
    <row r="337" spans="2:12" ht="27" x14ac:dyDescent="0.75">
      <c r="B337" s="692" t="s">
        <v>282</v>
      </c>
      <c r="C337" s="693" t="s">
        <v>2083</v>
      </c>
      <c r="D337" s="694" t="s">
        <v>1311</v>
      </c>
      <c r="E337" s="694" t="s">
        <v>328</v>
      </c>
      <c r="F337" s="693" t="s">
        <v>2172</v>
      </c>
      <c r="G337" s="693" t="s">
        <v>2064</v>
      </c>
      <c r="H337" s="693" t="s">
        <v>2173</v>
      </c>
      <c r="I337" s="693" t="s">
        <v>2174</v>
      </c>
      <c r="J337" s="695">
        <v>527</v>
      </c>
      <c r="K337" s="697"/>
      <c r="L337" s="697"/>
    </row>
    <row r="338" spans="2:12" ht="27" x14ac:dyDescent="0.75">
      <c r="B338" s="692" t="s">
        <v>282</v>
      </c>
      <c r="C338" s="693" t="s">
        <v>2175</v>
      </c>
      <c r="D338" s="694" t="s">
        <v>1311</v>
      </c>
      <c r="E338" s="694" t="s">
        <v>328</v>
      </c>
      <c r="F338" s="693" t="s">
        <v>2176</v>
      </c>
      <c r="G338" s="693" t="s">
        <v>2064</v>
      </c>
      <c r="H338" s="693" t="s">
        <v>2085</v>
      </c>
      <c r="I338" s="693" t="s">
        <v>2177</v>
      </c>
      <c r="J338" s="695">
        <v>2500</v>
      </c>
      <c r="K338" s="697"/>
      <c r="L338" s="697"/>
    </row>
    <row r="339" spans="2:12" ht="27" x14ac:dyDescent="0.75">
      <c r="B339" s="692" t="s">
        <v>282</v>
      </c>
      <c r="C339" s="693" t="s">
        <v>2175</v>
      </c>
      <c r="D339" s="694" t="s">
        <v>1311</v>
      </c>
      <c r="E339" s="694" t="s">
        <v>328</v>
      </c>
      <c r="F339" s="693" t="s">
        <v>2178</v>
      </c>
      <c r="G339" s="693" t="s">
        <v>2064</v>
      </c>
      <c r="H339" s="693" t="s">
        <v>2085</v>
      </c>
      <c r="I339" s="693" t="s">
        <v>2179</v>
      </c>
      <c r="J339" s="695">
        <v>222</v>
      </c>
      <c r="K339" s="697"/>
      <c r="L339" s="697"/>
    </row>
    <row r="340" spans="2:12" ht="27" x14ac:dyDescent="0.75">
      <c r="B340" s="692" t="s">
        <v>282</v>
      </c>
      <c r="C340" s="693" t="s">
        <v>2074</v>
      </c>
      <c r="D340" s="694" t="s">
        <v>1311</v>
      </c>
      <c r="E340" s="694" t="s">
        <v>328</v>
      </c>
      <c r="F340" s="693" t="s">
        <v>2180</v>
      </c>
      <c r="G340" s="693" t="s">
        <v>2064</v>
      </c>
      <c r="H340" s="693" t="s">
        <v>2085</v>
      </c>
      <c r="I340" s="693" t="s">
        <v>2181</v>
      </c>
      <c r="J340" s="695">
        <v>2500</v>
      </c>
      <c r="K340" s="697"/>
      <c r="L340" s="697"/>
    </row>
    <row r="341" spans="2:12" ht="40.5" x14ac:dyDescent="0.75">
      <c r="B341" s="692" t="s">
        <v>282</v>
      </c>
      <c r="C341" s="693" t="s">
        <v>2182</v>
      </c>
      <c r="D341" s="694" t="s">
        <v>1311</v>
      </c>
      <c r="E341" s="694" t="s">
        <v>328</v>
      </c>
      <c r="F341" s="693" t="s">
        <v>2183</v>
      </c>
      <c r="G341" s="693" t="s">
        <v>2184</v>
      </c>
      <c r="H341" s="693" t="s">
        <v>2185</v>
      </c>
      <c r="I341" s="693" t="s">
        <v>2186</v>
      </c>
      <c r="J341" s="695">
        <v>1353.33</v>
      </c>
      <c r="K341" s="697"/>
      <c r="L341" s="697"/>
    </row>
    <row r="342" spans="2:12" ht="27" x14ac:dyDescent="0.75">
      <c r="B342" s="692" t="s">
        <v>282</v>
      </c>
      <c r="C342" s="693" t="s">
        <v>2187</v>
      </c>
      <c r="D342" s="694" t="s">
        <v>1311</v>
      </c>
      <c r="E342" s="694" t="s">
        <v>328</v>
      </c>
      <c r="F342" s="693" t="s">
        <v>2188</v>
      </c>
      <c r="G342" s="693" t="s">
        <v>2169</v>
      </c>
      <c r="H342" s="693" t="s">
        <v>2170</v>
      </c>
      <c r="I342" s="693" t="s">
        <v>2189</v>
      </c>
      <c r="J342" s="695">
        <v>240</v>
      </c>
      <c r="K342" s="697"/>
      <c r="L342" s="697"/>
    </row>
    <row r="343" spans="2:12" ht="27" x14ac:dyDescent="0.75">
      <c r="B343" s="692" t="s">
        <v>282</v>
      </c>
      <c r="C343" s="693" t="s">
        <v>2190</v>
      </c>
      <c r="D343" s="694" t="s">
        <v>1311</v>
      </c>
      <c r="E343" s="694" t="s">
        <v>328</v>
      </c>
      <c r="F343" s="693" t="s">
        <v>2191</v>
      </c>
      <c r="G343" s="693" t="s">
        <v>2123</v>
      </c>
      <c r="H343" s="693" t="s">
        <v>2192</v>
      </c>
      <c r="I343" s="693" t="s">
        <v>2193</v>
      </c>
      <c r="J343" s="695">
        <v>916.67</v>
      </c>
      <c r="K343" s="697"/>
      <c r="L343" s="697"/>
    </row>
    <row r="344" spans="2:12" ht="54" x14ac:dyDescent="0.75">
      <c r="B344" s="692" t="s">
        <v>282</v>
      </c>
      <c r="C344" s="693" t="s">
        <v>2194</v>
      </c>
      <c r="D344" s="694" t="s">
        <v>1311</v>
      </c>
      <c r="E344" s="694" t="s">
        <v>328</v>
      </c>
      <c r="F344" s="693" t="s">
        <v>2195</v>
      </c>
      <c r="G344" s="693" t="s">
        <v>2064</v>
      </c>
      <c r="H344" s="693" t="s">
        <v>2196</v>
      </c>
      <c r="I344" s="693" t="s">
        <v>2197</v>
      </c>
      <c r="J344" s="695">
        <v>333.33</v>
      </c>
      <c r="K344" s="697"/>
      <c r="L344" s="697"/>
    </row>
    <row r="345" spans="2:12" ht="27" x14ac:dyDescent="0.75">
      <c r="B345" s="692" t="s">
        <v>282</v>
      </c>
      <c r="C345" s="693" t="s">
        <v>2163</v>
      </c>
      <c r="D345" s="694" t="s">
        <v>1311</v>
      </c>
      <c r="E345" s="694" t="s">
        <v>328</v>
      </c>
      <c r="F345" s="693" t="s">
        <v>2198</v>
      </c>
      <c r="G345" s="693" t="s">
        <v>2069</v>
      </c>
      <c r="H345" s="693" t="s">
        <v>2199</v>
      </c>
      <c r="I345" s="693" t="s">
        <v>2200</v>
      </c>
      <c r="J345" s="695">
        <v>541.66999999999996</v>
      </c>
      <c r="K345" s="697"/>
      <c r="L345" s="697"/>
    </row>
    <row r="346" spans="2:12" ht="27" x14ac:dyDescent="0.75">
      <c r="B346" s="692" t="s">
        <v>282</v>
      </c>
      <c r="C346" s="693" t="s">
        <v>2062</v>
      </c>
      <c r="D346" s="694" t="s">
        <v>1311</v>
      </c>
      <c r="E346" s="694" t="s">
        <v>328</v>
      </c>
      <c r="F346" s="693" t="s">
        <v>2201</v>
      </c>
      <c r="G346" s="693" t="s">
        <v>2064</v>
      </c>
      <c r="H346" s="693" t="s">
        <v>2065</v>
      </c>
      <c r="I346" s="693" t="s">
        <v>2202</v>
      </c>
      <c r="J346" s="695">
        <v>2381</v>
      </c>
      <c r="K346" s="697"/>
      <c r="L346" s="697"/>
    </row>
    <row r="347" spans="2:12" ht="27" x14ac:dyDescent="0.75">
      <c r="B347" s="692" t="s">
        <v>282</v>
      </c>
      <c r="C347" s="693" t="s">
        <v>2203</v>
      </c>
      <c r="D347" s="694" t="s">
        <v>1311</v>
      </c>
      <c r="E347" s="694" t="s">
        <v>328</v>
      </c>
      <c r="F347" s="693" t="s">
        <v>2204</v>
      </c>
      <c r="G347" s="693" t="s">
        <v>2101</v>
      </c>
      <c r="H347" s="693" t="s">
        <v>2205</v>
      </c>
      <c r="I347" s="693" t="s">
        <v>2206</v>
      </c>
      <c r="J347" s="695">
        <v>600</v>
      </c>
      <c r="K347" s="697"/>
      <c r="L347" s="697"/>
    </row>
    <row r="348" spans="2:12" ht="27" x14ac:dyDescent="0.75">
      <c r="B348" s="692" t="s">
        <v>282</v>
      </c>
      <c r="C348" s="693" t="s">
        <v>2207</v>
      </c>
      <c r="D348" s="694" t="s">
        <v>1311</v>
      </c>
      <c r="E348" s="694" t="s">
        <v>328</v>
      </c>
      <c r="F348" s="693" t="s">
        <v>2208</v>
      </c>
      <c r="G348" s="693" t="s">
        <v>2064</v>
      </c>
      <c r="H348" s="693" t="s">
        <v>2209</v>
      </c>
      <c r="I348" s="693" t="s">
        <v>2210</v>
      </c>
      <c r="J348" s="695">
        <v>388</v>
      </c>
      <c r="K348" s="697"/>
      <c r="L348" s="697"/>
    </row>
    <row r="349" spans="2:12" ht="27" x14ac:dyDescent="0.75">
      <c r="B349" s="692" t="s">
        <v>282</v>
      </c>
      <c r="C349" s="693" t="s">
        <v>2211</v>
      </c>
      <c r="D349" s="694" t="s">
        <v>1311</v>
      </c>
      <c r="E349" s="694" t="s">
        <v>328</v>
      </c>
      <c r="F349" s="693" t="s">
        <v>2212</v>
      </c>
      <c r="G349" s="693" t="s">
        <v>2114</v>
      </c>
      <c r="H349" s="693" t="s">
        <v>2213</v>
      </c>
      <c r="I349" s="693" t="s">
        <v>2214</v>
      </c>
      <c r="J349" s="695">
        <v>716.12</v>
      </c>
      <c r="K349" s="697"/>
      <c r="L349" s="697"/>
    </row>
    <row r="350" spans="2:12" ht="67.5" x14ac:dyDescent="0.75">
      <c r="B350" s="692" t="s">
        <v>284</v>
      </c>
      <c r="C350" s="704" t="s">
        <v>2215</v>
      </c>
      <c r="D350" s="694" t="s">
        <v>1277</v>
      </c>
      <c r="E350" s="694" t="s">
        <v>328</v>
      </c>
      <c r="F350" s="704" t="s">
        <v>2216</v>
      </c>
      <c r="G350" s="704" t="s">
        <v>2217</v>
      </c>
      <c r="H350" s="704" t="s">
        <v>2218</v>
      </c>
      <c r="I350" s="704" t="s">
        <v>2219</v>
      </c>
      <c r="J350" s="705">
        <v>334221</v>
      </c>
      <c r="K350" s="696"/>
      <c r="L350" s="696"/>
    </row>
    <row r="351" spans="2:12" ht="67.5" x14ac:dyDescent="0.75">
      <c r="B351" s="692" t="s">
        <v>284</v>
      </c>
      <c r="C351" s="704" t="s">
        <v>2215</v>
      </c>
      <c r="D351" s="694" t="s">
        <v>1277</v>
      </c>
      <c r="E351" s="694" t="s">
        <v>328</v>
      </c>
      <c r="F351" s="704" t="s">
        <v>2220</v>
      </c>
      <c r="G351" s="704" t="s">
        <v>2217</v>
      </c>
      <c r="H351" s="704" t="s">
        <v>2221</v>
      </c>
      <c r="I351" s="704" t="s">
        <v>2222</v>
      </c>
      <c r="J351" s="705">
        <v>431501</v>
      </c>
      <c r="K351" s="696"/>
      <c r="L351" s="696"/>
    </row>
    <row r="352" spans="2:12" ht="108" x14ac:dyDescent="0.75">
      <c r="B352" s="706" t="s">
        <v>284</v>
      </c>
      <c r="C352" s="704" t="s">
        <v>2223</v>
      </c>
      <c r="D352" s="707" t="s">
        <v>1277</v>
      </c>
      <c r="E352" s="707" t="s">
        <v>389</v>
      </c>
      <c r="F352" s="693" t="s">
        <v>2224</v>
      </c>
      <c r="G352" s="693" t="s">
        <v>2225</v>
      </c>
      <c r="H352" s="693" t="s">
        <v>2226</v>
      </c>
      <c r="I352" s="693">
        <v>2021</v>
      </c>
      <c r="J352" s="708">
        <v>7000</v>
      </c>
      <c r="K352" s="697"/>
      <c r="L352" s="697"/>
    </row>
    <row r="353" spans="2:12" ht="40.5" x14ac:dyDescent="0.75">
      <c r="B353" s="706" t="s">
        <v>284</v>
      </c>
      <c r="C353" s="693" t="s">
        <v>2227</v>
      </c>
      <c r="D353" s="707" t="s">
        <v>1277</v>
      </c>
      <c r="E353" s="707" t="s">
        <v>389</v>
      </c>
      <c r="F353" s="693" t="s">
        <v>2228</v>
      </c>
      <c r="G353" s="693" t="s">
        <v>2229</v>
      </c>
      <c r="H353" s="693" t="s">
        <v>2230</v>
      </c>
      <c r="I353" s="693">
        <v>2021</v>
      </c>
      <c r="J353" s="708">
        <v>10000</v>
      </c>
      <c r="K353" s="697"/>
      <c r="L353" s="697"/>
    </row>
    <row r="354" spans="2:12" ht="40.5" x14ac:dyDescent="0.75">
      <c r="B354" s="706" t="s">
        <v>284</v>
      </c>
      <c r="C354" s="693" t="s">
        <v>1776</v>
      </c>
      <c r="D354" s="707" t="s">
        <v>1277</v>
      </c>
      <c r="E354" s="707" t="s">
        <v>328</v>
      </c>
      <c r="F354" s="693" t="s">
        <v>2231</v>
      </c>
      <c r="G354" s="693" t="s">
        <v>2232</v>
      </c>
      <c r="H354" s="693" t="s">
        <v>2233</v>
      </c>
      <c r="I354" s="693" t="s">
        <v>1742</v>
      </c>
      <c r="J354" s="708">
        <v>2000</v>
      </c>
      <c r="K354" s="697"/>
      <c r="L354" s="697"/>
    </row>
    <row r="355" spans="2:12" ht="67.5" x14ac:dyDescent="0.75">
      <c r="B355" s="706" t="s">
        <v>284</v>
      </c>
      <c r="C355" s="693" t="s">
        <v>2234</v>
      </c>
      <c r="D355" s="707" t="s">
        <v>1277</v>
      </c>
      <c r="E355" s="707" t="s">
        <v>1300</v>
      </c>
      <c r="F355" s="693" t="s">
        <v>2235</v>
      </c>
      <c r="G355" s="693" t="s">
        <v>2232</v>
      </c>
      <c r="H355" s="693" t="s">
        <v>2236</v>
      </c>
      <c r="I355" s="693" t="s">
        <v>1757</v>
      </c>
      <c r="J355" s="708">
        <v>8328</v>
      </c>
      <c r="K355" s="697"/>
      <c r="L355" s="697"/>
    </row>
    <row r="356" spans="2:12" ht="54" x14ac:dyDescent="0.75">
      <c r="B356" s="706" t="s">
        <v>284</v>
      </c>
      <c r="C356" s="693" t="s">
        <v>2237</v>
      </c>
      <c r="D356" s="707" t="s">
        <v>1277</v>
      </c>
      <c r="E356" s="707" t="s">
        <v>1300</v>
      </c>
      <c r="F356" s="693" t="s">
        <v>2238</v>
      </c>
      <c r="G356" s="693" t="s">
        <v>2232</v>
      </c>
      <c r="H356" s="693" t="s">
        <v>2239</v>
      </c>
      <c r="I356" s="693" t="s">
        <v>1757</v>
      </c>
      <c r="J356" s="708">
        <v>8736</v>
      </c>
      <c r="K356" s="697"/>
      <c r="L356" s="697"/>
    </row>
    <row r="357" spans="2:12" ht="81" x14ac:dyDescent="0.75">
      <c r="B357" s="706" t="s">
        <v>284</v>
      </c>
      <c r="C357" s="693" t="s">
        <v>2240</v>
      </c>
      <c r="D357" s="707" t="s">
        <v>1277</v>
      </c>
      <c r="E357" s="707" t="s">
        <v>1300</v>
      </c>
      <c r="F357" s="693" t="s">
        <v>2241</v>
      </c>
      <c r="G357" s="693" t="s">
        <v>2242</v>
      </c>
      <c r="H357" s="693" t="s">
        <v>2243</v>
      </c>
      <c r="I357" s="693" t="s">
        <v>1766</v>
      </c>
      <c r="J357" s="708">
        <v>81776</v>
      </c>
      <c r="K357" s="697"/>
      <c r="L357" s="697"/>
    </row>
    <row r="358" spans="2:12" ht="40.5" x14ac:dyDescent="0.75">
      <c r="B358" s="706" t="s">
        <v>284</v>
      </c>
      <c r="C358" s="693" t="s">
        <v>2244</v>
      </c>
      <c r="D358" s="707" t="s">
        <v>1277</v>
      </c>
      <c r="E358" s="707" t="s">
        <v>1300</v>
      </c>
      <c r="F358" s="693" t="s">
        <v>2245</v>
      </c>
      <c r="G358" s="693" t="s">
        <v>2246</v>
      </c>
      <c r="H358" s="693" t="s">
        <v>2247</v>
      </c>
      <c r="I358" s="693" t="s">
        <v>2222</v>
      </c>
      <c r="J358" s="708">
        <v>89978</v>
      </c>
      <c r="K358" s="697"/>
      <c r="L358" s="697"/>
    </row>
    <row r="359" spans="2:12" ht="67.5" x14ac:dyDescent="0.75">
      <c r="B359" s="706" t="s">
        <v>284</v>
      </c>
      <c r="C359" s="693" t="s">
        <v>2248</v>
      </c>
      <c r="D359" s="707" t="s">
        <v>1311</v>
      </c>
      <c r="E359" s="707" t="s">
        <v>328</v>
      </c>
      <c r="F359" s="693" t="s">
        <v>2249</v>
      </c>
      <c r="G359" s="693" t="s">
        <v>2250</v>
      </c>
      <c r="H359" s="693" t="s">
        <v>2251</v>
      </c>
      <c r="I359" s="693">
        <v>2021</v>
      </c>
      <c r="J359" s="708">
        <v>600</v>
      </c>
      <c r="K359" s="697"/>
      <c r="L359" s="697"/>
    </row>
    <row r="360" spans="2:12" ht="40.5" x14ac:dyDescent="0.75">
      <c r="B360" s="706" t="s">
        <v>284</v>
      </c>
      <c r="C360" s="693" t="s">
        <v>2252</v>
      </c>
      <c r="D360" s="707" t="s">
        <v>1311</v>
      </c>
      <c r="E360" s="707" t="s">
        <v>328</v>
      </c>
      <c r="F360" s="693" t="s">
        <v>2253</v>
      </c>
      <c r="G360" s="693" t="s">
        <v>2254</v>
      </c>
      <c r="H360" s="693" t="s">
        <v>2255</v>
      </c>
      <c r="I360" s="693">
        <v>2021</v>
      </c>
      <c r="J360" s="708">
        <v>1062</v>
      </c>
      <c r="K360" s="697"/>
      <c r="L360" s="697"/>
    </row>
    <row r="361" spans="2:12" ht="27" x14ac:dyDescent="0.75">
      <c r="B361" s="706" t="s">
        <v>284</v>
      </c>
      <c r="C361" s="693" t="s">
        <v>2256</v>
      </c>
      <c r="D361" s="707" t="s">
        <v>1311</v>
      </c>
      <c r="E361" s="707" t="s">
        <v>328</v>
      </c>
      <c r="F361" s="693" t="s">
        <v>2257</v>
      </c>
      <c r="G361" s="693" t="s">
        <v>2258</v>
      </c>
      <c r="H361" s="693" t="s">
        <v>2259</v>
      </c>
      <c r="I361" s="693">
        <v>2021</v>
      </c>
      <c r="J361" s="708">
        <v>22500</v>
      </c>
      <c r="K361" s="697"/>
      <c r="L361" s="697"/>
    </row>
    <row r="362" spans="2:12" ht="40.5" x14ac:dyDescent="0.75">
      <c r="B362" s="706" t="s">
        <v>284</v>
      </c>
      <c r="C362" s="693" t="s">
        <v>2244</v>
      </c>
      <c r="D362" s="707" t="s">
        <v>1311</v>
      </c>
      <c r="E362" s="707" t="s">
        <v>328</v>
      </c>
      <c r="F362" s="693" t="s">
        <v>2260</v>
      </c>
      <c r="G362" s="693" t="s">
        <v>2261</v>
      </c>
      <c r="H362" s="693" t="s">
        <v>2262</v>
      </c>
      <c r="I362" s="693">
        <v>2021</v>
      </c>
      <c r="J362" s="708">
        <v>3120</v>
      </c>
      <c r="K362" s="697"/>
      <c r="L362" s="697"/>
    </row>
    <row r="363" spans="2:12" ht="40.5" x14ac:dyDescent="0.75">
      <c r="B363" s="706" t="s">
        <v>284</v>
      </c>
      <c r="C363" s="693" t="s">
        <v>1027</v>
      </c>
      <c r="D363" s="707" t="s">
        <v>1311</v>
      </c>
      <c r="E363" s="707" t="s">
        <v>328</v>
      </c>
      <c r="F363" s="693" t="s">
        <v>2263</v>
      </c>
      <c r="G363" s="693" t="s">
        <v>2258</v>
      </c>
      <c r="H363" s="693" t="s">
        <v>2264</v>
      </c>
      <c r="I363" s="693">
        <v>2021</v>
      </c>
      <c r="J363" s="708">
        <v>67020</v>
      </c>
      <c r="K363" s="697"/>
      <c r="L363" s="697"/>
    </row>
    <row r="364" spans="2:12" ht="40.5" x14ac:dyDescent="0.75">
      <c r="B364" s="706" t="s">
        <v>284</v>
      </c>
      <c r="C364" s="693" t="s">
        <v>2265</v>
      </c>
      <c r="D364" s="707" t="s">
        <v>1311</v>
      </c>
      <c r="E364" s="707" t="s">
        <v>328</v>
      </c>
      <c r="F364" s="693" t="s">
        <v>2266</v>
      </c>
      <c r="G364" s="693" t="s">
        <v>2267</v>
      </c>
      <c r="H364" s="693" t="s">
        <v>2268</v>
      </c>
      <c r="I364" s="693">
        <v>2020</v>
      </c>
      <c r="J364" s="708">
        <v>7400</v>
      </c>
      <c r="K364" s="697"/>
      <c r="L364" s="697"/>
    </row>
    <row r="365" spans="2:12" ht="40.5" x14ac:dyDescent="0.75">
      <c r="B365" s="706" t="s">
        <v>284</v>
      </c>
      <c r="C365" s="693" t="s">
        <v>1027</v>
      </c>
      <c r="D365" s="707" t="s">
        <v>1311</v>
      </c>
      <c r="E365" s="707" t="s">
        <v>328</v>
      </c>
      <c r="F365" s="693" t="s">
        <v>2269</v>
      </c>
      <c r="G365" s="693" t="s">
        <v>2270</v>
      </c>
      <c r="H365" s="693" t="s">
        <v>2271</v>
      </c>
      <c r="I365" s="693" t="s">
        <v>2272</v>
      </c>
      <c r="J365" s="708">
        <v>50400</v>
      </c>
      <c r="K365" s="697"/>
      <c r="L365" s="697"/>
    </row>
    <row r="366" spans="2:12" ht="67.5" x14ac:dyDescent="0.75">
      <c r="B366" s="706" t="s">
        <v>284</v>
      </c>
      <c r="C366" s="693" t="s">
        <v>2273</v>
      </c>
      <c r="D366" s="707" t="s">
        <v>1311</v>
      </c>
      <c r="E366" s="707" t="s">
        <v>328</v>
      </c>
      <c r="F366" s="693" t="s">
        <v>2274</v>
      </c>
      <c r="G366" s="693" t="s">
        <v>2275</v>
      </c>
      <c r="H366" s="693" t="s">
        <v>2276</v>
      </c>
      <c r="I366" s="693">
        <v>2021</v>
      </c>
      <c r="J366" s="708">
        <v>5837</v>
      </c>
      <c r="K366" s="697"/>
      <c r="L366" s="697"/>
    </row>
    <row r="367" spans="2:12" ht="67.5" x14ac:dyDescent="0.75">
      <c r="B367" s="706" t="s">
        <v>284</v>
      </c>
      <c r="C367" s="693" t="s">
        <v>2273</v>
      </c>
      <c r="D367" s="707" t="s">
        <v>1311</v>
      </c>
      <c r="E367" s="707" t="s">
        <v>328</v>
      </c>
      <c r="F367" s="693" t="s">
        <v>2277</v>
      </c>
      <c r="G367" s="693" t="s">
        <v>2275</v>
      </c>
      <c r="H367" s="693" t="s">
        <v>2276</v>
      </c>
      <c r="I367" s="693">
        <v>2021</v>
      </c>
      <c r="J367" s="708">
        <v>2599</v>
      </c>
      <c r="K367" s="697"/>
      <c r="L367" s="697"/>
    </row>
    <row r="368" spans="2:12" ht="67.5" x14ac:dyDescent="0.75">
      <c r="B368" s="706" t="s">
        <v>284</v>
      </c>
      <c r="C368" s="693" t="s">
        <v>2273</v>
      </c>
      <c r="D368" s="707" t="s">
        <v>1311</v>
      </c>
      <c r="E368" s="707" t="s">
        <v>328</v>
      </c>
      <c r="F368" s="693" t="s">
        <v>2278</v>
      </c>
      <c r="G368" s="693" t="s">
        <v>2275</v>
      </c>
      <c r="H368" s="693" t="s">
        <v>2276</v>
      </c>
      <c r="I368" s="693">
        <v>2021</v>
      </c>
      <c r="J368" s="708">
        <v>2622</v>
      </c>
      <c r="K368" s="697"/>
      <c r="L368" s="697"/>
    </row>
    <row r="369" spans="2:12" ht="54" x14ac:dyDescent="0.75">
      <c r="B369" s="706" t="s">
        <v>284</v>
      </c>
      <c r="C369" s="693" t="s">
        <v>2279</v>
      </c>
      <c r="D369" s="707" t="s">
        <v>1311</v>
      </c>
      <c r="E369" s="707" t="s">
        <v>1300</v>
      </c>
      <c r="F369" s="693">
        <v>350046257</v>
      </c>
      <c r="G369" s="693" t="s">
        <v>2280</v>
      </c>
      <c r="H369" s="693" t="s">
        <v>2281</v>
      </c>
      <c r="I369" s="693">
        <v>2021</v>
      </c>
      <c r="J369" s="708">
        <v>800</v>
      </c>
      <c r="K369" s="697"/>
      <c r="L369" s="697"/>
    </row>
    <row r="370" spans="2:12" ht="27" x14ac:dyDescent="0.75">
      <c r="B370" s="706" t="s">
        <v>284</v>
      </c>
      <c r="C370" s="693" t="s">
        <v>2282</v>
      </c>
      <c r="D370" s="707" t="s">
        <v>1311</v>
      </c>
      <c r="E370" s="707" t="s">
        <v>1300</v>
      </c>
      <c r="F370" s="693" t="s">
        <v>2283</v>
      </c>
      <c r="G370" s="693" t="s">
        <v>2284</v>
      </c>
      <c r="H370" s="693" t="s">
        <v>2285</v>
      </c>
      <c r="I370" s="693">
        <v>2021</v>
      </c>
      <c r="J370" s="708">
        <v>9800</v>
      </c>
      <c r="K370" s="697"/>
      <c r="L370" s="697"/>
    </row>
    <row r="371" spans="2:12" ht="27" x14ac:dyDescent="0.75">
      <c r="B371" s="706" t="s">
        <v>284</v>
      </c>
      <c r="C371" s="693" t="s">
        <v>2282</v>
      </c>
      <c r="D371" s="707" t="s">
        <v>1277</v>
      </c>
      <c r="E371" s="707" t="s">
        <v>1300</v>
      </c>
      <c r="F371" s="693" t="s">
        <v>2286</v>
      </c>
      <c r="G371" s="693" t="s">
        <v>2284</v>
      </c>
      <c r="H371" s="693" t="s">
        <v>2287</v>
      </c>
      <c r="I371" s="693" t="s">
        <v>2288</v>
      </c>
      <c r="J371" s="708">
        <v>4725</v>
      </c>
      <c r="K371" s="697"/>
      <c r="L371" s="697"/>
    </row>
    <row r="372" spans="2:12" ht="40.5" x14ac:dyDescent="0.75">
      <c r="B372" s="706" t="s">
        <v>284</v>
      </c>
      <c r="C372" s="693" t="s">
        <v>2135</v>
      </c>
      <c r="D372" s="707" t="s">
        <v>1311</v>
      </c>
      <c r="E372" s="707" t="s">
        <v>328</v>
      </c>
      <c r="F372" s="693" t="s">
        <v>2289</v>
      </c>
      <c r="G372" s="693" t="s">
        <v>2290</v>
      </c>
      <c r="H372" s="693" t="s">
        <v>2291</v>
      </c>
      <c r="I372" s="693">
        <v>2021</v>
      </c>
      <c r="J372" s="708">
        <v>3948</v>
      </c>
      <c r="K372" s="697"/>
      <c r="L372" s="697"/>
    </row>
    <row r="373" spans="2:12" ht="40.5" x14ac:dyDescent="0.75">
      <c r="B373" s="706" t="s">
        <v>284</v>
      </c>
      <c r="C373" s="693" t="s">
        <v>2292</v>
      </c>
      <c r="D373" s="707" t="s">
        <v>1311</v>
      </c>
      <c r="E373" s="707" t="s">
        <v>328</v>
      </c>
      <c r="F373" s="693" t="s">
        <v>2293</v>
      </c>
      <c r="G373" s="693" t="s">
        <v>2275</v>
      </c>
      <c r="H373" s="693" t="s">
        <v>2294</v>
      </c>
      <c r="I373" s="693">
        <v>2021</v>
      </c>
      <c r="J373" s="708">
        <v>108</v>
      </c>
      <c r="K373" s="697"/>
      <c r="L373" s="697"/>
    </row>
    <row r="374" spans="2:12" ht="40.5" x14ac:dyDescent="0.75">
      <c r="B374" s="706" t="s">
        <v>284</v>
      </c>
      <c r="C374" s="693" t="s">
        <v>2295</v>
      </c>
      <c r="D374" s="707" t="s">
        <v>1311</v>
      </c>
      <c r="E374" s="707" t="s">
        <v>328</v>
      </c>
      <c r="F374" s="693" t="s">
        <v>2296</v>
      </c>
      <c r="G374" s="693" t="s">
        <v>2297</v>
      </c>
      <c r="H374" s="693" t="s">
        <v>2298</v>
      </c>
      <c r="I374" s="693" t="s">
        <v>2272</v>
      </c>
      <c r="J374" s="708">
        <v>3840</v>
      </c>
      <c r="K374" s="697"/>
      <c r="L374" s="697"/>
    </row>
    <row r="375" spans="2:12" ht="40.5" x14ac:dyDescent="0.75">
      <c r="B375" s="706" t="s">
        <v>284</v>
      </c>
      <c r="C375" s="693" t="s">
        <v>2299</v>
      </c>
      <c r="D375" s="707" t="s">
        <v>1311</v>
      </c>
      <c r="E375" s="707" t="s">
        <v>328</v>
      </c>
      <c r="F375" s="709" t="s">
        <v>2300</v>
      </c>
      <c r="G375" s="693" t="s">
        <v>2301</v>
      </c>
      <c r="H375" s="693" t="s">
        <v>2302</v>
      </c>
      <c r="I375" s="693">
        <v>2021</v>
      </c>
      <c r="J375" s="708">
        <v>17100</v>
      </c>
      <c r="K375" s="697"/>
      <c r="L375" s="697"/>
    </row>
    <row r="376" spans="2:12" ht="27" x14ac:dyDescent="0.75">
      <c r="B376" s="710" t="s">
        <v>286</v>
      </c>
      <c r="C376" s="711" t="s">
        <v>2303</v>
      </c>
      <c r="D376" s="712" t="s">
        <v>1311</v>
      </c>
      <c r="E376" s="713" t="s">
        <v>328</v>
      </c>
      <c r="F376" s="714" t="s">
        <v>2304</v>
      </c>
      <c r="G376" s="715" t="s">
        <v>2305</v>
      </c>
      <c r="H376" s="715" t="s">
        <v>2306</v>
      </c>
      <c r="I376" s="716" t="s">
        <v>2307</v>
      </c>
      <c r="J376" s="717">
        <v>290</v>
      </c>
      <c r="K376" s="718"/>
      <c r="L376" s="718"/>
    </row>
    <row r="377" spans="2:12" ht="27" x14ac:dyDescent="0.75">
      <c r="B377" s="710" t="s">
        <v>286</v>
      </c>
      <c r="C377" s="711" t="s">
        <v>2308</v>
      </c>
      <c r="D377" s="712" t="s">
        <v>1311</v>
      </c>
      <c r="E377" s="713" t="s">
        <v>328</v>
      </c>
      <c r="F377" s="714" t="s">
        <v>2309</v>
      </c>
      <c r="G377" s="715" t="s">
        <v>2310</v>
      </c>
      <c r="H377" s="715" t="s">
        <v>2311</v>
      </c>
      <c r="I377" s="716" t="s">
        <v>2312</v>
      </c>
      <c r="J377" s="717">
        <v>700</v>
      </c>
      <c r="K377" s="719"/>
      <c r="L377" s="719"/>
    </row>
    <row r="378" spans="2:12" ht="40.5" x14ac:dyDescent="0.75">
      <c r="B378" s="710" t="s">
        <v>286</v>
      </c>
      <c r="C378" s="711" t="s">
        <v>2313</v>
      </c>
      <c r="D378" s="712" t="s">
        <v>1311</v>
      </c>
      <c r="E378" s="713" t="s">
        <v>328</v>
      </c>
      <c r="F378" s="714" t="s">
        <v>2314</v>
      </c>
      <c r="G378" s="715" t="s">
        <v>2315</v>
      </c>
      <c r="H378" s="715" t="s">
        <v>2306</v>
      </c>
      <c r="I378" s="716" t="s">
        <v>2316</v>
      </c>
      <c r="J378" s="717">
        <v>233.33</v>
      </c>
      <c r="K378" s="719"/>
      <c r="L378" s="719"/>
    </row>
    <row r="379" spans="2:12" ht="27" x14ac:dyDescent="0.75">
      <c r="B379" s="710" t="s">
        <v>286</v>
      </c>
      <c r="C379" s="720" t="s">
        <v>2317</v>
      </c>
      <c r="D379" s="712" t="s">
        <v>1311</v>
      </c>
      <c r="E379" s="713" t="s">
        <v>328</v>
      </c>
      <c r="F379" s="721" t="s">
        <v>2318</v>
      </c>
      <c r="G379" s="722" t="s">
        <v>2319</v>
      </c>
      <c r="H379" s="722" t="s">
        <v>2317</v>
      </c>
      <c r="I379" s="722" t="s">
        <v>2120</v>
      </c>
      <c r="J379" s="723">
        <v>25562.68</v>
      </c>
      <c r="K379" s="719"/>
      <c r="L379" s="719"/>
    </row>
    <row r="380" spans="2:12" ht="81" x14ac:dyDescent="0.75">
      <c r="B380" s="710" t="s">
        <v>286</v>
      </c>
      <c r="C380" s="720" t="s">
        <v>2320</v>
      </c>
      <c r="D380" s="712" t="s">
        <v>1311</v>
      </c>
      <c r="E380" s="713" t="s">
        <v>328</v>
      </c>
      <c r="F380" s="722" t="s">
        <v>2321</v>
      </c>
      <c r="G380" s="722" t="s">
        <v>2322</v>
      </c>
      <c r="H380" s="722" t="s">
        <v>2323</v>
      </c>
      <c r="I380" s="722" t="s">
        <v>2120</v>
      </c>
      <c r="J380" s="723">
        <v>13859.48</v>
      </c>
      <c r="K380" s="719"/>
      <c r="L380" s="719"/>
    </row>
    <row r="381" spans="2:12" ht="40.5" x14ac:dyDescent="0.75">
      <c r="B381" s="710" t="s">
        <v>286</v>
      </c>
      <c r="C381" s="720" t="s">
        <v>2324</v>
      </c>
      <c r="D381" s="712" t="s">
        <v>1311</v>
      </c>
      <c r="E381" s="713" t="s">
        <v>328</v>
      </c>
      <c r="F381" s="722" t="s">
        <v>2325</v>
      </c>
      <c r="G381" s="722" t="s">
        <v>2326</v>
      </c>
      <c r="H381" s="722" t="s">
        <v>2327</v>
      </c>
      <c r="I381" s="722" t="s">
        <v>2328</v>
      </c>
      <c r="J381" s="723">
        <v>3733.32</v>
      </c>
      <c r="K381" s="719"/>
      <c r="L381" s="719"/>
    </row>
    <row r="382" spans="2:12" ht="27" x14ac:dyDescent="0.75">
      <c r="B382" s="710" t="s">
        <v>286</v>
      </c>
      <c r="C382" s="720" t="s">
        <v>2303</v>
      </c>
      <c r="D382" s="712" t="s">
        <v>1311</v>
      </c>
      <c r="E382" s="713" t="s">
        <v>328</v>
      </c>
      <c r="F382" s="722" t="s">
        <v>2329</v>
      </c>
      <c r="G382" s="722" t="s">
        <v>2305</v>
      </c>
      <c r="H382" s="722" t="s">
        <v>2306</v>
      </c>
      <c r="I382" s="722" t="s">
        <v>2330</v>
      </c>
      <c r="J382" s="723">
        <v>553.33000000000004</v>
      </c>
      <c r="K382" s="719"/>
      <c r="L382" s="719"/>
    </row>
    <row r="383" spans="2:12" ht="27" x14ac:dyDescent="0.75">
      <c r="B383" s="710" t="s">
        <v>286</v>
      </c>
      <c r="C383" s="711" t="s">
        <v>1978</v>
      </c>
      <c r="D383" s="724" t="s">
        <v>1277</v>
      </c>
      <c r="E383" s="724" t="s">
        <v>1300</v>
      </c>
      <c r="F383" s="722" t="s">
        <v>2331</v>
      </c>
      <c r="G383" s="725" t="s">
        <v>2332</v>
      </c>
      <c r="H383" s="722" t="s">
        <v>2333</v>
      </c>
      <c r="I383" s="715" t="s">
        <v>2334</v>
      </c>
      <c r="J383" s="717">
        <v>170</v>
      </c>
      <c r="K383" s="719"/>
      <c r="L383" s="719"/>
    </row>
    <row r="384" spans="2:12" ht="27" x14ac:dyDescent="0.75">
      <c r="B384" s="710" t="s">
        <v>286</v>
      </c>
      <c r="C384" s="711" t="s">
        <v>1978</v>
      </c>
      <c r="D384" s="724" t="s">
        <v>1277</v>
      </c>
      <c r="E384" s="724" t="s">
        <v>1300</v>
      </c>
      <c r="F384" s="722" t="s">
        <v>2331</v>
      </c>
      <c r="G384" s="725" t="s">
        <v>2335</v>
      </c>
      <c r="H384" s="722" t="s">
        <v>2333</v>
      </c>
      <c r="I384" s="715" t="s">
        <v>2334</v>
      </c>
      <c r="J384" s="717">
        <v>170</v>
      </c>
      <c r="K384" s="719"/>
      <c r="L384" s="719"/>
    </row>
    <row r="385" spans="2:12" ht="27" x14ac:dyDescent="0.75">
      <c r="B385" s="710" t="s">
        <v>286</v>
      </c>
      <c r="C385" s="711" t="s">
        <v>1978</v>
      </c>
      <c r="D385" s="724" t="s">
        <v>1277</v>
      </c>
      <c r="E385" s="724" t="s">
        <v>1300</v>
      </c>
      <c r="F385" s="722" t="s">
        <v>2336</v>
      </c>
      <c r="G385" s="725" t="s">
        <v>2335</v>
      </c>
      <c r="H385" s="722" t="s">
        <v>2333</v>
      </c>
      <c r="I385" s="715" t="s">
        <v>2337</v>
      </c>
      <c r="J385" s="717">
        <v>737</v>
      </c>
      <c r="K385" s="719"/>
      <c r="L385" s="719"/>
    </row>
    <row r="386" spans="2:12" ht="40.5" x14ac:dyDescent="0.75">
      <c r="B386" s="710" t="s">
        <v>286</v>
      </c>
      <c r="C386" s="711" t="s">
        <v>1978</v>
      </c>
      <c r="D386" s="724" t="s">
        <v>1277</v>
      </c>
      <c r="E386" s="724" t="s">
        <v>1300</v>
      </c>
      <c r="F386" s="722" t="s">
        <v>2338</v>
      </c>
      <c r="G386" s="725" t="s">
        <v>2339</v>
      </c>
      <c r="H386" s="722" t="s">
        <v>2333</v>
      </c>
      <c r="I386" s="715" t="s">
        <v>2340</v>
      </c>
      <c r="J386" s="717">
        <v>353</v>
      </c>
      <c r="K386" s="719"/>
      <c r="L386" s="719"/>
    </row>
    <row r="387" spans="2:12" ht="40.5" x14ac:dyDescent="0.75">
      <c r="B387" s="710" t="s">
        <v>286</v>
      </c>
      <c r="C387" s="711" t="s">
        <v>1978</v>
      </c>
      <c r="D387" s="724" t="s">
        <v>1277</v>
      </c>
      <c r="E387" s="724" t="s">
        <v>1300</v>
      </c>
      <c r="F387" s="722" t="s">
        <v>2338</v>
      </c>
      <c r="G387" s="725" t="s">
        <v>2339</v>
      </c>
      <c r="H387" s="722" t="s">
        <v>2333</v>
      </c>
      <c r="I387" s="715" t="s">
        <v>2341</v>
      </c>
      <c r="J387" s="717">
        <v>352</v>
      </c>
      <c r="K387" s="719"/>
      <c r="L387" s="719"/>
    </row>
    <row r="388" spans="2:12" ht="40.5" x14ac:dyDescent="0.75">
      <c r="B388" s="710" t="s">
        <v>286</v>
      </c>
      <c r="C388" s="711" t="s">
        <v>1978</v>
      </c>
      <c r="D388" s="724" t="s">
        <v>1277</v>
      </c>
      <c r="E388" s="724" t="s">
        <v>1300</v>
      </c>
      <c r="F388" s="722" t="s">
        <v>2342</v>
      </c>
      <c r="G388" s="725" t="s">
        <v>2339</v>
      </c>
      <c r="H388" s="722" t="s">
        <v>2333</v>
      </c>
      <c r="I388" s="715" t="s">
        <v>2343</v>
      </c>
      <c r="J388" s="717">
        <v>657</v>
      </c>
      <c r="K388" s="719"/>
      <c r="L388" s="719"/>
    </row>
    <row r="389" spans="2:12" ht="27" x14ac:dyDescent="0.75">
      <c r="B389" s="710" t="s">
        <v>286</v>
      </c>
      <c r="C389" s="711" t="s">
        <v>1978</v>
      </c>
      <c r="D389" s="724" t="s">
        <v>1277</v>
      </c>
      <c r="E389" s="724" t="s">
        <v>1300</v>
      </c>
      <c r="F389" s="722" t="s">
        <v>2342</v>
      </c>
      <c r="G389" s="725" t="s">
        <v>2344</v>
      </c>
      <c r="H389" s="722" t="s">
        <v>2333</v>
      </c>
      <c r="I389" s="715" t="s">
        <v>2343</v>
      </c>
      <c r="J389" s="717">
        <v>657</v>
      </c>
      <c r="K389" s="719"/>
      <c r="L389" s="719"/>
    </row>
    <row r="390" spans="2:12" ht="27" x14ac:dyDescent="0.75">
      <c r="B390" s="710" t="s">
        <v>286</v>
      </c>
      <c r="C390" s="711" t="s">
        <v>1978</v>
      </c>
      <c r="D390" s="724" t="s">
        <v>1277</v>
      </c>
      <c r="E390" s="724" t="s">
        <v>1300</v>
      </c>
      <c r="F390" s="722" t="s">
        <v>2345</v>
      </c>
      <c r="G390" s="725" t="s">
        <v>2346</v>
      </c>
      <c r="H390" s="722" t="s">
        <v>2333</v>
      </c>
      <c r="I390" s="715" t="s">
        <v>2347</v>
      </c>
      <c r="J390" s="717">
        <v>320</v>
      </c>
      <c r="K390" s="719"/>
      <c r="L390" s="719"/>
    </row>
    <row r="391" spans="2:12" ht="40.5" x14ac:dyDescent="0.75">
      <c r="B391" s="710" t="s">
        <v>286</v>
      </c>
      <c r="C391" s="711" t="s">
        <v>1978</v>
      </c>
      <c r="D391" s="724" t="s">
        <v>1277</v>
      </c>
      <c r="E391" s="724" t="s">
        <v>1300</v>
      </c>
      <c r="F391" s="722" t="s">
        <v>2348</v>
      </c>
      <c r="G391" s="725" t="s">
        <v>2332</v>
      </c>
      <c r="H391" s="722" t="s">
        <v>2333</v>
      </c>
      <c r="I391" s="715" t="s">
        <v>2349</v>
      </c>
      <c r="J391" s="717">
        <v>352</v>
      </c>
      <c r="K391" s="719"/>
      <c r="L391" s="719"/>
    </row>
    <row r="392" spans="2:12" ht="40.5" x14ac:dyDescent="0.75">
      <c r="B392" s="710" t="s">
        <v>286</v>
      </c>
      <c r="C392" s="711" t="s">
        <v>1978</v>
      </c>
      <c r="D392" s="724" t="s">
        <v>1277</v>
      </c>
      <c r="E392" s="724" t="s">
        <v>1300</v>
      </c>
      <c r="F392" s="722" t="s">
        <v>2348</v>
      </c>
      <c r="G392" s="725" t="s">
        <v>2350</v>
      </c>
      <c r="H392" s="722" t="s">
        <v>2333</v>
      </c>
      <c r="I392" s="715" t="s">
        <v>2349</v>
      </c>
      <c r="J392" s="717">
        <v>352</v>
      </c>
      <c r="K392" s="719"/>
      <c r="L392" s="719"/>
    </row>
    <row r="393" spans="2:12" ht="40.5" x14ac:dyDescent="0.75">
      <c r="B393" s="710" t="s">
        <v>286</v>
      </c>
      <c r="C393" s="711" t="s">
        <v>1978</v>
      </c>
      <c r="D393" s="724" t="s">
        <v>1277</v>
      </c>
      <c r="E393" s="724" t="s">
        <v>1300</v>
      </c>
      <c r="F393" s="722" t="s">
        <v>2351</v>
      </c>
      <c r="G393" s="725" t="s">
        <v>2339</v>
      </c>
      <c r="H393" s="722" t="s">
        <v>2333</v>
      </c>
      <c r="I393" s="715" t="s">
        <v>2352</v>
      </c>
      <c r="J393" s="717">
        <v>356</v>
      </c>
      <c r="K393" s="719"/>
      <c r="L393" s="719"/>
    </row>
    <row r="394" spans="2:12" ht="27" x14ac:dyDescent="0.75">
      <c r="B394" s="710" t="s">
        <v>286</v>
      </c>
      <c r="C394" s="711" t="s">
        <v>1978</v>
      </c>
      <c r="D394" s="724" t="s">
        <v>1277</v>
      </c>
      <c r="E394" s="724" t="s">
        <v>1300</v>
      </c>
      <c r="F394" s="722" t="s">
        <v>2351</v>
      </c>
      <c r="G394" s="725" t="s">
        <v>2353</v>
      </c>
      <c r="H394" s="722" t="s">
        <v>2333</v>
      </c>
      <c r="I394" s="715" t="s">
        <v>2354</v>
      </c>
      <c r="J394" s="717">
        <v>507</v>
      </c>
      <c r="K394" s="719"/>
      <c r="L394" s="719"/>
    </row>
    <row r="395" spans="2:12" ht="27" x14ac:dyDescent="0.75">
      <c r="B395" s="710" t="s">
        <v>286</v>
      </c>
      <c r="C395" s="726" t="s">
        <v>1978</v>
      </c>
      <c r="D395" s="727" t="s">
        <v>1277</v>
      </c>
      <c r="E395" s="724" t="s">
        <v>1300</v>
      </c>
      <c r="F395" s="721" t="s">
        <v>2355</v>
      </c>
      <c r="G395" s="728" t="s">
        <v>2356</v>
      </c>
      <c r="H395" s="722" t="s">
        <v>2333</v>
      </c>
      <c r="I395" s="715" t="s">
        <v>2357</v>
      </c>
      <c r="J395" s="729">
        <v>470</v>
      </c>
      <c r="K395" s="719"/>
      <c r="L395" s="719"/>
    </row>
    <row r="396" spans="2:12" ht="27" x14ac:dyDescent="0.75">
      <c r="B396" s="710" t="s">
        <v>286</v>
      </c>
      <c r="C396" s="711" t="s">
        <v>1978</v>
      </c>
      <c r="D396" s="724" t="s">
        <v>1277</v>
      </c>
      <c r="E396" s="724" t="s">
        <v>1300</v>
      </c>
      <c r="F396" s="730" t="s">
        <v>2355</v>
      </c>
      <c r="G396" s="715" t="s">
        <v>2358</v>
      </c>
      <c r="H396" s="722" t="s">
        <v>2333</v>
      </c>
      <c r="I396" s="715" t="s">
        <v>2357</v>
      </c>
      <c r="J396" s="729">
        <v>470</v>
      </c>
      <c r="K396" s="719"/>
      <c r="L396" s="719"/>
    </row>
    <row r="397" spans="2:12" ht="27" x14ac:dyDescent="0.75">
      <c r="B397" s="710" t="s">
        <v>286</v>
      </c>
      <c r="C397" s="711" t="s">
        <v>1978</v>
      </c>
      <c r="D397" s="724" t="s">
        <v>1277</v>
      </c>
      <c r="E397" s="724" t="s">
        <v>1300</v>
      </c>
      <c r="F397" s="715" t="s">
        <v>2359</v>
      </c>
      <c r="G397" s="715" t="s">
        <v>2360</v>
      </c>
      <c r="H397" s="722" t="s">
        <v>2333</v>
      </c>
      <c r="I397" s="715" t="s">
        <v>2361</v>
      </c>
      <c r="J397" s="729">
        <v>470</v>
      </c>
      <c r="K397" s="719"/>
      <c r="L397" s="719"/>
    </row>
    <row r="398" spans="2:12" ht="27" x14ac:dyDescent="0.75">
      <c r="B398" s="710" t="s">
        <v>286</v>
      </c>
      <c r="C398" s="711" t="s">
        <v>1978</v>
      </c>
      <c r="D398" s="724" t="s">
        <v>1277</v>
      </c>
      <c r="E398" s="724" t="s">
        <v>1300</v>
      </c>
      <c r="F398" s="715" t="s">
        <v>2359</v>
      </c>
      <c r="G398" s="715" t="s">
        <v>2362</v>
      </c>
      <c r="H398" s="722" t="s">
        <v>2333</v>
      </c>
      <c r="I398" s="715" t="s">
        <v>2361</v>
      </c>
      <c r="J398" s="729">
        <v>470</v>
      </c>
      <c r="K398" s="719"/>
      <c r="L398" s="719"/>
    </row>
    <row r="399" spans="2:12" ht="27" x14ac:dyDescent="0.75">
      <c r="B399" s="710" t="s">
        <v>286</v>
      </c>
      <c r="C399" s="711" t="s">
        <v>1978</v>
      </c>
      <c r="D399" s="724" t="s">
        <v>1277</v>
      </c>
      <c r="E399" s="724" t="s">
        <v>1300</v>
      </c>
      <c r="F399" s="715" t="s">
        <v>2363</v>
      </c>
      <c r="G399" s="715" t="s">
        <v>2364</v>
      </c>
      <c r="H399" s="722" t="s">
        <v>2333</v>
      </c>
      <c r="I399" s="715" t="s">
        <v>2365</v>
      </c>
      <c r="J399" s="729">
        <v>470</v>
      </c>
      <c r="K399" s="719"/>
      <c r="L399" s="719"/>
    </row>
    <row r="400" spans="2:12" ht="27" x14ac:dyDescent="0.75">
      <c r="B400" s="710" t="s">
        <v>286</v>
      </c>
      <c r="C400" s="711" t="s">
        <v>1978</v>
      </c>
      <c r="D400" s="724" t="s">
        <v>1277</v>
      </c>
      <c r="E400" s="724" t="s">
        <v>1300</v>
      </c>
      <c r="F400" s="728" t="s">
        <v>2351</v>
      </c>
      <c r="G400" s="715" t="s">
        <v>2366</v>
      </c>
      <c r="H400" s="722" t="s">
        <v>2333</v>
      </c>
      <c r="I400" s="715" t="s">
        <v>2367</v>
      </c>
      <c r="J400" s="729">
        <v>470</v>
      </c>
      <c r="K400" s="719"/>
      <c r="L400" s="719"/>
    </row>
    <row r="401" spans="2:12" ht="27" x14ac:dyDescent="0.75">
      <c r="B401" s="710" t="s">
        <v>286</v>
      </c>
      <c r="C401" s="711" t="s">
        <v>1978</v>
      </c>
      <c r="D401" s="724" t="s">
        <v>1277</v>
      </c>
      <c r="E401" s="724" t="s">
        <v>1300</v>
      </c>
      <c r="F401" s="728" t="s">
        <v>2368</v>
      </c>
      <c r="G401" s="715" t="s">
        <v>2369</v>
      </c>
      <c r="H401" s="722" t="s">
        <v>2333</v>
      </c>
      <c r="I401" s="715" t="s">
        <v>2367</v>
      </c>
      <c r="J401" s="729">
        <v>470</v>
      </c>
      <c r="K401" s="719"/>
      <c r="L401" s="719"/>
    </row>
    <row r="402" spans="2:12" ht="27" x14ac:dyDescent="0.75">
      <c r="B402" s="710" t="s">
        <v>286</v>
      </c>
      <c r="C402" s="711" t="s">
        <v>1978</v>
      </c>
      <c r="D402" s="724" t="s">
        <v>1277</v>
      </c>
      <c r="E402" s="724" t="s">
        <v>1300</v>
      </c>
      <c r="F402" s="728" t="s">
        <v>2363</v>
      </c>
      <c r="G402" s="715" t="s">
        <v>2370</v>
      </c>
      <c r="H402" s="722" t="s">
        <v>2333</v>
      </c>
      <c r="I402" s="715" t="s">
        <v>2367</v>
      </c>
      <c r="J402" s="729">
        <v>280</v>
      </c>
      <c r="K402" s="719"/>
      <c r="L402" s="719"/>
    </row>
    <row r="403" spans="2:12" ht="27" x14ac:dyDescent="0.75">
      <c r="B403" s="710" t="s">
        <v>286</v>
      </c>
      <c r="C403" s="711" t="s">
        <v>1978</v>
      </c>
      <c r="D403" s="724" t="s">
        <v>1277</v>
      </c>
      <c r="E403" s="724" t="s">
        <v>1300</v>
      </c>
      <c r="F403" s="728" t="s">
        <v>2371</v>
      </c>
      <c r="G403" s="715" t="s">
        <v>2372</v>
      </c>
      <c r="H403" s="722" t="s">
        <v>2333</v>
      </c>
      <c r="I403" s="715" t="s">
        <v>2373</v>
      </c>
      <c r="J403" s="729">
        <v>280</v>
      </c>
      <c r="K403" s="719"/>
      <c r="L403" s="719"/>
    </row>
    <row r="404" spans="2:12" ht="27" x14ac:dyDescent="0.75">
      <c r="B404" s="710" t="s">
        <v>286</v>
      </c>
      <c r="C404" s="711" t="s">
        <v>1978</v>
      </c>
      <c r="D404" s="724" t="s">
        <v>1277</v>
      </c>
      <c r="E404" s="724" t="s">
        <v>1300</v>
      </c>
      <c r="F404" s="728" t="s">
        <v>2371</v>
      </c>
      <c r="G404" s="715" t="s">
        <v>2374</v>
      </c>
      <c r="H404" s="722" t="s">
        <v>2333</v>
      </c>
      <c r="I404" s="715" t="s">
        <v>2373</v>
      </c>
      <c r="J404" s="729">
        <v>280</v>
      </c>
      <c r="K404" s="719"/>
      <c r="L404" s="719"/>
    </row>
    <row r="405" spans="2:12" ht="27" x14ac:dyDescent="0.75">
      <c r="B405" s="710" t="s">
        <v>286</v>
      </c>
      <c r="C405" s="711" t="s">
        <v>1978</v>
      </c>
      <c r="D405" s="724" t="s">
        <v>1277</v>
      </c>
      <c r="E405" s="724" t="s">
        <v>1300</v>
      </c>
      <c r="F405" s="728" t="s">
        <v>2375</v>
      </c>
      <c r="G405" s="715" t="s">
        <v>2376</v>
      </c>
      <c r="H405" s="722" t="s">
        <v>2333</v>
      </c>
      <c r="I405" s="715" t="s">
        <v>2365</v>
      </c>
      <c r="J405" s="729">
        <v>470</v>
      </c>
      <c r="K405" s="719"/>
      <c r="L405" s="719"/>
    </row>
    <row r="406" spans="2:12" ht="27" x14ac:dyDescent="0.75">
      <c r="B406" s="731" t="s">
        <v>288</v>
      </c>
      <c r="C406" s="731" t="s">
        <v>2377</v>
      </c>
      <c r="D406" s="732" t="s">
        <v>1311</v>
      </c>
      <c r="E406" s="732" t="s">
        <v>389</v>
      </c>
      <c r="F406" s="733" t="s">
        <v>2378</v>
      </c>
      <c r="G406" s="733" t="s">
        <v>2379</v>
      </c>
      <c r="H406" s="733" t="s">
        <v>2380</v>
      </c>
      <c r="I406" s="734">
        <v>2021</v>
      </c>
      <c r="J406" s="735">
        <v>1000</v>
      </c>
      <c r="K406" s="736"/>
      <c r="L406" s="736"/>
    </row>
    <row r="407" spans="2:12" ht="27" x14ac:dyDescent="0.75">
      <c r="B407" s="737"/>
      <c r="C407" s="731" t="s">
        <v>2381</v>
      </c>
      <c r="D407" s="732" t="s">
        <v>1311</v>
      </c>
      <c r="E407" s="732" t="s">
        <v>389</v>
      </c>
      <c r="F407" s="733" t="s">
        <v>2382</v>
      </c>
      <c r="G407" s="733" t="s">
        <v>2379</v>
      </c>
      <c r="H407" s="733" t="s">
        <v>2383</v>
      </c>
      <c r="I407" s="734">
        <v>2021</v>
      </c>
      <c r="J407" s="735">
        <v>8916</v>
      </c>
      <c r="K407" s="736"/>
      <c r="L407" s="736"/>
    </row>
    <row r="408" spans="2:12" ht="27" x14ac:dyDescent="0.75">
      <c r="B408" s="731" t="s">
        <v>288</v>
      </c>
      <c r="C408" s="731" t="s">
        <v>2384</v>
      </c>
      <c r="D408" s="732" t="s">
        <v>1311</v>
      </c>
      <c r="E408" s="732" t="s">
        <v>389</v>
      </c>
      <c r="F408" s="733" t="s">
        <v>2378</v>
      </c>
      <c r="G408" s="733" t="s">
        <v>2379</v>
      </c>
      <c r="H408" s="733" t="s">
        <v>2380</v>
      </c>
      <c r="I408" s="734">
        <v>2021</v>
      </c>
      <c r="J408" s="735">
        <v>500</v>
      </c>
      <c r="K408" s="736"/>
      <c r="L408" s="736"/>
    </row>
    <row r="409" spans="2:12" ht="27" x14ac:dyDescent="0.75">
      <c r="B409" s="731" t="s">
        <v>288</v>
      </c>
      <c r="C409" s="731" t="s">
        <v>2385</v>
      </c>
      <c r="D409" s="732" t="s">
        <v>1311</v>
      </c>
      <c r="E409" s="732" t="s">
        <v>389</v>
      </c>
      <c r="F409" s="733" t="s">
        <v>2378</v>
      </c>
      <c r="G409" s="733" t="s">
        <v>2379</v>
      </c>
      <c r="H409" s="733" t="s">
        <v>2380</v>
      </c>
      <c r="I409" s="734">
        <v>2021</v>
      </c>
      <c r="J409" s="735">
        <v>5000</v>
      </c>
      <c r="K409" s="736"/>
      <c r="L409" s="736"/>
    </row>
    <row r="410" spans="2:12" ht="27" x14ac:dyDescent="0.75">
      <c r="B410" s="731" t="s">
        <v>288</v>
      </c>
      <c r="C410" s="731" t="s">
        <v>2386</v>
      </c>
      <c r="D410" s="732" t="s">
        <v>1311</v>
      </c>
      <c r="E410" s="732" t="s">
        <v>389</v>
      </c>
      <c r="F410" s="733" t="s">
        <v>2378</v>
      </c>
      <c r="G410" s="733" t="s">
        <v>2379</v>
      </c>
      <c r="H410" s="733" t="s">
        <v>2380</v>
      </c>
      <c r="I410" s="734">
        <v>2021</v>
      </c>
      <c r="J410" s="735">
        <v>3000</v>
      </c>
      <c r="K410" s="736"/>
      <c r="L410" s="736"/>
    </row>
    <row r="411" spans="2:12" ht="40.5" x14ac:dyDescent="0.75">
      <c r="B411" s="731" t="s">
        <v>288</v>
      </c>
      <c r="C411" s="731" t="s">
        <v>2387</v>
      </c>
      <c r="D411" s="732" t="s">
        <v>1311</v>
      </c>
      <c r="E411" s="732" t="s">
        <v>389</v>
      </c>
      <c r="F411" s="733" t="s">
        <v>2378</v>
      </c>
      <c r="G411" s="733" t="s">
        <v>2379</v>
      </c>
      <c r="H411" s="733" t="s">
        <v>2388</v>
      </c>
      <c r="I411" s="734">
        <v>2021</v>
      </c>
      <c r="J411" s="735">
        <v>4000</v>
      </c>
      <c r="K411" s="736"/>
      <c r="L411" s="736"/>
    </row>
    <row r="412" spans="2:12" ht="40.5" x14ac:dyDescent="0.75">
      <c r="B412" s="737"/>
      <c r="C412" s="731" t="s">
        <v>2389</v>
      </c>
      <c r="D412" s="732" t="s">
        <v>1311</v>
      </c>
      <c r="E412" s="732" t="s">
        <v>389</v>
      </c>
      <c r="F412" s="733" t="s">
        <v>2378</v>
      </c>
      <c r="G412" s="733" t="s">
        <v>2379</v>
      </c>
      <c r="H412" s="733" t="s">
        <v>2380</v>
      </c>
      <c r="I412" s="734">
        <v>2021</v>
      </c>
      <c r="J412" s="735">
        <v>1700</v>
      </c>
      <c r="K412" s="736"/>
      <c r="L412" s="736"/>
    </row>
    <row r="413" spans="2:12" ht="81" x14ac:dyDescent="0.75">
      <c r="B413" s="731" t="s">
        <v>288</v>
      </c>
      <c r="C413" s="731" t="s">
        <v>2390</v>
      </c>
      <c r="D413" s="732" t="s">
        <v>1311</v>
      </c>
      <c r="E413" s="732" t="s">
        <v>328</v>
      </c>
      <c r="F413" s="738" t="s">
        <v>2391</v>
      </c>
      <c r="G413" s="733" t="s">
        <v>2379</v>
      </c>
      <c r="H413" s="733" t="s">
        <v>2392</v>
      </c>
      <c r="I413" s="734">
        <v>2021</v>
      </c>
      <c r="J413" s="735">
        <v>8464.2099999999991</v>
      </c>
      <c r="K413" s="736"/>
      <c r="L413" s="736"/>
    </row>
    <row r="414" spans="2:12" ht="67.5" x14ac:dyDescent="0.75">
      <c r="B414" s="739" t="s">
        <v>2393</v>
      </c>
      <c r="C414" s="739" t="s">
        <v>2394</v>
      </c>
      <c r="D414" s="740" t="s">
        <v>1277</v>
      </c>
      <c r="E414" s="741" t="s">
        <v>328</v>
      </c>
      <c r="F414" s="742" t="s">
        <v>2395</v>
      </c>
      <c r="G414" s="743" t="s">
        <v>2396</v>
      </c>
      <c r="H414" s="739" t="s">
        <v>2397</v>
      </c>
      <c r="I414" s="744" t="s">
        <v>2398</v>
      </c>
      <c r="J414" s="745">
        <v>2000</v>
      </c>
      <c r="K414" s="746"/>
      <c r="L414" s="747" t="s">
        <v>2399</v>
      </c>
    </row>
    <row r="415" spans="2:12" ht="67.5" x14ac:dyDescent="0.75">
      <c r="B415" s="739" t="s">
        <v>2393</v>
      </c>
      <c r="C415" s="739" t="s">
        <v>2394</v>
      </c>
      <c r="D415" s="740" t="s">
        <v>1277</v>
      </c>
      <c r="E415" s="741" t="s">
        <v>328</v>
      </c>
      <c r="F415" s="742" t="s">
        <v>2395</v>
      </c>
      <c r="G415" s="743" t="s">
        <v>2396</v>
      </c>
      <c r="H415" s="739" t="s">
        <v>2397</v>
      </c>
      <c r="I415" s="744" t="s">
        <v>2400</v>
      </c>
      <c r="J415" s="745">
        <v>2500</v>
      </c>
      <c r="K415" s="746"/>
      <c r="L415" s="747" t="s">
        <v>2401</v>
      </c>
    </row>
    <row r="416" spans="2:12" ht="67.5" x14ac:dyDescent="0.75">
      <c r="B416" s="739" t="s">
        <v>2393</v>
      </c>
      <c r="C416" s="739" t="s">
        <v>2402</v>
      </c>
      <c r="D416" s="740" t="s">
        <v>1277</v>
      </c>
      <c r="E416" s="741" t="s">
        <v>328</v>
      </c>
      <c r="F416" s="742" t="s">
        <v>2395</v>
      </c>
      <c r="G416" s="743" t="s">
        <v>2396</v>
      </c>
      <c r="H416" s="739" t="s">
        <v>2397</v>
      </c>
      <c r="I416" s="744" t="s">
        <v>2400</v>
      </c>
      <c r="J416" s="745">
        <v>0</v>
      </c>
      <c r="K416" s="746"/>
      <c r="L416" s="746"/>
    </row>
    <row r="417" spans="2:12" ht="40.5" x14ac:dyDescent="0.75">
      <c r="B417" s="748" t="s">
        <v>2403</v>
      </c>
      <c r="C417" s="749" t="s">
        <v>2404</v>
      </c>
      <c r="D417" s="750" t="s">
        <v>1277</v>
      </c>
      <c r="E417" s="750" t="s">
        <v>1300</v>
      </c>
      <c r="F417" s="749" t="s">
        <v>2405</v>
      </c>
      <c r="G417" s="749" t="s">
        <v>2406</v>
      </c>
      <c r="H417" s="749" t="s">
        <v>2407</v>
      </c>
      <c r="I417" s="749" t="s">
        <v>2408</v>
      </c>
      <c r="J417" s="751">
        <v>569062</v>
      </c>
      <c r="K417" s="752">
        <v>0</v>
      </c>
      <c r="L417" s="753" t="s">
        <v>2409</v>
      </c>
    </row>
    <row r="418" spans="2:12" ht="40.5" x14ac:dyDescent="0.75">
      <c r="B418" s="748" t="s">
        <v>2403</v>
      </c>
      <c r="C418" s="749" t="s">
        <v>2404</v>
      </c>
      <c r="D418" s="750" t="s">
        <v>1277</v>
      </c>
      <c r="E418" s="750" t="s">
        <v>1300</v>
      </c>
      <c r="F418" s="749" t="s">
        <v>2410</v>
      </c>
      <c r="G418" s="749" t="s">
        <v>2406</v>
      </c>
      <c r="H418" s="749" t="s">
        <v>2407</v>
      </c>
      <c r="I418" s="749" t="s">
        <v>2411</v>
      </c>
      <c r="J418" s="751">
        <v>188740</v>
      </c>
      <c r="K418" s="752">
        <v>0</v>
      </c>
      <c r="L418" s="753" t="s">
        <v>2412</v>
      </c>
    </row>
    <row r="419" spans="2:12" ht="40.5" x14ac:dyDescent="0.75">
      <c r="B419" s="748" t="s">
        <v>2403</v>
      </c>
      <c r="C419" s="754" t="s">
        <v>2413</v>
      </c>
      <c r="D419" s="755" t="s">
        <v>1277</v>
      </c>
      <c r="E419" s="755" t="s">
        <v>1641</v>
      </c>
      <c r="F419" s="754">
        <v>21282</v>
      </c>
      <c r="G419" s="754" t="s">
        <v>2414</v>
      </c>
      <c r="H419" s="754" t="s">
        <v>2415</v>
      </c>
      <c r="I419" s="754" t="s">
        <v>2416</v>
      </c>
      <c r="J419" s="751">
        <v>22312.5</v>
      </c>
      <c r="K419" s="756"/>
      <c r="L419" s="756"/>
    </row>
    <row r="420" spans="2:12" ht="40.5" x14ac:dyDescent="0.75">
      <c r="B420" s="748" t="s">
        <v>2403</v>
      </c>
      <c r="C420" s="754" t="s">
        <v>2413</v>
      </c>
      <c r="D420" s="757" t="s">
        <v>1277</v>
      </c>
      <c r="E420" s="757" t="s">
        <v>1641</v>
      </c>
      <c r="F420" s="758">
        <v>21094</v>
      </c>
      <c r="G420" s="754" t="s">
        <v>2417</v>
      </c>
      <c r="H420" s="758" t="s">
        <v>2418</v>
      </c>
      <c r="I420" s="754" t="s">
        <v>2416</v>
      </c>
      <c r="J420" s="751">
        <v>12692</v>
      </c>
      <c r="K420" s="759"/>
      <c r="L420" s="759"/>
    </row>
    <row r="421" spans="2:12" ht="54" x14ac:dyDescent="0.75">
      <c r="B421" s="748" t="s">
        <v>2403</v>
      </c>
      <c r="C421" s="754" t="s">
        <v>2413</v>
      </c>
      <c r="D421" s="755" t="s">
        <v>1277</v>
      </c>
      <c r="E421" s="757" t="s">
        <v>1641</v>
      </c>
      <c r="F421" s="758">
        <v>21317</v>
      </c>
      <c r="G421" s="754" t="s">
        <v>2419</v>
      </c>
      <c r="H421" s="758" t="s">
        <v>2420</v>
      </c>
      <c r="I421" s="754" t="s">
        <v>2416</v>
      </c>
      <c r="J421" s="751">
        <v>15187.5</v>
      </c>
      <c r="K421" s="760"/>
      <c r="L421" s="760"/>
    </row>
    <row r="422" spans="2:12" ht="40.5" x14ac:dyDescent="0.75">
      <c r="B422" s="748" t="s">
        <v>2403</v>
      </c>
      <c r="C422" s="754" t="s">
        <v>2413</v>
      </c>
      <c r="D422" s="757" t="s">
        <v>1277</v>
      </c>
      <c r="E422" s="757" t="s">
        <v>1641</v>
      </c>
      <c r="F422" s="758">
        <v>21156</v>
      </c>
      <c r="G422" s="754" t="s">
        <v>2421</v>
      </c>
      <c r="H422" s="758" t="s">
        <v>2422</v>
      </c>
      <c r="I422" s="754" t="s">
        <v>2416</v>
      </c>
      <c r="J422" s="751">
        <v>45963.75</v>
      </c>
      <c r="K422" s="759"/>
      <c r="L422" s="759"/>
    </row>
    <row r="423" spans="2:12" ht="27" x14ac:dyDescent="0.75">
      <c r="B423" s="748" t="s">
        <v>2403</v>
      </c>
      <c r="C423" s="754" t="s">
        <v>2423</v>
      </c>
      <c r="D423" s="757" t="s">
        <v>1277</v>
      </c>
      <c r="E423" s="757" t="s">
        <v>328</v>
      </c>
      <c r="F423" s="758" t="s">
        <v>2424</v>
      </c>
      <c r="G423" s="754" t="s">
        <v>2425</v>
      </c>
      <c r="H423" s="758" t="s">
        <v>2426</v>
      </c>
      <c r="I423" s="754" t="s">
        <v>2427</v>
      </c>
      <c r="J423" s="751">
        <v>0</v>
      </c>
      <c r="K423" s="751"/>
      <c r="L423" s="753"/>
    </row>
    <row r="424" spans="2:12" ht="27" x14ac:dyDescent="0.75">
      <c r="B424" s="748" t="s">
        <v>2403</v>
      </c>
      <c r="C424" s="754" t="s">
        <v>2428</v>
      </c>
      <c r="D424" s="757" t="s">
        <v>1277</v>
      </c>
      <c r="E424" s="757" t="s">
        <v>1641</v>
      </c>
      <c r="F424" s="758" t="s">
        <v>2429</v>
      </c>
      <c r="G424" s="754" t="s">
        <v>2430</v>
      </c>
      <c r="H424" s="758" t="s">
        <v>2431</v>
      </c>
      <c r="I424" s="754" t="s">
        <v>2432</v>
      </c>
      <c r="J424" s="751">
        <v>0</v>
      </c>
      <c r="K424" s="751"/>
      <c r="L424" s="753"/>
    </row>
    <row r="425" spans="2:12" ht="67.5" x14ac:dyDescent="0.75">
      <c r="B425" s="748" t="s">
        <v>2403</v>
      </c>
      <c r="C425" s="754" t="s">
        <v>2428</v>
      </c>
      <c r="D425" s="757" t="s">
        <v>1277</v>
      </c>
      <c r="E425" s="757" t="s">
        <v>1641</v>
      </c>
      <c r="F425" s="758" t="s">
        <v>2433</v>
      </c>
      <c r="G425" s="754" t="s">
        <v>2434</v>
      </c>
      <c r="H425" s="758" t="s">
        <v>2435</v>
      </c>
      <c r="I425" s="754" t="s">
        <v>2436</v>
      </c>
      <c r="J425" s="751">
        <v>0</v>
      </c>
      <c r="K425" s="751"/>
      <c r="L425" s="753"/>
    </row>
  </sheetData>
  <mergeCells count="1">
    <mergeCell ref="A1:L1"/>
  </mergeCells>
  <conditionalFormatting sqref="F413">
    <cfRule type="duplicateValues" dxfId="4" priority="1"/>
  </conditionalFormatting>
  <pageMargins left="0.70866141732283472" right="0.70866141732283472" top="0.74803149606299213" bottom="0.74803149606299213" header="0.31496062992125984" footer="0.31496062992125984"/>
  <pageSetup paperSize="9" scale="7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'C:\Users\Vladimir\Desktop\[Vyrocna sprava 2019_UM STU.xlsx]VŠ'!#REF!</xm:f>
          </x14:formula1>
          <xm:sqref>B414:B416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7"/>
  <sheetViews>
    <sheetView view="pageBreakPreview" topLeftCell="A142" zoomScaleNormal="100" zoomScaleSheetLayoutView="100" workbookViewId="0">
      <selection activeCell="A3" sqref="A3:E327"/>
    </sheetView>
  </sheetViews>
  <sheetFormatPr defaultRowHeight="15.75" x14ac:dyDescent="0.75"/>
  <cols>
    <col min="1" max="1" width="18.25" customWidth="1"/>
    <col min="2" max="2" width="23.5" customWidth="1"/>
    <col min="3" max="3" width="32.75" customWidth="1"/>
    <col min="4" max="4" width="22" customWidth="1"/>
    <col min="5" max="5" width="15.875" customWidth="1"/>
  </cols>
  <sheetData>
    <row r="1" spans="1:5" ht="21" thickBot="1" x14ac:dyDescent="1">
      <c r="A1" s="478" t="s">
        <v>252</v>
      </c>
      <c r="B1" s="478"/>
      <c r="C1" s="478"/>
      <c r="D1" s="478"/>
      <c r="E1" s="478"/>
    </row>
    <row r="2" spans="1:5" s="1" customFormat="1" ht="16.5" thickBot="1" x14ac:dyDescent="0.9">
      <c r="A2" s="57" t="s">
        <v>253</v>
      </c>
      <c r="B2" s="60" t="s">
        <v>254</v>
      </c>
      <c r="C2" s="60" t="s">
        <v>255</v>
      </c>
      <c r="D2" s="60" t="s">
        <v>256</v>
      </c>
      <c r="E2" s="58" t="s">
        <v>257</v>
      </c>
    </row>
    <row r="3" spans="1:5" s="1" customFormat="1" ht="27" x14ac:dyDescent="0.75">
      <c r="A3" s="494" t="s">
        <v>516</v>
      </c>
      <c r="B3" s="492" t="s">
        <v>517</v>
      </c>
      <c r="C3" s="493" t="s">
        <v>518</v>
      </c>
      <c r="D3" s="491" t="s">
        <v>519</v>
      </c>
      <c r="E3" s="489" t="s">
        <v>520</v>
      </c>
    </row>
    <row r="4" spans="1:5" s="1" customFormat="1" ht="27" x14ac:dyDescent="0.75">
      <c r="A4" s="494" t="s">
        <v>516</v>
      </c>
      <c r="B4" s="492" t="s">
        <v>521</v>
      </c>
      <c r="C4" s="493" t="s">
        <v>522</v>
      </c>
      <c r="D4" s="491" t="s">
        <v>523</v>
      </c>
      <c r="E4" s="489" t="s">
        <v>524</v>
      </c>
    </row>
    <row r="5" spans="1:5" s="1" customFormat="1" ht="27" x14ac:dyDescent="0.75">
      <c r="A5" s="490" t="s">
        <v>525</v>
      </c>
      <c r="B5" s="492" t="s">
        <v>526</v>
      </c>
      <c r="C5" s="493" t="s">
        <v>527</v>
      </c>
      <c r="D5" s="606" t="s">
        <v>528</v>
      </c>
      <c r="E5" s="489" t="s">
        <v>529</v>
      </c>
    </row>
    <row r="6" spans="1:5" s="1" customFormat="1" ht="27" x14ac:dyDescent="0.75">
      <c r="A6" s="607" t="s">
        <v>530</v>
      </c>
      <c r="B6" s="492" t="s">
        <v>526</v>
      </c>
      <c r="C6" s="493" t="s">
        <v>531</v>
      </c>
      <c r="D6" s="491" t="s">
        <v>532</v>
      </c>
      <c r="E6" s="489" t="s">
        <v>533</v>
      </c>
    </row>
    <row r="7" spans="1:5" s="1" customFormat="1" ht="27" x14ac:dyDescent="0.75">
      <c r="A7" s="490" t="s">
        <v>530</v>
      </c>
      <c r="B7" s="492" t="s">
        <v>526</v>
      </c>
      <c r="C7" s="493" t="s">
        <v>534</v>
      </c>
      <c r="D7" s="491" t="s">
        <v>535</v>
      </c>
      <c r="E7" s="489" t="s">
        <v>536</v>
      </c>
    </row>
    <row r="8" spans="1:5" s="1" customFormat="1" ht="27" x14ac:dyDescent="0.75">
      <c r="A8" s="607" t="s">
        <v>530</v>
      </c>
      <c r="B8" s="492" t="s">
        <v>526</v>
      </c>
      <c r="C8" s="493" t="s">
        <v>537</v>
      </c>
      <c r="D8" s="491" t="s">
        <v>538</v>
      </c>
      <c r="E8" s="489" t="s">
        <v>529</v>
      </c>
    </row>
    <row r="9" spans="1:5" ht="27" x14ac:dyDescent="0.75">
      <c r="A9" s="607" t="s">
        <v>530</v>
      </c>
      <c r="B9" s="492" t="s">
        <v>526</v>
      </c>
      <c r="C9" s="493" t="s">
        <v>539</v>
      </c>
      <c r="D9" s="491" t="s">
        <v>528</v>
      </c>
      <c r="E9" s="489" t="s">
        <v>529</v>
      </c>
    </row>
    <row r="10" spans="1:5" ht="27" x14ac:dyDescent="0.75">
      <c r="A10" s="607" t="s">
        <v>530</v>
      </c>
      <c r="B10" s="492" t="s">
        <v>526</v>
      </c>
      <c r="C10" s="493" t="s">
        <v>540</v>
      </c>
      <c r="D10" s="491" t="s">
        <v>541</v>
      </c>
      <c r="E10" s="489" t="s">
        <v>529</v>
      </c>
    </row>
    <row r="11" spans="1:5" ht="27" x14ac:dyDescent="0.75">
      <c r="A11" s="607" t="s">
        <v>542</v>
      </c>
      <c r="B11" s="492" t="s">
        <v>543</v>
      </c>
      <c r="C11" s="493" t="s">
        <v>544</v>
      </c>
      <c r="D11" s="491" t="s">
        <v>519</v>
      </c>
      <c r="E11" s="489" t="s">
        <v>520</v>
      </c>
    </row>
    <row r="12" spans="1:5" ht="27" x14ac:dyDescent="0.75">
      <c r="A12" s="607" t="s">
        <v>542</v>
      </c>
      <c r="B12" s="492" t="s">
        <v>543</v>
      </c>
      <c r="C12" s="493" t="s">
        <v>545</v>
      </c>
      <c r="D12" s="491" t="s">
        <v>519</v>
      </c>
      <c r="E12" s="489" t="s">
        <v>520</v>
      </c>
    </row>
    <row r="13" spans="1:5" ht="40.5" x14ac:dyDescent="0.75">
      <c r="A13" s="607" t="s">
        <v>546</v>
      </c>
      <c r="B13" s="492" t="s">
        <v>547</v>
      </c>
      <c r="C13" s="493" t="s">
        <v>548</v>
      </c>
      <c r="D13" s="491" t="s">
        <v>549</v>
      </c>
      <c r="E13" s="489" t="s">
        <v>550</v>
      </c>
    </row>
    <row r="14" spans="1:5" ht="40.5" x14ac:dyDescent="0.75">
      <c r="A14" s="607" t="s">
        <v>530</v>
      </c>
      <c r="B14" s="492" t="s">
        <v>551</v>
      </c>
      <c r="C14" s="493" t="s">
        <v>552</v>
      </c>
      <c r="D14" s="491" t="s">
        <v>553</v>
      </c>
      <c r="E14" s="489" t="s">
        <v>554</v>
      </c>
    </row>
    <row r="15" spans="1:5" ht="40.5" x14ac:dyDescent="0.75">
      <c r="A15" s="494" t="s">
        <v>555</v>
      </c>
      <c r="B15" s="608" t="s">
        <v>556</v>
      </c>
      <c r="C15" s="493" t="s">
        <v>557</v>
      </c>
      <c r="D15" s="491" t="s">
        <v>558</v>
      </c>
      <c r="E15" s="489" t="s">
        <v>559</v>
      </c>
    </row>
    <row r="16" spans="1:5" ht="40.5" x14ac:dyDescent="0.75">
      <c r="A16" s="609" t="s">
        <v>516</v>
      </c>
      <c r="B16" s="608" t="s">
        <v>556</v>
      </c>
      <c r="C16" s="493" t="s">
        <v>560</v>
      </c>
      <c r="D16" s="491" t="s">
        <v>519</v>
      </c>
      <c r="E16" s="489" t="s">
        <v>561</v>
      </c>
    </row>
    <row r="17" spans="1:5" ht="27" x14ac:dyDescent="0.75">
      <c r="A17" s="609" t="s">
        <v>516</v>
      </c>
      <c r="B17" s="608" t="s">
        <v>556</v>
      </c>
      <c r="C17" s="493" t="s">
        <v>562</v>
      </c>
      <c r="D17" s="491" t="s">
        <v>563</v>
      </c>
      <c r="E17" s="489" t="s">
        <v>564</v>
      </c>
    </row>
    <row r="18" spans="1:5" ht="94.5" x14ac:dyDescent="0.75">
      <c r="A18" s="609" t="s">
        <v>565</v>
      </c>
      <c r="B18" s="610" t="s">
        <v>566</v>
      </c>
      <c r="C18" s="493" t="s">
        <v>567</v>
      </c>
      <c r="D18" s="491" t="s">
        <v>568</v>
      </c>
      <c r="E18" s="489" t="s">
        <v>569</v>
      </c>
    </row>
    <row r="19" spans="1:5" ht="27" x14ac:dyDescent="0.75">
      <c r="A19" s="609" t="s">
        <v>570</v>
      </c>
      <c r="B19" s="610" t="s">
        <v>571</v>
      </c>
      <c r="C19" s="493" t="s">
        <v>572</v>
      </c>
      <c r="D19" s="491" t="s">
        <v>573</v>
      </c>
      <c r="E19" s="489" t="s">
        <v>574</v>
      </c>
    </row>
    <row r="20" spans="1:5" ht="27" x14ac:dyDescent="0.75">
      <c r="A20" s="609" t="s">
        <v>530</v>
      </c>
      <c r="B20" s="610" t="s">
        <v>575</v>
      </c>
      <c r="C20" s="493" t="s">
        <v>576</v>
      </c>
      <c r="D20" s="491" t="s">
        <v>577</v>
      </c>
      <c r="E20" s="489" t="s">
        <v>578</v>
      </c>
    </row>
    <row r="21" spans="1:5" ht="27" x14ac:dyDescent="0.75">
      <c r="A21" s="609" t="s">
        <v>530</v>
      </c>
      <c r="B21" s="610" t="s">
        <v>575</v>
      </c>
      <c r="C21" s="493" t="s">
        <v>579</v>
      </c>
      <c r="D21" s="491" t="s">
        <v>580</v>
      </c>
      <c r="E21" s="489" t="s">
        <v>581</v>
      </c>
    </row>
    <row r="22" spans="1:5" ht="27" x14ac:dyDescent="0.75">
      <c r="A22" s="609" t="s">
        <v>530</v>
      </c>
      <c r="B22" s="610" t="s">
        <v>575</v>
      </c>
      <c r="C22" s="493" t="s">
        <v>582</v>
      </c>
      <c r="D22" s="491" t="s">
        <v>583</v>
      </c>
      <c r="E22" s="489" t="s">
        <v>584</v>
      </c>
    </row>
    <row r="23" spans="1:5" ht="27" x14ac:dyDescent="0.75">
      <c r="A23" s="609" t="s">
        <v>585</v>
      </c>
      <c r="B23" s="610" t="s">
        <v>575</v>
      </c>
      <c r="C23" s="493" t="s">
        <v>586</v>
      </c>
      <c r="D23" s="491" t="s">
        <v>587</v>
      </c>
      <c r="E23" s="489" t="s">
        <v>588</v>
      </c>
    </row>
    <row r="24" spans="1:5" ht="27" x14ac:dyDescent="0.75">
      <c r="A24" s="609" t="s">
        <v>530</v>
      </c>
      <c r="B24" s="610" t="s">
        <v>575</v>
      </c>
      <c r="C24" s="493" t="s">
        <v>589</v>
      </c>
      <c r="D24" s="491" t="s">
        <v>587</v>
      </c>
      <c r="E24" s="489" t="s">
        <v>590</v>
      </c>
    </row>
    <row r="25" spans="1:5" ht="27" x14ac:dyDescent="0.75">
      <c r="A25" s="609" t="s">
        <v>530</v>
      </c>
      <c r="B25" s="610" t="s">
        <v>575</v>
      </c>
      <c r="C25" s="493" t="s">
        <v>591</v>
      </c>
      <c r="D25" s="491" t="s">
        <v>580</v>
      </c>
      <c r="E25" s="489" t="s">
        <v>592</v>
      </c>
    </row>
    <row r="26" spans="1:5" ht="40.5" x14ac:dyDescent="0.75">
      <c r="A26" s="609" t="s">
        <v>530</v>
      </c>
      <c r="B26" s="610" t="s">
        <v>575</v>
      </c>
      <c r="C26" s="493" t="s">
        <v>593</v>
      </c>
      <c r="D26" s="491" t="s">
        <v>580</v>
      </c>
      <c r="E26" s="489" t="s">
        <v>594</v>
      </c>
    </row>
    <row r="27" spans="1:5" ht="40.5" x14ac:dyDescent="0.75">
      <c r="A27" s="609" t="s">
        <v>530</v>
      </c>
      <c r="B27" s="610" t="s">
        <v>575</v>
      </c>
      <c r="C27" s="493" t="s">
        <v>595</v>
      </c>
      <c r="D27" s="491" t="s">
        <v>596</v>
      </c>
      <c r="E27" s="489" t="s">
        <v>569</v>
      </c>
    </row>
    <row r="28" spans="1:5" ht="40.5" x14ac:dyDescent="0.75">
      <c r="A28" s="609" t="s">
        <v>530</v>
      </c>
      <c r="B28" s="610" t="s">
        <v>575</v>
      </c>
      <c r="C28" s="493" t="s">
        <v>597</v>
      </c>
      <c r="D28" s="491" t="s">
        <v>598</v>
      </c>
      <c r="E28" s="489" t="s">
        <v>561</v>
      </c>
    </row>
    <row r="29" spans="1:5" ht="27" x14ac:dyDescent="0.75">
      <c r="A29" s="607" t="s">
        <v>542</v>
      </c>
      <c r="B29" s="610" t="s">
        <v>599</v>
      </c>
      <c r="C29" s="493" t="s">
        <v>544</v>
      </c>
      <c r="D29" s="491" t="s">
        <v>519</v>
      </c>
      <c r="E29" s="489" t="s">
        <v>520</v>
      </c>
    </row>
    <row r="30" spans="1:5" ht="27" x14ac:dyDescent="0.75">
      <c r="A30" s="607" t="s">
        <v>542</v>
      </c>
      <c r="B30" s="610" t="s">
        <v>599</v>
      </c>
      <c r="C30" s="493" t="s">
        <v>600</v>
      </c>
      <c r="D30" s="491" t="s">
        <v>519</v>
      </c>
      <c r="E30" s="489" t="s">
        <v>520</v>
      </c>
    </row>
    <row r="31" spans="1:5" ht="27" x14ac:dyDescent="0.75">
      <c r="A31" s="607" t="s">
        <v>516</v>
      </c>
      <c r="B31" s="610" t="s">
        <v>601</v>
      </c>
      <c r="C31" s="493" t="s">
        <v>602</v>
      </c>
      <c r="D31" s="491" t="s">
        <v>603</v>
      </c>
      <c r="E31" s="489" t="s">
        <v>604</v>
      </c>
    </row>
    <row r="32" spans="1:5" ht="27" x14ac:dyDescent="0.75">
      <c r="A32" s="607" t="s">
        <v>542</v>
      </c>
      <c r="B32" s="610" t="s">
        <v>605</v>
      </c>
      <c r="C32" s="493" t="s">
        <v>544</v>
      </c>
      <c r="D32" s="491" t="s">
        <v>519</v>
      </c>
      <c r="E32" s="489" t="s">
        <v>520</v>
      </c>
    </row>
    <row r="33" spans="1:5" ht="27" x14ac:dyDescent="0.75">
      <c r="A33" s="607" t="s">
        <v>542</v>
      </c>
      <c r="B33" s="610" t="s">
        <v>605</v>
      </c>
      <c r="C33" s="493" t="s">
        <v>600</v>
      </c>
      <c r="D33" s="491" t="s">
        <v>519</v>
      </c>
      <c r="E33" s="489" t="s">
        <v>520</v>
      </c>
    </row>
    <row r="34" spans="1:5" ht="40.5" x14ac:dyDescent="0.75">
      <c r="A34" s="490" t="s">
        <v>565</v>
      </c>
      <c r="B34" s="610" t="s">
        <v>606</v>
      </c>
      <c r="C34" s="493" t="s">
        <v>607</v>
      </c>
      <c r="D34" s="491" t="s">
        <v>608</v>
      </c>
      <c r="E34" s="489" t="s">
        <v>609</v>
      </c>
    </row>
    <row r="35" spans="1:5" ht="40.5" x14ac:dyDescent="0.75">
      <c r="A35" s="490" t="s">
        <v>546</v>
      </c>
      <c r="B35" s="610" t="s">
        <v>610</v>
      </c>
      <c r="C35" s="493" t="s">
        <v>548</v>
      </c>
      <c r="D35" s="491" t="s">
        <v>549</v>
      </c>
      <c r="E35" s="489" t="s">
        <v>550</v>
      </c>
    </row>
    <row r="36" spans="1:5" ht="27" x14ac:dyDescent="0.75">
      <c r="A36" s="490" t="s">
        <v>611</v>
      </c>
      <c r="B36" s="610" t="s">
        <v>612</v>
      </c>
      <c r="C36" s="493" t="s">
        <v>613</v>
      </c>
      <c r="D36" s="491" t="s">
        <v>614</v>
      </c>
      <c r="E36" s="489" t="s">
        <v>615</v>
      </c>
    </row>
    <row r="37" spans="1:5" ht="27" x14ac:dyDescent="0.75">
      <c r="A37" s="607" t="s">
        <v>542</v>
      </c>
      <c r="B37" s="610" t="s">
        <v>616</v>
      </c>
      <c r="C37" s="493" t="s">
        <v>544</v>
      </c>
      <c r="D37" s="491" t="s">
        <v>519</v>
      </c>
      <c r="E37" s="489" t="s">
        <v>520</v>
      </c>
    </row>
    <row r="38" spans="1:5" ht="94.5" x14ac:dyDescent="0.75">
      <c r="A38" s="490" t="s">
        <v>565</v>
      </c>
      <c r="B38" s="610" t="s">
        <v>617</v>
      </c>
      <c r="C38" s="493" t="s">
        <v>618</v>
      </c>
      <c r="D38" s="491" t="s">
        <v>568</v>
      </c>
      <c r="E38" s="489" t="s">
        <v>569</v>
      </c>
    </row>
    <row r="39" spans="1:5" ht="40.5" x14ac:dyDescent="0.75">
      <c r="A39" s="490" t="s">
        <v>546</v>
      </c>
      <c r="B39" s="610" t="s">
        <v>619</v>
      </c>
      <c r="C39" s="493" t="s">
        <v>548</v>
      </c>
      <c r="D39" s="491" t="s">
        <v>549</v>
      </c>
      <c r="E39" s="489" t="s">
        <v>550</v>
      </c>
    </row>
    <row r="40" spans="1:5" ht="27" x14ac:dyDescent="0.75">
      <c r="A40" s="609" t="s">
        <v>516</v>
      </c>
      <c r="B40" s="492" t="s">
        <v>620</v>
      </c>
      <c r="C40" s="493" t="s">
        <v>522</v>
      </c>
      <c r="D40" s="491" t="s">
        <v>523</v>
      </c>
      <c r="E40" s="489" t="s">
        <v>524</v>
      </c>
    </row>
    <row r="41" spans="1:5" x14ac:dyDescent="0.75">
      <c r="A41" s="609" t="s">
        <v>542</v>
      </c>
      <c r="B41" s="492" t="s">
        <v>621</v>
      </c>
      <c r="C41" s="493" t="s">
        <v>622</v>
      </c>
      <c r="D41" s="491" t="s">
        <v>614</v>
      </c>
      <c r="E41" s="489" t="s">
        <v>615</v>
      </c>
    </row>
    <row r="42" spans="1:5" ht="27" x14ac:dyDescent="0.75">
      <c r="A42" s="607" t="s">
        <v>516</v>
      </c>
      <c r="B42" s="608" t="s">
        <v>623</v>
      </c>
      <c r="C42" s="611" t="s">
        <v>624</v>
      </c>
      <c r="D42" s="491" t="s">
        <v>519</v>
      </c>
      <c r="E42" s="612" t="s">
        <v>520</v>
      </c>
    </row>
    <row r="43" spans="1:5" ht="27" x14ac:dyDescent="0.75">
      <c r="A43" s="607" t="s">
        <v>542</v>
      </c>
      <c r="B43" s="608" t="s">
        <v>625</v>
      </c>
      <c r="C43" s="493" t="s">
        <v>626</v>
      </c>
      <c r="D43" s="491" t="s">
        <v>519</v>
      </c>
      <c r="E43" s="612" t="s">
        <v>520</v>
      </c>
    </row>
    <row r="44" spans="1:5" ht="40.5" x14ac:dyDescent="0.75">
      <c r="A44" s="607" t="s">
        <v>627</v>
      </c>
      <c r="B44" s="608" t="s">
        <v>628</v>
      </c>
      <c r="C44" s="493" t="s">
        <v>629</v>
      </c>
      <c r="D44" s="606" t="s">
        <v>630</v>
      </c>
      <c r="E44" s="613" t="s">
        <v>631</v>
      </c>
    </row>
    <row r="45" spans="1:5" ht="40.5" x14ac:dyDescent="0.75">
      <c r="A45" s="607" t="s">
        <v>542</v>
      </c>
      <c r="B45" s="608" t="s">
        <v>625</v>
      </c>
      <c r="C45" s="493" t="s">
        <v>632</v>
      </c>
      <c r="D45" s="491" t="s">
        <v>633</v>
      </c>
      <c r="E45" s="612" t="s">
        <v>634</v>
      </c>
    </row>
    <row r="46" spans="1:5" ht="27" x14ac:dyDescent="0.75">
      <c r="A46" s="607" t="s">
        <v>635</v>
      </c>
      <c r="B46" s="608" t="s">
        <v>625</v>
      </c>
      <c r="C46" s="493" t="s">
        <v>636</v>
      </c>
      <c r="D46" s="606" t="s">
        <v>637</v>
      </c>
      <c r="E46" s="614" t="s">
        <v>638</v>
      </c>
    </row>
    <row r="47" spans="1:5" ht="40.5" x14ac:dyDescent="0.75">
      <c r="A47" s="607" t="s">
        <v>639</v>
      </c>
      <c r="B47" s="608" t="s">
        <v>625</v>
      </c>
      <c r="C47" s="493" t="s">
        <v>640</v>
      </c>
      <c r="D47" s="491" t="s">
        <v>641</v>
      </c>
      <c r="E47" s="612" t="s">
        <v>642</v>
      </c>
    </row>
    <row r="48" spans="1:5" ht="40.5" x14ac:dyDescent="0.75">
      <c r="A48" s="607" t="s">
        <v>635</v>
      </c>
      <c r="B48" s="608" t="s">
        <v>625</v>
      </c>
      <c r="C48" s="493" t="s">
        <v>643</v>
      </c>
      <c r="D48" s="491" t="s">
        <v>644</v>
      </c>
      <c r="E48" s="612" t="s">
        <v>642</v>
      </c>
    </row>
    <row r="49" spans="1:5" ht="40.5" x14ac:dyDescent="0.75">
      <c r="A49" s="607" t="s">
        <v>542</v>
      </c>
      <c r="B49" s="608" t="s">
        <v>625</v>
      </c>
      <c r="C49" s="493" t="s">
        <v>645</v>
      </c>
      <c r="D49" s="491" t="s">
        <v>646</v>
      </c>
      <c r="E49" s="612" t="s">
        <v>647</v>
      </c>
    </row>
    <row r="50" spans="1:5" ht="27" x14ac:dyDescent="0.75">
      <c r="A50" s="607" t="s">
        <v>542</v>
      </c>
      <c r="B50" s="608" t="s">
        <v>625</v>
      </c>
      <c r="C50" s="493" t="s">
        <v>648</v>
      </c>
      <c r="D50" s="491" t="s">
        <v>649</v>
      </c>
      <c r="E50" s="612" t="s">
        <v>650</v>
      </c>
    </row>
    <row r="51" spans="1:5" ht="27" x14ac:dyDescent="0.75">
      <c r="A51" s="607" t="s">
        <v>542</v>
      </c>
      <c r="B51" s="608" t="s">
        <v>625</v>
      </c>
      <c r="C51" s="493" t="s">
        <v>651</v>
      </c>
      <c r="D51" s="491" t="s">
        <v>652</v>
      </c>
      <c r="E51" s="612" t="s">
        <v>647</v>
      </c>
    </row>
    <row r="52" spans="1:5" ht="27" x14ac:dyDescent="0.75">
      <c r="A52" s="607" t="s">
        <v>516</v>
      </c>
      <c r="B52" s="608" t="s">
        <v>653</v>
      </c>
      <c r="C52" s="611" t="s">
        <v>624</v>
      </c>
      <c r="D52" s="491" t="s">
        <v>519</v>
      </c>
      <c r="E52" s="489" t="s">
        <v>520</v>
      </c>
    </row>
    <row r="53" spans="1:5" ht="27" x14ac:dyDescent="0.75">
      <c r="A53" s="607" t="s">
        <v>542</v>
      </c>
      <c r="B53" s="608" t="s">
        <v>654</v>
      </c>
      <c r="C53" s="493" t="s">
        <v>626</v>
      </c>
      <c r="D53" s="491" t="s">
        <v>519</v>
      </c>
      <c r="E53" s="489" t="s">
        <v>520</v>
      </c>
    </row>
    <row r="54" spans="1:5" ht="40.5" x14ac:dyDescent="0.75">
      <c r="A54" s="607" t="s">
        <v>627</v>
      </c>
      <c r="B54" s="608" t="s">
        <v>655</v>
      </c>
      <c r="C54" s="493" t="s">
        <v>629</v>
      </c>
      <c r="D54" s="606" t="s">
        <v>630</v>
      </c>
      <c r="E54" s="489" t="s">
        <v>631</v>
      </c>
    </row>
    <row r="55" spans="1:5" ht="40.5" x14ac:dyDescent="0.75">
      <c r="A55" s="607" t="s">
        <v>542</v>
      </c>
      <c r="B55" s="608" t="s">
        <v>654</v>
      </c>
      <c r="C55" s="493" t="s">
        <v>632</v>
      </c>
      <c r="D55" s="491" t="s">
        <v>633</v>
      </c>
      <c r="E55" s="612" t="s">
        <v>634</v>
      </c>
    </row>
    <row r="56" spans="1:5" ht="27" x14ac:dyDescent="0.75">
      <c r="A56" s="607" t="s">
        <v>635</v>
      </c>
      <c r="B56" s="608" t="s">
        <v>654</v>
      </c>
      <c r="C56" s="493" t="s">
        <v>636</v>
      </c>
      <c r="D56" s="606" t="s">
        <v>637</v>
      </c>
      <c r="E56" s="614" t="s">
        <v>638</v>
      </c>
    </row>
    <row r="57" spans="1:5" ht="40.5" x14ac:dyDescent="0.75">
      <c r="A57" s="607" t="s">
        <v>639</v>
      </c>
      <c r="B57" s="608" t="s">
        <v>654</v>
      </c>
      <c r="C57" s="493" t="s">
        <v>640</v>
      </c>
      <c r="D57" s="491" t="s">
        <v>641</v>
      </c>
      <c r="E57" s="612" t="s">
        <v>642</v>
      </c>
    </row>
    <row r="58" spans="1:5" ht="40.5" x14ac:dyDescent="0.75">
      <c r="A58" s="607" t="s">
        <v>635</v>
      </c>
      <c r="B58" s="608" t="s">
        <v>654</v>
      </c>
      <c r="C58" s="493" t="s">
        <v>643</v>
      </c>
      <c r="D58" s="491" t="s">
        <v>644</v>
      </c>
      <c r="E58" s="612" t="s">
        <v>642</v>
      </c>
    </row>
    <row r="59" spans="1:5" ht="40.5" x14ac:dyDescent="0.75">
      <c r="A59" s="607" t="s">
        <v>542</v>
      </c>
      <c r="B59" s="608" t="s">
        <v>654</v>
      </c>
      <c r="C59" s="493" t="s">
        <v>645</v>
      </c>
      <c r="D59" s="491" t="s">
        <v>646</v>
      </c>
      <c r="E59" s="612" t="s">
        <v>647</v>
      </c>
    </row>
    <row r="60" spans="1:5" ht="27" x14ac:dyDescent="0.75">
      <c r="A60" s="607" t="s">
        <v>542</v>
      </c>
      <c r="B60" s="608" t="s">
        <v>654</v>
      </c>
      <c r="C60" s="493" t="s">
        <v>648</v>
      </c>
      <c r="D60" s="491" t="s">
        <v>649</v>
      </c>
      <c r="E60" s="612" t="s">
        <v>656</v>
      </c>
    </row>
    <row r="61" spans="1:5" ht="27" x14ac:dyDescent="0.75">
      <c r="A61" s="607" t="s">
        <v>542</v>
      </c>
      <c r="B61" s="608" t="s">
        <v>654</v>
      </c>
      <c r="C61" s="493" t="s">
        <v>651</v>
      </c>
      <c r="D61" s="491" t="s">
        <v>652</v>
      </c>
      <c r="E61" s="612" t="s">
        <v>647</v>
      </c>
    </row>
    <row r="62" spans="1:5" ht="40.5" x14ac:dyDescent="0.75">
      <c r="A62" s="615" t="s">
        <v>657</v>
      </c>
      <c r="B62" s="608" t="s">
        <v>658</v>
      </c>
      <c r="C62" s="611" t="s">
        <v>659</v>
      </c>
      <c r="D62" s="491" t="s">
        <v>660</v>
      </c>
      <c r="E62" s="489" t="s">
        <v>661</v>
      </c>
    </row>
    <row r="63" spans="1:5" ht="40.5" x14ac:dyDescent="0.75">
      <c r="A63" s="615" t="s">
        <v>662</v>
      </c>
      <c r="B63" s="608" t="s">
        <v>658</v>
      </c>
      <c r="C63" s="611" t="s">
        <v>663</v>
      </c>
      <c r="D63" s="491" t="s">
        <v>664</v>
      </c>
      <c r="E63" s="489" t="s">
        <v>665</v>
      </c>
    </row>
    <row r="64" spans="1:5" ht="54" x14ac:dyDescent="0.75">
      <c r="A64" s="615" t="s">
        <v>525</v>
      </c>
      <c r="B64" s="608" t="s">
        <v>658</v>
      </c>
      <c r="C64" s="611" t="s">
        <v>666</v>
      </c>
      <c r="D64" s="491" t="s">
        <v>664</v>
      </c>
      <c r="E64" s="489" t="s">
        <v>667</v>
      </c>
    </row>
    <row r="65" spans="1:5" ht="54" x14ac:dyDescent="0.75">
      <c r="A65" s="615" t="s">
        <v>525</v>
      </c>
      <c r="B65" s="608" t="s">
        <v>658</v>
      </c>
      <c r="C65" s="611" t="s">
        <v>668</v>
      </c>
      <c r="D65" s="491" t="s">
        <v>664</v>
      </c>
      <c r="E65" s="489" t="s">
        <v>667</v>
      </c>
    </row>
    <row r="66" spans="1:5" ht="54" x14ac:dyDescent="0.75">
      <c r="A66" s="615" t="s">
        <v>530</v>
      </c>
      <c r="B66" s="608" t="s">
        <v>658</v>
      </c>
      <c r="C66" s="611" t="s">
        <v>669</v>
      </c>
      <c r="D66" s="491" t="s">
        <v>664</v>
      </c>
      <c r="E66" s="489" t="s">
        <v>670</v>
      </c>
    </row>
    <row r="67" spans="1:5" ht="27" x14ac:dyDescent="0.75">
      <c r="A67" s="494" t="s">
        <v>671</v>
      </c>
      <c r="B67" s="608" t="s">
        <v>658</v>
      </c>
      <c r="C67" s="493" t="s">
        <v>672</v>
      </c>
      <c r="D67" s="491" t="s">
        <v>673</v>
      </c>
      <c r="E67" s="489" t="s">
        <v>674</v>
      </c>
    </row>
    <row r="68" spans="1:5" ht="27" x14ac:dyDescent="0.75">
      <c r="A68" s="616" t="s">
        <v>675</v>
      </c>
      <c r="B68" s="617" t="s">
        <v>676</v>
      </c>
      <c r="C68" s="617" t="s">
        <v>677</v>
      </c>
      <c r="D68" s="618" t="s">
        <v>678</v>
      </c>
      <c r="E68" s="619" t="s">
        <v>679</v>
      </c>
    </row>
    <row r="69" spans="1:5" ht="27" x14ac:dyDescent="0.75">
      <c r="A69" s="616" t="s">
        <v>675</v>
      </c>
      <c r="B69" s="617" t="s">
        <v>676</v>
      </c>
      <c r="C69" s="617" t="s">
        <v>680</v>
      </c>
      <c r="D69" s="618" t="s">
        <v>678</v>
      </c>
      <c r="E69" s="619" t="s">
        <v>679</v>
      </c>
    </row>
    <row r="70" spans="1:5" ht="27" x14ac:dyDescent="0.75">
      <c r="A70" s="620" t="s">
        <v>675</v>
      </c>
      <c r="B70" s="621" t="s">
        <v>681</v>
      </c>
      <c r="C70" s="621" t="s">
        <v>682</v>
      </c>
      <c r="D70" s="622" t="s">
        <v>678</v>
      </c>
      <c r="E70" s="623" t="s">
        <v>683</v>
      </c>
    </row>
    <row r="71" spans="1:5" ht="27" x14ac:dyDescent="0.75">
      <c r="A71" s="620" t="s">
        <v>675</v>
      </c>
      <c r="B71" s="621" t="s">
        <v>681</v>
      </c>
      <c r="C71" s="621" t="s">
        <v>684</v>
      </c>
      <c r="D71" s="622" t="s">
        <v>678</v>
      </c>
      <c r="E71" s="623" t="s">
        <v>683</v>
      </c>
    </row>
    <row r="72" spans="1:5" ht="27" x14ac:dyDescent="0.75">
      <c r="A72" s="616" t="s">
        <v>685</v>
      </c>
      <c r="B72" s="624" t="s">
        <v>686</v>
      </c>
      <c r="C72" s="617" t="s">
        <v>687</v>
      </c>
      <c r="D72" s="618" t="s">
        <v>688</v>
      </c>
      <c r="E72" s="619" t="s">
        <v>689</v>
      </c>
    </row>
    <row r="73" spans="1:5" ht="27" x14ac:dyDescent="0.75">
      <c r="A73" s="616" t="s">
        <v>685</v>
      </c>
      <c r="B73" s="617" t="s">
        <v>690</v>
      </c>
      <c r="C73" s="624" t="s">
        <v>691</v>
      </c>
      <c r="D73" s="618" t="s">
        <v>692</v>
      </c>
      <c r="E73" s="619" t="s">
        <v>693</v>
      </c>
    </row>
    <row r="74" spans="1:5" ht="27" x14ac:dyDescent="0.75">
      <c r="A74" s="616" t="s">
        <v>685</v>
      </c>
      <c r="B74" s="617" t="s">
        <v>694</v>
      </c>
      <c r="C74" s="617" t="s">
        <v>695</v>
      </c>
      <c r="D74" s="618" t="s">
        <v>696</v>
      </c>
      <c r="E74" s="619" t="s">
        <v>697</v>
      </c>
    </row>
    <row r="75" spans="1:5" ht="27" x14ac:dyDescent="0.75">
      <c r="A75" s="616" t="s">
        <v>685</v>
      </c>
      <c r="B75" s="617" t="s">
        <v>698</v>
      </c>
      <c r="C75" s="617" t="s">
        <v>699</v>
      </c>
      <c r="D75" s="618" t="s">
        <v>700</v>
      </c>
      <c r="E75" s="619" t="s">
        <v>701</v>
      </c>
    </row>
    <row r="76" spans="1:5" ht="27" x14ac:dyDescent="0.75">
      <c r="A76" s="616" t="s">
        <v>702</v>
      </c>
      <c r="B76" s="617" t="s">
        <v>703</v>
      </c>
      <c r="C76" s="617" t="s">
        <v>704</v>
      </c>
      <c r="D76" s="618" t="s">
        <v>705</v>
      </c>
      <c r="E76" s="619" t="s">
        <v>706</v>
      </c>
    </row>
    <row r="77" spans="1:5" ht="27" x14ac:dyDescent="0.75">
      <c r="A77" s="616" t="s">
        <v>702</v>
      </c>
      <c r="B77" s="617" t="s">
        <v>703</v>
      </c>
      <c r="C77" s="617" t="s">
        <v>707</v>
      </c>
      <c r="D77" s="618" t="s">
        <v>705</v>
      </c>
      <c r="E77" s="619" t="s">
        <v>706</v>
      </c>
    </row>
    <row r="78" spans="1:5" ht="54" x14ac:dyDescent="0.75">
      <c r="A78" s="616" t="s">
        <v>702</v>
      </c>
      <c r="B78" s="617" t="s">
        <v>708</v>
      </c>
      <c r="C78" s="617" t="s">
        <v>709</v>
      </c>
      <c r="D78" s="618" t="s">
        <v>710</v>
      </c>
      <c r="E78" s="619" t="s">
        <v>711</v>
      </c>
    </row>
    <row r="79" spans="1:5" ht="27" x14ac:dyDescent="0.75">
      <c r="A79" s="616" t="s">
        <v>712</v>
      </c>
      <c r="B79" s="617" t="s">
        <v>713</v>
      </c>
      <c r="C79" s="617" t="s">
        <v>714</v>
      </c>
      <c r="D79" s="618" t="s">
        <v>715</v>
      </c>
      <c r="E79" s="619" t="s">
        <v>716</v>
      </c>
    </row>
    <row r="80" spans="1:5" ht="27" x14ac:dyDescent="0.75">
      <c r="A80" s="616" t="s">
        <v>712</v>
      </c>
      <c r="B80" s="617" t="s">
        <v>717</v>
      </c>
      <c r="C80" s="617" t="s">
        <v>718</v>
      </c>
      <c r="D80" s="618" t="s">
        <v>719</v>
      </c>
      <c r="E80" s="619" t="s">
        <v>720</v>
      </c>
    </row>
    <row r="81" spans="1:5" ht="27" x14ac:dyDescent="0.75">
      <c r="A81" s="616" t="s">
        <v>712</v>
      </c>
      <c r="B81" s="617" t="s">
        <v>721</v>
      </c>
      <c r="C81" s="617" t="s">
        <v>718</v>
      </c>
      <c r="D81" s="618" t="s">
        <v>719</v>
      </c>
      <c r="E81" s="619" t="s">
        <v>720</v>
      </c>
    </row>
    <row r="82" spans="1:5" ht="40.5" x14ac:dyDescent="0.75">
      <c r="A82" s="616" t="s">
        <v>712</v>
      </c>
      <c r="B82" s="617" t="s">
        <v>717</v>
      </c>
      <c r="C82" s="617" t="s">
        <v>722</v>
      </c>
      <c r="D82" s="618" t="s">
        <v>719</v>
      </c>
      <c r="E82" s="619" t="s">
        <v>720</v>
      </c>
    </row>
    <row r="83" spans="1:5" ht="40.5" x14ac:dyDescent="0.75">
      <c r="A83" s="616" t="s">
        <v>712</v>
      </c>
      <c r="B83" s="617" t="s">
        <v>721</v>
      </c>
      <c r="C83" s="617" t="s">
        <v>722</v>
      </c>
      <c r="D83" s="618" t="s">
        <v>719</v>
      </c>
      <c r="E83" s="619" t="s">
        <v>720</v>
      </c>
    </row>
    <row r="84" spans="1:5" ht="40.5" x14ac:dyDescent="0.75">
      <c r="A84" s="616" t="s">
        <v>712</v>
      </c>
      <c r="B84" s="617" t="s">
        <v>723</v>
      </c>
      <c r="C84" s="617" t="s">
        <v>724</v>
      </c>
      <c r="D84" s="618" t="s">
        <v>719</v>
      </c>
      <c r="E84" s="619" t="s">
        <v>720</v>
      </c>
    </row>
    <row r="85" spans="1:5" ht="40.5" x14ac:dyDescent="0.75">
      <c r="A85" s="616" t="s">
        <v>712</v>
      </c>
      <c r="B85" s="617" t="s">
        <v>725</v>
      </c>
      <c r="C85" s="617" t="s">
        <v>726</v>
      </c>
      <c r="D85" s="618" t="s">
        <v>719</v>
      </c>
      <c r="E85" s="619" t="s">
        <v>720</v>
      </c>
    </row>
    <row r="86" spans="1:5" ht="40.5" x14ac:dyDescent="0.75">
      <c r="A86" s="616" t="s">
        <v>712</v>
      </c>
      <c r="B86" s="617" t="s">
        <v>727</v>
      </c>
      <c r="C86" s="617" t="s">
        <v>728</v>
      </c>
      <c r="D86" s="618" t="s">
        <v>719</v>
      </c>
      <c r="E86" s="619" t="s">
        <v>720</v>
      </c>
    </row>
    <row r="87" spans="1:5" ht="40.5" x14ac:dyDescent="0.75">
      <c r="A87" s="616" t="s">
        <v>712</v>
      </c>
      <c r="B87" s="617" t="s">
        <v>729</v>
      </c>
      <c r="C87" s="617" t="s">
        <v>730</v>
      </c>
      <c r="D87" s="618" t="s">
        <v>719</v>
      </c>
      <c r="E87" s="619" t="s">
        <v>720</v>
      </c>
    </row>
    <row r="88" spans="1:5" ht="40.5" x14ac:dyDescent="0.75">
      <c r="A88" s="616" t="s">
        <v>712</v>
      </c>
      <c r="B88" s="617" t="s">
        <v>698</v>
      </c>
      <c r="C88" s="617" t="s">
        <v>731</v>
      </c>
      <c r="D88" s="618" t="s">
        <v>719</v>
      </c>
      <c r="E88" s="619" t="s">
        <v>720</v>
      </c>
    </row>
    <row r="89" spans="1:5" ht="40.5" x14ac:dyDescent="0.75">
      <c r="A89" s="616" t="s">
        <v>712</v>
      </c>
      <c r="B89" s="617" t="s">
        <v>708</v>
      </c>
      <c r="C89" s="617" t="s">
        <v>732</v>
      </c>
      <c r="D89" s="618" t="s">
        <v>733</v>
      </c>
      <c r="E89" s="619" t="s">
        <v>734</v>
      </c>
    </row>
    <row r="90" spans="1:5" x14ac:dyDescent="0.75">
      <c r="A90" s="620" t="s">
        <v>712</v>
      </c>
      <c r="B90" s="617" t="s">
        <v>713</v>
      </c>
      <c r="C90" s="624" t="s">
        <v>735</v>
      </c>
      <c r="D90" s="618" t="s">
        <v>736</v>
      </c>
      <c r="E90" s="619" t="s">
        <v>737</v>
      </c>
    </row>
    <row r="91" spans="1:5" ht="27" x14ac:dyDescent="0.75">
      <c r="A91" s="616" t="s">
        <v>712</v>
      </c>
      <c r="B91" s="617" t="s">
        <v>713</v>
      </c>
      <c r="C91" s="624" t="s">
        <v>738</v>
      </c>
      <c r="D91" s="618" t="s">
        <v>739</v>
      </c>
      <c r="E91" s="619" t="s">
        <v>740</v>
      </c>
    </row>
    <row r="92" spans="1:5" x14ac:dyDescent="0.75">
      <c r="A92" s="616" t="s">
        <v>712</v>
      </c>
      <c r="B92" s="617" t="s">
        <v>713</v>
      </c>
      <c r="C92" s="624" t="s">
        <v>741</v>
      </c>
      <c r="D92" s="618" t="s">
        <v>742</v>
      </c>
      <c r="E92" s="619" t="s">
        <v>743</v>
      </c>
    </row>
    <row r="93" spans="1:5" ht="27" x14ac:dyDescent="0.75">
      <c r="A93" s="616" t="s">
        <v>712</v>
      </c>
      <c r="B93" s="617" t="s">
        <v>713</v>
      </c>
      <c r="C93" s="617" t="s">
        <v>744</v>
      </c>
      <c r="D93" s="618" t="s">
        <v>745</v>
      </c>
      <c r="E93" s="619" t="s">
        <v>746</v>
      </c>
    </row>
    <row r="94" spans="1:5" ht="40.5" x14ac:dyDescent="0.75">
      <c r="A94" s="616" t="s">
        <v>747</v>
      </c>
      <c r="B94" s="617" t="s">
        <v>717</v>
      </c>
      <c r="C94" s="617" t="s">
        <v>748</v>
      </c>
      <c r="D94" s="618" t="s">
        <v>749</v>
      </c>
      <c r="E94" s="619" t="s">
        <v>750</v>
      </c>
    </row>
    <row r="95" spans="1:5" ht="40.5" x14ac:dyDescent="0.75">
      <c r="A95" s="616" t="s">
        <v>747</v>
      </c>
      <c r="B95" s="617" t="s">
        <v>713</v>
      </c>
      <c r="C95" s="617" t="s">
        <v>748</v>
      </c>
      <c r="D95" s="618" t="s">
        <v>749</v>
      </c>
      <c r="E95" s="619" t="s">
        <v>750</v>
      </c>
    </row>
    <row r="96" spans="1:5" ht="40.5" x14ac:dyDescent="0.75">
      <c r="A96" s="616" t="s">
        <v>747</v>
      </c>
      <c r="B96" s="617" t="s">
        <v>690</v>
      </c>
      <c r="C96" s="617" t="s">
        <v>751</v>
      </c>
      <c r="D96" s="618" t="s">
        <v>752</v>
      </c>
      <c r="E96" s="619" t="s">
        <v>753</v>
      </c>
    </row>
    <row r="97" spans="1:5" x14ac:dyDescent="0.75">
      <c r="A97" s="616" t="s">
        <v>747</v>
      </c>
      <c r="B97" s="617" t="s">
        <v>754</v>
      </c>
      <c r="C97" s="617" t="s">
        <v>755</v>
      </c>
      <c r="D97" s="618" t="s">
        <v>756</v>
      </c>
      <c r="E97" s="619" t="s">
        <v>757</v>
      </c>
    </row>
    <row r="98" spans="1:5" ht="27" x14ac:dyDescent="0.75">
      <c r="A98" s="616" t="s">
        <v>747</v>
      </c>
      <c r="B98" s="617" t="s">
        <v>758</v>
      </c>
      <c r="C98" s="617" t="s">
        <v>759</v>
      </c>
      <c r="D98" s="618" t="s">
        <v>678</v>
      </c>
      <c r="E98" s="619" t="s">
        <v>757</v>
      </c>
    </row>
    <row r="99" spans="1:5" ht="27" x14ac:dyDescent="0.75">
      <c r="A99" s="616" t="s">
        <v>747</v>
      </c>
      <c r="B99" s="617" t="s">
        <v>708</v>
      </c>
      <c r="C99" s="617" t="s">
        <v>760</v>
      </c>
      <c r="D99" s="618" t="s">
        <v>678</v>
      </c>
      <c r="E99" s="619" t="s">
        <v>757</v>
      </c>
    </row>
    <row r="100" spans="1:5" ht="40.5" x14ac:dyDescent="0.75">
      <c r="A100" s="616" t="s">
        <v>747</v>
      </c>
      <c r="B100" s="617" t="s">
        <v>761</v>
      </c>
      <c r="C100" s="617" t="s">
        <v>762</v>
      </c>
      <c r="D100" s="618" t="s">
        <v>763</v>
      </c>
      <c r="E100" s="619" t="s">
        <v>764</v>
      </c>
    </row>
    <row r="101" spans="1:5" ht="27" x14ac:dyDescent="0.75">
      <c r="A101" s="616" t="s">
        <v>747</v>
      </c>
      <c r="B101" s="617" t="s">
        <v>765</v>
      </c>
      <c r="C101" s="617" t="s">
        <v>766</v>
      </c>
      <c r="D101" s="618" t="s">
        <v>678</v>
      </c>
      <c r="E101" s="619" t="s">
        <v>767</v>
      </c>
    </row>
    <row r="102" spans="1:5" ht="27" x14ac:dyDescent="0.75">
      <c r="A102" s="616" t="s">
        <v>747</v>
      </c>
      <c r="B102" s="617" t="s">
        <v>765</v>
      </c>
      <c r="C102" s="617" t="s">
        <v>768</v>
      </c>
      <c r="D102" s="618" t="s">
        <v>749</v>
      </c>
      <c r="E102" s="619" t="s">
        <v>769</v>
      </c>
    </row>
    <row r="103" spans="1:5" ht="27" x14ac:dyDescent="0.75">
      <c r="A103" s="616" t="s">
        <v>747</v>
      </c>
      <c r="B103" s="617" t="s">
        <v>729</v>
      </c>
      <c r="C103" s="617" t="s">
        <v>770</v>
      </c>
      <c r="D103" s="618" t="s">
        <v>756</v>
      </c>
      <c r="E103" s="619" t="s">
        <v>771</v>
      </c>
    </row>
    <row r="104" spans="1:5" ht="27" x14ac:dyDescent="0.75">
      <c r="A104" s="616" t="s">
        <v>747</v>
      </c>
      <c r="B104" s="617" t="s">
        <v>772</v>
      </c>
      <c r="C104" s="617" t="s">
        <v>773</v>
      </c>
      <c r="D104" s="618" t="s">
        <v>774</v>
      </c>
      <c r="E104" s="619" t="s">
        <v>775</v>
      </c>
    </row>
    <row r="105" spans="1:5" ht="27" x14ac:dyDescent="0.75">
      <c r="A105" s="616" t="s">
        <v>776</v>
      </c>
      <c r="B105" s="617" t="s">
        <v>690</v>
      </c>
      <c r="C105" s="624" t="s">
        <v>777</v>
      </c>
      <c r="D105" s="618" t="s">
        <v>778</v>
      </c>
      <c r="E105" s="619" t="s">
        <v>779</v>
      </c>
    </row>
    <row r="106" spans="1:5" ht="27" x14ac:dyDescent="0.75">
      <c r="A106" s="616" t="s">
        <v>776</v>
      </c>
      <c r="B106" s="617" t="s">
        <v>780</v>
      </c>
      <c r="C106" s="617" t="s">
        <v>781</v>
      </c>
      <c r="D106" s="618" t="s">
        <v>782</v>
      </c>
      <c r="E106" s="619" t="s">
        <v>783</v>
      </c>
    </row>
    <row r="107" spans="1:5" ht="27" x14ac:dyDescent="0.75">
      <c r="A107" s="616" t="s">
        <v>776</v>
      </c>
      <c r="B107" s="617" t="s">
        <v>784</v>
      </c>
      <c r="C107" s="617" t="s">
        <v>785</v>
      </c>
      <c r="D107" s="618" t="s">
        <v>786</v>
      </c>
      <c r="E107" s="619" t="s">
        <v>787</v>
      </c>
    </row>
    <row r="108" spans="1:5" ht="27" x14ac:dyDescent="0.75">
      <c r="A108" s="616" t="s">
        <v>776</v>
      </c>
      <c r="B108" s="617" t="s">
        <v>765</v>
      </c>
      <c r="C108" s="617" t="s">
        <v>788</v>
      </c>
      <c r="D108" s="618" t="s">
        <v>789</v>
      </c>
      <c r="E108" s="619" t="s">
        <v>790</v>
      </c>
    </row>
    <row r="109" spans="1:5" ht="40.5" x14ac:dyDescent="0.75">
      <c r="A109" s="616" t="s">
        <v>776</v>
      </c>
      <c r="B109" s="617" t="s">
        <v>772</v>
      </c>
      <c r="C109" s="617" t="s">
        <v>791</v>
      </c>
      <c r="D109" s="618" t="s">
        <v>792</v>
      </c>
      <c r="E109" s="619" t="s">
        <v>793</v>
      </c>
    </row>
    <row r="110" spans="1:5" ht="40.5" x14ac:dyDescent="0.75">
      <c r="A110" s="616" t="s">
        <v>776</v>
      </c>
      <c r="B110" s="617" t="s">
        <v>772</v>
      </c>
      <c r="C110" s="617" t="s">
        <v>794</v>
      </c>
      <c r="D110" s="618" t="s">
        <v>795</v>
      </c>
      <c r="E110" s="619" t="s">
        <v>796</v>
      </c>
    </row>
    <row r="111" spans="1:5" ht="27" x14ac:dyDescent="0.75">
      <c r="A111" s="616" t="s">
        <v>776</v>
      </c>
      <c r="B111" s="625" t="s">
        <v>797</v>
      </c>
      <c r="C111" s="617" t="s">
        <v>798</v>
      </c>
      <c r="D111" s="618" t="s">
        <v>799</v>
      </c>
      <c r="E111" s="619" t="s">
        <v>800</v>
      </c>
    </row>
    <row r="112" spans="1:5" ht="27" x14ac:dyDescent="0.75">
      <c r="A112" s="616" t="s">
        <v>801</v>
      </c>
      <c r="B112" s="617" t="s">
        <v>690</v>
      </c>
      <c r="C112" s="624" t="s">
        <v>802</v>
      </c>
      <c r="D112" s="618" t="s">
        <v>803</v>
      </c>
      <c r="E112" s="619" t="s">
        <v>804</v>
      </c>
    </row>
    <row r="113" spans="1:5" ht="40.5" x14ac:dyDescent="0.75">
      <c r="A113" s="616" t="s">
        <v>801</v>
      </c>
      <c r="B113" s="617" t="s">
        <v>805</v>
      </c>
      <c r="C113" s="617" t="s">
        <v>806</v>
      </c>
      <c r="D113" s="618" t="s">
        <v>807</v>
      </c>
      <c r="E113" s="619" t="s">
        <v>808</v>
      </c>
    </row>
    <row r="114" spans="1:5" ht="27" x14ac:dyDescent="0.75">
      <c r="A114" s="616" t="s">
        <v>801</v>
      </c>
      <c r="B114" s="624" t="s">
        <v>809</v>
      </c>
      <c r="C114" s="617" t="s">
        <v>810</v>
      </c>
      <c r="D114" s="618" t="s">
        <v>811</v>
      </c>
      <c r="E114" s="619" t="s">
        <v>812</v>
      </c>
    </row>
    <row r="115" spans="1:5" ht="40.5" x14ac:dyDescent="0.75">
      <c r="A115" s="616" t="s">
        <v>801</v>
      </c>
      <c r="B115" s="617" t="s">
        <v>690</v>
      </c>
      <c r="C115" s="624" t="s">
        <v>813</v>
      </c>
      <c r="D115" s="618" t="s">
        <v>814</v>
      </c>
      <c r="E115" s="619" t="s">
        <v>815</v>
      </c>
    </row>
    <row r="116" spans="1:5" ht="40.5" x14ac:dyDescent="0.75">
      <c r="A116" s="616" t="s">
        <v>801</v>
      </c>
      <c r="B116" s="617" t="s">
        <v>690</v>
      </c>
      <c r="C116" s="617" t="s">
        <v>816</v>
      </c>
      <c r="D116" s="618" t="s">
        <v>817</v>
      </c>
      <c r="E116" s="619" t="s">
        <v>818</v>
      </c>
    </row>
    <row r="117" spans="1:5" ht="27" x14ac:dyDescent="0.75">
      <c r="A117" s="616" t="s">
        <v>801</v>
      </c>
      <c r="B117" s="617" t="s">
        <v>703</v>
      </c>
      <c r="C117" s="624" t="s">
        <v>819</v>
      </c>
      <c r="D117" s="618" t="s">
        <v>820</v>
      </c>
      <c r="E117" s="619" t="s">
        <v>821</v>
      </c>
    </row>
    <row r="118" spans="1:5" ht="27" x14ac:dyDescent="0.75">
      <c r="A118" s="616" t="s">
        <v>801</v>
      </c>
      <c r="B118" s="617" t="s">
        <v>822</v>
      </c>
      <c r="C118" s="624" t="s">
        <v>819</v>
      </c>
      <c r="D118" s="618" t="s">
        <v>820</v>
      </c>
      <c r="E118" s="619" t="s">
        <v>821</v>
      </c>
    </row>
    <row r="119" spans="1:5" ht="40.5" x14ac:dyDescent="0.75">
      <c r="A119" s="616" t="s">
        <v>801</v>
      </c>
      <c r="B119" s="617" t="s">
        <v>784</v>
      </c>
      <c r="C119" s="617" t="s">
        <v>823</v>
      </c>
      <c r="D119" s="618" t="s">
        <v>803</v>
      </c>
      <c r="E119" s="619" t="s">
        <v>824</v>
      </c>
    </row>
    <row r="120" spans="1:5" ht="40.5" x14ac:dyDescent="0.75">
      <c r="A120" s="616" t="s">
        <v>801</v>
      </c>
      <c r="B120" s="617" t="s">
        <v>825</v>
      </c>
      <c r="C120" s="617" t="s">
        <v>823</v>
      </c>
      <c r="D120" s="618" t="s">
        <v>803</v>
      </c>
      <c r="E120" s="619" t="s">
        <v>824</v>
      </c>
    </row>
    <row r="121" spans="1:5" ht="27" x14ac:dyDescent="0.75">
      <c r="A121" s="616" t="s">
        <v>801</v>
      </c>
      <c r="B121" s="617" t="s">
        <v>826</v>
      </c>
      <c r="C121" s="617" t="s">
        <v>827</v>
      </c>
      <c r="D121" s="618" t="s">
        <v>828</v>
      </c>
      <c r="E121" s="619" t="s">
        <v>829</v>
      </c>
    </row>
    <row r="122" spans="1:5" ht="27" x14ac:dyDescent="0.75">
      <c r="A122" s="616" t="s">
        <v>801</v>
      </c>
      <c r="B122" s="617" t="s">
        <v>830</v>
      </c>
      <c r="C122" s="617" t="s">
        <v>827</v>
      </c>
      <c r="D122" s="618" t="s">
        <v>828</v>
      </c>
      <c r="E122" s="619" t="s">
        <v>829</v>
      </c>
    </row>
    <row r="123" spans="1:5" ht="27" x14ac:dyDescent="0.75">
      <c r="A123" s="616" t="s">
        <v>801</v>
      </c>
      <c r="B123" s="617" t="s">
        <v>826</v>
      </c>
      <c r="C123" s="617" t="s">
        <v>831</v>
      </c>
      <c r="D123" s="618" t="s">
        <v>832</v>
      </c>
      <c r="E123" s="619" t="s">
        <v>833</v>
      </c>
    </row>
    <row r="124" spans="1:5" ht="27" x14ac:dyDescent="0.75">
      <c r="A124" s="616" t="s">
        <v>801</v>
      </c>
      <c r="B124" s="617" t="s">
        <v>830</v>
      </c>
      <c r="C124" s="617" t="s">
        <v>831</v>
      </c>
      <c r="D124" s="618" t="s">
        <v>832</v>
      </c>
      <c r="E124" s="619" t="s">
        <v>833</v>
      </c>
    </row>
    <row r="125" spans="1:5" x14ac:dyDescent="0.75">
      <c r="A125" s="616" t="s">
        <v>801</v>
      </c>
      <c r="B125" s="617" t="s">
        <v>834</v>
      </c>
      <c r="C125" s="624" t="s">
        <v>835</v>
      </c>
      <c r="D125" s="618" t="s">
        <v>836</v>
      </c>
      <c r="E125" s="619" t="s">
        <v>837</v>
      </c>
    </row>
    <row r="126" spans="1:5" x14ac:dyDescent="0.75">
      <c r="A126" s="616" t="s">
        <v>801</v>
      </c>
      <c r="B126" s="624" t="s">
        <v>838</v>
      </c>
      <c r="C126" s="624" t="s">
        <v>835</v>
      </c>
      <c r="D126" s="618" t="s">
        <v>836</v>
      </c>
      <c r="E126" s="619" t="s">
        <v>837</v>
      </c>
    </row>
    <row r="127" spans="1:5" ht="40.5" x14ac:dyDescent="0.75">
      <c r="A127" s="616" t="s">
        <v>839</v>
      </c>
      <c r="B127" s="617" t="s">
        <v>840</v>
      </c>
      <c r="C127" s="617" t="s">
        <v>841</v>
      </c>
      <c r="D127" s="618" t="s">
        <v>842</v>
      </c>
      <c r="E127" s="619" t="s">
        <v>843</v>
      </c>
    </row>
    <row r="128" spans="1:5" ht="27" x14ac:dyDescent="0.75">
      <c r="A128" s="616" t="s">
        <v>844</v>
      </c>
      <c r="B128" s="617" t="s">
        <v>809</v>
      </c>
      <c r="C128" s="617" t="s">
        <v>845</v>
      </c>
      <c r="D128" s="618" t="s">
        <v>846</v>
      </c>
      <c r="E128" s="619" t="s">
        <v>847</v>
      </c>
    </row>
    <row r="129" spans="1:5" ht="27" x14ac:dyDescent="0.75">
      <c r="A129" s="616" t="s">
        <v>844</v>
      </c>
      <c r="B129" s="617" t="s">
        <v>848</v>
      </c>
      <c r="C129" s="617" t="s">
        <v>849</v>
      </c>
      <c r="D129" s="618" t="s">
        <v>850</v>
      </c>
      <c r="E129" s="619" t="s">
        <v>851</v>
      </c>
    </row>
    <row r="130" spans="1:5" ht="40.5" x14ac:dyDescent="0.75">
      <c r="A130" s="616" t="s">
        <v>852</v>
      </c>
      <c r="B130" s="617" t="s">
        <v>690</v>
      </c>
      <c r="C130" s="617" t="s">
        <v>853</v>
      </c>
      <c r="D130" s="618" t="s">
        <v>854</v>
      </c>
      <c r="E130" s="619" t="s">
        <v>855</v>
      </c>
    </row>
    <row r="131" spans="1:5" ht="40.5" x14ac:dyDescent="0.75">
      <c r="A131" s="616" t="s">
        <v>856</v>
      </c>
      <c r="B131" s="617" t="s">
        <v>857</v>
      </c>
      <c r="C131" s="617" t="s">
        <v>858</v>
      </c>
      <c r="D131" s="618" t="s">
        <v>859</v>
      </c>
      <c r="E131" s="619" t="s">
        <v>843</v>
      </c>
    </row>
    <row r="132" spans="1:5" ht="40.5" x14ac:dyDescent="0.75">
      <c r="A132" s="616" t="s">
        <v>856</v>
      </c>
      <c r="B132" s="617" t="s">
        <v>860</v>
      </c>
      <c r="C132" s="617" t="s">
        <v>858</v>
      </c>
      <c r="D132" s="618" t="s">
        <v>859</v>
      </c>
      <c r="E132" s="619" t="s">
        <v>843</v>
      </c>
    </row>
    <row r="133" spans="1:5" ht="27" x14ac:dyDescent="0.75">
      <c r="A133" s="616" t="s">
        <v>861</v>
      </c>
      <c r="B133" s="624" t="s">
        <v>862</v>
      </c>
      <c r="C133" s="624" t="s">
        <v>863</v>
      </c>
      <c r="D133" s="618" t="s">
        <v>864</v>
      </c>
      <c r="E133" s="619" t="s">
        <v>865</v>
      </c>
    </row>
    <row r="134" spans="1:5" ht="27" x14ac:dyDescent="0.75">
      <c r="A134" s="616" t="s">
        <v>861</v>
      </c>
      <c r="B134" s="617" t="s">
        <v>840</v>
      </c>
      <c r="C134" s="624" t="s">
        <v>866</v>
      </c>
      <c r="D134" s="618" t="s">
        <v>864</v>
      </c>
      <c r="E134" s="619" t="s">
        <v>865</v>
      </c>
    </row>
    <row r="135" spans="1:5" ht="27" x14ac:dyDescent="0.75">
      <c r="A135" s="616" t="s">
        <v>861</v>
      </c>
      <c r="B135" s="617" t="s">
        <v>867</v>
      </c>
      <c r="C135" s="624" t="s">
        <v>866</v>
      </c>
      <c r="D135" s="618" t="s">
        <v>864</v>
      </c>
      <c r="E135" s="619" t="s">
        <v>865</v>
      </c>
    </row>
    <row r="136" spans="1:5" ht="27" x14ac:dyDescent="0.75">
      <c r="A136" s="616" t="s">
        <v>861</v>
      </c>
      <c r="B136" s="617" t="s">
        <v>784</v>
      </c>
      <c r="C136" s="624" t="s">
        <v>868</v>
      </c>
      <c r="D136" s="618" t="s">
        <v>869</v>
      </c>
      <c r="E136" s="619" t="s">
        <v>870</v>
      </c>
    </row>
    <row r="137" spans="1:5" x14ac:dyDescent="0.75">
      <c r="A137" s="616" t="s">
        <v>861</v>
      </c>
      <c r="B137" s="617" t="s">
        <v>784</v>
      </c>
      <c r="C137" s="617" t="s">
        <v>871</v>
      </c>
      <c r="D137" s="618" t="s">
        <v>872</v>
      </c>
      <c r="E137" s="619" t="s">
        <v>873</v>
      </c>
    </row>
    <row r="138" spans="1:5" ht="27" x14ac:dyDescent="0.75">
      <c r="A138" s="616" t="s">
        <v>861</v>
      </c>
      <c r="B138" s="617" t="s">
        <v>780</v>
      </c>
      <c r="C138" s="617" t="s">
        <v>874</v>
      </c>
      <c r="D138" s="618" t="s">
        <v>875</v>
      </c>
      <c r="E138" s="619" t="s">
        <v>876</v>
      </c>
    </row>
    <row r="139" spans="1:5" ht="40.5" x14ac:dyDescent="0.75">
      <c r="A139" s="616" t="s">
        <v>861</v>
      </c>
      <c r="B139" s="617" t="s">
        <v>877</v>
      </c>
      <c r="C139" s="617" t="s">
        <v>878</v>
      </c>
      <c r="D139" s="618" t="s">
        <v>879</v>
      </c>
      <c r="E139" s="619" t="s">
        <v>880</v>
      </c>
    </row>
    <row r="140" spans="1:5" ht="27" x14ac:dyDescent="0.75">
      <c r="A140" s="616" t="s">
        <v>861</v>
      </c>
      <c r="B140" s="617" t="s">
        <v>772</v>
      </c>
      <c r="C140" s="617" t="s">
        <v>881</v>
      </c>
      <c r="D140" s="618" t="s">
        <v>869</v>
      </c>
      <c r="E140" s="619" t="s">
        <v>882</v>
      </c>
    </row>
    <row r="141" spans="1:5" ht="27" x14ac:dyDescent="0.75">
      <c r="A141" s="616" t="s">
        <v>883</v>
      </c>
      <c r="B141" s="617" t="s">
        <v>884</v>
      </c>
      <c r="C141" s="617" t="s">
        <v>885</v>
      </c>
      <c r="D141" s="618" t="s">
        <v>886</v>
      </c>
      <c r="E141" s="619" t="s">
        <v>887</v>
      </c>
    </row>
    <row r="142" spans="1:5" ht="40.5" x14ac:dyDescent="0.75">
      <c r="A142" s="616" t="s">
        <v>883</v>
      </c>
      <c r="B142" s="617" t="s">
        <v>761</v>
      </c>
      <c r="C142" s="617" t="s">
        <v>888</v>
      </c>
      <c r="D142" s="618" t="s">
        <v>889</v>
      </c>
      <c r="E142" s="619" t="s">
        <v>843</v>
      </c>
    </row>
    <row r="143" spans="1:5" ht="40.5" x14ac:dyDescent="0.75">
      <c r="A143" s="616" t="s">
        <v>890</v>
      </c>
      <c r="B143" s="617" t="s">
        <v>891</v>
      </c>
      <c r="C143" s="617" t="s">
        <v>892</v>
      </c>
      <c r="D143" s="618" t="s">
        <v>893</v>
      </c>
      <c r="E143" s="619" t="s">
        <v>894</v>
      </c>
    </row>
    <row r="144" spans="1:5" ht="40.5" x14ac:dyDescent="0.75">
      <c r="A144" s="616" t="s">
        <v>890</v>
      </c>
      <c r="B144" s="617" t="s">
        <v>891</v>
      </c>
      <c r="C144" s="617" t="s">
        <v>895</v>
      </c>
      <c r="D144" s="618" t="s">
        <v>896</v>
      </c>
      <c r="E144" s="619" t="s">
        <v>894</v>
      </c>
    </row>
    <row r="145" spans="1:5" ht="40.5" x14ac:dyDescent="0.75">
      <c r="A145" s="616" t="s">
        <v>890</v>
      </c>
      <c r="B145" s="617" t="s">
        <v>897</v>
      </c>
      <c r="C145" s="617" t="s">
        <v>898</v>
      </c>
      <c r="D145" s="618" t="s">
        <v>899</v>
      </c>
      <c r="E145" s="619" t="s">
        <v>900</v>
      </c>
    </row>
    <row r="146" spans="1:5" ht="27" x14ac:dyDescent="0.75">
      <c r="A146" s="616" t="s">
        <v>901</v>
      </c>
      <c r="B146" s="624" t="s">
        <v>902</v>
      </c>
      <c r="C146" s="617" t="s">
        <v>903</v>
      </c>
      <c r="D146" s="618" t="s">
        <v>904</v>
      </c>
      <c r="E146" s="619" t="s">
        <v>905</v>
      </c>
    </row>
    <row r="147" spans="1:5" ht="67.5" x14ac:dyDescent="0.75">
      <c r="A147" s="616" t="s">
        <v>901</v>
      </c>
      <c r="B147" s="617" t="s">
        <v>690</v>
      </c>
      <c r="C147" s="624" t="s">
        <v>906</v>
      </c>
      <c r="D147" s="618" t="s">
        <v>907</v>
      </c>
      <c r="E147" s="619" t="s">
        <v>908</v>
      </c>
    </row>
    <row r="148" spans="1:5" ht="27" x14ac:dyDescent="0.75">
      <c r="A148" s="616" t="s">
        <v>901</v>
      </c>
      <c r="B148" s="617" t="s">
        <v>909</v>
      </c>
      <c r="C148" s="617" t="s">
        <v>910</v>
      </c>
      <c r="D148" s="618" t="s">
        <v>911</v>
      </c>
      <c r="E148" s="619" t="s">
        <v>912</v>
      </c>
    </row>
    <row r="149" spans="1:5" ht="27" x14ac:dyDescent="0.75">
      <c r="A149" s="616" t="s">
        <v>901</v>
      </c>
      <c r="B149" s="617" t="s">
        <v>909</v>
      </c>
      <c r="C149" s="617" t="s">
        <v>913</v>
      </c>
      <c r="D149" s="618" t="s">
        <v>914</v>
      </c>
      <c r="E149" s="619" t="s">
        <v>843</v>
      </c>
    </row>
    <row r="150" spans="1:5" ht="27" x14ac:dyDescent="0.75">
      <c r="A150" s="616" t="s">
        <v>901</v>
      </c>
      <c r="B150" s="617" t="s">
        <v>729</v>
      </c>
      <c r="C150" s="617" t="s">
        <v>915</v>
      </c>
      <c r="D150" s="618" t="s">
        <v>916</v>
      </c>
      <c r="E150" s="619" t="s">
        <v>917</v>
      </c>
    </row>
    <row r="151" spans="1:5" ht="27" x14ac:dyDescent="0.75">
      <c r="A151" s="616" t="s">
        <v>901</v>
      </c>
      <c r="B151" s="617" t="s">
        <v>918</v>
      </c>
      <c r="C151" s="617" t="s">
        <v>919</v>
      </c>
      <c r="D151" s="618" t="s">
        <v>920</v>
      </c>
      <c r="E151" s="619" t="s">
        <v>921</v>
      </c>
    </row>
    <row r="152" spans="1:5" x14ac:dyDescent="0.75">
      <c r="A152" s="616" t="s">
        <v>901</v>
      </c>
      <c r="B152" s="617" t="s">
        <v>703</v>
      </c>
      <c r="C152" s="617" t="s">
        <v>922</v>
      </c>
      <c r="D152" s="618" t="s">
        <v>820</v>
      </c>
      <c r="E152" s="619" t="s">
        <v>923</v>
      </c>
    </row>
    <row r="153" spans="1:5" ht="27" x14ac:dyDescent="0.75">
      <c r="A153" s="616" t="s">
        <v>901</v>
      </c>
      <c r="B153" s="617" t="s">
        <v>780</v>
      </c>
      <c r="C153" s="617" t="s">
        <v>924</v>
      </c>
      <c r="D153" s="618" t="s">
        <v>875</v>
      </c>
      <c r="E153" s="619" t="s">
        <v>925</v>
      </c>
    </row>
    <row r="154" spans="1:5" x14ac:dyDescent="0.75">
      <c r="A154" s="616" t="s">
        <v>901</v>
      </c>
      <c r="B154" s="617" t="s">
        <v>891</v>
      </c>
      <c r="C154" s="617" t="s">
        <v>926</v>
      </c>
      <c r="D154" s="618" t="s">
        <v>927</v>
      </c>
      <c r="E154" s="619" t="s">
        <v>843</v>
      </c>
    </row>
    <row r="155" spans="1:5" ht="27" x14ac:dyDescent="0.75">
      <c r="A155" s="616" t="s">
        <v>901</v>
      </c>
      <c r="B155" s="617" t="s">
        <v>780</v>
      </c>
      <c r="C155" s="617" t="s">
        <v>928</v>
      </c>
      <c r="D155" s="618" t="s">
        <v>875</v>
      </c>
      <c r="E155" s="619" t="s">
        <v>925</v>
      </c>
    </row>
    <row r="156" spans="1:5" ht="27" x14ac:dyDescent="0.75">
      <c r="A156" s="616" t="s">
        <v>901</v>
      </c>
      <c r="B156" s="617" t="s">
        <v>780</v>
      </c>
      <c r="C156" s="617" t="s">
        <v>929</v>
      </c>
      <c r="D156" s="618" t="s">
        <v>930</v>
      </c>
      <c r="E156" s="619" t="s">
        <v>931</v>
      </c>
    </row>
    <row r="157" spans="1:5" ht="40.5" x14ac:dyDescent="0.75">
      <c r="A157" s="616" t="s">
        <v>901</v>
      </c>
      <c r="B157" s="617" t="s">
        <v>848</v>
      </c>
      <c r="C157" s="617" t="s">
        <v>932</v>
      </c>
      <c r="D157" s="618" t="s">
        <v>933</v>
      </c>
      <c r="E157" s="619" t="s">
        <v>934</v>
      </c>
    </row>
    <row r="158" spans="1:5" ht="27" x14ac:dyDescent="0.75">
      <c r="A158" s="616" t="s">
        <v>901</v>
      </c>
      <c r="B158" s="617" t="s">
        <v>729</v>
      </c>
      <c r="C158" s="624" t="s">
        <v>935</v>
      </c>
      <c r="D158" s="618" t="s">
        <v>936</v>
      </c>
      <c r="E158" s="619" t="s">
        <v>937</v>
      </c>
    </row>
    <row r="159" spans="1:5" ht="27" x14ac:dyDescent="0.75">
      <c r="A159" s="616" t="s">
        <v>901</v>
      </c>
      <c r="B159" s="617" t="s">
        <v>729</v>
      </c>
      <c r="C159" s="624" t="s">
        <v>938</v>
      </c>
      <c r="D159" s="618" t="s">
        <v>939</v>
      </c>
      <c r="E159" s="619" t="s">
        <v>940</v>
      </c>
    </row>
    <row r="160" spans="1:5" ht="27" x14ac:dyDescent="0.75">
      <c r="A160" s="616" t="s">
        <v>901</v>
      </c>
      <c r="B160" s="617" t="s">
        <v>897</v>
      </c>
      <c r="C160" s="624" t="s">
        <v>941</v>
      </c>
      <c r="D160" s="618" t="s">
        <v>942</v>
      </c>
      <c r="E160" s="619" t="s">
        <v>943</v>
      </c>
    </row>
    <row r="161" spans="1:5" x14ac:dyDescent="0.75">
      <c r="A161" s="626" t="s">
        <v>901</v>
      </c>
      <c r="B161" s="625" t="s">
        <v>944</v>
      </c>
      <c r="C161" s="617" t="s">
        <v>945</v>
      </c>
      <c r="D161" s="627" t="s">
        <v>946</v>
      </c>
      <c r="E161" s="628" t="s">
        <v>947</v>
      </c>
    </row>
    <row r="162" spans="1:5" x14ac:dyDescent="0.75">
      <c r="A162" s="616" t="s">
        <v>901</v>
      </c>
      <c r="B162" s="625" t="s">
        <v>944</v>
      </c>
      <c r="C162" s="617" t="s">
        <v>948</v>
      </c>
      <c r="D162" s="618" t="s">
        <v>949</v>
      </c>
      <c r="E162" s="619" t="s">
        <v>554</v>
      </c>
    </row>
    <row r="163" spans="1:5" ht="27" x14ac:dyDescent="0.75">
      <c r="A163" s="616" t="s">
        <v>901</v>
      </c>
      <c r="B163" s="625" t="s">
        <v>944</v>
      </c>
      <c r="C163" s="617" t="s">
        <v>950</v>
      </c>
      <c r="D163" s="618" t="s">
        <v>951</v>
      </c>
      <c r="E163" s="619" t="s">
        <v>952</v>
      </c>
    </row>
    <row r="164" spans="1:5" ht="27" x14ac:dyDescent="0.75">
      <c r="A164" s="620" t="s">
        <v>953</v>
      </c>
      <c r="B164" s="617" t="s">
        <v>713</v>
      </c>
      <c r="C164" s="617" t="s">
        <v>954</v>
      </c>
      <c r="D164" s="618" t="s">
        <v>763</v>
      </c>
      <c r="E164" s="619" t="s">
        <v>955</v>
      </c>
    </row>
    <row r="165" spans="1:5" x14ac:dyDescent="0.75">
      <c r="A165" s="616" t="s">
        <v>956</v>
      </c>
      <c r="B165" s="624" t="s">
        <v>957</v>
      </c>
      <c r="C165" s="617" t="s">
        <v>958</v>
      </c>
      <c r="D165" s="618" t="s">
        <v>959</v>
      </c>
      <c r="E165" s="619" t="s">
        <v>960</v>
      </c>
    </row>
    <row r="166" spans="1:5" ht="27" x14ac:dyDescent="0.75">
      <c r="A166" s="616" t="s">
        <v>956</v>
      </c>
      <c r="B166" s="617" t="s">
        <v>961</v>
      </c>
      <c r="C166" s="624" t="s">
        <v>962</v>
      </c>
      <c r="D166" s="618" t="s">
        <v>886</v>
      </c>
      <c r="E166" s="619" t="s">
        <v>963</v>
      </c>
    </row>
    <row r="167" spans="1:5" ht="27" x14ac:dyDescent="0.75">
      <c r="A167" s="616" t="s">
        <v>956</v>
      </c>
      <c r="B167" s="617" t="s">
        <v>754</v>
      </c>
      <c r="C167" s="624" t="s">
        <v>962</v>
      </c>
      <c r="D167" s="618" t="s">
        <v>886</v>
      </c>
      <c r="E167" s="619" t="s">
        <v>963</v>
      </c>
    </row>
    <row r="168" spans="1:5" ht="27" x14ac:dyDescent="0.75">
      <c r="A168" s="616" t="s">
        <v>956</v>
      </c>
      <c r="B168" s="624" t="s">
        <v>884</v>
      </c>
      <c r="C168" s="624" t="s">
        <v>962</v>
      </c>
      <c r="D168" s="618" t="s">
        <v>886</v>
      </c>
      <c r="E168" s="619" t="s">
        <v>963</v>
      </c>
    </row>
    <row r="169" spans="1:5" x14ac:dyDescent="0.75">
      <c r="A169" s="616" t="s">
        <v>956</v>
      </c>
      <c r="B169" s="617" t="s">
        <v>961</v>
      </c>
      <c r="C169" s="624" t="s">
        <v>964</v>
      </c>
      <c r="D169" s="618" t="s">
        <v>886</v>
      </c>
      <c r="E169" s="619" t="s">
        <v>963</v>
      </c>
    </row>
    <row r="170" spans="1:5" x14ac:dyDescent="0.75">
      <c r="A170" s="616" t="s">
        <v>956</v>
      </c>
      <c r="B170" s="617" t="s">
        <v>884</v>
      </c>
      <c r="C170" s="624" t="s">
        <v>964</v>
      </c>
      <c r="D170" s="618" t="s">
        <v>886</v>
      </c>
      <c r="E170" s="619" t="s">
        <v>963</v>
      </c>
    </row>
    <row r="171" spans="1:5" x14ac:dyDescent="0.75">
      <c r="A171" s="616" t="s">
        <v>956</v>
      </c>
      <c r="B171" s="617" t="s">
        <v>840</v>
      </c>
      <c r="C171" s="624" t="s">
        <v>964</v>
      </c>
      <c r="D171" s="618" t="s">
        <v>886</v>
      </c>
      <c r="E171" s="619" t="s">
        <v>963</v>
      </c>
    </row>
    <row r="172" spans="1:5" ht="27" x14ac:dyDescent="0.75">
      <c r="A172" s="616" t="s">
        <v>956</v>
      </c>
      <c r="B172" s="617" t="s">
        <v>717</v>
      </c>
      <c r="C172" s="617" t="s">
        <v>965</v>
      </c>
      <c r="D172" s="618" t="s">
        <v>886</v>
      </c>
      <c r="E172" s="619" t="s">
        <v>963</v>
      </c>
    </row>
    <row r="173" spans="1:5" ht="27" x14ac:dyDescent="0.75">
      <c r="A173" s="616" t="s">
        <v>956</v>
      </c>
      <c r="B173" s="617" t="s">
        <v>961</v>
      </c>
      <c r="C173" s="617" t="s">
        <v>965</v>
      </c>
      <c r="D173" s="618" t="s">
        <v>886</v>
      </c>
      <c r="E173" s="619" t="s">
        <v>966</v>
      </c>
    </row>
    <row r="174" spans="1:5" ht="40.5" x14ac:dyDescent="0.75">
      <c r="A174" s="616" t="s">
        <v>967</v>
      </c>
      <c r="B174" s="617" t="s">
        <v>968</v>
      </c>
      <c r="C174" s="617" t="s">
        <v>969</v>
      </c>
      <c r="D174" s="618" t="s">
        <v>970</v>
      </c>
      <c r="E174" s="619" t="s">
        <v>971</v>
      </c>
    </row>
    <row r="175" spans="1:5" ht="40.5" x14ac:dyDescent="0.75">
      <c r="A175" s="616" t="s">
        <v>967</v>
      </c>
      <c r="B175" s="617" t="s">
        <v>884</v>
      </c>
      <c r="C175" s="617" t="s">
        <v>969</v>
      </c>
      <c r="D175" s="618" t="s">
        <v>970</v>
      </c>
      <c r="E175" s="619" t="s">
        <v>971</v>
      </c>
    </row>
    <row r="176" spans="1:5" ht="40.5" x14ac:dyDescent="0.75">
      <c r="A176" s="616" t="s">
        <v>967</v>
      </c>
      <c r="B176" s="617" t="s">
        <v>826</v>
      </c>
      <c r="C176" s="617" t="s">
        <v>972</v>
      </c>
      <c r="D176" s="618" t="s">
        <v>973</v>
      </c>
      <c r="E176" s="619" t="s">
        <v>554</v>
      </c>
    </row>
    <row r="177" spans="1:5" ht="40.5" x14ac:dyDescent="0.75">
      <c r="A177" s="616" t="s">
        <v>967</v>
      </c>
      <c r="B177" s="617" t="s">
        <v>830</v>
      </c>
      <c r="C177" s="617" t="s">
        <v>972</v>
      </c>
      <c r="D177" s="618" t="s">
        <v>973</v>
      </c>
      <c r="E177" s="619" t="s">
        <v>554</v>
      </c>
    </row>
    <row r="178" spans="1:5" ht="27" x14ac:dyDescent="0.75">
      <c r="A178" s="616" t="s">
        <v>974</v>
      </c>
      <c r="B178" s="624" t="s">
        <v>975</v>
      </c>
      <c r="C178" s="617" t="s">
        <v>976</v>
      </c>
      <c r="D178" s="618" t="s">
        <v>977</v>
      </c>
      <c r="E178" s="619" t="s">
        <v>978</v>
      </c>
    </row>
    <row r="179" spans="1:5" ht="40.5" x14ac:dyDescent="0.75">
      <c r="A179" s="616" t="s">
        <v>974</v>
      </c>
      <c r="B179" s="624" t="s">
        <v>979</v>
      </c>
      <c r="C179" s="624" t="s">
        <v>980</v>
      </c>
      <c r="D179" s="618" t="s">
        <v>803</v>
      </c>
      <c r="E179" s="619" t="s">
        <v>981</v>
      </c>
    </row>
    <row r="180" spans="1:5" ht="40.5" x14ac:dyDescent="0.75">
      <c r="A180" s="616" t="s">
        <v>974</v>
      </c>
      <c r="B180" s="624" t="s">
        <v>975</v>
      </c>
      <c r="C180" s="617" t="s">
        <v>982</v>
      </c>
      <c r="D180" s="618" t="s">
        <v>983</v>
      </c>
      <c r="E180" s="619" t="s">
        <v>984</v>
      </c>
    </row>
    <row r="181" spans="1:5" ht="27" x14ac:dyDescent="0.75">
      <c r="A181" s="616" t="s">
        <v>974</v>
      </c>
      <c r="B181" s="617" t="s">
        <v>909</v>
      </c>
      <c r="C181" s="617" t="s">
        <v>985</v>
      </c>
      <c r="D181" s="618" t="s">
        <v>986</v>
      </c>
      <c r="E181" s="619" t="s">
        <v>843</v>
      </c>
    </row>
    <row r="182" spans="1:5" ht="27" x14ac:dyDescent="0.75">
      <c r="A182" s="616" t="s">
        <v>974</v>
      </c>
      <c r="B182" s="617" t="s">
        <v>979</v>
      </c>
      <c r="C182" s="617" t="s">
        <v>987</v>
      </c>
      <c r="D182" s="618" t="s">
        <v>988</v>
      </c>
      <c r="E182" s="619" t="s">
        <v>989</v>
      </c>
    </row>
    <row r="183" spans="1:5" ht="40.5" x14ac:dyDescent="0.75">
      <c r="A183" s="616" t="s">
        <v>974</v>
      </c>
      <c r="B183" s="617" t="s">
        <v>990</v>
      </c>
      <c r="C183" s="617" t="s">
        <v>991</v>
      </c>
      <c r="D183" s="618" t="s">
        <v>992</v>
      </c>
      <c r="E183" s="619" t="s">
        <v>993</v>
      </c>
    </row>
    <row r="184" spans="1:5" ht="40.5" x14ac:dyDescent="0.75">
      <c r="A184" s="616" t="s">
        <v>974</v>
      </c>
      <c r="B184" s="617" t="s">
        <v>994</v>
      </c>
      <c r="C184" s="617" t="s">
        <v>991</v>
      </c>
      <c r="D184" s="618" t="s">
        <v>992</v>
      </c>
      <c r="E184" s="619" t="s">
        <v>993</v>
      </c>
    </row>
    <row r="185" spans="1:5" ht="27" x14ac:dyDescent="0.75">
      <c r="A185" s="616" t="s">
        <v>974</v>
      </c>
      <c r="B185" s="617" t="s">
        <v>784</v>
      </c>
      <c r="C185" s="617" t="s">
        <v>995</v>
      </c>
      <c r="D185" s="618" t="s">
        <v>988</v>
      </c>
      <c r="E185" s="619" t="s">
        <v>996</v>
      </c>
    </row>
    <row r="186" spans="1:5" ht="27" x14ac:dyDescent="0.75">
      <c r="A186" s="616" t="s">
        <v>974</v>
      </c>
      <c r="B186" s="617" t="s">
        <v>780</v>
      </c>
      <c r="C186" s="617" t="s">
        <v>997</v>
      </c>
      <c r="D186" s="618" t="s">
        <v>998</v>
      </c>
      <c r="E186" s="619" t="s">
        <v>999</v>
      </c>
    </row>
    <row r="187" spans="1:5" ht="27" x14ac:dyDescent="0.75">
      <c r="A187" s="616" t="s">
        <v>974</v>
      </c>
      <c r="B187" s="617" t="s">
        <v>1000</v>
      </c>
      <c r="C187" s="617" t="s">
        <v>997</v>
      </c>
      <c r="D187" s="618" t="s">
        <v>998</v>
      </c>
      <c r="E187" s="619" t="s">
        <v>999</v>
      </c>
    </row>
    <row r="188" spans="1:5" ht="40.5" x14ac:dyDescent="0.75">
      <c r="A188" s="616" t="s">
        <v>974</v>
      </c>
      <c r="B188" s="617" t="s">
        <v>1001</v>
      </c>
      <c r="C188" s="624" t="s">
        <v>980</v>
      </c>
      <c r="D188" s="618" t="s">
        <v>803</v>
      </c>
      <c r="E188" s="619" t="s">
        <v>981</v>
      </c>
    </row>
    <row r="189" spans="1:5" ht="27" x14ac:dyDescent="0.75">
      <c r="A189" s="616" t="s">
        <v>974</v>
      </c>
      <c r="B189" s="617" t="s">
        <v>1001</v>
      </c>
      <c r="C189" s="617" t="s">
        <v>995</v>
      </c>
      <c r="D189" s="618" t="s">
        <v>988</v>
      </c>
      <c r="E189" s="619" t="s">
        <v>996</v>
      </c>
    </row>
    <row r="190" spans="1:5" ht="27" x14ac:dyDescent="0.75">
      <c r="A190" s="616" t="s">
        <v>974</v>
      </c>
      <c r="B190" s="617" t="s">
        <v>1001</v>
      </c>
      <c r="C190" s="617" t="s">
        <v>987</v>
      </c>
      <c r="D190" s="618" t="s">
        <v>988</v>
      </c>
      <c r="E190" s="619" t="s">
        <v>989</v>
      </c>
    </row>
    <row r="191" spans="1:5" ht="27" x14ac:dyDescent="0.75">
      <c r="A191" s="616" t="s">
        <v>974</v>
      </c>
      <c r="B191" s="617" t="s">
        <v>1002</v>
      </c>
      <c r="C191" s="617" t="s">
        <v>1003</v>
      </c>
      <c r="D191" s="618" t="s">
        <v>1004</v>
      </c>
      <c r="E191" s="619" t="s">
        <v>1005</v>
      </c>
    </row>
    <row r="192" spans="1:5" ht="27" x14ac:dyDescent="0.75">
      <c r="A192" s="616" t="s">
        <v>974</v>
      </c>
      <c r="B192" s="617" t="s">
        <v>1006</v>
      </c>
      <c r="C192" s="617" t="s">
        <v>1007</v>
      </c>
      <c r="D192" s="618" t="s">
        <v>1008</v>
      </c>
      <c r="E192" s="619" t="s">
        <v>1009</v>
      </c>
    </row>
    <row r="193" spans="1:5" ht="27" x14ac:dyDescent="0.75">
      <c r="A193" s="616" t="s">
        <v>974</v>
      </c>
      <c r="B193" s="617" t="s">
        <v>1001</v>
      </c>
      <c r="C193" s="617" t="s">
        <v>1007</v>
      </c>
      <c r="D193" s="618" t="s">
        <v>1008</v>
      </c>
      <c r="E193" s="619" t="s">
        <v>1009</v>
      </c>
    </row>
    <row r="194" spans="1:5" ht="27" x14ac:dyDescent="0.75">
      <c r="A194" s="616" t="s">
        <v>974</v>
      </c>
      <c r="B194" s="617" t="s">
        <v>1010</v>
      </c>
      <c r="C194" s="617" t="s">
        <v>1007</v>
      </c>
      <c r="D194" s="618" t="s">
        <v>1008</v>
      </c>
      <c r="E194" s="619" t="s">
        <v>1009</v>
      </c>
    </row>
    <row r="195" spans="1:5" ht="27" x14ac:dyDescent="0.75">
      <c r="A195" s="616" t="s">
        <v>974</v>
      </c>
      <c r="B195" s="617" t="s">
        <v>761</v>
      </c>
      <c r="C195" s="617" t="s">
        <v>1007</v>
      </c>
      <c r="D195" s="618" t="s">
        <v>1008</v>
      </c>
      <c r="E195" s="619" t="s">
        <v>1011</v>
      </c>
    </row>
    <row r="196" spans="1:5" ht="27" x14ac:dyDescent="0.75">
      <c r="A196" s="616" t="s">
        <v>974</v>
      </c>
      <c r="B196" s="617" t="s">
        <v>975</v>
      </c>
      <c r="C196" s="617" t="s">
        <v>1012</v>
      </c>
      <c r="D196" s="618" t="s">
        <v>1013</v>
      </c>
      <c r="E196" s="619" t="s">
        <v>1014</v>
      </c>
    </row>
    <row r="197" spans="1:5" ht="27" x14ac:dyDescent="0.75">
      <c r="A197" s="616" t="s">
        <v>974</v>
      </c>
      <c r="B197" s="617" t="s">
        <v>975</v>
      </c>
      <c r="C197" s="617" t="s">
        <v>1015</v>
      </c>
      <c r="D197" s="618" t="s">
        <v>1016</v>
      </c>
      <c r="E197" s="619" t="s">
        <v>1017</v>
      </c>
    </row>
    <row r="198" spans="1:5" ht="27" x14ac:dyDescent="0.75">
      <c r="A198" s="616" t="s">
        <v>974</v>
      </c>
      <c r="B198" s="617" t="s">
        <v>975</v>
      </c>
      <c r="C198" s="617" t="s">
        <v>1018</v>
      </c>
      <c r="D198" s="618" t="s">
        <v>1019</v>
      </c>
      <c r="E198" s="619" t="s">
        <v>1020</v>
      </c>
    </row>
    <row r="199" spans="1:5" ht="40.5" x14ac:dyDescent="0.75">
      <c r="A199" s="616" t="s">
        <v>974</v>
      </c>
      <c r="B199" s="617" t="s">
        <v>1021</v>
      </c>
      <c r="C199" s="617" t="s">
        <v>1022</v>
      </c>
      <c r="D199" s="618" t="s">
        <v>879</v>
      </c>
      <c r="E199" s="619" t="s">
        <v>843</v>
      </c>
    </row>
    <row r="200" spans="1:5" ht="40.5" x14ac:dyDescent="0.75">
      <c r="A200" s="616" t="s">
        <v>974</v>
      </c>
      <c r="B200" s="617" t="s">
        <v>979</v>
      </c>
      <c r="C200" s="617" t="s">
        <v>1022</v>
      </c>
      <c r="D200" s="618" t="s">
        <v>879</v>
      </c>
      <c r="E200" s="619" t="s">
        <v>843</v>
      </c>
    </row>
    <row r="201" spans="1:5" ht="40.5" x14ac:dyDescent="0.75">
      <c r="A201" s="616" t="s">
        <v>974</v>
      </c>
      <c r="B201" s="617" t="s">
        <v>1021</v>
      </c>
      <c r="C201" s="617" t="s">
        <v>1023</v>
      </c>
      <c r="D201" s="618" t="s">
        <v>1024</v>
      </c>
      <c r="E201" s="619" t="s">
        <v>1025</v>
      </c>
    </row>
    <row r="202" spans="1:5" ht="27" x14ac:dyDescent="0.75">
      <c r="A202" s="616" t="s">
        <v>974</v>
      </c>
      <c r="B202" s="617" t="s">
        <v>1021</v>
      </c>
      <c r="C202" s="617" t="s">
        <v>1026</v>
      </c>
      <c r="D202" s="618" t="s">
        <v>1027</v>
      </c>
      <c r="E202" s="619" t="s">
        <v>1028</v>
      </c>
    </row>
    <row r="203" spans="1:5" ht="27" x14ac:dyDescent="0.75">
      <c r="A203" s="616" t="s">
        <v>974</v>
      </c>
      <c r="B203" s="617" t="s">
        <v>1029</v>
      </c>
      <c r="C203" s="617" t="s">
        <v>1026</v>
      </c>
      <c r="D203" s="618" t="s">
        <v>1027</v>
      </c>
      <c r="E203" s="619" t="s">
        <v>1028</v>
      </c>
    </row>
    <row r="204" spans="1:5" ht="27" x14ac:dyDescent="0.75">
      <c r="A204" s="616" t="s">
        <v>974</v>
      </c>
      <c r="B204" s="617" t="s">
        <v>826</v>
      </c>
      <c r="C204" s="617" t="s">
        <v>1030</v>
      </c>
      <c r="D204" s="618" t="s">
        <v>1027</v>
      </c>
      <c r="E204" s="619" t="s">
        <v>1031</v>
      </c>
    </row>
    <row r="205" spans="1:5" ht="27" x14ac:dyDescent="0.75">
      <c r="A205" s="616" t="s">
        <v>974</v>
      </c>
      <c r="B205" s="617" t="s">
        <v>830</v>
      </c>
      <c r="C205" s="617" t="s">
        <v>1030</v>
      </c>
      <c r="D205" s="618" t="s">
        <v>1027</v>
      </c>
      <c r="E205" s="619" t="s">
        <v>1031</v>
      </c>
    </row>
    <row r="206" spans="1:5" ht="40.5" x14ac:dyDescent="0.75">
      <c r="A206" s="620" t="s">
        <v>974</v>
      </c>
      <c r="B206" s="621" t="s">
        <v>826</v>
      </c>
      <c r="C206" s="617" t="s">
        <v>1032</v>
      </c>
      <c r="D206" s="622" t="s">
        <v>1033</v>
      </c>
      <c r="E206" s="623" t="s">
        <v>1034</v>
      </c>
    </row>
    <row r="207" spans="1:5" ht="40.5" x14ac:dyDescent="0.75">
      <c r="A207" s="620" t="s">
        <v>974</v>
      </c>
      <c r="B207" s="621" t="s">
        <v>1035</v>
      </c>
      <c r="C207" s="617" t="s">
        <v>1032</v>
      </c>
      <c r="D207" s="622" t="s">
        <v>1033</v>
      </c>
      <c r="E207" s="623" t="s">
        <v>1034</v>
      </c>
    </row>
    <row r="208" spans="1:5" ht="40.5" x14ac:dyDescent="0.75">
      <c r="A208" s="620" t="s">
        <v>974</v>
      </c>
      <c r="B208" s="621" t="s">
        <v>957</v>
      </c>
      <c r="C208" s="617" t="s">
        <v>1032</v>
      </c>
      <c r="D208" s="622" t="s">
        <v>1033</v>
      </c>
      <c r="E208" s="623" t="s">
        <v>1034</v>
      </c>
    </row>
    <row r="209" spans="1:5" ht="27" x14ac:dyDescent="0.75">
      <c r="A209" s="616" t="s">
        <v>974</v>
      </c>
      <c r="B209" s="617" t="s">
        <v>1021</v>
      </c>
      <c r="C209" s="617" t="s">
        <v>1036</v>
      </c>
      <c r="D209" s="618" t="s">
        <v>1037</v>
      </c>
      <c r="E209" s="619" t="s">
        <v>1038</v>
      </c>
    </row>
    <row r="210" spans="1:5" ht="27" x14ac:dyDescent="0.75">
      <c r="A210" s="616" t="s">
        <v>974</v>
      </c>
      <c r="B210" s="617" t="s">
        <v>1039</v>
      </c>
      <c r="C210" s="617" t="s">
        <v>1040</v>
      </c>
      <c r="D210" s="618" t="s">
        <v>1041</v>
      </c>
      <c r="E210" s="619" t="s">
        <v>1042</v>
      </c>
    </row>
    <row r="211" spans="1:5" ht="27" x14ac:dyDescent="0.75">
      <c r="A211" s="620" t="s">
        <v>974</v>
      </c>
      <c r="B211" s="621" t="s">
        <v>1010</v>
      </c>
      <c r="C211" s="617" t="s">
        <v>1043</v>
      </c>
      <c r="D211" s="618" t="s">
        <v>1044</v>
      </c>
      <c r="E211" s="619" t="s">
        <v>1045</v>
      </c>
    </row>
    <row r="212" spans="1:5" ht="27" x14ac:dyDescent="0.75">
      <c r="A212" s="620" t="s">
        <v>974</v>
      </c>
      <c r="B212" s="621" t="s">
        <v>1010</v>
      </c>
      <c r="C212" s="617" t="s">
        <v>995</v>
      </c>
      <c r="D212" s="618" t="s">
        <v>988</v>
      </c>
      <c r="E212" s="619" t="s">
        <v>996</v>
      </c>
    </row>
    <row r="213" spans="1:5" ht="54" x14ac:dyDescent="0.75">
      <c r="A213" s="616" t="s">
        <v>974</v>
      </c>
      <c r="B213" s="624" t="s">
        <v>1046</v>
      </c>
      <c r="C213" s="617" t="s">
        <v>1047</v>
      </c>
      <c r="D213" s="618" t="s">
        <v>1048</v>
      </c>
      <c r="E213" s="619" t="s">
        <v>1049</v>
      </c>
    </row>
    <row r="214" spans="1:5" ht="27" x14ac:dyDescent="0.75">
      <c r="A214" s="616" t="s">
        <v>974</v>
      </c>
      <c r="B214" s="625" t="s">
        <v>944</v>
      </c>
      <c r="C214" s="617" t="s">
        <v>1050</v>
      </c>
      <c r="D214" s="618" t="s">
        <v>1051</v>
      </c>
      <c r="E214" s="619" t="s">
        <v>1052</v>
      </c>
    </row>
    <row r="215" spans="1:5" ht="27" x14ac:dyDescent="0.75">
      <c r="A215" s="616" t="s">
        <v>1053</v>
      </c>
      <c r="B215" s="617" t="s">
        <v>703</v>
      </c>
      <c r="C215" s="617" t="s">
        <v>1054</v>
      </c>
      <c r="D215" s="618" t="s">
        <v>1055</v>
      </c>
      <c r="E215" s="619" t="s">
        <v>1056</v>
      </c>
    </row>
    <row r="216" spans="1:5" ht="27" x14ac:dyDescent="0.75">
      <c r="A216" s="616" t="s">
        <v>1057</v>
      </c>
      <c r="B216" s="624" t="s">
        <v>902</v>
      </c>
      <c r="C216" s="617" t="s">
        <v>1058</v>
      </c>
      <c r="D216" s="618" t="s">
        <v>1059</v>
      </c>
      <c r="E216" s="619" t="s">
        <v>1060</v>
      </c>
    </row>
    <row r="217" spans="1:5" ht="27" x14ac:dyDescent="0.75">
      <c r="A217" s="616" t="s">
        <v>1057</v>
      </c>
      <c r="B217" s="617" t="s">
        <v>1061</v>
      </c>
      <c r="C217" s="617" t="s">
        <v>1062</v>
      </c>
      <c r="D217" s="618" t="s">
        <v>1063</v>
      </c>
      <c r="E217" s="619" t="s">
        <v>1064</v>
      </c>
    </row>
    <row r="218" spans="1:5" ht="27" x14ac:dyDescent="0.75">
      <c r="A218" s="616" t="s">
        <v>1057</v>
      </c>
      <c r="B218" s="617" t="s">
        <v>877</v>
      </c>
      <c r="C218" s="617" t="s">
        <v>1065</v>
      </c>
      <c r="D218" s="618" t="s">
        <v>1066</v>
      </c>
      <c r="E218" s="619" t="s">
        <v>1067</v>
      </c>
    </row>
    <row r="219" spans="1:5" ht="27" x14ac:dyDescent="0.75">
      <c r="A219" s="616" t="s">
        <v>1057</v>
      </c>
      <c r="B219" s="617" t="s">
        <v>1068</v>
      </c>
      <c r="C219" s="617" t="s">
        <v>1069</v>
      </c>
      <c r="D219" s="618" t="s">
        <v>911</v>
      </c>
      <c r="E219" s="619" t="s">
        <v>1070</v>
      </c>
    </row>
    <row r="220" spans="1:5" ht="27" x14ac:dyDescent="0.75">
      <c r="A220" s="616" t="s">
        <v>1057</v>
      </c>
      <c r="B220" s="617" t="s">
        <v>1071</v>
      </c>
      <c r="C220" s="617" t="s">
        <v>1072</v>
      </c>
      <c r="D220" s="618" t="s">
        <v>911</v>
      </c>
      <c r="E220" s="619" t="s">
        <v>1073</v>
      </c>
    </row>
    <row r="221" spans="1:5" ht="27" x14ac:dyDescent="0.75">
      <c r="A221" s="616" t="s">
        <v>1057</v>
      </c>
      <c r="B221" s="617" t="s">
        <v>761</v>
      </c>
      <c r="C221" s="617" t="s">
        <v>1074</v>
      </c>
      <c r="D221" s="618" t="s">
        <v>1075</v>
      </c>
      <c r="E221" s="619" t="s">
        <v>1076</v>
      </c>
    </row>
    <row r="222" spans="1:5" ht="27" x14ac:dyDescent="0.75">
      <c r="A222" s="616" t="s">
        <v>1057</v>
      </c>
      <c r="B222" s="617" t="s">
        <v>968</v>
      </c>
      <c r="C222" s="617" t="s">
        <v>1077</v>
      </c>
      <c r="D222" s="618" t="s">
        <v>1078</v>
      </c>
      <c r="E222" s="619" t="s">
        <v>1079</v>
      </c>
    </row>
    <row r="223" spans="1:5" ht="27" x14ac:dyDescent="0.75">
      <c r="A223" s="616" t="s">
        <v>1057</v>
      </c>
      <c r="B223" s="617" t="s">
        <v>754</v>
      </c>
      <c r="C223" s="617" t="s">
        <v>1080</v>
      </c>
      <c r="D223" s="618" t="s">
        <v>1081</v>
      </c>
      <c r="E223" s="619" t="s">
        <v>843</v>
      </c>
    </row>
    <row r="224" spans="1:5" ht="27" x14ac:dyDescent="0.75">
      <c r="A224" s="616" t="s">
        <v>1057</v>
      </c>
      <c r="B224" s="617" t="s">
        <v>729</v>
      </c>
      <c r="C224" s="617" t="s">
        <v>1082</v>
      </c>
      <c r="D224" s="618" t="s">
        <v>1083</v>
      </c>
      <c r="E224" s="619" t="s">
        <v>1084</v>
      </c>
    </row>
    <row r="225" spans="1:5" ht="27" x14ac:dyDescent="0.75">
      <c r="A225" s="616" t="s">
        <v>1057</v>
      </c>
      <c r="B225" s="624" t="s">
        <v>1046</v>
      </c>
      <c r="C225" s="617" t="s">
        <v>1085</v>
      </c>
      <c r="D225" s="618" t="s">
        <v>1086</v>
      </c>
      <c r="E225" s="619" t="s">
        <v>1087</v>
      </c>
    </row>
    <row r="226" spans="1:5" ht="27" x14ac:dyDescent="0.75">
      <c r="A226" s="616" t="s">
        <v>1088</v>
      </c>
      <c r="B226" s="617" t="s">
        <v>840</v>
      </c>
      <c r="C226" s="617" t="s">
        <v>1089</v>
      </c>
      <c r="D226" s="618" t="s">
        <v>886</v>
      </c>
      <c r="E226" s="619" t="s">
        <v>1090</v>
      </c>
    </row>
    <row r="227" spans="1:5" ht="27" x14ac:dyDescent="0.75">
      <c r="A227" s="616" t="s">
        <v>1088</v>
      </c>
      <c r="B227" s="617" t="s">
        <v>1091</v>
      </c>
      <c r="C227" s="617" t="s">
        <v>1092</v>
      </c>
      <c r="D227" s="618" t="s">
        <v>1093</v>
      </c>
      <c r="E227" s="619" t="s">
        <v>1094</v>
      </c>
    </row>
    <row r="228" spans="1:5" ht="27" x14ac:dyDescent="0.75">
      <c r="A228" s="616" t="s">
        <v>1088</v>
      </c>
      <c r="B228" s="617" t="s">
        <v>725</v>
      </c>
      <c r="C228" s="617" t="s">
        <v>1092</v>
      </c>
      <c r="D228" s="618" t="s">
        <v>1093</v>
      </c>
      <c r="E228" s="619" t="s">
        <v>1094</v>
      </c>
    </row>
    <row r="229" spans="1:5" ht="40.5" x14ac:dyDescent="0.75">
      <c r="A229" s="616" t="s">
        <v>1095</v>
      </c>
      <c r="B229" s="617" t="s">
        <v>761</v>
      </c>
      <c r="C229" s="624" t="s">
        <v>1096</v>
      </c>
      <c r="D229" s="618" t="s">
        <v>1097</v>
      </c>
      <c r="E229" s="619" t="s">
        <v>1098</v>
      </c>
    </row>
    <row r="230" spans="1:5" ht="27" x14ac:dyDescent="0.75">
      <c r="A230" s="616" t="s">
        <v>1095</v>
      </c>
      <c r="B230" s="617" t="s">
        <v>968</v>
      </c>
      <c r="C230" s="617" t="s">
        <v>1099</v>
      </c>
      <c r="D230" s="618" t="s">
        <v>970</v>
      </c>
      <c r="E230" s="619" t="s">
        <v>554</v>
      </c>
    </row>
    <row r="231" spans="1:5" ht="27" x14ac:dyDescent="0.75">
      <c r="A231" s="616" t="s">
        <v>1095</v>
      </c>
      <c r="B231" s="617" t="s">
        <v>884</v>
      </c>
      <c r="C231" s="617" t="s">
        <v>1099</v>
      </c>
      <c r="D231" s="618" t="s">
        <v>970</v>
      </c>
      <c r="E231" s="619" t="s">
        <v>554</v>
      </c>
    </row>
    <row r="232" spans="1:5" ht="27" x14ac:dyDescent="0.75">
      <c r="A232" s="616" t="s">
        <v>1100</v>
      </c>
      <c r="B232" s="624" t="s">
        <v>902</v>
      </c>
      <c r="C232" s="617" t="s">
        <v>1101</v>
      </c>
      <c r="D232" s="618" t="s">
        <v>1102</v>
      </c>
      <c r="E232" s="619" t="s">
        <v>1103</v>
      </c>
    </row>
    <row r="233" spans="1:5" ht="54" x14ac:dyDescent="0.75">
      <c r="A233" s="616" t="s">
        <v>1100</v>
      </c>
      <c r="B233" s="624" t="s">
        <v>862</v>
      </c>
      <c r="C233" s="624" t="s">
        <v>1104</v>
      </c>
      <c r="D233" s="618" t="s">
        <v>1105</v>
      </c>
      <c r="E233" s="619" t="s">
        <v>934</v>
      </c>
    </row>
    <row r="234" spans="1:5" ht="27" x14ac:dyDescent="0.75">
      <c r="A234" s="616" t="s">
        <v>1100</v>
      </c>
      <c r="B234" s="617" t="s">
        <v>1106</v>
      </c>
      <c r="C234" s="617" t="s">
        <v>1107</v>
      </c>
      <c r="D234" s="618" t="s">
        <v>1108</v>
      </c>
      <c r="E234" s="619" t="s">
        <v>843</v>
      </c>
    </row>
    <row r="235" spans="1:5" ht="27" x14ac:dyDescent="0.75">
      <c r="A235" s="616" t="s">
        <v>1100</v>
      </c>
      <c r="B235" s="617" t="s">
        <v>1109</v>
      </c>
      <c r="C235" s="617" t="s">
        <v>1107</v>
      </c>
      <c r="D235" s="618" t="s">
        <v>1108</v>
      </c>
      <c r="E235" s="619" t="s">
        <v>843</v>
      </c>
    </row>
    <row r="236" spans="1:5" ht="40.5" x14ac:dyDescent="0.75">
      <c r="A236" s="616" t="s">
        <v>1100</v>
      </c>
      <c r="B236" s="617" t="s">
        <v>897</v>
      </c>
      <c r="C236" s="617" t="s">
        <v>1110</v>
      </c>
      <c r="D236" s="618" t="s">
        <v>1111</v>
      </c>
      <c r="E236" s="619" t="s">
        <v>1112</v>
      </c>
    </row>
    <row r="237" spans="1:5" ht="27" x14ac:dyDescent="0.75">
      <c r="A237" s="616" t="s">
        <v>1100</v>
      </c>
      <c r="B237" s="617" t="s">
        <v>867</v>
      </c>
      <c r="C237" s="617" t="s">
        <v>1113</v>
      </c>
      <c r="D237" s="618" t="s">
        <v>1114</v>
      </c>
      <c r="E237" s="619" t="s">
        <v>833</v>
      </c>
    </row>
    <row r="238" spans="1:5" x14ac:dyDescent="0.75">
      <c r="A238" s="616" t="s">
        <v>1100</v>
      </c>
      <c r="B238" s="617" t="s">
        <v>867</v>
      </c>
      <c r="C238" s="617" t="s">
        <v>1115</v>
      </c>
      <c r="D238" s="618" t="s">
        <v>911</v>
      </c>
      <c r="E238" s="619" t="s">
        <v>808</v>
      </c>
    </row>
    <row r="239" spans="1:5" ht="27" x14ac:dyDescent="0.75">
      <c r="A239" s="616" t="s">
        <v>1100</v>
      </c>
      <c r="B239" s="617" t="s">
        <v>867</v>
      </c>
      <c r="C239" s="617" t="s">
        <v>1116</v>
      </c>
      <c r="D239" s="618" t="s">
        <v>1117</v>
      </c>
      <c r="E239" s="619" t="s">
        <v>1118</v>
      </c>
    </row>
    <row r="240" spans="1:5" ht="27" x14ac:dyDescent="0.75">
      <c r="A240" s="616" t="s">
        <v>1100</v>
      </c>
      <c r="B240" s="617" t="s">
        <v>867</v>
      </c>
      <c r="C240" s="617" t="s">
        <v>1119</v>
      </c>
      <c r="D240" s="618" t="s">
        <v>1120</v>
      </c>
      <c r="E240" s="619" t="s">
        <v>833</v>
      </c>
    </row>
    <row r="241" spans="1:5" ht="27" x14ac:dyDescent="0.75">
      <c r="A241" s="616" t="s">
        <v>1100</v>
      </c>
      <c r="B241" s="617" t="s">
        <v>867</v>
      </c>
      <c r="C241" s="617" t="s">
        <v>1121</v>
      </c>
      <c r="D241" s="618" t="s">
        <v>1122</v>
      </c>
      <c r="E241" s="619" t="s">
        <v>554</v>
      </c>
    </row>
    <row r="242" spans="1:5" ht="27" x14ac:dyDescent="0.75">
      <c r="A242" s="616" t="s">
        <v>1100</v>
      </c>
      <c r="B242" s="617" t="s">
        <v>867</v>
      </c>
      <c r="C242" s="617" t="s">
        <v>1123</v>
      </c>
      <c r="D242" s="618" t="s">
        <v>1124</v>
      </c>
      <c r="E242" s="619" t="s">
        <v>1125</v>
      </c>
    </row>
    <row r="243" spans="1:5" ht="27" x14ac:dyDescent="0.75">
      <c r="A243" s="616" t="s">
        <v>1100</v>
      </c>
      <c r="B243" s="617" t="s">
        <v>867</v>
      </c>
      <c r="C243" s="617" t="s">
        <v>1126</v>
      </c>
      <c r="D243" s="618" t="s">
        <v>1127</v>
      </c>
      <c r="E243" s="619" t="s">
        <v>917</v>
      </c>
    </row>
    <row r="244" spans="1:5" x14ac:dyDescent="0.75">
      <c r="A244" s="616" t="s">
        <v>1100</v>
      </c>
      <c r="B244" s="617" t="s">
        <v>867</v>
      </c>
      <c r="C244" s="617" t="s">
        <v>1128</v>
      </c>
      <c r="D244" s="618" t="s">
        <v>1129</v>
      </c>
      <c r="E244" s="619" t="s">
        <v>554</v>
      </c>
    </row>
    <row r="245" spans="1:5" x14ac:dyDescent="0.75">
      <c r="A245" s="616" t="s">
        <v>1100</v>
      </c>
      <c r="B245" s="617" t="s">
        <v>1130</v>
      </c>
      <c r="C245" s="617" t="s">
        <v>1128</v>
      </c>
      <c r="D245" s="618" t="s">
        <v>1129</v>
      </c>
      <c r="E245" s="619" t="s">
        <v>554</v>
      </c>
    </row>
    <row r="246" spans="1:5" ht="27" x14ac:dyDescent="0.75">
      <c r="A246" s="616" t="s">
        <v>1100</v>
      </c>
      <c r="B246" s="617" t="s">
        <v>867</v>
      </c>
      <c r="C246" s="617" t="s">
        <v>1131</v>
      </c>
      <c r="D246" s="618" t="s">
        <v>1132</v>
      </c>
      <c r="E246" s="619" t="s">
        <v>1133</v>
      </c>
    </row>
    <row r="247" spans="1:5" ht="27" x14ac:dyDescent="0.75">
      <c r="A247" s="616" t="s">
        <v>1100</v>
      </c>
      <c r="B247" s="617" t="s">
        <v>867</v>
      </c>
      <c r="C247" s="617" t="s">
        <v>1134</v>
      </c>
      <c r="D247" s="618" t="s">
        <v>1132</v>
      </c>
      <c r="E247" s="619" t="s">
        <v>1133</v>
      </c>
    </row>
    <row r="248" spans="1:5" ht="27" x14ac:dyDescent="0.75">
      <c r="A248" s="616" t="s">
        <v>1100</v>
      </c>
      <c r="B248" s="617" t="s">
        <v>867</v>
      </c>
      <c r="C248" s="617" t="s">
        <v>1135</v>
      </c>
      <c r="D248" s="618" t="s">
        <v>1132</v>
      </c>
      <c r="E248" s="619" t="s">
        <v>1133</v>
      </c>
    </row>
    <row r="249" spans="1:5" ht="27" x14ac:dyDescent="0.75">
      <c r="A249" s="616" t="s">
        <v>1100</v>
      </c>
      <c r="B249" s="617" t="s">
        <v>867</v>
      </c>
      <c r="C249" s="617" t="s">
        <v>1136</v>
      </c>
      <c r="D249" s="618" t="s">
        <v>1132</v>
      </c>
      <c r="E249" s="619" t="s">
        <v>1133</v>
      </c>
    </row>
    <row r="250" spans="1:5" ht="27" x14ac:dyDescent="0.75">
      <c r="A250" s="616" t="s">
        <v>1100</v>
      </c>
      <c r="B250" s="617" t="s">
        <v>867</v>
      </c>
      <c r="C250" s="617" t="s">
        <v>1137</v>
      </c>
      <c r="D250" s="618" t="s">
        <v>1132</v>
      </c>
      <c r="E250" s="619" t="s">
        <v>1133</v>
      </c>
    </row>
    <row r="251" spans="1:5" ht="27" x14ac:dyDescent="0.75">
      <c r="A251" s="616" t="s">
        <v>1100</v>
      </c>
      <c r="B251" s="617" t="s">
        <v>867</v>
      </c>
      <c r="C251" s="617" t="s">
        <v>1138</v>
      </c>
      <c r="D251" s="618" t="s">
        <v>1132</v>
      </c>
      <c r="E251" s="619" t="s">
        <v>1139</v>
      </c>
    </row>
    <row r="252" spans="1:5" ht="27" x14ac:dyDescent="0.75">
      <c r="A252" s="616" t="s">
        <v>1100</v>
      </c>
      <c r="B252" s="617" t="s">
        <v>1021</v>
      </c>
      <c r="C252" s="617" t="s">
        <v>1140</v>
      </c>
      <c r="D252" s="618" t="s">
        <v>879</v>
      </c>
      <c r="E252" s="619" t="s">
        <v>843</v>
      </c>
    </row>
    <row r="253" spans="1:5" ht="27" x14ac:dyDescent="0.75">
      <c r="A253" s="616" t="s">
        <v>1100</v>
      </c>
      <c r="B253" s="617" t="s">
        <v>979</v>
      </c>
      <c r="C253" s="617" t="s">
        <v>1140</v>
      </c>
      <c r="D253" s="618" t="s">
        <v>879</v>
      </c>
      <c r="E253" s="619" t="s">
        <v>843</v>
      </c>
    </row>
    <row r="254" spans="1:5" ht="27" x14ac:dyDescent="0.75">
      <c r="A254" s="616" t="s">
        <v>1100</v>
      </c>
      <c r="B254" s="617" t="s">
        <v>961</v>
      </c>
      <c r="C254" s="617" t="s">
        <v>1141</v>
      </c>
      <c r="D254" s="618" t="s">
        <v>1142</v>
      </c>
      <c r="E254" s="619" t="s">
        <v>843</v>
      </c>
    </row>
    <row r="255" spans="1:5" x14ac:dyDescent="0.75">
      <c r="A255" s="616" t="s">
        <v>1100</v>
      </c>
      <c r="B255" s="617" t="s">
        <v>867</v>
      </c>
      <c r="C255" s="617" t="s">
        <v>1143</v>
      </c>
      <c r="D255" s="618" t="s">
        <v>911</v>
      </c>
      <c r="E255" s="619" t="s">
        <v>1118</v>
      </c>
    </row>
    <row r="256" spans="1:5" ht="27" x14ac:dyDescent="0.75">
      <c r="A256" s="620" t="s">
        <v>1100</v>
      </c>
      <c r="B256" s="621" t="s">
        <v>840</v>
      </c>
      <c r="C256" s="621" t="s">
        <v>1144</v>
      </c>
      <c r="D256" s="622" t="s">
        <v>1145</v>
      </c>
      <c r="E256" s="623" t="s">
        <v>843</v>
      </c>
    </row>
    <row r="257" spans="1:5" ht="27" x14ac:dyDescent="0.75">
      <c r="A257" s="620" t="s">
        <v>1100</v>
      </c>
      <c r="B257" s="621" t="s">
        <v>840</v>
      </c>
      <c r="C257" s="621" t="s">
        <v>1146</v>
      </c>
      <c r="D257" s="621" t="s">
        <v>1145</v>
      </c>
      <c r="E257" s="623" t="s">
        <v>843</v>
      </c>
    </row>
    <row r="258" spans="1:5" ht="27" x14ac:dyDescent="0.75">
      <c r="A258" s="620" t="s">
        <v>1100</v>
      </c>
      <c r="B258" s="621" t="s">
        <v>840</v>
      </c>
      <c r="C258" s="621" t="s">
        <v>1147</v>
      </c>
      <c r="D258" s="621" t="s">
        <v>1145</v>
      </c>
      <c r="E258" s="623" t="s">
        <v>843</v>
      </c>
    </row>
    <row r="259" spans="1:5" ht="27" x14ac:dyDescent="0.75">
      <c r="A259" s="620" t="s">
        <v>1100</v>
      </c>
      <c r="B259" s="621" t="s">
        <v>840</v>
      </c>
      <c r="C259" s="621" t="s">
        <v>1148</v>
      </c>
      <c r="D259" s="621" t="s">
        <v>1145</v>
      </c>
      <c r="E259" s="623" t="s">
        <v>843</v>
      </c>
    </row>
    <row r="260" spans="1:5" ht="27" x14ac:dyDescent="0.75">
      <c r="A260" s="620" t="s">
        <v>1100</v>
      </c>
      <c r="B260" s="621" t="s">
        <v>840</v>
      </c>
      <c r="C260" s="621" t="s">
        <v>1149</v>
      </c>
      <c r="D260" s="621" t="s">
        <v>1145</v>
      </c>
      <c r="E260" s="623" t="s">
        <v>843</v>
      </c>
    </row>
    <row r="261" spans="1:5" ht="27" x14ac:dyDescent="0.75">
      <c r="A261" s="620" t="s">
        <v>1100</v>
      </c>
      <c r="B261" s="621" t="s">
        <v>840</v>
      </c>
      <c r="C261" s="621" t="s">
        <v>1150</v>
      </c>
      <c r="D261" s="621" t="s">
        <v>1145</v>
      </c>
      <c r="E261" s="623" t="s">
        <v>843</v>
      </c>
    </row>
    <row r="262" spans="1:5" ht="27" x14ac:dyDescent="0.75">
      <c r="A262" s="620" t="s">
        <v>1100</v>
      </c>
      <c r="B262" s="621" t="s">
        <v>840</v>
      </c>
      <c r="C262" s="621" t="s">
        <v>1151</v>
      </c>
      <c r="D262" s="622" t="s">
        <v>1145</v>
      </c>
      <c r="E262" s="623" t="s">
        <v>843</v>
      </c>
    </row>
    <row r="263" spans="1:5" ht="27" x14ac:dyDescent="0.75">
      <c r="A263" s="620" t="s">
        <v>1100</v>
      </c>
      <c r="B263" s="621" t="s">
        <v>840</v>
      </c>
      <c r="C263" s="621" t="s">
        <v>1152</v>
      </c>
      <c r="D263" s="622" t="s">
        <v>1145</v>
      </c>
      <c r="E263" s="623" t="s">
        <v>843</v>
      </c>
    </row>
    <row r="264" spans="1:5" ht="27" x14ac:dyDescent="0.75">
      <c r="A264" s="620" t="s">
        <v>1100</v>
      </c>
      <c r="B264" s="621" t="s">
        <v>840</v>
      </c>
      <c r="C264" s="621" t="s">
        <v>1153</v>
      </c>
      <c r="D264" s="622" t="s">
        <v>1145</v>
      </c>
      <c r="E264" s="623" t="s">
        <v>843</v>
      </c>
    </row>
    <row r="265" spans="1:5" ht="27" x14ac:dyDescent="0.75">
      <c r="A265" s="620" t="s">
        <v>1100</v>
      </c>
      <c r="B265" s="621" t="s">
        <v>840</v>
      </c>
      <c r="C265" s="621" t="s">
        <v>1154</v>
      </c>
      <c r="D265" s="622" t="s">
        <v>1145</v>
      </c>
      <c r="E265" s="623" t="s">
        <v>843</v>
      </c>
    </row>
    <row r="266" spans="1:5" ht="27" x14ac:dyDescent="0.75">
      <c r="A266" s="620" t="s">
        <v>1100</v>
      </c>
      <c r="B266" s="621" t="s">
        <v>840</v>
      </c>
      <c r="C266" s="621" t="s">
        <v>1155</v>
      </c>
      <c r="D266" s="622" t="s">
        <v>1145</v>
      </c>
      <c r="E266" s="623" t="s">
        <v>843</v>
      </c>
    </row>
    <row r="267" spans="1:5" ht="27" x14ac:dyDescent="0.75">
      <c r="A267" s="620" t="s">
        <v>1100</v>
      </c>
      <c r="B267" s="621" t="s">
        <v>840</v>
      </c>
      <c r="C267" s="621" t="s">
        <v>1156</v>
      </c>
      <c r="D267" s="622" t="s">
        <v>1145</v>
      </c>
      <c r="E267" s="623" t="s">
        <v>843</v>
      </c>
    </row>
    <row r="268" spans="1:5" ht="27" x14ac:dyDescent="0.75">
      <c r="A268" s="620" t="s">
        <v>1100</v>
      </c>
      <c r="B268" s="621" t="s">
        <v>1010</v>
      </c>
      <c r="C268" s="624" t="s">
        <v>1157</v>
      </c>
      <c r="D268" s="618" t="s">
        <v>1158</v>
      </c>
      <c r="E268" s="619" t="s">
        <v>1159</v>
      </c>
    </row>
    <row r="269" spans="1:5" ht="27" x14ac:dyDescent="0.75">
      <c r="A269" s="616" t="s">
        <v>1160</v>
      </c>
      <c r="B269" s="617" t="s">
        <v>761</v>
      </c>
      <c r="C269" s="617" t="s">
        <v>1161</v>
      </c>
      <c r="D269" s="618" t="s">
        <v>1162</v>
      </c>
      <c r="E269" s="619" t="s">
        <v>843</v>
      </c>
    </row>
    <row r="270" spans="1:5" x14ac:dyDescent="0.75">
      <c r="A270" s="616" t="s">
        <v>1163</v>
      </c>
      <c r="B270" s="617" t="s">
        <v>761</v>
      </c>
      <c r="C270" s="624" t="s">
        <v>1164</v>
      </c>
      <c r="D270" s="618" t="s">
        <v>1165</v>
      </c>
      <c r="E270" s="619" t="s">
        <v>999</v>
      </c>
    </row>
    <row r="271" spans="1:5" ht="27" x14ac:dyDescent="0.75">
      <c r="A271" s="616" t="s">
        <v>1163</v>
      </c>
      <c r="B271" s="617" t="s">
        <v>761</v>
      </c>
      <c r="C271" s="624" t="s">
        <v>1166</v>
      </c>
      <c r="D271" s="618" t="s">
        <v>1167</v>
      </c>
      <c r="E271" s="619" t="s">
        <v>999</v>
      </c>
    </row>
    <row r="272" spans="1:5" ht="27" x14ac:dyDescent="0.75">
      <c r="A272" s="616" t="s">
        <v>1163</v>
      </c>
      <c r="B272" s="617" t="s">
        <v>1071</v>
      </c>
      <c r="C272" s="617" t="s">
        <v>1168</v>
      </c>
      <c r="D272" s="618" t="s">
        <v>1169</v>
      </c>
      <c r="E272" s="619" t="s">
        <v>1170</v>
      </c>
    </row>
    <row r="273" spans="1:5" ht="27" x14ac:dyDescent="0.75">
      <c r="A273" s="616" t="s">
        <v>1163</v>
      </c>
      <c r="B273" s="624" t="s">
        <v>840</v>
      </c>
      <c r="C273" s="617" t="s">
        <v>1171</v>
      </c>
      <c r="D273" s="618" t="s">
        <v>1172</v>
      </c>
      <c r="E273" s="619" t="s">
        <v>843</v>
      </c>
    </row>
    <row r="274" spans="1:5" x14ac:dyDescent="0.75">
      <c r="A274" s="616" t="s">
        <v>1163</v>
      </c>
      <c r="B274" s="617" t="s">
        <v>761</v>
      </c>
      <c r="C274" s="617" t="s">
        <v>1173</v>
      </c>
      <c r="D274" s="618" t="s">
        <v>1174</v>
      </c>
      <c r="E274" s="619" t="s">
        <v>1175</v>
      </c>
    </row>
    <row r="275" spans="1:5" x14ac:dyDescent="0.75">
      <c r="A275" s="616" t="s">
        <v>1163</v>
      </c>
      <c r="B275" s="617" t="s">
        <v>761</v>
      </c>
      <c r="C275" s="617" t="s">
        <v>1176</v>
      </c>
      <c r="D275" s="618" t="s">
        <v>1174</v>
      </c>
      <c r="E275" s="619" t="s">
        <v>843</v>
      </c>
    </row>
    <row r="276" spans="1:5" ht="27" x14ac:dyDescent="0.75">
      <c r="A276" s="616" t="s">
        <v>1163</v>
      </c>
      <c r="B276" s="617" t="s">
        <v>761</v>
      </c>
      <c r="C276" s="617" t="s">
        <v>1177</v>
      </c>
      <c r="D276" s="618" t="s">
        <v>1178</v>
      </c>
      <c r="E276" s="619" t="s">
        <v>843</v>
      </c>
    </row>
    <row r="277" spans="1:5" ht="40.5" x14ac:dyDescent="0.75">
      <c r="A277" s="616" t="s">
        <v>1163</v>
      </c>
      <c r="B277" s="617" t="s">
        <v>761</v>
      </c>
      <c r="C277" s="617" t="s">
        <v>1179</v>
      </c>
      <c r="D277" s="618" t="s">
        <v>1178</v>
      </c>
      <c r="E277" s="619" t="s">
        <v>843</v>
      </c>
    </row>
    <row r="278" spans="1:5" ht="27" x14ac:dyDescent="0.75">
      <c r="A278" s="616" t="s">
        <v>1180</v>
      </c>
      <c r="B278" s="617" t="s">
        <v>1071</v>
      </c>
      <c r="C278" s="617" t="s">
        <v>1181</v>
      </c>
      <c r="D278" s="618" t="s">
        <v>1182</v>
      </c>
      <c r="E278" s="619" t="s">
        <v>1183</v>
      </c>
    </row>
    <row r="279" spans="1:5" ht="27" x14ac:dyDescent="0.75">
      <c r="A279" s="616" t="s">
        <v>1180</v>
      </c>
      <c r="B279" s="617" t="s">
        <v>1184</v>
      </c>
      <c r="C279" s="617" t="s">
        <v>1185</v>
      </c>
      <c r="D279" s="618" t="s">
        <v>1182</v>
      </c>
      <c r="E279" s="619" t="s">
        <v>1183</v>
      </c>
    </row>
    <row r="280" spans="1:5" ht="27" x14ac:dyDescent="0.75">
      <c r="A280" s="616" t="s">
        <v>1180</v>
      </c>
      <c r="B280" s="617" t="s">
        <v>1184</v>
      </c>
      <c r="C280" s="617" t="s">
        <v>1186</v>
      </c>
      <c r="D280" s="618" t="s">
        <v>1187</v>
      </c>
      <c r="E280" s="619" t="s">
        <v>1188</v>
      </c>
    </row>
    <row r="281" spans="1:5" ht="27" x14ac:dyDescent="0.75">
      <c r="A281" s="616" t="s">
        <v>1180</v>
      </c>
      <c r="B281" s="617" t="s">
        <v>1184</v>
      </c>
      <c r="C281" s="617" t="s">
        <v>1189</v>
      </c>
      <c r="D281" s="618" t="s">
        <v>1190</v>
      </c>
      <c r="E281" s="619" t="s">
        <v>1191</v>
      </c>
    </row>
    <row r="282" spans="1:5" ht="27" x14ac:dyDescent="0.75">
      <c r="A282" s="616" t="s">
        <v>1180</v>
      </c>
      <c r="B282" s="624" t="s">
        <v>1192</v>
      </c>
      <c r="C282" s="617" t="s">
        <v>1193</v>
      </c>
      <c r="D282" s="618" t="s">
        <v>1194</v>
      </c>
      <c r="E282" s="619" t="s">
        <v>1125</v>
      </c>
    </row>
    <row r="283" spans="1:5" ht="27" x14ac:dyDescent="0.75">
      <c r="A283" s="616" t="s">
        <v>1180</v>
      </c>
      <c r="B283" s="617" t="s">
        <v>838</v>
      </c>
      <c r="C283" s="617" t="s">
        <v>1193</v>
      </c>
      <c r="D283" s="618" t="s">
        <v>1194</v>
      </c>
      <c r="E283" s="619" t="s">
        <v>1125</v>
      </c>
    </row>
    <row r="284" spans="1:5" ht="40.5" x14ac:dyDescent="0.75">
      <c r="A284" s="616" t="s">
        <v>1195</v>
      </c>
      <c r="B284" s="617" t="s">
        <v>1196</v>
      </c>
      <c r="C284" s="624" t="s">
        <v>1197</v>
      </c>
      <c r="D284" s="618" t="s">
        <v>1198</v>
      </c>
      <c r="E284" s="619" t="s">
        <v>843</v>
      </c>
    </row>
    <row r="285" spans="1:5" ht="40.5" x14ac:dyDescent="0.75">
      <c r="A285" s="616" t="s">
        <v>1195</v>
      </c>
      <c r="B285" s="617" t="s">
        <v>1199</v>
      </c>
      <c r="C285" s="624" t="s">
        <v>1197</v>
      </c>
      <c r="D285" s="618" t="s">
        <v>1198</v>
      </c>
      <c r="E285" s="619" t="s">
        <v>843</v>
      </c>
    </row>
    <row r="286" spans="1:5" ht="40.5" x14ac:dyDescent="0.75">
      <c r="A286" s="616" t="s">
        <v>1195</v>
      </c>
      <c r="B286" s="617" t="s">
        <v>1200</v>
      </c>
      <c r="C286" s="624" t="s">
        <v>1197</v>
      </c>
      <c r="D286" s="618" t="s">
        <v>1198</v>
      </c>
      <c r="E286" s="619" t="s">
        <v>843</v>
      </c>
    </row>
    <row r="287" spans="1:5" ht="40.5" x14ac:dyDescent="0.75">
      <c r="A287" s="616" t="s">
        <v>1195</v>
      </c>
      <c r="B287" s="617" t="s">
        <v>1201</v>
      </c>
      <c r="C287" s="617" t="s">
        <v>806</v>
      </c>
      <c r="D287" s="618" t="s">
        <v>807</v>
      </c>
      <c r="E287" s="619" t="s">
        <v>808</v>
      </c>
    </row>
    <row r="288" spans="1:5" ht="40.5" x14ac:dyDescent="0.75">
      <c r="A288" s="616" t="s">
        <v>1195</v>
      </c>
      <c r="B288" s="617" t="s">
        <v>862</v>
      </c>
      <c r="C288" s="617" t="s">
        <v>1202</v>
      </c>
      <c r="D288" s="618" t="s">
        <v>1203</v>
      </c>
      <c r="E288" s="619" t="s">
        <v>1204</v>
      </c>
    </row>
    <row r="289" spans="1:5" ht="40.5" x14ac:dyDescent="0.75">
      <c r="A289" s="616" t="s">
        <v>1195</v>
      </c>
      <c r="B289" s="617" t="s">
        <v>975</v>
      </c>
      <c r="C289" s="617" t="s">
        <v>1205</v>
      </c>
      <c r="D289" s="618" t="s">
        <v>1206</v>
      </c>
      <c r="E289" s="619" t="s">
        <v>1207</v>
      </c>
    </row>
    <row r="290" spans="1:5" ht="27" x14ac:dyDescent="0.75">
      <c r="A290" s="616" t="s">
        <v>1195</v>
      </c>
      <c r="B290" s="617" t="s">
        <v>975</v>
      </c>
      <c r="C290" s="617" t="s">
        <v>1208</v>
      </c>
      <c r="D290" s="618" t="s">
        <v>1209</v>
      </c>
      <c r="E290" s="619" t="s">
        <v>1210</v>
      </c>
    </row>
    <row r="291" spans="1:5" ht="27" x14ac:dyDescent="0.75">
      <c r="A291" s="616" t="s">
        <v>1195</v>
      </c>
      <c r="B291" s="617" t="s">
        <v>1021</v>
      </c>
      <c r="C291" s="617" t="s">
        <v>1211</v>
      </c>
      <c r="D291" s="618" t="s">
        <v>1212</v>
      </c>
      <c r="E291" s="619" t="s">
        <v>1049</v>
      </c>
    </row>
    <row r="292" spans="1:5" ht="40.5" x14ac:dyDescent="0.75">
      <c r="A292" s="616" t="s">
        <v>1195</v>
      </c>
      <c r="B292" s="617" t="s">
        <v>1184</v>
      </c>
      <c r="C292" s="617" t="s">
        <v>806</v>
      </c>
      <c r="D292" s="618" t="s">
        <v>1213</v>
      </c>
      <c r="E292" s="619" t="s">
        <v>808</v>
      </c>
    </row>
    <row r="293" spans="1:5" ht="27" x14ac:dyDescent="0.75">
      <c r="A293" s="616" t="s">
        <v>1195</v>
      </c>
      <c r="B293" s="617" t="s">
        <v>1021</v>
      </c>
      <c r="C293" s="617" t="s">
        <v>1214</v>
      </c>
      <c r="D293" s="618" t="s">
        <v>1215</v>
      </c>
      <c r="E293" s="619" t="s">
        <v>1216</v>
      </c>
    </row>
    <row r="294" spans="1:5" ht="27" x14ac:dyDescent="0.75">
      <c r="A294" s="616" t="s">
        <v>1195</v>
      </c>
      <c r="B294" s="617" t="s">
        <v>961</v>
      </c>
      <c r="C294" s="624" t="s">
        <v>1217</v>
      </c>
      <c r="D294" s="618" t="s">
        <v>1218</v>
      </c>
      <c r="E294" s="619" t="s">
        <v>843</v>
      </c>
    </row>
    <row r="295" spans="1:5" ht="27" x14ac:dyDescent="0.75">
      <c r="A295" s="616" t="s">
        <v>1195</v>
      </c>
      <c r="B295" s="624" t="s">
        <v>1039</v>
      </c>
      <c r="C295" s="617" t="s">
        <v>1219</v>
      </c>
      <c r="D295" s="618" t="s">
        <v>1220</v>
      </c>
      <c r="E295" s="619" t="s">
        <v>999</v>
      </c>
    </row>
    <row r="296" spans="1:5" ht="27" x14ac:dyDescent="0.75">
      <c r="A296" s="616" t="s">
        <v>1195</v>
      </c>
      <c r="B296" s="624" t="s">
        <v>1221</v>
      </c>
      <c r="C296" s="617" t="s">
        <v>1219</v>
      </c>
      <c r="D296" s="618" t="s">
        <v>1220</v>
      </c>
      <c r="E296" s="619" t="s">
        <v>999</v>
      </c>
    </row>
    <row r="297" spans="1:5" ht="40.5" x14ac:dyDescent="0.75">
      <c r="A297" s="616" t="s">
        <v>1195</v>
      </c>
      <c r="B297" s="624" t="s">
        <v>1039</v>
      </c>
      <c r="C297" s="624" t="s">
        <v>1222</v>
      </c>
      <c r="D297" s="617" t="s">
        <v>1223</v>
      </c>
      <c r="E297" s="619" t="s">
        <v>1224</v>
      </c>
    </row>
    <row r="298" spans="1:5" ht="40.5" x14ac:dyDescent="0.75">
      <c r="A298" s="616" t="s">
        <v>1195</v>
      </c>
      <c r="B298" s="624" t="s">
        <v>1221</v>
      </c>
      <c r="C298" s="624" t="s">
        <v>1222</v>
      </c>
      <c r="D298" s="617" t="s">
        <v>1223</v>
      </c>
      <c r="E298" s="619" t="s">
        <v>1224</v>
      </c>
    </row>
    <row r="299" spans="1:5" ht="40.5" x14ac:dyDescent="0.75">
      <c r="A299" s="616" t="s">
        <v>1195</v>
      </c>
      <c r="B299" s="625" t="s">
        <v>944</v>
      </c>
      <c r="C299" s="617" t="s">
        <v>1202</v>
      </c>
      <c r="D299" s="617" t="s">
        <v>1203</v>
      </c>
      <c r="E299" s="619" t="s">
        <v>1204</v>
      </c>
    </row>
    <row r="300" spans="1:5" ht="27" x14ac:dyDescent="0.75">
      <c r="A300" s="616" t="s">
        <v>1195</v>
      </c>
      <c r="B300" s="625" t="s">
        <v>1225</v>
      </c>
      <c r="C300" s="624" t="s">
        <v>1226</v>
      </c>
      <c r="D300" s="617" t="s">
        <v>1227</v>
      </c>
      <c r="E300" s="619" t="s">
        <v>1228</v>
      </c>
    </row>
    <row r="301" spans="1:5" ht="27" x14ac:dyDescent="0.75">
      <c r="A301" s="616" t="s">
        <v>1195</v>
      </c>
      <c r="B301" s="625" t="s">
        <v>1229</v>
      </c>
      <c r="C301" s="624" t="s">
        <v>1226</v>
      </c>
      <c r="D301" s="617" t="s">
        <v>1227</v>
      </c>
      <c r="E301" s="619" t="s">
        <v>1228</v>
      </c>
    </row>
    <row r="302" spans="1:5" ht="27" x14ac:dyDescent="0.75">
      <c r="A302" s="616" t="s">
        <v>1230</v>
      </c>
      <c r="B302" s="617" t="s">
        <v>1106</v>
      </c>
      <c r="C302" s="624" t="s">
        <v>1231</v>
      </c>
      <c r="D302" s="617" t="s">
        <v>911</v>
      </c>
      <c r="E302" s="619" t="s">
        <v>1232</v>
      </c>
    </row>
    <row r="303" spans="1:5" ht="27" x14ac:dyDescent="0.75">
      <c r="A303" s="616" t="s">
        <v>1230</v>
      </c>
      <c r="B303" s="624" t="s">
        <v>1229</v>
      </c>
      <c r="C303" s="617" t="s">
        <v>1233</v>
      </c>
      <c r="D303" s="617" t="s">
        <v>911</v>
      </c>
      <c r="E303" s="619" t="s">
        <v>800</v>
      </c>
    </row>
    <row r="304" spans="1:5" ht="27" x14ac:dyDescent="0.75">
      <c r="A304" s="616" t="s">
        <v>1230</v>
      </c>
      <c r="B304" s="624" t="s">
        <v>840</v>
      </c>
      <c r="C304" s="617" t="s">
        <v>1234</v>
      </c>
      <c r="D304" s="617" t="s">
        <v>911</v>
      </c>
      <c r="E304" s="619" t="s">
        <v>843</v>
      </c>
    </row>
    <row r="305" spans="1:5" ht="27" x14ac:dyDescent="0.75">
      <c r="A305" s="616" t="s">
        <v>1230</v>
      </c>
      <c r="B305" s="617" t="s">
        <v>1235</v>
      </c>
      <c r="C305" s="617" t="s">
        <v>1236</v>
      </c>
      <c r="D305" s="617" t="s">
        <v>911</v>
      </c>
      <c r="E305" s="619" t="s">
        <v>843</v>
      </c>
    </row>
    <row r="306" spans="1:5" ht="27" x14ac:dyDescent="0.75">
      <c r="A306" s="616" t="s">
        <v>1230</v>
      </c>
      <c r="B306" s="617" t="s">
        <v>1235</v>
      </c>
      <c r="C306" s="617" t="s">
        <v>1237</v>
      </c>
      <c r="D306" s="617" t="s">
        <v>911</v>
      </c>
      <c r="E306" s="619" t="s">
        <v>1238</v>
      </c>
    </row>
    <row r="307" spans="1:5" ht="27" x14ac:dyDescent="0.75">
      <c r="A307" s="616" t="s">
        <v>1230</v>
      </c>
      <c r="B307" s="624" t="s">
        <v>979</v>
      </c>
      <c r="C307" s="624" t="s">
        <v>1239</v>
      </c>
      <c r="D307" s="617" t="s">
        <v>1240</v>
      </c>
      <c r="E307" s="619" t="s">
        <v>1241</v>
      </c>
    </row>
    <row r="308" spans="1:5" ht="27" x14ac:dyDescent="0.75">
      <c r="A308" s="616" t="s">
        <v>1230</v>
      </c>
      <c r="B308" s="625" t="s">
        <v>902</v>
      </c>
      <c r="C308" s="617" t="s">
        <v>1242</v>
      </c>
      <c r="D308" s="617" t="s">
        <v>1243</v>
      </c>
      <c r="E308" s="619" t="s">
        <v>711</v>
      </c>
    </row>
    <row r="309" spans="1:5" x14ac:dyDescent="0.75">
      <c r="A309" s="616" t="s">
        <v>1244</v>
      </c>
      <c r="B309" s="624" t="s">
        <v>1235</v>
      </c>
      <c r="C309" s="624" t="s">
        <v>1245</v>
      </c>
      <c r="D309" s="618" t="s">
        <v>911</v>
      </c>
      <c r="E309" s="619" t="s">
        <v>1246</v>
      </c>
    </row>
    <row r="310" spans="1:5" ht="27" x14ac:dyDescent="0.75">
      <c r="A310" s="616" t="s">
        <v>1244</v>
      </c>
      <c r="B310" s="624" t="s">
        <v>957</v>
      </c>
      <c r="C310" s="617" t="s">
        <v>1247</v>
      </c>
      <c r="D310" s="618" t="s">
        <v>1248</v>
      </c>
      <c r="E310" s="619" t="s">
        <v>1249</v>
      </c>
    </row>
    <row r="311" spans="1:5" ht="27" x14ac:dyDescent="0.75">
      <c r="A311" s="616" t="s">
        <v>1244</v>
      </c>
      <c r="B311" s="624" t="s">
        <v>830</v>
      </c>
      <c r="C311" s="617" t="s">
        <v>1247</v>
      </c>
      <c r="D311" s="618" t="s">
        <v>1248</v>
      </c>
      <c r="E311" s="619" t="s">
        <v>1249</v>
      </c>
    </row>
    <row r="312" spans="1:5" ht="27" x14ac:dyDescent="0.75">
      <c r="A312" s="616" t="s">
        <v>1244</v>
      </c>
      <c r="B312" s="617" t="s">
        <v>979</v>
      </c>
      <c r="C312" s="617" t="s">
        <v>1250</v>
      </c>
      <c r="D312" s="618" t="s">
        <v>1251</v>
      </c>
      <c r="E312" s="619" t="s">
        <v>1252</v>
      </c>
    </row>
    <row r="313" spans="1:5" x14ac:dyDescent="0.75">
      <c r="A313" s="616" t="s">
        <v>1244</v>
      </c>
      <c r="B313" s="617" t="s">
        <v>1253</v>
      </c>
      <c r="C313" s="617" t="s">
        <v>1254</v>
      </c>
      <c r="D313" s="618" t="s">
        <v>911</v>
      </c>
      <c r="E313" s="619" t="s">
        <v>993</v>
      </c>
    </row>
    <row r="314" spans="1:5" ht="27" x14ac:dyDescent="0.75">
      <c r="A314" s="616" t="s">
        <v>1244</v>
      </c>
      <c r="B314" s="617" t="s">
        <v>968</v>
      </c>
      <c r="C314" s="617" t="s">
        <v>1255</v>
      </c>
      <c r="D314" s="618" t="s">
        <v>970</v>
      </c>
      <c r="E314" s="619" t="s">
        <v>554</v>
      </c>
    </row>
    <row r="315" spans="1:5" ht="27" x14ac:dyDescent="0.75">
      <c r="A315" s="616" t="s">
        <v>1244</v>
      </c>
      <c r="B315" s="617" t="s">
        <v>884</v>
      </c>
      <c r="C315" s="617" t="s">
        <v>1255</v>
      </c>
      <c r="D315" s="618" t="s">
        <v>970</v>
      </c>
      <c r="E315" s="619" t="s">
        <v>554</v>
      </c>
    </row>
    <row r="316" spans="1:5" ht="27" x14ac:dyDescent="0.75">
      <c r="A316" s="616" t="s">
        <v>1244</v>
      </c>
      <c r="B316" s="617" t="s">
        <v>968</v>
      </c>
      <c r="C316" s="617" t="s">
        <v>1256</v>
      </c>
      <c r="D316" s="618" t="s">
        <v>970</v>
      </c>
      <c r="E316" s="619" t="s">
        <v>554</v>
      </c>
    </row>
    <row r="317" spans="1:5" ht="27" x14ac:dyDescent="0.75">
      <c r="A317" s="616" t="s">
        <v>1244</v>
      </c>
      <c r="B317" s="617" t="s">
        <v>884</v>
      </c>
      <c r="C317" s="617" t="s">
        <v>1256</v>
      </c>
      <c r="D317" s="618" t="s">
        <v>970</v>
      </c>
      <c r="E317" s="619" t="s">
        <v>554</v>
      </c>
    </row>
    <row r="318" spans="1:5" ht="27" x14ac:dyDescent="0.75">
      <c r="A318" s="616" t="s">
        <v>1244</v>
      </c>
      <c r="B318" s="617" t="s">
        <v>968</v>
      </c>
      <c r="C318" s="617" t="s">
        <v>1257</v>
      </c>
      <c r="D318" s="618" t="s">
        <v>970</v>
      </c>
      <c r="E318" s="619" t="s">
        <v>843</v>
      </c>
    </row>
    <row r="319" spans="1:5" ht="27" x14ac:dyDescent="0.75">
      <c r="A319" s="616" t="s">
        <v>1244</v>
      </c>
      <c r="B319" s="617" t="s">
        <v>884</v>
      </c>
      <c r="C319" s="629" t="s">
        <v>1257</v>
      </c>
      <c r="D319" s="618" t="s">
        <v>970</v>
      </c>
      <c r="E319" s="619" t="s">
        <v>843</v>
      </c>
    </row>
    <row r="320" spans="1:5" ht="40.5" x14ac:dyDescent="0.75">
      <c r="A320" s="616" t="s">
        <v>1244</v>
      </c>
      <c r="B320" s="617" t="s">
        <v>979</v>
      </c>
      <c r="C320" s="617" t="s">
        <v>1258</v>
      </c>
      <c r="D320" s="618" t="s">
        <v>1259</v>
      </c>
      <c r="E320" s="619" t="s">
        <v>1260</v>
      </c>
    </row>
    <row r="321" spans="1:5" ht="27" x14ac:dyDescent="0.75">
      <c r="A321" s="616" t="s">
        <v>1244</v>
      </c>
      <c r="B321" s="617" t="s">
        <v>975</v>
      </c>
      <c r="C321" s="617" t="s">
        <v>1261</v>
      </c>
      <c r="D321" s="618" t="s">
        <v>1262</v>
      </c>
      <c r="E321" s="619" t="s">
        <v>1263</v>
      </c>
    </row>
    <row r="322" spans="1:5" x14ac:dyDescent="0.75">
      <c r="A322" s="616" t="s">
        <v>1244</v>
      </c>
      <c r="B322" s="617" t="s">
        <v>975</v>
      </c>
      <c r="C322" s="617" t="s">
        <v>1261</v>
      </c>
      <c r="D322" s="618" t="s">
        <v>1264</v>
      </c>
      <c r="E322" s="619" t="s">
        <v>1025</v>
      </c>
    </row>
    <row r="323" spans="1:5" x14ac:dyDescent="0.75">
      <c r="A323" s="616" t="s">
        <v>1244</v>
      </c>
      <c r="B323" s="617" t="s">
        <v>975</v>
      </c>
      <c r="C323" s="617" t="s">
        <v>1261</v>
      </c>
      <c r="D323" s="618" t="s">
        <v>1265</v>
      </c>
      <c r="E323" s="619" t="s">
        <v>1266</v>
      </c>
    </row>
    <row r="324" spans="1:5" ht="27" x14ac:dyDescent="0.75">
      <c r="A324" s="616" t="s">
        <v>1244</v>
      </c>
      <c r="B324" s="617" t="s">
        <v>1021</v>
      </c>
      <c r="C324" s="617" t="s">
        <v>1267</v>
      </c>
      <c r="D324" s="618" t="s">
        <v>911</v>
      </c>
      <c r="E324" s="619" t="s">
        <v>1268</v>
      </c>
    </row>
    <row r="325" spans="1:5" x14ac:dyDescent="0.75">
      <c r="A325" s="616" t="s">
        <v>1244</v>
      </c>
      <c r="B325" s="617" t="s">
        <v>979</v>
      </c>
      <c r="C325" s="617" t="s">
        <v>1269</v>
      </c>
      <c r="D325" s="618" t="s">
        <v>1270</v>
      </c>
      <c r="E325" s="619" t="s">
        <v>1271</v>
      </c>
    </row>
    <row r="326" spans="1:5" ht="27" x14ac:dyDescent="0.75">
      <c r="A326" s="616" t="s">
        <v>1244</v>
      </c>
      <c r="B326" s="617" t="s">
        <v>1184</v>
      </c>
      <c r="C326" s="617" t="s">
        <v>1272</v>
      </c>
      <c r="D326" s="618" t="s">
        <v>1273</v>
      </c>
      <c r="E326" s="619" t="s">
        <v>1274</v>
      </c>
    </row>
    <row r="327" spans="1:5" x14ac:dyDescent="0.75">
      <c r="A327" s="616" t="s">
        <v>1244</v>
      </c>
      <c r="B327" s="624" t="s">
        <v>1253</v>
      </c>
      <c r="C327" s="624" t="s">
        <v>1275</v>
      </c>
      <c r="D327" s="618" t="s">
        <v>911</v>
      </c>
      <c r="E327" s="619" t="s">
        <v>917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9"/>
  <sheetViews>
    <sheetView view="pageBreakPreview" zoomScale="60" zoomScaleNormal="80" workbookViewId="0">
      <selection activeCell="N38" sqref="N38"/>
    </sheetView>
  </sheetViews>
  <sheetFormatPr defaultColWidth="9" defaultRowHeight="16" x14ac:dyDescent="0.8"/>
  <cols>
    <col min="1" max="1" width="10.625" style="137" customWidth="1"/>
    <col min="2" max="2" width="11.125" style="137" customWidth="1"/>
    <col min="3" max="3" width="11.5" style="137" customWidth="1"/>
    <col min="4" max="9" width="15.625" style="137" customWidth="1"/>
    <col min="10" max="10" width="15.75" style="137" customWidth="1"/>
    <col min="11" max="11" width="15.625" style="137" customWidth="1"/>
    <col min="12" max="12" width="2.75" style="137" customWidth="1"/>
    <col min="13" max="13" width="15.75" style="137" customWidth="1"/>
    <col min="14" max="14" width="15.625" style="137" customWidth="1"/>
    <col min="15" max="15" width="2.75" style="137" customWidth="1"/>
    <col min="16" max="16" width="15.625" style="137" customWidth="1"/>
    <col min="17" max="17" width="15.75" style="137" customWidth="1"/>
    <col min="18" max="16384" width="9" style="137"/>
  </cols>
  <sheetData>
    <row r="1" spans="1:17" ht="45" customHeight="1" x14ac:dyDescent="1">
      <c r="A1" s="485" t="s">
        <v>273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7"/>
    </row>
    <row r="2" spans="1:17" ht="104.25" customHeight="1" thickBot="1" x14ac:dyDescent="0.95">
      <c r="A2" s="488" t="s">
        <v>262</v>
      </c>
      <c r="B2" s="488"/>
      <c r="C2" s="488"/>
      <c r="D2" s="488" t="s">
        <v>263</v>
      </c>
      <c r="E2" s="488"/>
      <c r="F2" s="488" t="s">
        <v>264</v>
      </c>
      <c r="G2" s="488"/>
      <c r="H2" s="488" t="s">
        <v>267</v>
      </c>
      <c r="I2" s="488"/>
      <c r="J2" s="483" t="s">
        <v>268</v>
      </c>
      <c r="K2" s="484"/>
      <c r="L2" s="484"/>
      <c r="M2" s="484"/>
      <c r="N2" s="484"/>
      <c r="O2" s="484"/>
      <c r="P2" s="484"/>
      <c r="Q2" s="484"/>
    </row>
    <row r="3" spans="1:17" ht="80" x14ac:dyDescent="0.8">
      <c r="A3" s="345" t="s">
        <v>227</v>
      </c>
      <c r="B3" s="247" t="s">
        <v>68</v>
      </c>
      <c r="C3" s="345" t="s">
        <v>265</v>
      </c>
      <c r="D3" s="345" t="s">
        <v>266</v>
      </c>
      <c r="E3" s="345" t="s">
        <v>265</v>
      </c>
      <c r="F3" s="345" t="s">
        <v>133</v>
      </c>
      <c r="G3" s="345" t="s">
        <v>265</v>
      </c>
      <c r="H3" s="345" t="s">
        <v>133</v>
      </c>
      <c r="I3" s="345" t="s">
        <v>265</v>
      </c>
      <c r="J3" s="203" t="s">
        <v>133</v>
      </c>
      <c r="K3" s="346" t="s">
        <v>271</v>
      </c>
      <c r="L3" s="480"/>
      <c r="M3" s="347" t="s">
        <v>269</v>
      </c>
      <c r="N3" s="346" t="s">
        <v>271</v>
      </c>
      <c r="O3" s="480"/>
      <c r="P3" s="348" t="s">
        <v>270</v>
      </c>
      <c r="Q3" s="203" t="s">
        <v>271</v>
      </c>
    </row>
    <row r="4" spans="1:17" x14ac:dyDescent="0.8">
      <c r="A4" s="203"/>
      <c r="B4" s="203"/>
      <c r="C4" s="203"/>
      <c r="D4" s="203"/>
      <c r="E4" s="203"/>
      <c r="F4" s="203"/>
      <c r="G4" s="203"/>
      <c r="H4" s="349"/>
      <c r="I4" s="349"/>
      <c r="J4" s="349"/>
      <c r="K4" s="350"/>
      <c r="L4" s="481"/>
      <c r="M4" s="351"/>
      <c r="N4" s="352"/>
      <c r="O4" s="481"/>
      <c r="P4" s="351"/>
      <c r="Q4" s="136"/>
    </row>
    <row r="5" spans="1:17" x14ac:dyDescent="0.8">
      <c r="A5" s="203"/>
      <c r="B5" s="203"/>
      <c r="C5" s="203"/>
      <c r="D5" s="203"/>
      <c r="E5" s="203"/>
      <c r="F5" s="203"/>
      <c r="G5" s="203"/>
      <c r="H5" s="349"/>
      <c r="I5" s="349"/>
      <c r="J5" s="349"/>
      <c r="K5" s="350"/>
      <c r="L5" s="481"/>
      <c r="M5" s="351"/>
      <c r="N5" s="352"/>
      <c r="O5" s="481"/>
      <c r="P5" s="351"/>
      <c r="Q5" s="136"/>
    </row>
    <row r="6" spans="1:17" x14ac:dyDescent="0.8">
      <c r="A6" s="203"/>
      <c r="B6" s="203"/>
      <c r="C6" s="203"/>
      <c r="D6" s="203"/>
      <c r="E6" s="203"/>
      <c r="F6" s="203"/>
      <c r="G6" s="203"/>
      <c r="H6" s="349"/>
      <c r="I6" s="349"/>
      <c r="J6" s="349"/>
      <c r="K6" s="350"/>
      <c r="L6" s="481"/>
      <c r="M6" s="351"/>
      <c r="N6" s="352"/>
      <c r="O6" s="481"/>
      <c r="P6" s="351"/>
      <c r="Q6" s="136"/>
    </row>
    <row r="7" spans="1:17" x14ac:dyDescent="0.8">
      <c r="A7" s="203"/>
      <c r="B7" s="203"/>
      <c r="C7" s="203"/>
      <c r="D7" s="203"/>
      <c r="E7" s="203"/>
      <c r="F7" s="203"/>
      <c r="G7" s="203"/>
      <c r="H7" s="349"/>
      <c r="I7" s="349"/>
      <c r="J7" s="349"/>
      <c r="K7" s="350"/>
      <c r="L7" s="481"/>
      <c r="M7" s="351"/>
      <c r="N7" s="352"/>
      <c r="O7" s="481"/>
      <c r="P7" s="351"/>
      <c r="Q7" s="136"/>
    </row>
    <row r="8" spans="1:17" ht="16.75" thickBot="1" x14ac:dyDescent="0.95">
      <c r="A8" s="136"/>
      <c r="B8" s="136"/>
      <c r="C8" s="136"/>
      <c r="D8" s="136"/>
      <c r="E8" s="136"/>
      <c r="F8" s="136"/>
      <c r="G8" s="136"/>
      <c r="H8" s="349"/>
      <c r="I8" s="349"/>
      <c r="J8" s="349"/>
      <c r="K8" s="350"/>
      <c r="L8" s="482"/>
      <c r="M8" s="351"/>
      <c r="N8" s="352"/>
      <c r="O8" s="482"/>
      <c r="P8" s="351"/>
      <c r="Q8" s="136"/>
    </row>
    <row r="9" spans="1:17" ht="38.25" customHeight="1" x14ac:dyDescent="0.8">
      <c r="A9" s="479" t="s">
        <v>507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</row>
  </sheetData>
  <mergeCells count="9">
    <mergeCell ref="A9:Q9"/>
    <mergeCell ref="L3:L8"/>
    <mergeCell ref="J2:Q2"/>
    <mergeCell ref="O3:O8"/>
    <mergeCell ref="A1:Q1"/>
    <mergeCell ref="F2:G2"/>
    <mergeCell ref="H2:I2"/>
    <mergeCell ref="D2:E2"/>
    <mergeCell ref="A2:C2"/>
  </mergeCells>
  <pageMargins left="0.7" right="0.7" top="0.75" bottom="0.75" header="0.3" footer="0.3"/>
  <pageSetup paperSize="9" scale="5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9"/>
  <sheetViews>
    <sheetView view="pageBreakPreview" zoomScale="60" zoomScaleNormal="100" workbookViewId="0">
      <selection activeCell="A3" sqref="A3"/>
    </sheetView>
  </sheetViews>
  <sheetFormatPr defaultRowHeight="15.75" x14ac:dyDescent="0.75"/>
  <sheetData>
    <row r="9" spans="1:4" x14ac:dyDescent="0.75">
      <c r="A9" s="6"/>
      <c r="B9" s="6"/>
      <c r="C9" s="6"/>
      <c r="D9" s="6"/>
    </row>
    <row r="10" spans="1:4" x14ac:dyDescent="0.75">
      <c r="A10" s="6"/>
      <c r="B10" s="6"/>
      <c r="C10" s="6"/>
      <c r="D10" s="6"/>
    </row>
    <row r="11" spans="1:4" x14ac:dyDescent="0.75">
      <c r="A11" s="131"/>
      <c r="B11" s="131"/>
      <c r="C11" s="131"/>
      <c r="D11" s="6"/>
    </row>
    <row r="12" spans="1:4" x14ac:dyDescent="0.75">
      <c r="A12" s="6"/>
      <c r="B12" s="6"/>
      <c r="C12" s="6"/>
      <c r="D12" s="6"/>
    </row>
    <row r="13" spans="1:4" x14ac:dyDescent="0.75">
      <c r="A13" s="6"/>
      <c r="B13" s="6"/>
      <c r="C13" s="6"/>
      <c r="D13" s="6"/>
    </row>
    <row r="14" spans="1:4" x14ac:dyDescent="0.75">
      <c r="A14" s="6"/>
      <c r="B14" s="6"/>
      <c r="C14" s="6"/>
      <c r="D14" s="6"/>
    </row>
    <row r="15" spans="1:4" x14ac:dyDescent="0.75">
      <c r="A15" s="6"/>
      <c r="B15" s="6"/>
      <c r="C15" s="6"/>
      <c r="D15" s="6"/>
    </row>
    <row r="16" spans="1:4" x14ac:dyDescent="0.75">
      <c r="A16" s="6"/>
      <c r="B16" s="6"/>
      <c r="C16" s="6"/>
      <c r="D16" s="6"/>
    </row>
    <row r="17" spans="1:4" x14ac:dyDescent="0.75">
      <c r="A17" s="6"/>
      <c r="B17" s="6"/>
      <c r="C17" s="6"/>
      <c r="D17" s="6"/>
    </row>
    <row r="18" spans="1:4" x14ac:dyDescent="0.75">
      <c r="A18" s="6"/>
      <c r="B18" s="6"/>
      <c r="C18" s="6"/>
      <c r="D18" s="6"/>
    </row>
    <row r="19" spans="1:4" x14ac:dyDescent="0.75">
      <c r="A19" s="6"/>
      <c r="B19" s="6"/>
      <c r="C19" s="6"/>
      <c r="D19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0"/>
  <sheetViews>
    <sheetView view="pageBreakPreview" topLeftCell="A19" zoomScaleNormal="100" zoomScaleSheetLayoutView="100" workbookViewId="0">
      <selection activeCell="C48" sqref="C48"/>
    </sheetView>
  </sheetViews>
  <sheetFormatPr defaultColWidth="9" defaultRowHeight="16" x14ac:dyDescent="0.8"/>
  <cols>
    <col min="1" max="1" width="15.125" style="137" customWidth="1"/>
    <col min="2" max="2" width="8.25" style="137" customWidth="1"/>
    <col min="3" max="3" width="10.625" style="137" customWidth="1"/>
    <col min="4" max="4" width="9" style="137" customWidth="1"/>
    <col min="5" max="5" width="8.125" style="137" customWidth="1"/>
    <col min="6" max="6" width="9.25" style="137" customWidth="1"/>
    <col min="7" max="7" width="9.625" style="137" customWidth="1"/>
    <col min="8" max="8" width="8.75" style="137" customWidth="1"/>
    <col min="9" max="16384" width="9" style="137"/>
  </cols>
  <sheetData>
    <row r="1" spans="1:12" ht="21.75" thickBot="1" x14ac:dyDescent="1.1499999999999999">
      <c r="A1" s="378" t="s">
        <v>49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15.75" customHeight="1" x14ac:dyDescent="0.8">
      <c r="A2" s="379" t="s">
        <v>50</v>
      </c>
      <c r="B2" s="381" t="s">
        <v>51</v>
      </c>
      <c r="C2" s="383" t="s">
        <v>52</v>
      </c>
      <c r="D2" s="383"/>
      <c r="E2" s="383"/>
      <c r="F2" s="383"/>
      <c r="G2" s="383" t="s">
        <v>53</v>
      </c>
      <c r="H2" s="383"/>
      <c r="I2" s="383"/>
      <c r="J2" s="383"/>
      <c r="K2" s="384" t="s">
        <v>54</v>
      </c>
      <c r="L2" s="385"/>
    </row>
    <row r="3" spans="1:12" ht="16.75" thickBot="1" x14ac:dyDescent="0.95">
      <c r="A3" s="380"/>
      <c r="B3" s="382"/>
      <c r="C3" s="138" t="s">
        <v>55</v>
      </c>
      <c r="D3" s="138" t="s">
        <v>56</v>
      </c>
      <c r="E3" s="138" t="s">
        <v>57</v>
      </c>
      <c r="F3" s="138" t="s">
        <v>56</v>
      </c>
      <c r="G3" s="138" t="s">
        <v>55</v>
      </c>
      <c r="H3" s="138" t="s">
        <v>56</v>
      </c>
      <c r="I3" s="138" t="s">
        <v>57</v>
      </c>
      <c r="J3" s="138" t="s">
        <v>56</v>
      </c>
      <c r="K3" s="138" t="s">
        <v>58</v>
      </c>
      <c r="L3" s="139" t="s">
        <v>56</v>
      </c>
    </row>
    <row r="4" spans="1:12" ht="13.5" customHeight="1" x14ac:dyDescent="0.8">
      <c r="A4" s="140" t="s">
        <v>276</v>
      </c>
      <c r="B4" s="141">
        <v>1</v>
      </c>
      <c r="C4" s="142">
        <v>1408</v>
      </c>
      <c r="D4" s="142">
        <v>533</v>
      </c>
      <c r="E4" s="142">
        <v>173</v>
      </c>
      <c r="F4" s="142">
        <v>75</v>
      </c>
      <c r="G4" s="142">
        <v>0</v>
      </c>
      <c r="H4" s="142">
        <v>0</v>
      </c>
      <c r="I4" s="142">
        <v>0</v>
      </c>
      <c r="J4" s="142">
        <v>0</v>
      </c>
      <c r="K4" s="143">
        <f t="shared" ref="K4:K48" si="0">+C4+E4+G4+I4</f>
        <v>1581</v>
      </c>
      <c r="L4" s="144">
        <f t="shared" ref="L4:L48" si="1">+D4+F4+H4+J4</f>
        <v>608</v>
      </c>
    </row>
    <row r="5" spans="1:12" ht="13.5" customHeight="1" x14ac:dyDescent="0.8">
      <c r="A5" s="145"/>
      <c r="B5" s="146">
        <v>2</v>
      </c>
      <c r="C5" s="136">
        <v>451</v>
      </c>
      <c r="D5" s="136">
        <v>184</v>
      </c>
      <c r="E5" s="136">
        <v>24</v>
      </c>
      <c r="F5" s="136">
        <v>8</v>
      </c>
      <c r="G5" s="136">
        <v>0</v>
      </c>
      <c r="H5" s="136">
        <v>0</v>
      </c>
      <c r="I5" s="136">
        <v>0</v>
      </c>
      <c r="J5" s="136">
        <v>0</v>
      </c>
      <c r="K5" s="147">
        <f t="shared" si="0"/>
        <v>475</v>
      </c>
      <c r="L5" s="148">
        <f t="shared" si="1"/>
        <v>192</v>
      </c>
    </row>
    <row r="6" spans="1:12" ht="13.5" customHeight="1" x14ac:dyDescent="0.8">
      <c r="A6" s="145"/>
      <c r="B6" s="146" t="s">
        <v>59</v>
      </c>
      <c r="C6" s="136">
        <v>0</v>
      </c>
      <c r="D6" s="136">
        <v>0</v>
      </c>
      <c r="E6" s="136">
        <v>0</v>
      </c>
      <c r="F6" s="136">
        <v>0</v>
      </c>
      <c r="G6" s="136">
        <v>0</v>
      </c>
      <c r="H6" s="136">
        <v>0</v>
      </c>
      <c r="I6" s="136">
        <v>0</v>
      </c>
      <c r="J6" s="136">
        <v>0</v>
      </c>
      <c r="K6" s="147">
        <f t="shared" si="0"/>
        <v>0</v>
      </c>
      <c r="L6" s="148">
        <f t="shared" si="1"/>
        <v>0</v>
      </c>
    </row>
    <row r="7" spans="1:12" ht="13.5" customHeight="1" x14ac:dyDescent="0.8">
      <c r="A7" s="145"/>
      <c r="B7" s="146">
        <v>3</v>
      </c>
      <c r="C7" s="136">
        <v>128</v>
      </c>
      <c r="D7" s="136">
        <v>56</v>
      </c>
      <c r="E7" s="136">
        <v>12</v>
      </c>
      <c r="F7" s="136">
        <v>4</v>
      </c>
      <c r="G7" s="136">
        <v>17</v>
      </c>
      <c r="H7" s="136">
        <v>7</v>
      </c>
      <c r="I7" s="136">
        <v>1</v>
      </c>
      <c r="J7" s="136">
        <v>0</v>
      </c>
      <c r="K7" s="147">
        <f t="shared" si="0"/>
        <v>158</v>
      </c>
      <c r="L7" s="148">
        <f t="shared" si="1"/>
        <v>67</v>
      </c>
    </row>
    <row r="8" spans="1:12" ht="13.5" customHeight="1" x14ac:dyDescent="0.8">
      <c r="A8" s="391" t="s">
        <v>277</v>
      </c>
      <c r="B8" s="392"/>
      <c r="C8" s="147">
        <f t="shared" ref="C8:J8" si="2">+SUBTOTAL(9,C4:C7)</f>
        <v>1987</v>
      </c>
      <c r="D8" s="147">
        <f t="shared" si="2"/>
        <v>773</v>
      </c>
      <c r="E8" s="147">
        <f t="shared" si="2"/>
        <v>209</v>
      </c>
      <c r="F8" s="147">
        <f t="shared" si="2"/>
        <v>87</v>
      </c>
      <c r="G8" s="147">
        <f t="shared" si="2"/>
        <v>17</v>
      </c>
      <c r="H8" s="147">
        <f t="shared" si="2"/>
        <v>7</v>
      </c>
      <c r="I8" s="147">
        <f t="shared" si="2"/>
        <v>1</v>
      </c>
      <c r="J8" s="147">
        <f t="shared" si="2"/>
        <v>0</v>
      </c>
      <c r="K8" s="147">
        <f t="shared" si="0"/>
        <v>2214</v>
      </c>
      <c r="L8" s="148">
        <f t="shared" si="1"/>
        <v>867</v>
      </c>
    </row>
    <row r="9" spans="1:12" ht="13.5" customHeight="1" x14ac:dyDescent="0.8">
      <c r="A9" s="145" t="s">
        <v>278</v>
      </c>
      <c r="B9" s="146">
        <v>1</v>
      </c>
      <c r="C9" s="136">
        <v>415</v>
      </c>
      <c r="D9" s="136">
        <v>28</v>
      </c>
      <c r="E9" s="136">
        <v>40</v>
      </c>
      <c r="F9" s="136">
        <v>6</v>
      </c>
      <c r="G9" s="136">
        <v>0</v>
      </c>
      <c r="H9" s="136">
        <v>0</v>
      </c>
      <c r="I9" s="136">
        <v>0</v>
      </c>
      <c r="J9" s="136">
        <v>0</v>
      </c>
      <c r="K9" s="147">
        <f t="shared" si="0"/>
        <v>455</v>
      </c>
      <c r="L9" s="148">
        <f t="shared" si="1"/>
        <v>34</v>
      </c>
    </row>
    <row r="10" spans="1:12" ht="13.5" customHeight="1" x14ac:dyDescent="0.8">
      <c r="A10" s="145"/>
      <c r="B10" s="146">
        <v>2</v>
      </c>
      <c r="C10" s="136">
        <v>215</v>
      </c>
      <c r="D10" s="136">
        <v>29</v>
      </c>
      <c r="E10" s="136">
        <v>45</v>
      </c>
      <c r="F10" s="136">
        <v>7</v>
      </c>
      <c r="G10" s="136">
        <v>0</v>
      </c>
      <c r="H10" s="136">
        <v>0</v>
      </c>
      <c r="I10" s="136">
        <v>0</v>
      </c>
      <c r="J10" s="136">
        <v>0</v>
      </c>
      <c r="K10" s="147">
        <f t="shared" si="0"/>
        <v>260</v>
      </c>
      <c r="L10" s="148">
        <f t="shared" si="1"/>
        <v>36</v>
      </c>
    </row>
    <row r="11" spans="1:12" ht="13.5" customHeight="1" x14ac:dyDescent="0.8">
      <c r="A11" s="145"/>
      <c r="B11" s="146" t="s">
        <v>59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47">
        <f t="shared" si="0"/>
        <v>0</v>
      </c>
      <c r="L11" s="148">
        <f t="shared" si="1"/>
        <v>0</v>
      </c>
    </row>
    <row r="12" spans="1:12" ht="13.5" customHeight="1" x14ac:dyDescent="0.8">
      <c r="A12" s="145"/>
      <c r="B12" s="146">
        <v>3</v>
      </c>
      <c r="C12" s="136">
        <v>41</v>
      </c>
      <c r="D12" s="136">
        <v>6</v>
      </c>
      <c r="E12" s="136">
        <v>3</v>
      </c>
      <c r="F12" s="136">
        <v>0</v>
      </c>
      <c r="G12" s="136">
        <v>17</v>
      </c>
      <c r="H12" s="136">
        <v>1</v>
      </c>
      <c r="I12" s="136">
        <v>9</v>
      </c>
      <c r="J12" s="136">
        <v>3</v>
      </c>
      <c r="K12" s="147">
        <f t="shared" si="0"/>
        <v>70</v>
      </c>
      <c r="L12" s="148">
        <f t="shared" si="1"/>
        <v>10</v>
      </c>
    </row>
    <row r="13" spans="1:12" x14ac:dyDescent="0.8">
      <c r="A13" s="391" t="s">
        <v>279</v>
      </c>
      <c r="B13" s="392"/>
      <c r="C13" s="147">
        <f t="shared" ref="C13:J13" si="3">+SUBTOTAL(9,C9:C12)</f>
        <v>671</v>
      </c>
      <c r="D13" s="147">
        <f t="shared" si="3"/>
        <v>63</v>
      </c>
      <c r="E13" s="147">
        <f t="shared" si="3"/>
        <v>88</v>
      </c>
      <c r="F13" s="147">
        <f t="shared" si="3"/>
        <v>13</v>
      </c>
      <c r="G13" s="147">
        <f t="shared" si="3"/>
        <v>17</v>
      </c>
      <c r="H13" s="147">
        <f t="shared" si="3"/>
        <v>1</v>
      </c>
      <c r="I13" s="147">
        <f t="shared" si="3"/>
        <v>9</v>
      </c>
      <c r="J13" s="147">
        <f t="shared" si="3"/>
        <v>3</v>
      </c>
      <c r="K13" s="147">
        <f t="shared" si="0"/>
        <v>785</v>
      </c>
      <c r="L13" s="148">
        <f t="shared" si="1"/>
        <v>80</v>
      </c>
    </row>
    <row r="14" spans="1:12" x14ac:dyDescent="0.8">
      <c r="A14" s="145" t="s">
        <v>280</v>
      </c>
      <c r="B14" s="146">
        <v>1</v>
      </c>
      <c r="C14" s="136">
        <v>1351</v>
      </c>
      <c r="D14" s="136">
        <v>120</v>
      </c>
      <c r="E14" s="136">
        <v>188</v>
      </c>
      <c r="F14" s="136">
        <v>42</v>
      </c>
      <c r="G14" s="136">
        <v>0</v>
      </c>
      <c r="H14" s="136">
        <v>0</v>
      </c>
      <c r="I14" s="136">
        <v>0</v>
      </c>
      <c r="J14" s="136">
        <v>0</v>
      </c>
      <c r="K14" s="147">
        <f t="shared" si="0"/>
        <v>1539</v>
      </c>
      <c r="L14" s="148">
        <f t="shared" si="1"/>
        <v>162</v>
      </c>
    </row>
    <row r="15" spans="1:12" x14ac:dyDescent="0.8">
      <c r="A15" s="145"/>
      <c r="B15" s="146">
        <v>2</v>
      </c>
      <c r="C15" s="136">
        <v>601</v>
      </c>
      <c r="D15" s="136">
        <v>60</v>
      </c>
      <c r="E15" s="136">
        <v>41</v>
      </c>
      <c r="F15" s="136">
        <v>7</v>
      </c>
      <c r="G15" s="136">
        <v>0</v>
      </c>
      <c r="H15" s="136">
        <v>0</v>
      </c>
      <c r="I15" s="136">
        <v>0</v>
      </c>
      <c r="J15" s="136">
        <v>0</v>
      </c>
      <c r="K15" s="147">
        <f t="shared" si="0"/>
        <v>642</v>
      </c>
      <c r="L15" s="148">
        <f t="shared" si="1"/>
        <v>67</v>
      </c>
    </row>
    <row r="16" spans="1:12" x14ac:dyDescent="0.8">
      <c r="A16" s="145"/>
      <c r="B16" s="146" t="s">
        <v>59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47">
        <f t="shared" si="0"/>
        <v>0</v>
      </c>
      <c r="L16" s="148">
        <f t="shared" si="1"/>
        <v>0</v>
      </c>
    </row>
    <row r="17" spans="1:12" x14ac:dyDescent="0.8">
      <c r="A17" s="145"/>
      <c r="B17" s="146">
        <v>3</v>
      </c>
      <c r="C17" s="136">
        <v>90</v>
      </c>
      <c r="D17" s="136">
        <v>7</v>
      </c>
      <c r="E17" s="136">
        <v>10</v>
      </c>
      <c r="F17" s="136">
        <v>2</v>
      </c>
      <c r="G17" s="136">
        <v>32</v>
      </c>
      <c r="H17" s="136">
        <v>4</v>
      </c>
      <c r="I17" s="136">
        <v>1</v>
      </c>
      <c r="J17" s="136">
        <v>0</v>
      </c>
      <c r="K17" s="147">
        <f t="shared" si="0"/>
        <v>133</v>
      </c>
      <c r="L17" s="148">
        <f t="shared" si="1"/>
        <v>13</v>
      </c>
    </row>
    <row r="18" spans="1:12" x14ac:dyDescent="0.8">
      <c r="A18" s="391" t="s">
        <v>281</v>
      </c>
      <c r="B18" s="392"/>
      <c r="C18" s="147">
        <f t="shared" ref="C18:J18" si="4">+SUBTOTAL(9,C14:C17)</f>
        <v>2042</v>
      </c>
      <c r="D18" s="147">
        <f t="shared" si="4"/>
        <v>187</v>
      </c>
      <c r="E18" s="147">
        <f t="shared" si="4"/>
        <v>239</v>
      </c>
      <c r="F18" s="147">
        <f t="shared" si="4"/>
        <v>51</v>
      </c>
      <c r="G18" s="147">
        <f t="shared" si="4"/>
        <v>32</v>
      </c>
      <c r="H18" s="147">
        <f t="shared" si="4"/>
        <v>4</v>
      </c>
      <c r="I18" s="147">
        <f t="shared" si="4"/>
        <v>1</v>
      </c>
      <c r="J18" s="147">
        <f t="shared" si="4"/>
        <v>0</v>
      </c>
      <c r="K18" s="147">
        <f t="shared" si="0"/>
        <v>2314</v>
      </c>
      <c r="L18" s="148">
        <f t="shared" si="1"/>
        <v>242</v>
      </c>
    </row>
    <row r="19" spans="1:12" x14ac:dyDescent="0.8">
      <c r="A19" s="145" t="s">
        <v>282</v>
      </c>
      <c r="B19" s="146">
        <v>1</v>
      </c>
      <c r="C19" s="136">
        <v>588</v>
      </c>
      <c r="D19" s="136">
        <v>387</v>
      </c>
      <c r="E19" s="136">
        <v>157</v>
      </c>
      <c r="F19" s="136">
        <v>106</v>
      </c>
      <c r="G19" s="136">
        <v>0</v>
      </c>
      <c r="H19" s="136">
        <v>0</v>
      </c>
      <c r="I19" s="136">
        <v>0</v>
      </c>
      <c r="J19" s="136">
        <v>0</v>
      </c>
      <c r="K19" s="147">
        <f t="shared" si="0"/>
        <v>745</v>
      </c>
      <c r="L19" s="148">
        <f t="shared" si="1"/>
        <v>493</v>
      </c>
    </row>
    <row r="20" spans="1:12" x14ac:dyDescent="0.8">
      <c r="A20" s="145"/>
      <c r="B20" s="146">
        <v>2</v>
      </c>
      <c r="C20" s="136">
        <v>329</v>
      </c>
      <c r="D20" s="136">
        <v>247</v>
      </c>
      <c r="E20" s="136">
        <v>16</v>
      </c>
      <c r="F20" s="136">
        <v>11</v>
      </c>
      <c r="G20" s="136">
        <v>0</v>
      </c>
      <c r="H20" s="136">
        <v>0</v>
      </c>
      <c r="I20" s="136">
        <v>0</v>
      </c>
      <c r="J20" s="136">
        <v>0</v>
      </c>
      <c r="K20" s="147">
        <f t="shared" si="0"/>
        <v>345</v>
      </c>
      <c r="L20" s="148">
        <f t="shared" si="1"/>
        <v>258</v>
      </c>
    </row>
    <row r="21" spans="1:12" x14ac:dyDescent="0.8">
      <c r="A21" s="145"/>
      <c r="B21" s="146" t="s">
        <v>59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47">
        <f t="shared" si="0"/>
        <v>0</v>
      </c>
      <c r="L21" s="148">
        <f t="shared" si="1"/>
        <v>0</v>
      </c>
    </row>
    <row r="22" spans="1:12" x14ac:dyDescent="0.8">
      <c r="A22" s="145"/>
      <c r="B22" s="146">
        <v>3</v>
      </c>
      <c r="C22" s="136">
        <v>146</v>
      </c>
      <c r="D22" s="136">
        <v>94</v>
      </c>
      <c r="E22" s="136">
        <v>20</v>
      </c>
      <c r="F22" s="136">
        <v>8</v>
      </c>
      <c r="G22" s="136">
        <v>29</v>
      </c>
      <c r="H22" s="136">
        <v>15</v>
      </c>
      <c r="I22" s="136">
        <v>1</v>
      </c>
      <c r="J22" s="136">
        <v>0</v>
      </c>
      <c r="K22" s="147">
        <f t="shared" si="0"/>
        <v>196</v>
      </c>
      <c r="L22" s="148">
        <f t="shared" si="1"/>
        <v>117</v>
      </c>
    </row>
    <row r="23" spans="1:12" x14ac:dyDescent="0.8">
      <c r="A23" s="391" t="s">
        <v>283</v>
      </c>
      <c r="B23" s="392"/>
      <c r="C23" s="147">
        <f t="shared" ref="C23:J23" si="5">+SUBTOTAL(9,C19:C22)</f>
        <v>1063</v>
      </c>
      <c r="D23" s="147">
        <f t="shared" si="5"/>
        <v>728</v>
      </c>
      <c r="E23" s="147">
        <f t="shared" si="5"/>
        <v>193</v>
      </c>
      <c r="F23" s="147">
        <f t="shared" si="5"/>
        <v>125</v>
      </c>
      <c r="G23" s="147">
        <f t="shared" si="5"/>
        <v>29</v>
      </c>
      <c r="H23" s="147">
        <f t="shared" si="5"/>
        <v>15</v>
      </c>
      <c r="I23" s="147">
        <f t="shared" si="5"/>
        <v>1</v>
      </c>
      <c r="J23" s="147">
        <f t="shared" si="5"/>
        <v>0</v>
      </c>
      <c r="K23" s="147">
        <f t="shared" si="0"/>
        <v>1286</v>
      </c>
      <c r="L23" s="148">
        <f t="shared" si="1"/>
        <v>868</v>
      </c>
    </row>
    <row r="24" spans="1:12" x14ac:dyDescent="0.8">
      <c r="A24" s="145" t="s">
        <v>284</v>
      </c>
      <c r="B24" s="146">
        <v>1</v>
      </c>
      <c r="C24" s="136">
        <v>595</v>
      </c>
      <c r="D24" s="136">
        <v>423</v>
      </c>
      <c r="E24" s="136">
        <v>31</v>
      </c>
      <c r="F24" s="136">
        <v>18</v>
      </c>
      <c r="G24" s="136">
        <v>0</v>
      </c>
      <c r="H24" s="136">
        <v>0</v>
      </c>
      <c r="I24" s="136">
        <v>0</v>
      </c>
      <c r="J24" s="136">
        <v>0</v>
      </c>
      <c r="K24" s="147">
        <f t="shared" si="0"/>
        <v>626</v>
      </c>
      <c r="L24" s="148">
        <f t="shared" si="1"/>
        <v>441</v>
      </c>
    </row>
    <row r="25" spans="1:12" x14ac:dyDescent="0.8">
      <c r="A25" s="145"/>
      <c r="B25" s="146">
        <v>2</v>
      </c>
      <c r="C25" s="136">
        <v>227</v>
      </c>
      <c r="D25" s="136">
        <v>167</v>
      </c>
      <c r="E25" s="136">
        <v>5</v>
      </c>
      <c r="F25" s="136">
        <v>3</v>
      </c>
      <c r="G25" s="136">
        <v>0</v>
      </c>
      <c r="H25" s="136">
        <v>0</v>
      </c>
      <c r="I25" s="136">
        <v>0</v>
      </c>
      <c r="J25" s="136">
        <v>0</v>
      </c>
      <c r="K25" s="147">
        <f t="shared" si="0"/>
        <v>232</v>
      </c>
      <c r="L25" s="148">
        <f t="shared" si="1"/>
        <v>170</v>
      </c>
    </row>
    <row r="26" spans="1:12" x14ac:dyDescent="0.8">
      <c r="A26" s="145"/>
      <c r="B26" s="146" t="s">
        <v>59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47">
        <f t="shared" si="0"/>
        <v>0</v>
      </c>
      <c r="L26" s="148">
        <f t="shared" si="1"/>
        <v>0</v>
      </c>
    </row>
    <row r="27" spans="1:12" x14ac:dyDescent="0.8">
      <c r="A27" s="145"/>
      <c r="B27" s="146">
        <v>3</v>
      </c>
      <c r="C27" s="136">
        <v>52</v>
      </c>
      <c r="D27" s="136">
        <v>29</v>
      </c>
      <c r="E27" s="136">
        <v>4</v>
      </c>
      <c r="F27" s="136">
        <v>3</v>
      </c>
      <c r="G27" s="136">
        <v>13</v>
      </c>
      <c r="H27" s="136">
        <v>5</v>
      </c>
      <c r="I27" s="136">
        <v>2</v>
      </c>
      <c r="J27" s="136">
        <v>0</v>
      </c>
      <c r="K27" s="147">
        <f t="shared" si="0"/>
        <v>71</v>
      </c>
      <c r="L27" s="148">
        <f t="shared" si="1"/>
        <v>37</v>
      </c>
    </row>
    <row r="28" spans="1:12" x14ac:dyDescent="0.8">
      <c r="A28" s="391" t="s">
        <v>285</v>
      </c>
      <c r="B28" s="392"/>
      <c r="C28" s="147">
        <f t="shared" ref="C28:J28" si="6">+SUBTOTAL(9,C24:C27)</f>
        <v>874</v>
      </c>
      <c r="D28" s="147">
        <f t="shared" si="6"/>
        <v>619</v>
      </c>
      <c r="E28" s="147">
        <f t="shared" si="6"/>
        <v>40</v>
      </c>
      <c r="F28" s="147">
        <f t="shared" si="6"/>
        <v>24</v>
      </c>
      <c r="G28" s="147">
        <f t="shared" si="6"/>
        <v>13</v>
      </c>
      <c r="H28" s="147">
        <f t="shared" si="6"/>
        <v>5</v>
      </c>
      <c r="I28" s="147">
        <f t="shared" si="6"/>
        <v>2</v>
      </c>
      <c r="J28" s="147">
        <f t="shared" si="6"/>
        <v>0</v>
      </c>
      <c r="K28" s="147">
        <f t="shared" si="0"/>
        <v>929</v>
      </c>
      <c r="L28" s="148">
        <f t="shared" si="1"/>
        <v>648</v>
      </c>
    </row>
    <row r="29" spans="1:12" x14ac:dyDescent="0.8">
      <c r="A29" s="145" t="s">
        <v>286</v>
      </c>
      <c r="B29" s="146">
        <v>1</v>
      </c>
      <c r="C29" s="136">
        <v>958</v>
      </c>
      <c r="D29" s="136">
        <v>195</v>
      </c>
      <c r="E29" s="136">
        <v>21</v>
      </c>
      <c r="F29" s="136">
        <v>7</v>
      </c>
      <c r="G29" s="136">
        <v>0</v>
      </c>
      <c r="H29" s="136">
        <v>0</v>
      </c>
      <c r="I29" s="136">
        <v>0</v>
      </c>
      <c r="J29" s="136">
        <v>0</v>
      </c>
      <c r="K29" s="147">
        <f t="shared" si="0"/>
        <v>979</v>
      </c>
      <c r="L29" s="148">
        <f t="shared" si="1"/>
        <v>202</v>
      </c>
    </row>
    <row r="30" spans="1:12" x14ac:dyDescent="0.8">
      <c r="A30" s="145"/>
      <c r="B30" s="146">
        <v>2</v>
      </c>
      <c r="C30" s="136">
        <v>627</v>
      </c>
      <c r="D30" s="136">
        <v>153</v>
      </c>
      <c r="E30" s="136">
        <v>4</v>
      </c>
      <c r="F30" s="136">
        <v>1</v>
      </c>
      <c r="G30" s="136">
        <v>0</v>
      </c>
      <c r="H30" s="136">
        <v>0</v>
      </c>
      <c r="I30" s="136">
        <v>0</v>
      </c>
      <c r="J30" s="136">
        <v>0</v>
      </c>
      <c r="K30" s="147">
        <f t="shared" si="0"/>
        <v>631</v>
      </c>
      <c r="L30" s="148">
        <f t="shared" si="1"/>
        <v>154</v>
      </c>
    </row>
    <row r="31" spans="1:12" x14ac:dyDescent="0.8">
      <c r="A31" s="145"/>
      <c r="B31" s="146" t="s">
        <v>59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47">
        <f t="shared" si="0"/>
        <v>0</v>
      </c>
      <c r="L31" s="148">
        <f t="shared" si="1"/>
        <v>0</v>
      </c>
    </row>
    <row r="32" spans="1:12" x14ac:dyDescent="0.8">
      <c r="A32" s="145"/>
      <c r="B32" s="146">
        <v>3</v>
      </c>
      <c r="C32" s="136">
        <v>58</v>
      </c>
      <c r="D32" s="136">
        <v>16</v>
      </c>
      <c r="E32" s="136">
        <v>2</v>
      </c>
      <c r="F32" s="136">
        <v>0</v>
      </c>
      <c r="G32" s="136">
        <v>23</v>
      </c>
      <c r="H32" s="136">
        <v>9</v>
      </c>
      <c r="I32" s="136">
        <v>7</v>
      </c>
      <c r="J32" s="136">
        <v>2</v>
      </c>
      <c r="K32" s="147">
        <f t="shared" si="0"/>
        <v>90</v>
      </c>
      <c r="L32" s="148">
        <f t="shared" si="1"/>
        <v>27</v>
      </c>
    </row>
    <row r="33" spans="1:12" x14ac:dyDescent="0.8">
      <c r="A33" s="393" t="s">
        <v>287</v>
      </c>
      <c r="B33" s="394"/>
      <c r="C33" s="149">
        <f t="shared" ref="C33:J33" si="7">+SUBTOTAL(9,C29:C32)</f>
        <v>1643</v>
      </c>
      <c r="D33" s="149">
        <f t="shared" si="7"/>
        <v>364</v>
      </c>
      <c r="E33" s="149">
        <f t="shared" si="7"/>
        <v>27</v>
      </c>
      <c r="F33" s="149">
        <f t="shared" si="7"/>
        <v>8</v>
      </c>
      <c r="G33" s="149">
        <f t="shared" si="7"/>
        <v>23</v>
      </c>
      <c r="H33" s="149">
        <f t="shared" si="7"/>
        <v>9</v>
      </c>
      <c r="I33" s="149">
        <f t="shared" si="7"/>
        <v>7</v>
      </c>
      <c r="J33" s="149">
        <f t="shared" si="7"/>
        <v>2</v>
      </c>
      <c r="K33" s="149">
        <f t="shared" si="0"/>
        <v>1700</v>
      </c>
      <c r="L33" s="150">
        <f t="shared" si="1"/>
        <v>383</v>
      </c>
    </row>
    <row r="34" spans="1:12" x14ac:dyDescent="0.8">
      <c r="A34" s="145" t="s">
        <v>288</v>
      </c>
      <c r="B34" s="146">
        <v>1</v>
      </c>
      <c r="C34" s="136">
        <v>708</v>
      </c>
      <c r="D34" s="136">
        <v>80</v>
      </c>
      <c r="E34" s="136">
        <v>106</v>
      </c>
      <c r="F34" s="136">
        <v>26</v>
      </c>
      <c r="G34" s="136">
        <v>0</v>
      </c>
      <c r="H34" s="136">
        <v>0</v>
      </c>
      <c r="I34" s="136">
        <v>0</v>
      </c>
      <c r="J34" s="136">
        <v>0</v>
      </c>
      <c r="K34" s="147">
        <f t="shared" ref="K34:K38" si="8">+C34+E34+G34+I34</f>
        <v>814</v>
      </c>
      <c r="L34" s="148">
        <f t="shared" ref="L34:L38" si="9">+D34+F34+H34+J34</f>
        <v>106</v>
      </c>
    </row>
    <row r="35" spans="1:12" x14ac:dyDescent="0.8">
      <c r="A35" s="145"/>
      <c r="B35" s="146">
        <v>2</v>
      </c>
      <c r="C35" s="136">
        <v>268</v>
      </c>
      <c r="D35" s="136">
        <v>46</v>
      </c>
      <c r="E35" s="136">
        <v>14</v>
      </c>
      <c r="F35" s="136">
        <v>2</v>
      </c>
      <c r="G35" s="136">
        <v>0</v>
      </c>
      <c r="H35" s="136">
        <v>0</v>
      </c>
      <c r="I35" s="136">
        <v>0</v>
      </c>
      <c r="J35" s="136">
        <v>0</v>
      </c>
      <c r="K35" s="147">
        <f t="shared" si="8"/>
        <v>282</v>
      </c>
      <c r="L35" s="148">
        <f t="shared" si="9"/>
        <v>48</v>
      </c>
    </row>
    <row r="36" spans="1:12" x14ac:dyDescent="0.8">
      <c r="A36" s="145"/>
      <c r="B36" s="146" t="s">
        <v>59</v>
      </c>
      <c r="C36" s="136">
        <v>0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47">
        <f t="shared" si="8"/>
        <v>0</v>
      </c>
      <c r="L36" s="148">
        <f t="shared" si="9"/>
        <v>0</v>
      </c>
    </row>
    <row r="37" spans="1:12" x14ac:dyDescent="0.8">
      <c r="A37" s="145"/>
      <c r="B37" s="146">
        <v>3</v>
      </c>
      <c r="C37" s="136">
        <v>19</v>
      </c>
      <c r="D37" s="136">
        <v>3</v>
      </c>
      <c r="E37" s="136">
        <v>11</v>
      </c>
      <c r="F37" s="136">
        <v>1</v>
      </c>
      <c r="G37" s="136">
        <v>5</v>
      </c>
      <c r="H37" s="136">
        <v>0</v>
      </c>
      <c r="I37" s="136">
        <v>2</v>
      </c>
      <c r="J37" s="136">
        <v>1</v>
      </c>
      <c r="K37" s="147">
        <f t="shared" si="8"/>
        <v>37</v>
      </c>
      <c r="L37" s="148">
        <f t="shared" si="9"/>
        <v>5</v>
      </c>
    </row>
    <row r="38" spans="1:12" x14ac:dyDescent="0.8">
      <c r="A38" s="393" t="s">
        <v>289</v>
      </c>
      <c r="B38" s="394"/>
      <c r="C38" s="149">
        <f t="shared" ref="C38:J38" si="10">+SUBTOTAL(9,C34:C37)</f>
        <v>995</v>
      </c>
      <c r="D38" s="149">
        <f t="shared" si="10"/>
        <v>129</v>
      </c>
      <c r="E38" s="149">
        <f t="shared" si="10"/>
        <v>131</v>
      </c>
      <c r="F38" s="149">
        <f t="shared" si="10"/>
        <v>29</v>
      </c>
      <c r="G38" s="149">
        <f t="shared" si="10"/>
        <v>5</v>
      </c>
      <c r="H38" s="149">
        <f t="shared" si="10"/>
        <v>0</v>
      </c>
      <c r="I38" s="149">
        <f t="shared" si="10"/>
        <v>2</v>
      </c>
      <c r="J38" s="149">
        <f t="shared" si="10"/>
        <v>1</v>
      </c>
      <c r="K38" s="149">
        <f t="shared" si="8"/>
        <v>1133</v>
      </c>
      <c r="L38" s="150">
        <f t="shared" si="9"/>
        <v>159</v>
      </c>
    </row>
    <row r="39" spans="1:12" x14ac:dyDescent="0.8">
      <c r="A39" s="145" t="s">
        <v>290</v>
      </c>
      <c r="B39" s="146">
        <v>1</v>
      </c>
      <c r="C39" s="136">
        <v>75</v>
      </c>
      <c r="D39" s="136">
        <v>41</v>
      </c>
      <c r="E39" s="136">
        <v>28</v>
      </c>
      <c r="F39" s="136">
        <v>18</v>
      </c>
      <c r="G39" s="136">
        <v>0</v>
      </c>
      <c r="H39" s="136">
        <v>0</v>
      </c>
      <c r="I39" s="136">
        <v>0</v>
      </c>
      <c r="J39" s="136">
        <v>0</v>
      </c>
      <c r="K39" s="147">
        <f t="shared" ref="K39:K43" si="11">+C39+E39+G39+I39</f>
        <v>103</v>
      </c>
      <c r="L39" s="148">
        <f t="shared" ref="L39:L43" si="12">+D39+F39+H39+J39</f>
        <v>59</v>
      </c>
    </row>
    <row r="40" spans="1:12" x14ac:dyDescent="0.8">
      <c r="A40" s="145"/>
      <c r="B40" s="146">
        <v>2</v>
      </c>
      <c r="C40" s="136">
        <v>49</v>
      </c>
      <c r="D40" s="136">
        <v>24</v>
      </c>
      <c r="E40" s="136">
        <v>7</v>
      </c>
      <c r="F40" s="136">
        <v>3</v>
      </c>
      <c r="G40" s="136">
        <v>0</v>
      </c>
      <c r="H40" s="136">
        <v>0</v>
      </c>
      <c r="I40" s="136">
        <v>0</v>
      </c>
      <c r="J40" s="136">
        <v>0</v>
      </c>
      <c r="K40" s="147">
        <f t="shared" si="11"/>
        <v>56</v>
      </c>
      <c r="L40" s="148">
        <f t="shared" si="12"/>
        <v>27</v>
      </c>
    </row>
    <row r="41" spans="1:12" x14ac:dyDescent="0.8">
      <c r="A41" s="145"/>
      <c r="B41" s="146" t="s">
        <v>59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47">
        <f t="shared" si="11"/>
        <v>0</v>
      </c>
      <c r="L41" s="148">
        <f t="shared" si="12"/>
        <v>0</v>
      </c>
    </row>
    <row r="42" spans="1:12" x14ac:dyDescent="0.8">
      <c r="A42" s="145"/>
      <c r="B42" s="146">
        <v>3</v>
      </c>
      <c r="C42" s="136">
        <v>11</v>
      </c>
      <c r="D42" s="136">
        <v>8</v>
      </c>
      <c r="E42" s="136">
        <v>1</v>
      </c>
      <c r="F42" s="136">
        <v>0</v>
      </c>
      <c r="G42" s="136">
        <v>10</v>
      </c>
      <c r="H42" s="136">
        <v>4</v>
      </c>
      <c r="I42" s="136">
        <v>1</v>
      </c>
      <c r="J42" s="136">
        <v>0</v>
      </c>
      <c r="K42" s="147">
        <f t="shared" si="11"/>
        <v>23</v>
      </c>
      <c r="L42" s="148">
        <f t="shared" si="12"/>
        <v>12</v>
      </c>
    </row>
    <row r="43" spans="1:12" ht="16.75" thickBot="1" x14ac:dyDescent="0.95">
      <c r="A43" s="393" t="s">
        <v>291</v>
      </c>
      <c r="B43" s="394"/>
      <c r="C43" s="149">
        <f t="shared" ref="C43:J43" si="13">+SUBTOTAL(9,C39:C42)</f>
        <v>135</v>
      </c>
      <c r="D43" s="149">
        <f t="shared" si="13"/>
        <v>73</v>
      </c>
      <c r="E43" s="149">
        <f t="shared" si="13"/>
        <v>36</v>
      </c>
      <c r="F43" s="149">
        <f t="shared" si="13"/>
        <v>21</v>
      </c>
      <c r="G43" s="149">
        <f t="shared" si="13"/>
        <v>10</v>
      </c>
      <c r="H43" s="149">
        <f t="shared" si="13"/>
        <v>4</v>
      </c>
      <c r="I43" s="149">
        <f t="shared" si="13"/>
        <v>1</v>
      </c>
      <c r="J43" s="149">
        <f t="shared" si="13"/>
        <v>0</v>
      </c>
      <c r="K43" s="149">
        <f t="shared" si="11"/>
        <v>182</v>
      </c>
      <c r="L43" s="150">
        <f t="shared" si="12"/>
        <v>98</v>
      </c>
    </row>
    <row r="44" spans="1:12" x14ac:dyDescent="0.8">
      <c r="A44" s="386" t="s">
        <v>60</v>
      </c>
      <c r="B44" s="151">
        <v>1</v>
      </c>
      <c r="C44" s="152">
        <f>+C4+C9+C14+C19+C24+C29+C34+C39</f>
        <v>6098</v>
      </c>
      <c r="D44" s="152">
        <f t="shared" ref="D44:J44" si="14">+D4+D9+D14+D19+D24+D29+D34+D39</f>
        <v>1807</v>
      </c>
      <c r="E44" s="152">
        <f t="shared" si="14"/>
        <v>744</v>
      </c>
      <c r="F44" s="152">
        <f t="shared" si="14"/>
        <v>298</v>
      </c>
      <c r="G44" s="152">
        <f t="shared" si="14"/>
        <v>0</v>
      </c>
      <c r="H44" s="152">
        <f t="shared" si="14"/>
        <v>0</v>
      </c>
      <c r="I44" s="152">
        <f t="shared" si="14"/>
        <v>0</v>
      </c>
      <c r="J44" s="152">
        <f t="shared" si="14"/>
        <v>0</v>
      </c>
      <c r="K44" s="152">
        <f t="shared" si="0"/>
        <v>6842</v>
      </c>
      <c r="L44" s="153">
        <f t="shared" si="1"/>
        <v>2105</v>
      </c>
    </row>
    <row r="45" spans="1:12" x14ac:dyDescent="0.8">
      <c r="A45" s="387"/>
      <c r="B45" s="154">
        <v>2</v>
      </c>
      <c r="C45" s="147">
        <f>+C5+C10+C15+C20+C25+C30+C35+C40</f>
        <v>2767</v>
      </c>
      <c r="D45" s="147">
        <f t="shared" ref="D45:J45" si="15">+D5+D10+D15+D20+D25+D30+D35+D40</f>
        <v>910</v>
      </c>
      <c r="E45" s="147">
        <f t="shared" si="15"/>
        <v>156</v>
      </c>
      <c r="F45" s="147">
        <f t="shared" si="15"/>
        <v>42</v>
      </c>
      <c r="G45" s="147">
        <f t="shared" si="15"/>
        <v>0</v>
      </c>
      <c r="H45" s="147">
        <f t="shared" si="15"/>
        <v>0</v>
      </c>
      <c r="I45" s="147">
        <f t="shared" si="15"/>
        <v>0</v>
      </c>
      <c r="J45" s="147">
        <f t="shared" si="15"/>
        <v>0</v>
      </c>
      <c r="K45" s="147">
        <f t="shared" si="0"/>
        <v>2923</v>
      </c>
      <c r="L45" s="148">
        <f t="shared" si="1"/>
        <v>952</v>
      </c>
    </row>
    <row r="46" spans="1:12" x14ac:dyDescent="0.8">
      <c r="A46" s="387"/>
      <c r="B46" s="154" t="s">
        <v>59</v>
      </c>
      <c r="C46" s="147">
        <f>+C6+C11+C16+C21+C26+C31+C36+C41</f>
        <v>0</v>
      </c>
      <c r="D46" s="147">
        <f t="shared" ref="D46:J46" si="16">+D6+D11+D16+D21+D26+D31+D36+D41</f>
        <v>0</v>
      </c>
      <c r="E46" s="147">
        <f t="shared" si="16"/>
        <v>0</v>
      </c>
      <c r="F46" s="147">
        <f t="shared" si="16"/>
        <v>0</v>
      </c>
      <c r="G46" s="147">
        <f t="shared" si="16"/>
        <v>0</v>
      </c>
      <c r="H46" s="147">
        <f t="shared" si="16"/>
        <v>0</v>
      </c>
      <c r="I46" s="147">
        <f t="shared" si="16"/>
        <v>0</v>
      </c>
      <c r="J46" s="147">
        <f t="shared" si="16"/>
        <v>0</v>
      </c>
      <c r="K46" s="147">
        <f t="shared" si="0"/>
        <v>0</v>
      </c>
      <c r="L46" s="148">
        <f t="shared" si="1"/>
        <v>0</v>
      </c>
    </row>
    <row r="47" spans="1:12" ht="16.75" thickBot="1" x14ac:dyDescent="0.95">
      <c r="A47" s="388"/>
      <c r="B47" s="155">
        <v>3</v>
      </c>
      <c r="C47" s="156">
        <f>+C7+C12+C17+C22+C27+C32+C37+C42</f>
        <v>545</v>
      </c>
      <c r="D47" s="156">
        <f t="shared" ref="D47:J47" si="17">+D7+D12+D17+D22+D27+D32+D37+D42</f>
        <v>219</v>
      </c>
      <c r="E47" s="156">
        <f t="shared" si="17"/>
        <v>63</v>
      </c>
      <c r="F47" s="156">
        <f t="shared" si="17"/>
        <v>18</v>
      </c>
      <c r="G47" s="156">
        <f t="shared" si="17"/>
        <v>146</v>
      </c>
      <c r="H47" s="156">
        <f t="shared" si="17"/>
        <v>45</v>
      </c>
      <c r="I47" s="156">
        <f t="shared" si="17"/>
        <v>24</v>
      </c>
      <c r="J47" s="156">
        <f t="shared" si="17"/>
        <v>6</v>
      </c>
      <c r="K47" s="156">
        <f t="shared" si="0"/>
        <v>778</v>
      </c>
      <c r="L47" s="157">
        <f t="shared" si="1"/>
        <v>288</v>
      </c>
    </row>
    <row r="48" spans="1:12" ht="16.75" thickBot="1" x14ac:dyDescent="0.95">
      <c r="A48" s="389" t="s">
        <v>61</v>
      </c>
      <c r="B48" s="390"/>
      <c r="C48" s="158">
        <f t="shared" ref="C48:J48" si="18">SUM(C44:C47)</f>
        <v>9410</v>
      </c>
      <c r="D48" s="158">
        <f t="shared" si="18"/>
        <v>2936</v>
      </c>
      <c r="E48" s="158">
        <f t="shared" si="18"/>
        <v>963</v>
      </c>
      <c r="F48" s="158">
        <f t="shared" si="18"/>
        <v>358</v>
      </c>
      <c r="G48" s="158">
        <f t="shared" si="18"/>
        <v>146</v>
      </c>
      <c r="H48" s="158">
        <f t="shared" si="18"/>
        <v>45</v>
      </c>
      <c r="I48" s="158">
        <f t="shared" si="18"/>
        <v>24</v>
      </c>
      <c r="J48" s="158">
        <f t="shared" si="18"/>
        <v>6</v>
      </c>
      <c r="K48" s="158">
        <f t="shared" si="0"/>
        <v>10543</v>
      </c>
      <c r="L48" s="159">
        <f t="shared" si="1"/>
        <v>3345</v>
      </c>
    </row>
    <row r="49" spans="1:3" s="161" customFormat="1" x14ac:dyDescent="0.8">
      <c r="A49" s="160"/>
      <c r="C49" s="162"/>
    </row>
    <row r="50" spans="1:3" x14ac:dyDescent="0.8">
      <c r="A50" s="137" t="s">
        <v>62</v>
      </c>
    </row>
  </sheetData>
  <mergeCells count="16">
    <mergeCell ref="A44:A47"/>
    <mergeCell ref="A48:B48"/>
    <mergeCell ref="A8:B8"/>
    <mergeCell ref="A13:B13"/>
    <mergeCell ref="A18:B18"/>
    <mergeCell ref="A23:B23"/>
    <mergeCell ref="A28:B28"/>
    <mergeCell ref="A33:B33"/>
    <mergeCell ref="A38:B38"/>
    <mergeCell ref="A43:B43"/>
    <mergeCell ref="A1:L1"/>
    <mergeCell ref="A2:A3"/>
    <mergeCell ref="B2:B3"/>
    <mergeCell ref="C2:F2"/>
    <mergeCell ref="G2:J2"/>
    <mergeCell ref="K2:L2"/>
  </mergeCells>
  <printOptions horizontalCentered="1" verticalCentered="1"/>
  <pageMargins left="0.74803149606299213" right="0.15748031496062992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4"/>
  <sheetViews>
    <sheetView view="pageBreakPreview" zoomScale="120" zoomScaleNormal="100" zoomScaleSheetLayoutView="120" workbookViewId="0">
      <selection activeCell="E28" sqref="E28"/>
    </sheetView>
  </sheetViews>
  <sheetFormatPr defaultColWidth="9" defaultRowHeight="16" x14ac:dyDescent="0.8"/>
  <cols>
    <col min="1" max="6" width="10.625" style="137" customWidth="1"/>
    <col min="7" max="7" width="11.5" style="137" customWidth="1"/>
    <col min="8" max="16384" width="9" style="137"/>
  </cols>
  <sheetData>
    <row r="1" spans="1:7" ht="21" x14ac:dyDescent="1">
      <c r="A1" s="395" t="s">
        <v>63</v>
      </c>
      <c r="B1" s="396"/>
      <c r="C1" s="396"/>
      <c r="D1" s="396"/>
      <c r="E1" s="396"/>
      <c r="F1" s="396"/>
      <c r="G1" s="396"/>
    </row>
    <row r="2" spans="1:7" ht="16.75" thickBot="1" x14ac:dyDescent="0.95">
      <c r="A2" s="397" t="s">
        <v>52</v>
      </c>
      <c r="B2" s="397"/>
      <c r="C2" s="397"/>
      <c r="D2" s="397"/>
      <c r="E2" s="397"/>
      <c r="F2" s="397"/>
      <c r="G2" s="397"/>
    </row>
    <row r="3" spans="1:7" ht="16.75" thickBot="1" x14ac:dyDescent="0.95">
      <c r="A3" s="163" t="s">
        <v>64</v>
      </c>
      <c r="B3" s="164">
        <v>2021</v>
      </c>
      <c r="C3" s="164">
        <v>2020</v>
      </c>
      <c r="D3" s="164">
        <v>2019</v>
      </c>
      <c r="E3" s="164">
        <v>2018</v>
      </c>
      <c r="F3" s="164">
        <v>2017</v>
      </c>
      <c r="G3" s="164">
        <v>2016</v>
      </c>
    </row>
    <row r="4" spans="1:7" x14ac:dyDescent="0.8">
      <c r="A4" s="141">
        <v>1</v>
      </c>
      <c r="B4" s="142">
        <v>6842</v>
      </c>
      <c r="C4" s="142">
        <v>6969</v>
      </c>
      <c r="D4" s="142">
        <v>6924</v>
      </c>
      <c r="E4" s="142">
        <v>6918</v>
      </c>
      <c r="F4" s="142">
        <v>7136</v>
      </c>
      <c r="G4" s="142">
        <v>8020</v>
      </c>
    </row>
    <row r="5" spans="1:7" x14ac:dyDescent="0.8">
      <c r="A5" s="146">
        <v>2</v>
      </c>
      <c r="B5" s="136">
        <v>2923</v>
      </c>
      <c r="C5" s="136">
        <v>2964</v>
      </c>
      <c r="D5" s="136">
        <v>3285</v>
      </c>
      <c r="E5" s="136">
        <v>3430</v>
      </c>
      <c r="F5" s="136">
        <v>3815</v>
      </c>
      <c r="G5" s="136">
        <v>4205</v>
      </c>
    </row>
    <row r="6" spans="1:7" x14ac:dyDescent="0.8">
      <c r="A6" s="146" t="s">
        <v>59</v>
      </c>
      <c r="B6" s="136">
        <v>0</v>
      </c>
      <c r="C6" s="136">
        <v>0</v>
      </c>
      <c r="D6" s="136">
        <v>0</v>
      </c>
      <c r="E6" s="136">
        <v>0</v>
      </c>
      <c r="F6" s="136">
        <v>0</v>
      </c>
      <c r="G6" s="136">
        <v>0</v>
      </c>
    </row>
    <row r="7" spans="1:7" x14ac:dyDescent="0.8">
      <c r="A7" s="146">
        <v>3</v>
      </c>
      <c r="B7" s="136">
        <v>608</v>
      </c>
      <c r="C7" s="136">
        <v>579</v>
      </c>
      <c r="D7" s="136">
        <v>583</v>
      </c>
      <c r="E7" s="136">
        <v>578</v>
      </c>
      <c r="F7" s="136">
        <v>576</v>
      </c>
      <c r="G7" s="136">
        <v>635</v>
      </c>
    </row>
    <row r="8" spans="1:7" x14ac:dyDescent="0.8">
      <c r="A8" s="154" t="s">
        <v>54</v>
      </c>
      <c r="B8" s="147">
        <f t="shared" ref="B8:G8" si="0">SUM(B4:B7)</f>
        <v>10373</v>
      </c>
      <c r="C8" s="147">
        <f t="shared" si="0"/>
        <v>10512</v>
      </c>
      <c r="D8" s="147">
        <f t="shared" si="0"/>
        <v>10792</v>
      </c>
      <c r="E8" s="147">
        <f t="shared" si="0"/>
        <v>10926</v>
      </c>
      <c r="F8" s="147">
        <f t="shared" si="0"/>
        <v>11527</v>
      </c>
      <c r="G8" s="147">
        <f t="shared" si="0"/>
        <v>12860</v>
      </c>
    </row>
    <row r="9" spans="1:7" ht="16.75" thickBot="1" x14ac:dyDescent="0.95">
      <c r="A9" s="397" t="s">
        <v>53</v>
      </c>
      <c r="B9" s="397"/>
      <c r="C9" s="397"/>
      <c r="D9" s="397"/>
      <c r="E9" s="397"/>
      <c r="F9" s="397"/>
      <c r="G9" s="397"/>
    </row>
    <row r="10" spans="1:7" ht="16.75" thickBot="1" x14ac:dyDescent="0.95">
      <c r="A10" s="163" t="s">
        <v>64</v>
      </c>
      <c r="B10" s="164">
        <v>2021</v>
      </c>
      <c r="C10" s="164">
        <v>2020</v>
      </c>
      <c r="D10" s="164">
        <v>2020</v>
      </c>
      <c r="E10" s="164">
        <v>2019</v>
      </c>
      <c r="F10" s="164">
        <v>2018</v>
      </c>
      <c r="G10" s="164">
        <v>2017</v>
      </c>
    </row>
    <row r="11" spans="1:7" x14ac:dyDescent="0.8">
      <c r="A11" s="141">
        <v>1</v>
      </c>
      <c r="B11" s="142">
        <v>0</v>
      </c>
      <c r="C11" s="142">
        <v>0</v>
      </c>
      <c r="D11" s="142">
        <v>0</v>
      </c>
      <c r="E11" s="142">
        <v>0</v>
      </c>
      <c r="F11" s="142">
        <v>0</v>
      </c>
      <c r="G11" s="142">
        <v>0</v>
      </c>
    </row>
    <row r="12" spans="1:7" x14ac:dyDescent="0.8">
      <c r="A12" s="146">
        <v>2</v>
      </c>
      <c r="B12" s="136">
        <v>0</v>
      </c>
      <c r="C12" s="136">
        <v>0</v>
      </c>
      <c r="D12" s="136">
        <v>0</v>
      </c>
      <c r="E12" s="136">
        <v>0</v>
      </c>
      <c r="F12" s="136">
        <v>0</v>
      </c>
      <c r="G12" s="136">
        <v>0</v>
      </c>
    </row>
    <row r="13" spans="1:7" x14ac:dyDescent="0.8">
      <c r="A13" s="146" t="s">
        <v>59</v>
      </c>
      <c r="B13" s="136">
        <v>0</v>
      </c>
      <c r="C13" s="136">
        <v>0</v>
      </c>
      <c r="D13" s="136">
        <v>0</v>
      </c>
      <c r="E13" s="136">
        <v>0</v>
      </c>
      <c r="F13" s="136">
        <v>0</v>
      </c>
      <c r="G13" s="136">
        <v>0</v>
      </c>
    </row>
    <row r="14" spans="1:7" x14ac:dyDescent="0.8">
      <c r="A14" s="146">
        <v>3</v>
      </c>
      <c r="B14" s="136">
        <v>170</v>
      </c>
      <c r="C14" s="136">
        <v>166</v>
      </c>
      <c r="D14" s="136">
        <v>184</v>
      </c>
      <c r="E14" s="136">
        <v>204</v>
      </c>
      <c r="F14" s="136">
        <v>221</v>
      </c>
      <c r="G14" s="136">
        <v>248</v>
      </c>
    </row>
    <row r="15" spans="1:7" x14ac:dyDescent="0.8">
      <c r="A15" s="154" t="s">
        <v>54</v>
      </c>
      <c r="B15" s="147">
        <f t="shared" ref="B15:G15" si="1">SUM(B11:B14)</f>
        <v>170</v>
      </c>
      <c r="C15" s="147">
        <f t="shared" si="1"/>
        <v>166</v>
      </c>
      <c r="D15" s="147">
        <f t="shared" si="1"/>
        <v>184</v>
      </c>
      <c r="E15" s="147">
        <f t="shared" si="1"/>
        <v>204</v>
      </c>
      <c r="F15" s="147">
        <f t="shared" si="1"/>
        <v>221</v>
      </c>
      <c r="G15" s="147">
        <f t="shared" si="1"/>
        <v>248</v>
      </c>
    </row>
    <row r="16" spans="1:7" ht="16.75" thickBot="1" x14ac:dyDescent="0.95">
      <c r="A16" s="398" t="s">
        <v>65</v>
      </c>
      <c r="B16" s="398"/>
      <c r="C16" s="398"/>
      <c r="D16" s="398"/>
      <c r="E16" s="398"/>
      <c r="F16" s="398"/>
      <c r="G16" s="398"/>
    </row>
    <row r="17" spans="1:7" ht="16.75" thickBot="1" x14ac:dyDescent="0.95">
      <c r="A17" s="163" t="s">
        <v>66</v>
      </c>
      <c r="B17" s="164">
        <v>2021</v>
      </c>
      <c r="C17" s="164">
        <v>2020</v>
      </c>
      <c r="D17" s="164">
        <v>2020</v>
      </c>
      <c r="E17" s="164">
        <v>2019</v>
      </c>
      <c r="F17" s="164">
        <v>2018</v>
      </c>
      <c r="G17" s="164">
        <v>2017</v>
      </c>
    </row>
    <row r="18" spans="1:7" x14ac:dyDescent="0.8">
      <c r="A18" s="165">
        <v>1</v>
      </c>
      <c r="B18" s="143">
        <f t="shared" ref="B18:G18" si="2">+B11+B4</f>
        <v>6842</v>
      </c>
      <c r="C18" s="143">
        <f t="shared" si="2"/>
        <v>6969</v>
      </c>
      <c r="D18" s="143">
        <f t="shared" si="2"/>
        <v>6924</v>
      </c>
      <c r="E18" s="143">
        <f t="shared" si="2"/>
        <v>6918</v>
      </c>
      <c r="F18" s="143">
        <f t="shared" si="2"/>
        <v>7136</v>
      </c>
      <c r="G18" s="143">
        <f t="shared" si="2"/>
        <v>8020</v>
      </c>
    </row>
    <row r="19" spans="1:7" x14ac:dyDescent="0.8">
      <c r="A19" s="165">
        <v>2</v>
      </c>
      <c r="B19" s="143">
        <f t="shared" ref="B19:G19" si="3">+B12+B5</f>
        <v>2923</v>
      </c>
      <c r="C19" s="143">
        <f t="shared" si="3"/>
        <v>2964</v>
      </c>
      <c r="D19" s="143">
        <f t="shared" si="3"/>
        <v>3285</v>
      </c>
      <c r="E19" s="143">
        <f t="shared" si="3"/>
        <v>3430</v>
      </c>
      <c r="F19" s="143">
        <f t="shared" si="3"/>
        <v>3815</v>
      </c>
      <c r="G19" s="143">
        <f t="shared" si="3"/>
        <v>4205</v>
      </c>
    </row>
    <row r="20" spans="1:7" x14ac:dyDescent="0.8">
      <c r="A20" s="154" t="s">
        <v>59</v>
      </c>
      <c r="B20" s="143">
        <f t="shared" ref="B20:G20" si="4">+B13+B6</f>
        <v>0</v>
      </c>
      <c r="C20" s="143">
        <f t="shared" si="4"/>
        <v>0</v>
      </c>
      <c r="D20" s="143">
        <f t="shared" si="4"/>
        <v>0</v>
      </c>
      <c r="E20" s="143">
        <f t="shared" si="4"/>
        <v>0</v>
      </c>
      <c r="F20" s="143">
        <f t="shared" si="4"/>
        <v>0</v>
      </c>
      <c r="G20" s="143">
        <f t="shared" si="4"/>
        <v>0</v>
      </c>
    </row>
    <row r="21" spans="1:7" x14ac:dyDescent="0.8">
      <c r="A21" s="154">
        <v>3</v>
      </c>
      <c r="B21" s="143">
        <f t="shared" ref="B21:G21" si="5">+B14+B7</f>
        <v>778</v>
      </c>
      <c r="C21" s="143">
        <f t="shared" si="5"/>
        <v>745</v>
      </c>
      <c r="D21" s="143">
        <f t="shared" si="5"/>
        <v>767</v>
      </c>
      <c r="E21" s="143">
        <f t="shared" si="5"/>
        <v>782</v>
      </c>
      <c r="F21" s="143">
        <f t="shared" si="5"/>
        <v>797</v>
      </c>
      <c r="G21" s="143">
        <f t="shared" si="5"/>
        <v>883</v>
      </c>
    </row>
    <row r="22" spans="1:7" x14ac:dyDescent="0.8">
      <c r="A22" s="154" t="s">
        <v>54</v>
      </c>
      <c r="B22" s="147">
        <f t="shared" ref="B22:G22" si="6">SUM(B18:B21)</f>
        <v>10543</v>
      </c>
      <c r="C22" s="147">
        <f t="shared" si="6"/>
        <v>10678</v>
      </c>
      <c r="D22" s="147">
        <f t="shared" si="6"/>
        <v>10976</v>
      </c>
      <c r="E22" s="147">
        <f t="shared" si="6"/>
        <v>11130</v>
      </c>
      <c r="F22" s="147">
        <f t="shared" si="6"/>
        <v>11748</v>
      </c>
      <c r="G22" s="147">
        <f t="shared" si="6"/>
        <v>13108</v>
      </c>
    </row>
    <row r="23" spans="1:7" s="161" customFormat="1" x14ac:dyDescent="0.8">
      <c r="A23" s="162"/>
      <c r="B23" s="162"/>
      <c r="C23" s="162"/>
      <c r="D23" s="162"/>
      <c r="E23" s="162"/>
      <c r="F23" s="162"/>
      <c r="G23" s="162"/>
    </row>
    <row r="24" spans="1:7" x14ac:dyDescent="0.8">
      <c r="A24" s="137" t="s">
        <v>62</v>
      </c>
    </row>
  </sheetData>
  <mergeCells count="4">
    <mergeCell ref="A1:G1"/>
    <mergeCell ref="A2:G2"/>
    <mergeCell ref="A9:G9"/>
    <mergeCell ref="A16:G16"/>
  </mergeCells>
  <phoneticPr fontId="4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0"/>
  <sheetViews>
    <sheetView view="pageBreakPreview" topLeftCell="A19" zoomScaleNormal="100" zoomScaleSheetLayoutView="100" workbookViewId="0">
      <selection activeCell="F49" sqref="F49"/>
    </sheetView>
  </sheetViews>
  <sheetFormatPr defaultColWidth="9" defaultRowHeight="16" x14ac:dyDescent="0.8"/>
  <cols>
    <col min="1" max="1" width="17.75" style="137" customWidth="1"/>
    <col min="2" max="2" width="10.5" style="137" customWidth="1"/>
    <col min="3" max="3" width="4.75" style="137" customWidth="1"/>
    <col min="4" max="4" width="5" style="137" customWidth="1"/>
    <col min="5" max="5" width="4.75" style="137" customWidth="1"/>
    <col min="6" max="6" width="5" style="137" customWidth="1"/>
    <col min="7" max="7" width="4.75" style="137" customWidth="1"/>
    <col min="8" max="8" width="5" style="137" customWidth="1"/>
    <col min="9" max="9" width="4.75" style="137" customWidth="1"/>
    <col min="10" max="10" width="5" style="137" customWidth="1"/>
    <col min="11" max="11" width="5.875" style="137" customWidth="1"/>
    <col min="12" max="12" width="5" style="137" customWidth="1"/>
    <col min="13" max="13" width="4.75" style="137" customWidth="1"/>
    <col min="14" max="14" width="5" style="137" customWidth="1"/>
    <col min="15" max="15" width="4.75" style="137" customWidth="1"/>
    <col min="16" max="16" width="5" style="137" customWidth="1"/>
    <col min="17" max="16384" width="9" style="137"/>
  </cols>
  <sheetData>
    <row r="1" spans="1:13" ht="36" customHeight="1" thickBot="1" x14ac:dyDescent="0.95">
      <c r="A1" s="399" t="s">
        <v>67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2" spans="1:13" x14ac:dyDescent="0.8">
      <c r="A2" s="402" t="s">
        <v>50</v>
      </c>
      <c r="B2" s="381" t="s">
        <v>68</v>
      </c>
      <c r="C2" s="381" t="s">
        <v>52</v>
      </c>
      <c r="D2" s="381"/>
      <c r="E2" s="381"/>
      <c r="F2" s="381"/>
      <c r="G2" s="381" t="s">
        <v>53</v>
      </c>
      <c r="H2" s="381"/>
      <c r="I2" s="381"/>
      <c r="J2" s="381"/>
      <c r="K2" s="400" t="s">
        <v>54</v>
      </c>
      <c r="L2" s="401"/>
      <c r="M2" s="166"/>
    </row>
    <row r="3" spans="1:13" ht="48.75" thickBot="1" x14ac:dyDescent="0.95">
      <c r="A3" s="403"/>
      <c r="B3" s="382"/>
      <c r="C3" s="167" t="s">
        <v>55</v>
      </c>
      <c r="D3" s="168" t="s">
        <v>56</v>
      </c>
      <c r="E3" s="167" t="s">
        <v>57</v>
      </c>
      <c r="F3" s="168" t="s">
        <v>56</v>
      </c>
      <c r="G3" s="167" t="s">
        <v>55</v>
      </c>
      <c r="H3" s="168" t="s">
        <v>56</v>
      </c>
      <c r="I3" s="167" t="s">
        <v>57</v>
      </c>
      <c r="J3" s="168" t="s">
        <v>56</v>
      </c>
      <c r="K3" s="169" t="s">
        <v>58</v>
      </c>
      <c r="L3" s="170" t="s">
        <v>56</v>
      </c>
      <c r="M3" s="166"/>
    </row>
    <row r="4" spans="1:13" x14ac:dyDescent="0.8">
      <c r="A4" s="140" t="s">
        <v>276</v>
      </c>
      <c r="B4" s="141">
        <v>1</v>
      </c>
      <c r="C4" s="142">
        <v>227</v>
      </c>
      <c r="D4" s="142">
        <v>99</v>
      </c>
      <c r="E4" s="142">
        <v>5</v>
      </c>
      <c r="F4" s="142">
        <v>2</v>
      </c>
      <c r="G4" s="142">
        <v>0</v>
      </c>
      <c r="H4" s="142"/>
      <c r="I4" s="142">
        <v>0</v>
      </c>
      <c r="J4" s="142"/>
      <c r="K4" s="143">
        <f>+C4+E4+G4+I4</f>
        <v>232</v>
      </c>
      <c r="L4" s="144">
        <f>+D4+F4+H4+J4</f>
        <v>101</v>
      </c>
    </row>
    <row r="5" spans="1:13" x14ac:dyDescent="0.8">
      <c r="A5" s="171"/>
      <c r="B5" s="146">
        <v>2</v>
      </c>
      <c r="C5" s="136">
        <v>235</v>
      </c>
      <c r="D5" s="136">
        <v>99</v>
      </c>
      <c r="E5" s="136">
        <v>6</v>
      </c>
      <c r="F5" s="136"/>
      <c r="G5" s="136">
        <v>0</v>
      </c>
      <c r="H5" s="136"/>
      <c r="I5" s="136">
        <v>0</v>
      </c>
      <c r="J5" s="136"/>
      <c r="K5" s="147">
        <f t="shared" ref="K5:K48" si="0">+C5+E5+G5+I5</f>
        <v>241</v>
      </c>
      <c r="L5" s="148">
        <f t="shared" ref="L5:L48" si="1">+D5+F5+H5+J5</f>
        <v>99</v>
      </c>
    </row>
    <row r="6" spans="1:13" x14ac:dyDescent="0.8">
      <c r="A6" s="171"/>
      <c r="B6" s="146" t="s">
        <v>59</v>
      </c>
      <c r="C6" s="136">
        <v>0</v>
      </c>
      <c r="D6" s="136"/>
      <c r="E6" s="136">
        <v>0</v>
      </c>
      <c r="F6" s="136"/>
      <c r="G6" s="136">
        <v>0</v>
      </c>
      <c r="H6" s="136"/>
      <c r="I6" s="136">
        <v>0</v>
      </c>
      <c r="J6" s="136"/>
      <c r="K6" s="147">
        <f t="shared" si="0"/>
        <v>0</v>
      </c>
      <c r="L6" s="148">
        <f t="shared" si="1"/>
        <v>0</v>
      </c>
    </row>
    <row r="7" spans="1:13" x14ac:dyDescent="0.8">
      <c r="A7" s="171"/>
      <c r="B7" s="146">
        <v>3</v>
      </c>
      <c r="C7" s="136">
        <v>17</v>
      </c>
      <c r="D7" s="136">
        <v>5</v>
      </c>
      <c r="E7" s="136">
        <v>0</v>
      </c>
      <c r="F7" s="136"/>
      <c r="G7" s="136">
        <v>2</v>
      </c>
      <c r="H7" s="136"/>
      <c r="I7" s="136">
        <v>0</v>
      </c>
      <c r="J7" s="136"/>
      <c r="K7" s="147">
        <f t="shared" si="0"/>
        <v>19</v>
      </c>
      <c r="L7" s="148">
        <f t="shared" si="1"/>
        <v>5</v>
      </c>
    </row>
    <row r="8" spans="1:13" x14ac:dyDescent="0.8">
      <c r="A8" s="391" t="s">
        <v>292</v>
      </c>
      <c r="B8" s="392"/>
      <c r="C8" s="147">
        <f>SUM(C4:C7)</f>
        <v>479</v>
      </c>
      <c r="D8" s="147">
        <f>SUM(D4:D7)</f>
        <v>203</v>
      </c>
      <c r="E8" s="147">
        <f>SUM(E4:E7)</f>
        <v>11</v>
      </c>
      <c r="F8" s="147">
        <f>SUM(F4:F7)</f>
        <v>2</v>
      </c>
      <c r="G8" s="147">
        <f>SUM(G4:G7)</f>
        <v>2</v>
      </c>
      <c r="H8" s="147">
        <f t="shared" ref="H8:J8" si="2">SUM(H4:H7)</f>
        <v>0</v>
      </c>
      <c r="I8" s="147">
        <f t="shared" si="2"/>
        <v>0</v>
      </c>
      <c r="J8" s="147">
        <f t="shared" si="2"/>
        <v>0</v>
      </c>
      <c r="K8" s="147">
        <f>+C8+E8+G8+I8</f>
        <v>492</v>
      </c>
      <c r="L8" s="148">
        <f t="shared" ref="L8" si="3">+D8+F8+H8+J8</f>
        <v>205</v>
      </c>
    </row>
    <row r="9" spans="1:13" x14ac:dyDescent="0.8">
      <c r="A9" s="145" t="s">
        <v>278</v>
      </c>
      <c r="B9" s="146">
        <v>1</v>
      </c>
      <c r="C9" s="136">
        <v>101</v>
      </c>
      <c r="D9" s="136">
        <v>15</v>
      </c>
      <c r="E9" s="136">
        <v>10</v>
      </c>
      <c r="F9" s="136">
        <v>3</v>
      </c>
      <c r="G9" s="136">
        <v>0</v>
      </c>
      <c r="H9" s="136"/>
      <c r="I9" s="136">
        <v>0</v>
      </c>
      <c r="J9" s="136"/>
      <c r="K9" s="147">
        <f t="shared" si="0"/>
        <v>111</v>
      </c>
      <c r="L9" s="148">
        <f t="shared" si="1"/>
        <v>18</v>
      </c>
    </row>
    <row r="10" spans="1:13" x14ac:dyDescent="0.8">
      <c r="A10" s="171"/>
      <c r="B10" s="146">
        <v>2</v>
      </c>
      <c r="C10" s="136">
        <v>96</v>
      </c>
      <c r="D10" s="136">
        <v>11</v>
      </c>
      <c r="E10" s="136">
        <v>14</v>
      </c>
      <c r="F10" s="136">
        <v>1</v>
      </c>
      <c r="G10" s="136">
        <v>0</v>
      </c>
      <c r="H10" s="136"/>
      <c r="I10" s="136">
        <v>0</v>
      </c>
      <c r="J10" s="136"/>
      <c r="K10" s="147">
        <f t="shared" si="0"/>
        <v>110</v>
      </c>
      <c r="L10" s="148">
        <f t="shared" si="1"/>
        <v>12</v>
      </c>
    </row>
    <row r="11" spans="1:13" x14ac:dyDescent="0.8">
      <c r="A11" s="171"/>
      <c r="B11" s="146" t="s">
        <v>59</v>
      </c>
      <c r="C11" s="136">
        <v>0</v>
      </c>
      <c r="D11" s="136"/>
      <c r="E11" s="136">
        <v>0</v>
      </c>
      <c r="F11" s="136"/>
      <c r="G11" s="136">
        <v>0</v>
      </c>
      <c r="H11" s="136"/>
      <c r="I11" s="136">
        <v>0</v>
      </c>
      <c r="J11" s="136"/>
      <c r="K11" s="147">
        <f t="shared" si="0"/>
        <v>0</v>
      </c>
      <c r="L11" s="148">
        <f t="shared" si="1"/>
        <v>0</v>
      </c>
    </row>
    <row r="12" spans="1:13" x14ac:dyDescent="0.8">
      <c r="A12" s="171"/>
      <c r="B12" s="146">
        <v>3</v>
      </c>
      <c r="C12" s="136">
        <v>7</v>
      </c>
      <c r="D12" s="136"/>
      <c r="E12" s="136">
        <v>0</v>
      </c>
      <c r="F12" s="136"/>
      <c r="G12" s="136">
        <v>2</v>
      </c>
      <c r="H12" s="136"/>
      <c r="I12" s="136">
        <v>2</v>
      </c>
      <c r="J12" s="136">
        <v>1</v>
      </c>
      <c r="K12" s="147">
        <f t="shared" si="0"/>
        <v>11</v>
      </c>
      <c r="L12" s="148">
        <f t="shared" si="1"/>
        <v>1</v>
      </c>
    </row>
    <row r="13" spans="1:13" x14ac:dyDescent="0.8">
      <c r="A13" s="391" t="s">
        <v>293</v>
      </c>
      <c r="B13" s="392"/>
      <c r="C13" s="147">
        <f>SUM(C9:C12)</f>
        <v>204</v>
      </c>
      <c r="D13" s="147">
        <f>SUM(D9:D12)</f>
        <v>26</v>
      </c>
      <c r="E13" s="147">
        <f>SUM(E9:E12)</f>
        <v>24</v>
      </c>
      <c r="F13" s="147">
        <f>SUM(F9:F12)</f>
        <v>4</v>
      </c>
      <c r="G13" s="147">
        <f t="shared" ref="G13:J13" si="4">SUM(G9:G12)</f>
        <v>2</v>
      </c>
      <c r="H13" s="147">
        <f t="shared" si="4"/>
        <v>0</v>
      </c>
      <c r="I13" s="147">
        <f t="shared" si="4"/>
        <v>2</v>
      </c>
      <c r="J13" s="147">
        <f t="shared" si="4"/>
        <v>1</v>
      </c>
      <c r="K13" s="147">
        <f t="shared" si="0"/>
        <v>232</v>
      </c>
      <c r="L13" s="148">
        <f t="shared" si="1"/>
        <v>31</v>
      </c>
    </row>
    <row r="14" spans="1:13" x14ac:dyDescent="0.8">
      <c r="A14" s="145" t="s">
        <v>280</v>
      </c>
      <c r="B14" s="146">
        <v>1</v>
      </c>
      <c r="C14" s="136">
        <v>364</v>
      </c>
      <c r="D14" s="136">
        <v>43</v>
      </c>
      <c r="E14" s="136">
        <v>24</v>
      </c>
      <c r="F14" s="136">
        <v>5</v>
      </c>
      <c r="G14" s="136">
        <v>0</v>
      </c>
      <c r="H14" s="136"/>
      <c r="I14" s="136">
        <v>0</v>
      </c>
      <c r="J14" s="136"/>
      <c r="K14" s="147">
        <f t="shared" si="0"/>
        <v>388</v>
      </c>
      <c r="L14" s="148">
        <f t="shared" si="1"/>
        <v>48</v>
      </c>
    </row>
    <row r="15" spans="1:13" x14ac:dyDescent="0.8">
      <c r="A15" s="171"/>
      <c r="B15" s="146">
        <v>2</v>
      </c>
      <c r="C15" s="136">
        <v>226</v>
      </c>
      <c r="D15" s="136">
        <v>27</v>
      </c>
      <c r="E15" s="136">
        <v>11</v>
      </c>
      <c r="F15" s="136"/>
      <c r="G15" s="136">
        <v>0</v>
      </c>
      <c r="H15" s="136"/>
      <c r="I15" s="136">
        <v>0</v>
      </c>
      <c r="J15" s="136"/>
      <c r="K15" s="147">
        <f t="shared" si="0"/>
        <v>237</v>
      </c>
      <c r="L15" s="148">
        <f t="shared" si="1"/>
        <v>27</v>
      </c>
    </row>
    <row r="16" spans="1:13" x14ac:dyDescent="0.8">
      <c r="A16" s="171"/>
      <c r="B16" s="146" t="s">
        <v>59</v>
      </c>
      <c r="C16" s="136">
        <v>0</v>
      </c>
      <c r="D16" s="136"/>
      <c r="E16" s="136">
        <v>0</v>
      </c>
      <c r="F16" s="136"/>
      <c r="G16" s="136">
        <v>0</v>
      </c>
      <c r="H16" s="136"/>
      <c r="I16" s="136">
        <v>0</v>
      </c>
      <c r="J16" s="136"/>
      <c r="K16" s="147">
        <f t="shared" si="0"/>
        <v>0</v>
      </c>
      <c r="L16" s="148">
        <f t="shared" si="1"/>
        <v>0</v>
      </c>
    </row>
    <row r="17" spans="1:12" x14ac:dyDescent="0.8">
      <c r="A17" s="171"/>
      <c r="B17" s="146">
        <v>3</v>
      </c>
      <c r="C17" s="136">
        <v>10</v>
      </c>
      <c r="D17" s="136">
        <v>2</v>
      </c>
      <c r="E17" s="136">
        <v>3</v>
      </c>
      <c r="F17" s="136">
        <v>1</v>
      </c>
      <c r="G17" s="136">
        <v>6</v>
      </c>
      <c r="H17" s="136">
        <v>1</v>
      </c>
      <c r="I17" s="136">
        <v>0</v>
      </c>
      <c r="J17" s="136"/>
      <c r="K17" s="147">
        <f t="shared" si="0"/>
        <v>19</v>
      </c>
      <c r="L17" s="148">
        <f t="shared" si="1"/>
        <v>4</v>
      </c>
    </row>
    <row r="18" spans="1:12" x14ac:dyDescent="0.8">
      <c r="A18" s="391" t="s">
        <v>294</v>
      </c>
      <c r="B18" s="392"/>
      <c r="C18" s="147">
        <f>SUM(C14:C17)</f>
        <v>600</v>
      </c>
      <c r="D18" s="147">
        <f>SUM(D14:D17)</f>
        <v>72</v>
      </c>
      <c r="E18" s="147">
        <f>SUM(E14:E17)</f>
        <v>38</v>
      </c>
      <c r="F18" s="147">
        <f>SUM(F14:F17)</f>
        <v>6</v>
      </c>
      <c r="G18" s="147">
        <f t="shared" ref="G18:I18" si="5">SUM(G14:G17)</f>
        <v>6</v>
      </c>
      <c r="H18" s="147">
        <f t="shared" si="5"/>
        <v>1</v>
      </c>
      <c r="I18" s="147">
        <f t="shared" si="5"/>
        <v>0</v>
      </c>
      <c r="J18" s="147">
        <f>SUM(J14:J17)</f>
        <v>0</v>
      </c>
      <c r="K18" s="147">
        <f t="shared" si="0"/>
        <v>644</v>
      </c>
      <c r="L18" s="148">
        <f t="shared" si="1"/>
        <v>79</v>
      </c>
    </row>
    <row r="19" spans="1:12" x14ac:dyDescent="0.8">
      <c r="A19" s="145" t="s">
        <v>282</v>
      </c>
      <c r="B19" s="146">
        <v>1</v>
      </c>
      <c r="C19" s="136">
        <v>151</v>
      </c>
      <c r="D19" s="136">
        <v>107</v>
      </c>
      <c r="E19" s="136">
        <v>3</v>
      </c>
      <c r="F19" s="136">
        <v>2</v>
      </c>
      <c r="G19" s="136">
        <v>0</v>
      </c>
      <c r="H19" s="136"/>
      <c r="I19" s="136">
        <v>0</v>
      </c>
      <c r="J19" s="136"/>
      <c r="K19" s="147">
        <f t="shared" si="0"/>
        <v>154</v>
      </c>
      <c r="L19" s="148">
        <f t="shared" si="1"/>
        <v>109</v>
      </c>
    </row>
    <row r="20" spans="1:12" x14ac:dyDescent="0.8">
      <c r="A20" s="171"/>
      <c r="B20" s="146">
        <v>2</v>
      </c>
      <c r="C20" s="136">
        <v>206</v>
      </c>
      <c r="D20" s="136">
        <v>146</v>
      </c>
      <c r="E20" s="136">
        <v>13</v>
      </c>
      <c r="F20" s="136">
        <v>6</v>
      </c>
      <c r="G20" s="136">
        <v>0</v>
      </c>
      <c r="H20" s="136"/>
      <c r="I20" s="136">
        <v>0</v>
      </c>
      <c r="J20" s="136"/>
      <c r="K20" s="147">
        <f t="shared" si="0"/>
        <v>219</v>
      </c>
      <c r="L20" s="148">
        <f t="shared" si="1"/>
        <v>152</v>
      </c>
    </row>
    <row r="21" spans="1:12" x14ac:dyDescent="0.8">
      <c r="A21" s="171"/>
      <c r="B21" s="146" t="s">
        <v>59</v>
      </c>
      <c r="C21" s="136">
        <v>0</v>
      </c>
      <c r="D21" s="136"/>
      <c r="E21" s="136">
        <v>0</v>
      </c>
      <c r="F21" s="136"/>
      <c r="G21" s="136">
        <v>0</v>
      </c>
      <c r="H21" s="136"/>
      <c r="I21" s="136">
        <v>0</v>
      </c>
      <c r="J21" s="136"/>
      <c r="K21" s="147">
        <f t="shared" si="0"/>
        <v>0</v>
      </c>
      <c r="L21" s="148">
        <f t="shared" si="1"/>
        <v>0</v>
      </c>
    </row>
    <row r="22" spans="1:12" x14ac:dyDescent="0.8">
      <c r="A22" s="171"/>
      <c r="B22" s="146">
        <v>3</v>
      </c>
      <c r="C22" s="136">
        <v>28</v>
      </c>
      <c r="D22" s="136">
        <v>20</v>
      </c>
      <c r="E22" s="136">
        <v>3</v>
      </c>
      <c r="F22" s="136">
        <v>2</v>
      </c>
      <c r="G22" s="136">
        <v>2</v>
      </c>
      <c r="H22" s="136">
        <v>1</v>
      </c>
      <c r="I22" s="136">
        <v>0</v>
      </c>
      <c r="J22" s="136"/>
      <c r="K22" s="147">
        <f t="shared" si="0"/>
        <v>33</v>
      </c>
      <c r="L22" s="148">
        <f t="shared" si="1"/>
        <v>23</v>
      </c>
    </row>
    <row r="23" spans="1:12" x14ac:dyDescent="0.8">
      <c r="A23" s="391" t="s">
        <v>295</v>
      </c>
      <c r="B23" s="392"/>
      <c r="C23" s="147">
        <f>SUM(C19:C22)</f>
        <v>385</v>
      </c>
      <c r="D23" s="147">
        <f>SUM(D19:D22)</f>
        <v>273</v>
      </c>
      <c r="E23" s="147">
        <f>SUM(E19:E22)</f>
        <v>19</v>
      </c>
      <c r="F23" s="147">
        <f>SUM(F19:F22)</f>
        <v>10</v>
      </c>
      <c r="G23" s="147">
        <f t="shared" ref="G23:J23" si="6">SUM(G19:G22)</f>
        <v>2</v>
      </c>
      <c r="H23" s="147">
        <f t="shared" si="6"/>
        <v>1</v>
      </c>
      <c r="I23" s="147">
        <f t="shared" si="6"/>
        <v>0</v>
      </c>
      <c r="J23" s="147">
        <f t="shared" si="6"/>
        <v>0</v>
      </c>
      <c r="K23" s="147">
        <f t="shared" si="0"/>
        <v>406</v>
      </c>
      <c r="L23" s="148">
        <f t="shared" si="1"/>
        <v>284</v>
      </c>
    </row>
    <row r="24" spans="1:12" x14ac:dyDescent="0.8">
      <c r="A24" s="145" t="s">
        <v>284</v>
      </c>
      <c r="B24" s="146">
        <v>1</v>
      </c>
      <c r="C24" s="136">
        <v>103</v>
      </c>
      <c r="D24" s="136">
        <v>70</v>
      </c>
      <c r="E24" s="136">
        <v>4</v>
      </c>
      <c r="F24" s="136">
        <v>3</v>
      </c>
      <c r="G24" s="136">
        <v>0</v>
      </c>
      <c r="H24" s="136"/>
      <c r="I24" s="136">
        <v>0</v>
      </c>
      <c r="J24" s="136"/>
      <c r="K24" s="147">
        <f t="shared" si="0"/>
        <v>107</v>
      </c>
      <c r="L24" s="148">
        <f t="shared" si="1"/>
        <v>73</v>
      </c>
    </row>
    <row r="25" spans="1:12" x14ac:dyDescent="0.8">
      <c r="A25" s="171"/>
      <c r="B25" s="146">
        <v>2</v>
      </c>
      <c r="C25" s="136">
        <v>135</v>
      </c>
      <c r="D25" s="136">
        <v>79</v>
      </c>
      <c r="E25" s="136">
        <v>3</v>
      </c>
      <c r="F25" s="136">
        <v>2</v>
      </c>
      <c r="G25" s="136">
        <v>0</v>
      </c>
      <c r="H25" s="136"/>
      <c r="I25" s="136">
        <v>0</v>
      </c>
      <c r="J25" s="136"/>
      <c r="K25" s="147">
        <f t="shared" si="0"/>
        <v>138</v>
      </c>
      <c r="L25" s="148">
        <f t="shared" si="1"/>
        <v>81</v>
      </c>
    </row>
    <row r="26" spans="1:12" x14ac:dyDescent="0.8">
      <c r="A26" s="171"/>
      <c r="B26" s="146" t="s">
        <v>59</v>
      </c>
      <c r="C26" s="136">
        <v>0</v>
      </c>
      <c r="D26" s="136"/>
      <c r="E26" s="136">
        <v>0</v>
      </c>
      <c r="F26" s="136"/>
      <c r="G26" s="136">
        <v>0</v>
      </c>
      <c r="H26" s="136"/>
      <c r="I26" s="136">
        <v>0</v>
      </c>
      <c r="J26" s="136"/>
      <c r="K26" s="147">
        <f t="shared" si="0"/>
        <v>0</v>
      </c>
      <c r="L26" s="148">
        <f t="shared" si="1"/>
        <v>0</v>
      </c>
    </row>
    <row r="27" spans="1:12" x14ac:dyDescent="0.8">
      <c r="A27" s="171"/>
      <c r="B27" s="146">
        <v>3</v>
      </c>
      <c r="C27" s="136">
        <v>6</v>
      </c>
      <c r="D27" s="136">
        <v>4</v>
      </c>
      <c r="E27" s="136">
        <v>0</v>
      </c>
      <c r="F27" s="136"/>
      <c r="G27" s="136">
        <v>2</v>
      </c>
      <c r="H27" s="136"/>
      <c r="I27" s="136">
        <v>0</v>
      </c>
      <c r="J27" s="136"/>
      <c r="K27" s="147">
        <f t="shared" si="0"/>
        <v>8</v>
      </c>
      <c r="L27" s="148">
        <f t="shared" si="1"/>
        <v>4</v>
      </c>
    </row>
    <row r="28" spans="1:12" x14ac:dyDescent="0.8">
      <c r="A28" s="391" t="s">
        <v>296</v>
      </c>
      <c r="B28" s="392"/>
      <c r="C28" s="147">
        <f>SUM(C24:C27)</f>
        <v>244</v>
      </c>
      <c r="D28" s="147">
        <f>SUM(D24:D27)</f>
        <v>153</v>
      </c>
      <c r="E28" s="147">
        <f>SUM(E24:E27)</f>
        <v>7</v>
      </c>
      <c r="F28" s="147">
        <f>SUM(F24:F27)</f>
        <v>5</v>
      </c>
      <c r="G28" s="147">
        <f t="shared" ref="G28:J28" si="7">SUM(G24:G27)</f>
        <v>2</v>
      </c>
      <c r="H28" s="147">
        <f t="shared" si="7"/>
        <v>0</v>
      </c>
      <c r="I28" s="147">
        <f t="shared" si="7"/>
        <v>0</v>
      </c>
      <c r="J28" s="147">
        <f t="shared" si="7"/>
        <v>0</v>
      </c>
      <c r="K28" s="147">
        <f t="shared" si="0"/>
        <v>253</v>
      </c>
      <c r="L28" s="148">
        <f t="shared" si="1"/>
        <v>158</v>
      </c>
    </row>
    <row r="29" spans="1:12" x14ac:dyDescent="0.8">
      <c r="A29" s="145" t="s">
        <v>286</v>
      </c>
      <c r="B29" s="146">
        <v>1</v>
      </c>
      <c r="C29" s="136">
        <v>232</v>
      </c>
      <c r="D29" s="136">
        <v>46</v>
      </c>
      <c r="E29" s="136">
        <v>0</v>
      </c>
      <c r="F29" s="136"/>
      <c r="G29" s="136">
        <v>0</v>
      </c>
      <c r="H29" s="136"/>
      <c r="I29" s="136">
        <v>0</v>
      </c>
      <c r="J29" s="136"/>
      <c r="K29" s="147">
        <f t="shared" si="0"/>
        <v>232</v>
      </c>
      <c r="L29" s="148">
        <f t="shared" si="1"/>
        <v>46</v>
      </c>
    </row>
    <row r="30" spans="1:12" x14ac:dyDescent="0.8">
      <c r="A30" s="145"/>
      <c r="B30" s="146">
        <v>2</v>
      </c>
      <c r="C30" s="136">
        <v>252</v>
      </c>
      <c r="D30" s="136">
        <v>68</v>
      </c>
      <c r="E30" s="136">
        <v>2</v>
      </c>
      <c r="F30" s="136">
        <v>2</v>
      </c>
      <c r="G30" s="136">
        <v>0</v>
      </c>
      <c r="H30" s="136"/>
      <c r="I30" s="136">
        <v>0</v>
      </c>
      <c r="J30" s="136"/>
      <c r="K30" s="147">
        <f t="shared" si="0"/>
        <v>254</v>
      </c>
      <c r="L30" s="148">
        <f t="shared" si="1"/>
        <v>70</v>
      </c>
    </row>
    <row r="31" spans="1:12" x14ac:dyDescent="0.8">
      <c r="A31" s="145"/>
      <c r="B31" s="146" t="s">
        <v>59</v>
      </c>
      <c r="C31" s="136">
        <v>0</v>
      </c>
      <c r="D31" s="136"/>
      <c r="E31" s="136">
        <v>0</v>
      </c>
      <c r="F31" s="136"/>
      <c r="G31" s="136">
        <v>0</v>
      </c>
      <c r="H31" s="136"/>
      <c r="I31" s="136">
        <v>0</v>
      </c>
      <c r="J31" s="136"/>
      <c r="K31" s="147">
        <f t="shared" si="0"/>
        <v>0</v>
      </c>
      <c r="L31" s="148">
        <f t="shared" si="1"/>
        <v>0</v>
      </c>
    </row>
    <row r="32" spans="1:12" x14ac:dyDescent="0.8">
      <c r="A32" s="145"/>
      <c r="B32" s="146">
        <v>3</v>
      </c>
      <c r="C32" s="136">
        <v>7</v>
      </c>
      <c r="D32" s="136">
        <v>1</v>
      </c>
      <c r="E32" s="136">
        <v>1</v>
      </c>
      <c r="F32" s="136"/>
      <c r="G32" s="136">
        <v>4</v>
      </c>
      <c r="H32" s="136">
        <v>2</v>
      </c>
      <c r="I32" s="136">
        <v>0</v>
      </c>
      <c r="J32" s="136"/>
      <c r="K32" s="147">
        <f t="shared" si="0"/>
        <v>12</v>
      </c>
      <c r="L32" s="148">
        <f t="shared" si="1"/>
        <v>3</v>
      </c>
    </row>
    <row r="33" spans="1:12" x14ac:dyDescent="0.8">
      <c r="A33" s="393" t="s">
        <v>297</v>
      </c>
      <c r="B33" s="394"/>
      <c r="C33" s="149">
        <f t="shared" ref="C33:J33" si="8">SUM(C29:C32)</f>
        <v>491</v>
      </c>
      <c r="D33" s="149">
        <f t="shared" si="8"/>
        <v>115</v>
      </c>
      <c r="E33" s="149">
        <f t="shared" si="8"/>
        <v>3</v>
      </c>
      <c r="F33" s="149">
        <f t="shared" si="8"/>
        <v>2</v>
      </c>
      <c r="G33" s="149">
        <f t="shared" si="8"/>
        <v>4</v>
      </c>
      <c r="H33" s="149">
        <f t="shared" si="8"/>
        <v>2</v>
      </c>
      <c r="I33" s="149">
        <f t="shared" si="8"/>
        <v>0</v>
      </c>
      <c r="J33" s="149">
        <f t="shared" si="8"/>
        <v>0</v>
      </c>
      <c r="K33" s="149">
        <f t="shared" si="0"/>
        <v>498</v>
      </c>
      <c r="L33" s="150">
        <f t="shared" si="1"/>
        <v>119</v>
      </c>
    </row>
    <row r="34" spans="1:12" x14ac:dyDescent="0.8">
      <c r="A34" s="145" t="s">
        <v>288</v>
      </c>
      <c r="B34" s="146">
        <v>1</v>
      </c>
      <c r="C34" s="136">
        <v>146</v>
      </c>
      <c r="D34" s="136">
        <v>26</v>
      </c>
      <c r="E34" s="136">
        <v>4</v>
      </c>
      <c r="F34" s="136"/>
      <c r="G34" s="136">
        <v>0</v>
      </c>
      <c r="H34" s="136"/>
      <c r="I34" s="136">
        <v>0</v>
      </c>
      <c r="J34" s="136"/>
      <c r="K34" s="147">
        <f t="shared" ref="K34:K38" si="9">+C34+E34+G34+I34</f>
        <v>150</v>
      </c>
      <c r="L34" s="148">
        <f t="shared" ref="L34:L38" si="10">+D34+F34+H34+J34</f>
        <v>26</v>
      </c>
    </row>
    <row r="35" spans="1:12" x14ac:dyDescent="0.8">
      <c r="A35" s="145"/>
      <c r="B35" s="146">
        <v>2</v>
      </c>
      <c r="C35" s="136">
        <v>148</v>
      </c>
      <c r="D35" s="136">
        <v>17</v>
      </c>
      <c r="E35" s="136">
        <v>3</v>
      </c>
      <c r="F35" s="136"/>
      <c r="G35" s="136">
        <v>0</v>
      </c>
      <c r="H35" s="136"/>
      <c r="I35" s="136">
        <v>0</v>
      </c>
      <c r="J35" s="136"/>
      <c r="K35" s="147">
        <f t="shared" si="9"/>
        <v>151</v>
      </c>
      <c r="L35" s="148">
        <f t="shared" si="10"/>
        <v>17</v>
      </c>
    </row>
    <row r="36" spans="1:12" x14ac:dyDescent="0.8">
      <c r="A36" s="145"/>
      <c r="B36" s="146" t="s">
        <v>59</v>
      </c>
      <c r="C36" s="136">
        <v>0</v>
      </c>
      <c r="D36" s="136"/>
      <c r="E36" s="136">
        <v>0</v>
      </c>
      <c r="F36" s="136"/>
      <c r="G36" s="136">
        <v>0</v>
      </c>
      <c r="H36" s="136"/>
      <c r="I36" s="136">
        <v>0</v>
      </c>
      <c r="J36" s="136"/>
      <c r="K36" s="147">
        <f t="shared" si="9"/>
        <v>0</v>
      </c>
      <c r="L36" s="148">
        <f t="shared" si="10"/>
        <v>0</v>
      </c>
    </row>
    <row r="37" spans="1:12" x14ac:dyDescent="0.8">
      <c r="A37" s="145"/>
      <c r="B37" s="146">
        <v>3</v>
      </c>
      <c r="C37" s="136">
        <v>3</v>
      </c>
      <c r="D37" s="136"/>
      <c r="E37" s="136">
        <v>1</v>
      </c>
      <c r="F37" s="136"/>
      <c r="G37" s="136">
        <v>0</v>
      </c>
      <c r="H37" s="136"/>
      <c r="I37" s="136">
        <v>1</v>
      </c>
      <c r="J37" s="136"/>
      <c r="K37" s="147">
        <f t="shared" si="9"/>
        <v>5</v>
      </c>
      <c r="L37" s="148">
        <f t="shared" si="10"/>
        <v>0</v>
      </c>
    </row>
    <row r="38" spans="1:12" x14ac:dyDescent="0.8">
      <c r="A38" s="393" t="s">
        <v>298</v>
      </c>
      <c r="B38" s="394"/>
      <c r="C38" s="149">
        <f t="shared" ref="C38:J38" si="11">SUM(C34:C37)</f>
        <v>297</v>
      </c>
      <c r="D38" s="149">
        <f t="shared" si="11"/>
        <v>43</v>
      </c>
      <c r="E38" s="149">
        <f t="shared" si="11"/>
        <v>8</v>
      </c>
      <c r="F38" s="149">
        <f t="shared" si="11"/>
        <v>0</v>
      </c>
      <c r="G38" s="149">
        <f t="shared" si="11"/>
        <v>0</v>
      </c>
      <c r="H38" s="149">
        <f t="shared" si="11"/>
        <v>0</v>
      </c>
      <c r="I38" s="149">
        <f t="shared" si="11"/>
        <v>1</v>
      </c>
      <c r="J38" s="149">
        <f t="shared" si="11"/>
        <v>0</v>
      </c>
      <c r="K38" s="149">
        <f t="shared" si="9"/>
        <v>306</v>
      </c>
      <c r="L38" s="150">
        <f t="shared" si="10"/>
        <v>43</v>
      </c>
    </row>
    <row r="39" spans="1:12" x14ac:dyDescent="0.8">
      <c r="A39" s="145" t="s">
        <v>290</v>
      </c>
      <c r="B39" s="146">
        <v>1</v>
      </c>
      <c r="C39" s="136">
        <v>22</v>
      </c>
      <c r="D39" s="136">
        <v>13</v>
      </c>
      <c r="E39" s="136">
        <v>0</v>
      </c>
      <c r="F39" s="136"/>
      <c r="G39" s="136">
        <v>0</v>
      </c>
      <c r="H39" s="136"/>
      <c r="I39" s="136">
        <v>0</v>
      </c>
      <c r="J39" s="136"/>
      <c r="K39" s="147">
        <f t="shared" ref="K39:K43" si="12">+C39+E39+G39+I39</f>
        <v>22</v>
      </c>
      <c r="L39" s="148">
        <f t="shared" ref="L39:L43" si="13">+D39+F39+H39+J39</f>
        <v>13</v>
      </c>
    </row>
    <row r="40" spans="1:12" x14ac:dyDescent="0.8">
      <c r="A40" s="145"/>
      <c r="B40" s="146">
        <v>2</v>
      </c>
      <c r="C40" s="136">
        <v>21</v>
      </c>
      <c r="D40" s="136">
        <v>15</v>
      </c>
      <c r="E40" s="136">
        <v>0</v>
      </c>
      <c r="F40" s="136"/>
      <c r="G40" s="136">
        <v>0</v>
      </c>
      <c r="H40" s="136"/>
      <c r="I40" s="136">
        <v>0</v>
      </c>
      <c r="J40" s="136"/>
      <c r="K40" s="147">
        <f t="shared" si="12"/>
        <v>21</v>
      </c>
      <c r="L40" s="148">
        <f t="shared" si="13"/>
        <v>15</v>
      </c>
    </row>
    <row r="41" spans="1:12" x14ac:dyDescent="0.8">
      <c r="A41" s="145"/>
      <c r="B41" s="146" t="s">
        <v>59</v>
      </c>
      <c r="C41" s="136">
        <v>0</v>
      </c>
      <c r="D41" s="136"/>
      <c r="E41" s="136">
        <v>0</v>
      </c>
      <c r="F41" s="136"/>
      <c r="G41" s="136">
        <v>0</v>
      </c>
      <c r="H41" s="136"/>
      <c r="I41" s="136">
        <v>0</v>
      </c>
      <c r="J41" s="136"/>
      <c r="K41" s="147">
        <f t="shared" si="12"/>
        <v>0</v>
      </c>
      <c r="L41" s="148">
        <f t="shared" si="13"/>
        <v>0</v>
      </c>
    </row>
    <row r="42" spans="1:12" x14ac:dyDescent="0.8">
      <c r="A42" s="145"/>
      <c r="B42" s="146">
        <v>3</v>
      </c>
      <c r="C42" s="136">
        <v>3</v>
      </c>
      <c r="D42" s="136">
        <v>3</v>
      </c>
      <c r="E42" s="136">
        <v>1</v>
      </c>
      <c r="F42" s="136"/>
      <c r="G42" s="136">
        <v>1</v>
      </c>
      <c r="H42" s="136">
        <v>1</v>
      </c>
      <c r="I42" s="136">
        <v>1</v>
      </c>
      <c r="J42" s="136"/>
      <c r="K42" s="147">
        <f t="shared" si="12"/>
        <v>6</v>
      </c>
      <c r="L42" s="148">
        <f t="shared" si="13"/>
        <v>4</v>
      </c>
    </row>
    <row r="43" spans="1:12" ht="16.75" thickBot="1" x14ac:dyDescent="0.95">
      <c r="A43" s="393" t="s">
        <v>299</v>
      </c>
      <c r="B43" s="394"/>
      <c r="C43" s="149">
        <f t="shared" ref="C43:J43" si="14">SUM(C39:C42)</f>
        <v>46</v>
      </c>
      <c r="D43" s="149">
        <f t="shared" si="14"/>
        <v>31</v>
      </c>
      <c r="E43" s="149">
        <f t="shared" si="14"/>
        <v>1</v>
      </c>
      <c r="F43" s="149">
        <f t="shared" si="14"/>
        <v>0</v>
      </c>
      <c r="G43" s="149">
        <f t="shared" si="14"/>
        <v>1</v>
      </c>
      <c r="H43" s="149">
        <f t="shared" si="14"/>
        <v>1</v>
      </c>
      <c r="I43" s="149">
        <f t="shared" si="14"/>
        <v>1</v>
      </c>
      <c r="J43" s="149">
        <f t="shared" si="14"/>
        <v>0</v>
      </c>
      <c r="K43" s="149">
        <f t="shared" si="12"/>
        <v>49</v>
      </c>
      <c r="L43" s="150">
        <f t="shared" si="13"/>
        <v>32</v>
      </c>
    </row>
    <row r="44" spans="1:12" x14ac:dyDescent="0.8">
      <c r="A44" s="172" t="s">
        <v>69</v>
      </c>
      <c r="B44" s="151">
        <v>1</v>
      </c>
      <c r="C44" s="152">
        <f>+C4+C9+C14+C19+C24+C29+C34+C39</f>
        <v>1346</v>
      </c>
      <c r="D44" s="152">
        <f t="shared" ref="D44:J44" si="15">+D4+D9+D14+D19+D24+D29+D34+D39</f>
        <v>419</v>
      </c>
      <c r="E44" s="152">
        <f t="shared" si="15"/>
        <v>50</v>
      </c>
      <c r="F44" s="152">
        <f t="shared" si="15"/>
        <v>15</v>
      </c>
      <c r="G44" s="152">
        <f t="shared" si="15"/>
        <v>0</v>
      </c>
      <c r="H44" s="152">
        <f t="shared" si="15"/>
        <v>0</v>
      </c>
      <c r="I44" s="152">
        <f t="shared" si="15"/>
        <v>0</v>
      </c>
      <c r="J44" s="152">
        <f t="shared" si="15"/>
        <v>0</v>
      </c>
      <c r="K44" s="152">
        <f>+C44+E44+G44+I44</f>
        <v>1396</v>
      </c>
      <c r="L44" s="153">
        <f t="shared" si="1"/>
        <v>434</v>
      </c>
    </row>
    <row r="45" spans="1:12" x14ac:dyDescent="0.8">
      <c r="A45" s="173"/>
      <c r="B45" s="154">
        <v>2</v>
      </c>
      <c r="C45" s="147">
        <f>+C5+C10+C15+C20+C25+C30+C35+C40</f>
        <v>1319</v>
      </c>
      <c r="D45" s="147">
        <f t="shared" ref="D45:J45" si="16">+D5+D10+D15+D20+D25+D30+D35+D40</f>
        <v>462</v>
      </c>
      <c r="E45" s="147">
        <f t="shared" si="16"/>
        <v>52</v>
      </c>
      <c r="F45" s="147">
        <f t="shared" si="16"/>
        <v>11</v>
      </c>
      <c r="G45" s="147">
        <f t="shared" si="16"/>
        <v>0</v>
      </c>
      <c r="H45" s="147">
        <f t="shared" si="16"/>
        <v>0</v>
      </c>
      <c r="I45" s="147">
        <f t="shared" si="16"/>
        <v>0</v>
      </c>
      <c r="J45" s="147">
        <f t="shared" si="16"/>
        <v>0</v>
      </c>
      <c r="K45" s="147">
        <f t="shared" si="0"/>
        <v>1371</v>
      </c>
      <c r="L45" s="148">
        <f t="shared" si="1"/>
        <v>473</v>
      </c>
    </row>
    <row r="46" spans="1:12" x14ac:dyDescent="0.8">
      <c r="A46" s="173"/>
      <c r="B46" s="154" t="s">
        <v>59</v>
      </c>
      <c r="C46" s="147">
        <f>+C6+C11+C16+C21+C26+C31+C36+C41</f>
        <v>0</v>
      </c>
      <c r="D46" s="147">
        <f t="shared" ref="D46:J46" si="17">+D6+D11+D16+D21+D26+D31+D36+D41</f>
        <v>0</v>
      </c>
      <c r="E46" s="147">
        <f t="shared" si="17"/>
        <v>0</v>
      </c>
      <c r="F46" s="147">
        <f t="shared" si="17"/>
        <v>0</v>
      </c>
      <c r="G46" s="147">
        <f t="shared" si="17"/>
        <v>0</v>
      </c>
      <c r="H46" s="147">
        <f t="shared" si="17"/>
        <v>0</v>
      </c>
      <c r="I46" s="147">
        <f t="shared" si="17"/>
        <v>0</v>
      </c>
      <c r="J46" s="147">
        <f t="shared" si="17"/>
        <v>0</v>
      </c>
      <c r="K46" s="147">
        <f t="shared" si="0"/>
        <v>0</v>
      </c>
      <c r="L46" s="148">
        <f t="shared" si="1"/>
        <v>0</v>
      </c>
    </row>
    <row r="47" spans="1:12" ht="16.75" thickBot="1" x14ac:dyDescent="0.95">
      <c r="A47" s="174"/>
      <c r="B47" s="175">
        <v>3</v>
      </c>
      <c r="C47" s="149">
        <f>+C7+C12+C17+C22+C27+C32+C37+C42</f>
        <v>81</v>
      </c>
      <c r="D47" s="149">
        <f t="shared" ref="D47:J47" si="18">+D7+D12+D17+D22+D27+D32+D37+D42</f>
        <v>35</v>
      </c>
      <c r="E47" s="149">
        <f t="shared" si="18"/>
        <v>9</v>
      </c>
      <c r="F47" s="149">
        <f t="shared" si="18"/>
        <v>3</v>
      </c>
      <c r="G47" s="149">
        <f t="shared" si="18"/>
        <v>19</v>
      </c>
      <c r="H47" s="149">
        <f t="shared" si="18"/>
        <v>5</v>
      </c>
      <c r="I47" s="149">
        <f t="shared" si="18"/>
        <v>4</v>
      </c>
      <c r="J47" s="149">
        <f t="shared" si="18"/>
        <v>1</v>
      </c>
      <c r="K47" s="149">
        <f t="shared" si="0"/>
        <v>113</v>
      </c>
      <c r="L47" s="150">
        <f t="shared" si="1"/>
        <v>44</v>
      </c>
    </row>
    <row r="48" spans="1:12" ht="16.75" thickBot="1" x14ac:dyDescent="0.95">
      <c r="A48" s="389" t="s">
        <v>70</v>
      </c>
      <c r="B48" s="390"/>
      <c r="C48" s="158">
        <f>+C8+C13+C18+C23+C28+C33+C38+C43</f>
        <v>2746</v>
      </c>
      <c r="D48" s="158">
        <f t="shared" ref="D48:J48" si="19">+D8+D13+D18+D23+D28+D33+D38+D43</f>
        <v>916</v>
      </c>
      <c r="E48" s="158">
        <f t="shared" si="19"/>
        <v>111</v>
      </c>
      <c r="F48" s="158">
        <f t="shared" si="19"/>
        <v>29</v>
      </c>
      <c r="G48" s="158">
        <f t="shared" si="19"/>
        <v>19</v>
      </c>
      <c r="H48" s="158">
        <f t="shared" si="19"/>
        <v>5</v>
      </c>
      <c r="I48" s="158">
        <f t="shared" si="19"/>
        <v>4</v>
      </c>
      <c r="J48" s="158">
        <f t="shared" si="19"/>
        <v>1</v>
      </c>
      <c r="K48" s="158">
        <f t="shared" si="0"/>
        <v>2880</v>
      </c>
      <c r="L48" s="159">
        <f t="shared" si="1"/>
        <v>951</v>
      </c>
    </row>
    <row r="50" spans="1:1" x14ac:dyDescent="0.8">
      <c r="A50" s="137" t="s">
        <v>62</v>
      </c>
    </row>
  </sheetData>
  <mergeCells count="15">
    <mergeCell ref="A1:L1"/>
    <mergeCell ref="C2:F2"/>
    <mergeCell ref="G2:J2"/>
    <mergeCell ref="K2:L2"/>
    <mergeCell ref="A2:A3"/>
    <mergeCell ref="B2:B3"/>
    <mergeCell ref="A48:B48"/>
    <mergeCell ref="A8:B8"/>
    <mergeCell ref="A13:B13"/>
    <mergeCell ref="A18:B18"/>
    <mergeCell ref="A23:B23"/>
    <mergeCell ref="A28:B28"/>
    <mergeCell ref="A33:B33"/>
    <mergeCell ref="A38:B38"/>
    <mergeCell ref="A43:B43"/>
  </mergeCells>
  <phoneticPr fontId="4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9"/>
  <sheetViews>
    <sheetView view="pageBreakPreview" zoomScaleNormal="100" zoomScaleSheetLayoutView="100" workbookViewId="0">
      <selection activeCell="D14" sqref="D14"/>
    </sheetView>
  </sheetViews>
  <sheetFormatPr defaultColWidth="9" defaultRowHeight="16" x14ac:dyDescent="0.8"/>
  <cols>
    <col min="1" max="1" width="27.625" style="137" customWidth="1"/>
    <col min="2" max="3" width="10.625" style="137" customWidth="1"/>
    <col min="4" max="4" width="9.5" style="137" customWidth="1"/>
    <col min="5" max="6" width="9.75" style="137" customWidth="1"/>
    <col min="7" max="10" width="11.125" style="137" customWidth="1"/>
    <col min="11" max="16384" width="9" style="137"/>
  </cols>
  <sheetData>
    <row r="1" spans="1:11" ht="46.5" customHeight="1" x14ac:dyDescent="1">
      <c r="A1" s="407" t="s">
        <v>71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1" ht="16.75" thickBot="1" x14ac:dyDescent="0.95">
      <c r="A2" s="404" t="s">
        <v>52</v>
      </c>
      <c r="B2" s="404"/>
      <c r="C2" s="404"/>
      <c r="D2" s="404"/>
      <c r="E2" s="404"/>
      <c r="F2" s="404"/>
      <c r="G2" s="404"/>
      <c r="H2" s="404"/>
      <c r="I2" s="404"/>
      <c r="J2" s="404"/>
      <c r="K2" s="206"/>
    </row>
    <row r="3" spans="1:11" ht="31.25" thickBot="1" x14ac:dyDescent="0.95">
      <c r="A3" s="196" t="s">
        <v>72</v>
      </c>
      <c r="B3" s="207" t="s">
        <v>73</v>
      </c>
      <c r="C3" s="207" t="s">
        <v>74</v>
      </c>
      <c r="D3" s="208" t="s">
        <v>75</v>
      </c>
      <c r="E3" s="208" t="s">
        <v>76</v>
      </c>
      <c r="F3" s="208" t="s">
        <v>77</v>
      </c>
      <c r="G3" s="209" t="s">
        <v>78</v>
      </c>
      <c r="H3" s="209" t="s">
        <v>79</v>
      </c>
      <c r="I3" s="209" t="s">
        <v>80</v>
      </c>
      <c r="J3" s="210" t="s">
        <v>81</v>
      </c>
    </row>
    <row r="4" spans="1:11" x14ac:dyDescent="0.8">
      <c r="A4" s="211" t="s">
        <v>300</v>
      </c>
      <c r="B4" s="233">
        <v>295</v>
      </c>
      <c r="C4" s="233">
        <v>624.5</v>
      </c>
      <c r="D4" s="233">
        <v>383.5</v>
      </c>
      <c r="E4" s="233">
        <v>414.5</v>
      </c>
      <c r="F4" s="233">
        <v>318</v>
      </c>
      <c r="G4" s="212">
        <f>IFERROR(C4/B4,0)</f>
        <v>2.1169491525423729</v>
      </c>
      <c r="H4" s="212">
        <f>IFERROR(E4/D4,0)</f>
        <v>1.0808344198174706</v>
      </c>
      <c r="I4" s="212">
        <f>IFERROR(F4/E4,0)</f>
        <v>0.76718938480096499</v>
      </c>
      <c r="J4" s="212">
        <f>IFERROR(F4/B4,0)</f>
        <v>1.0779661016949154</v>
      </c>
    </row>
    <row r="5" spans="1:11" x14ac:dyDescent="0.8">
      <c r="A5" s="213" t="s">
        <v>302</v>
      </c>
      <c r="B5" s="234">
        <v>70</v>
      </c>
      <c r="C5" s="234">
        <v>61</v>
      </c>
      <c r="D5" s="234">
        <v>15</v>
      </c>
      <c r="E5" s="234">
        <v>46</v>
      </c>
      <c r="F5" s="234">
        <v>36</v>
      </c>
      <c r="G5" s="214">
        <f>IFERROR(C5/B5,0)</f>
        <v>0.87142857142857144</v>
      </c>
      <c r="H5" s="214">
        <f t="shared" ref="H5:H20" si="0">IFERROR(E5/D5,0)</f>
        <v>3.0666666666666669</v>
      </c>
      <c r="I5" s="214">
        <f t="shared" ref="I5:I20" si="1">IFERROR(F5/E5,0)</f>
        <v>0.78260869565217395</v>
      </c>
      <c r="J5" s="214">
        <f t="shared" ref="J5:J20" si="2">IFERROR(F5/B5,0)</f>
        <v>0.51428571428571423</v>
      </c>
    </row>
    <row r="6" spans="1:11" x14ac:dyDescent="0.8">
      <c r="A6" s="213" t="s">
        <v>303</v>
      </c>
      <c r="B6" s="234">
        <v>140</v>
      </c>
      <c r="C6" s="234">
        <v>197</v>
      </c>
      <c r="D6" s="234">
        <v>0</v>
      </c>
      <c r="E6" s="234">
        <v>197</v>
      </c>
      <c r="F6" s="234">
        <v>93</v>
      </c>
      <c r="G6" s="214">
        <f t="shared" ref="G6:G21" si="3">IFERROR(C6/B6,0)</f>
        <v>1.4071428571428573</v>
      </c>
      <c r="H6" s="214">
        <f t="shared" si="0"/>
        <v>0</v>
      </c>
      <c r="I6" s="214">
        <f t="shared" si="1"/>
        <v>0.4720812182741117</v>
      </c>
      <c r="J6" s="214">
        <f t="shared" si="2"/>
        <v>0.66428571428571426</v>
      </c>
    </row>
    <row r="7" spans="1:11" x14ac:dyDescent="0.8">
      <c r="A7" s="213" t="s">
        <v>304</v>
      </c>
      <c r="B7" s="234">
        <v>55</v>
      </c>
      <c r="C7" s="234">
        <v>86</v>
      </c>
      <c r="D7" s="234">
        <v>10</v>
      </c>
      <c r="E7" s="234">
        <v>64</v>
      </c>
      <c r="F7" s="234">
        <v>36</v>
      </c>
      <c r="G7" s="214">
        <f t="shared" si="3"/>
        <v>1.5636363636363637</v>
      </c>
      <c r="H7" s="214">
        <f t="shared" si="0"/>
        <v>6.4</v>
      </c>
      <c r="I7" s="214">
        <f t="shared" si="1"/>
        <v>0.5625</v>
      </c>
      <c r="J7" s="214">
        <f t="shared" si="2"/>
        <v>0.65454545454545454</v>
      </c>
    </row>
    <row r="8" spans="1:11" x14ac:dyDescent="0.8">
      <c r="A8" s="213" t="s">
        <v>321</v>
      </c>
      <c r="B8" s="234">
        <v>290</v>
      </c>
      <c r="C8" s="234">
        <v>254</v>
      </c>
      <c r="D8" s="234">
        <v>69</v>
      </c>
      <c r="E8" s="234">
        <v>178</v>
      </c>
      <c r="F8" s="234">
        <v>114</v>
      </c>
      <c r="G8" s="214">
        <f t="shared" si="3"/>
        <v>0.87586206896551722</v>
      </c>
      <c r="H8" s="214">
        <f t="shared" si="0"/>
        <v>2.5797101449275361</v>
      </c>
      <c r="I8" s="214">
        <f t="shared" si="1"/>
        <v>0.6404494382022472</v>
      </c>
      <c r="J8" s="214">
        <f t="shared" si="2"/>
        <v>0.39310344827586208</v>
      </c>
    </row>
    <row r="9" spans="1:11" x14ac:dyDescent="0.8">
      <c r="A9" s="213" t="s">
        <v>307</v>
      </c>
      <c r="B9" s="234">
        <v>60</v>
      </c>
      <c r="C9" s="234">
        <v>125</v>
      </c>
      <c r="D9" s="234">
        <v>31</v>
      </c>
      <c r="E9" s="234">
        <v>91</v>
      </c>
      <c r="F9" s="234">
        <v>78</v>
      </c>
      <c r="G9" s="214">
        <f t="shared" si="3"/>
        <v>2.0833333333333335</v>
      </c>
      <c r="H9" s="214">
        <f t="shared" si="0"/>
        <v>2.935483870967742</v>
      </c>
      <c r="I9" s="214">
        <f t="shared" si="1"/>
        <v>0.8571428571428571</v>
      </c>
      <c r="J9" s="214">
        <f t="shared" si="2"/>
        <v>1.3</v>
      </c>
    </row>
    <row r="10" spans="1:11" ht="30.5" x14ac:dyDescent="0.8">
      <c r="A10" s="213" t="s">
        <v>308</v>
      </c>
      <c r="B10" s="240">
        <v>195</v>
      </c>
      <c r="C10" s="240">
        <v>184.5</v>
      </c>
      <c r="D10" s="240">
        <v>0</v>
      </c>
      <c r="E10" s="240">
        <v>184.5</v>
      </c>
      <c r="F10" s="240">
        <v>63</v>
      </c>
      <c r="G10" s="241">
        <f t="shared" si="3"/>
        <v>0.94615384615384612</v>
      </c>
      <c r="H10" s="241">
        <f t="shared" si="0"/>
        <v>0</v>
      </c>
      <c r="I10" s="241">
        <f t="shared" si="1"/>
        <v>0.34146341463414637</v>
      </c>
      <c r="J10" s="241">
        <f t="shared" si="2"/>
        <v>0.32307692307692309</v>
      </c>
    </row>
    <row r="11" spans="1:11" x14ac:dyDescent="0.8">
      <c r="A11" s="213" t="s">
        <v>309</v>
      </c>
      <c r="B11" s="234">
        <v>195</v>
      </c>
      <c r="C11" s="234">
        <v>245.5</v>
      </c>
      <c r="D11" s="234">
        <v>0</v>
      </c>
      <c r="E11" s="234">
        <v>245.5</v>
      </c>
      <c r="F11" s="234">
        <v>92</v>
      </c>
      <c r="G11" s="214">
        <f t="shared" si="3"/>
        <v>1.2589743589743589</v>
      </c>
      <c r="H11" s="214">
        <f t="shared" si="0"/>
        <v>0</v>
      </c>
      <c r="I11" s="214">
        <f t="shared" si="1"/>
        <v>0.37474541751527496</v>
      </c>
      <c r="J11" s="214">
        <f t="shared" si="2"/>
        <v>0.47179487179487178</v>
      </c>
    </row>
    <row r="12" spans="1:11" x14ac:dyDescent="0.8">
      <c r="A12" s="213" t="s">
        <v>322</v>
      </c>
      <c r="B12" s="234">
        <v>1105</v>
      </c>
      <c r="C12" s="234">
        <v>1697</v>
      </c>
      <c r="D12" s="234">
        <v>1105</v>
      </c>
      <c r="E12" s="234">
        <v>738</v>
      </c>
      <c r="F12" s="234">
        <v>583</v>
      </c>
      <c r="G12" s="214">
        <f t="shared" si="3"/>
        <v>1.5357466063348417</v>
      </c>
      <c r="H12" s="214">
        <f t="shared" si="0"/>
        <v>0.66787330316742077</v>
      </c>
      <c r="I12" s="214">
        <f t="shared" si="1"/>
        <v>0.78997289972899731</v>
      </c>
      <c r="J12" s="214">
        <f t="shared" si="2"/>
        <v>0.52760180995475114</v>
      </c>
    </row>
    <row r="13" spans="1:11" x14ac:dyDescent="0.8">
      <c r="A13" s="213" t="s">
        <v>311</v>
      </c>
      <c r="B13" s="235">
        <v>627</v>
      </c>
      <c r="C13" s="235">
        <v>647</v>
      </c>
      <c r="D13" s="234">
        <v>170</v>
      </c>
      <c r="E13" s="234">
        <v>457</v>
      </c>
      <c r="F13" s="234">
        <v>326.5</v>
      </c>
      <c r="G13" s="214">
        <f t="shared" si="3"/>
        <v>1.0318979266347688</v>
      </c>
      <c r="H13" s="214">
        <f t="shared" si="0"/>
        <v>2.6882352941176473</v>
      </c>
      <c r="I13" s="214">
        <f t="shared" si="1"/>
        <v>0.71444201312910283</v>
      </c>
      <c r="J13" s="214">
        <f t="shared" si="2"/>
        <v>0.52073365231259972</v>
      </c>
    </row>
    <row r="14" spans="1:11" x14ac:dyDescent="0.8">
      <c r="A14" s="213" t="s">
        <v>312</v>
      </c>
      <c r="B14" s="234">
        <v>40</v>
      </c>
      <c r="C14" s="234">
        <v>46</v>
      </c>
      <c r="D14" s="234">
        <v>13</v>
      </c>
      <c r="E14" s="234">
        <v>31</v>
      </c>
      <c r="F14" s="234">
        <v>26</v>
      </c>
      <c r="G14" s="214">
        <f t="shared" si="3"/>
        <v>1.1499999999999999</v>
      </c>
      <c r="H14" s="214">
        <f t="shared" si="0"/>
        <v>2.3846153846153846</v>
      </c>
      <c r="I14" s="214">
        <f t="shared" si="1"/>
        <v>0.83870967741935487</v>
      </c>
      <c r="J14" s="214">
        <f t="shared" si="2"/>
        <v>0.65</v>
      </c>
    </row>
    <row r="15" spans="1:11" x14ac:dyDescent="0.8">
      <c r="A15" s="213" t="s">
        <v>313</v>
      </c>
      <c r="B15" s="234">
        <v>40</v>
      </c>
      <c r="C15" s="234">
        <v>55</v>
      </c>
      <c r="D15" s="234">
        <v>16</v>
      </c>
      <c r="E15" s="234">
        <v>37</v>
      </c>
      <c r="F15" s="234">
        <v>29</v>
      </c>
      <c r="G15" s="214">
        <f t="shared" si="3"/>
        <v>1.375</v>
      </c>
      <c r="H15" s="214">
        <f t="shared" si="0"/>
        <v>2.3125</v>
      </c>
      <c r="I15" s="214">
        <f t="shared" si="1"/>
        <v>0.78378378378378377</v>
      </c>
      <c r="J15" s="214">
        <f t="shared" si="2"/>
        <v>0.72499999999999998</v>
      </c>
    </row>
    <row r="16" spans="1:11" x14ac:dyDescent="0.8">
      <c r="A16" s="213" t="s">
        <v>314</v>
      </c>
      <c r="B16" s="234">
        <v>120</v>
      </c>
      <c r="C16" s="234">
        <v>180</v>
      </c>
      <c r="D16" s="234">
        <v>0</v>
      </c>
      <c r="E16" s="234">
        <v>180</v>
      </c>
      <c r="F16" s="234">
        <v>75</v>
      </c>
      <c r="G16" s="214">
        <f t="shared" si="3"/>
        <v>1.5</v>
      </c>
      <c r="H16" s="214">
        <f t="shared" si="0"/>
        <v>0</v>
      </c>
      <c r="I16" s="214">
        <f t="shared" si="1"/>
        <v>0.41666666666666669</v>
      </c>
      <c r="J16" s="214">
        <f t="shared" si="2"/>
        <v>0.625</v>
      </c>
    </row>
    <row r="17" spans="1:10" x14ac:dyDescent="0.8">
      <c r="A17" s="213" t="s">
        <v>323</v>
      </c>
      <c r="B17" s="234">
        <v>55</v>
      </c>
      <c r="C17" s="234">
        <v>39</v>
      </c>
      <c r="D17" s="234">
        <v>2</v>
      </c>
      <c r="E17" s="234">
        <v>35</v>
      </c>
      <c r="F17" s="234">
        <v>24</v>
      </c>
      <c r="G17" s="214">
        <f t="shared" si="3"/>
        <v>0.70909090909090911</v>
      </c>
      <c r="H17" s="214">
        <f t="shared" si="0"/>
        <v>17.5</v>
      </c>
      <c r="I17" s="214">
        <f t="shared" si="1"/>
        <v>0.68571428571428572</v>
      </c>
      <c r="J17" s="214">
        <f t="shared" si="2"/>
        <v>0.43636363636363634</v>
      </c>
    </row>
    <row r="18" spans="1:10" x14ac:dyDescent="0.8">
      <c r="A18" s="213" t="s">
        <v>324</v>
      </c>
      <c r="B18" s="234">
        <v>270</v>
      </c>
      <c r="C18" s="234">
        <v>690.5</v>
      </c>
      <c r="D18" s="234">
        <v>131.5</v>
      </c>
      <c r="E18" s="234">
        <v>539.5</v>
      </c>
      <c r="F18" s="234">
        <v>437</v>
      </c>
      <c r="G18" s="214">
        <f t="shared" si="3"/>
        <v>2.5574074074074074</v>
      </c>
      <c r="H18" s="214">
        <f t="shared" si="0"/>
        <v>4.1026615969581748</v>
      </c>
      <c r="I18" s="214">
        <f t="shared" si="1"/>
        <v>0.81000926784059313</v>
      </c>
      <c r="J18" s="214">
        <f t="shared" si="2"/>
        <v>1.6185185185185185</v>
      </c>
    </row>
    <row r="19" spans="1:10" x14ac:dyDescent="0.8">
      <c r="A19" s="213" t="s">
        <v>325</v>
      </c>
      <c r="B19" s="234">
        <v>1048</v>
      </c>
      <c r="C19" s="234">
        <v>798</v>
      </c>
      <c r="D19" s="234">
        <v>176</v>
      </c>
      <c r="E19" s="234">
        <v>611</v>
      </c>
      <c r="F19" s="234">
        <v>437.5</v>
      </c>
      <c r="G19" s="214">
        <f t="shared" si="3"/>
        <v>0.76145038167938928</v>
      </c>
      <c r="H19" s="214">
        <f t="shared" si="0"/>
        <v>3.4715909090909092</v>
      </c>
      <c r="I19" s="214">
        <f t="shared" si="1"/>
        <v>0.71603927986906712</v>
      </c>
      <c r="J19" s="214">
        <f t="shared" si="2"/>
        <v>0.41746183206106868</v>
      </c>
    </row>
    <row r="20" spans="1:10" x14ac:dyDescent="0.8">
      <c r="A20" s="213" t="s">
        <v>318</v>
      </c>
      <c r="B20" s="234">
        <v>40</v>
      </c>
      <c r="C20" s="234">
        <v>114</v>
      </c>
      <c r="D20" s="234">
        <v>114</v>
      </c>
      <c r="E20" s="234">
        <v>46</v>
      </c>
      <c r="F20" s="234">
        <v>29</v>
      </c>
      <c r="G20" s="214">
        <f t="shared" si="3"/>
        <v>2.85</v>
      </c>
      <c r="H20" s="214">
        <f t="shared" si="0"/>
        <v>0.40350877192982454</v>
      </c>
      <c r="I20" s="214">
        <f t="shared" si="1"/>
        <v>0.63043478260869568</v>
      </c>
      <c r="J20" s="214">
        <f t="shared" si="2"/>
        <v>0.72499999999999998</v>
      </c>
    </row>
    <row r="21" spans="1:10" x14ac:dyDescent="0.8">
      <c r="A21" s="215" t="s">
        <v>54</v>
      </c>
      <c r="B21" s="216">
        <f>+SUM(B4:B20)</f>
        <v>4645</v>
      </c>
      <c r="C21" s="216">
        <f>+SUM(C4:C20)</f>
        <v>6044</v>
      </c>
      <c r="D21" s="216">
        <f>+SUM(D4:D20)</f>
        <v>2236</v>
      </c>
      <c r="E21" s="216">
        <f>+SUM(E4:E20)</f>
        <v>4095</v>
      </c>
      <c r="F21" s="216">
        <f>+SUM(F4:F20)</f>
        <v>2797</v>
      </c>
      <c r="G21" s="214">
        <f t="shared" si="3"/>
        <v>1.301184068891281</v>
      </c>
      <c r="H21" s="214">
        <f t="shared" ref="H21:I21" si="4">IFERROR(E21/D21,0)</f>
        <v>1.8313953488372092</v>
      </c>
      <c r="I21" s="214">
        <f t="shared" si="4"/>
        <v>0.68302808302808304</v>
      </c>
      <c r="J21" s="214">
        <f>IFERROR(F21/B21,0)</f>
        <v>0.60215285252960171</v>
      </c>
    </row>
    <row r="22" spans="1:10" x14ac:dyDescent="0.8">
      <c r="A22" s="217"/>
      <c r="B22" s="218"/>
      <c r="C22" s="218"/>
      <c r="D22" s="218"/>
      <c r="E22" s="218"/>
      <c r="F22" s="218"/>
      <c r="G22" s="218"/>
      <c r="H22" s="218"/>
      <c r="J22" s="218"/>
    </row>
    <row r="23" spans="1:10" ht="16.75" thickBot="1" x14ac:dyDescent="0.95">
      <c r="A23" s="405" t="s">
        <v>53</v>
      </c>
      <c r="B23" s="406"/>
      <c r="C23" s="406"/>
      <c r="D23" s="406"/>
      <c r="E23" s="406"/>
      <c r="F23" s="406"/>
      <c r="G23" s="406"/>
      <c r="H23" s="406"/>
      <c r="I23" s="406"/>
      <c r="J23" s="406"/>
    </row>
    <row r="24" spans="1:10" ht="32.75" thickBot="1" x14ac:dyDescent="0.95">
      <c r="A24" s="196" t="s">
        <v>72</v>
      </c>
      <c r="B24" s="197" t="s">
        <v>73</v>
      </c>
      <c r="C24" s="197" t="s">
        <v>74</v>
      </c>
      <c r="D24" s="219" t="s">
        <v>75</v>
      </c>
      <c r="E24" s="219" t="s">
        <v>76</v>
      </c>
      <c r="F24" s="219" t="s">
        <v>77</v>
      </c>
      <c r="G24" s="220" t="s">
        <v>78</v>
      </c>
      <c r="H24" s="220" t="s">
        <v>79</v>
      </c>
      <c r="I24" s="220" t="s">
        <v>80</v>
      </c>
      <c r="J24" s="221" t="s">
        <v>81</v>
      </c>
    </row>
    <row r="25" spans="1:10" x14ac:dyDescent="0.8">
      <c r="A25" s="224"/>
      <c r="B25" s="146"/>
      <c r="C25" s="146"/>
      <c r="D25" s="146"/>
      <c r="E25" s="146"/>
      <c r="F25" s="146"/>
      <c r="G25" s="214">
        <f t="shared" ref="G25:G26" si="5">IFERROR(C25/B25,0)</f>
        <v>0</v>
      </c>
      <c r="H25" s="214">
        <f t="shared" ref="H25:H26" si="6">IFERROR(E25/D25,0)</f>
        <v>0</v>
      </c>
      <c r="I25" s="214">
        <f t="shared" ref="I25:I26" si="7">IFERROR(F25/E25,0)</f>
        <v>0</v>
      </c>
      <c r="J25" s="214">
        <f t="shared" ref="J25:J26" si="8">IFERROR(F25/B25,0)</f>
        <v>0</v>
      </c>
    </row>
    <row r="26" spans="1:10" ht="17.25" customHeight="1" x14ac:dyDescent="0.8">
      <c r="A26" s="215" t="s">
        <v>54</v>
      </c>
      <c r="B26" s="216">
        <f>+SUM(B25:B25)</f>
        <v>0</v>
      </c>
      <c r="C26" s="216">
        <f>+SUM(C25:C25)</f>
        <v>0</v>
      </c>
      <c r="D26" s="216">
        <f>+SUM(D25:D25)</f>
        <v>0</v>
      </c>
      <c r="E26" s="216">
        <f>+SUM(E25:E25)</f>
        <v>0</v>
      </c>
      <c r="F26" s="216">
        <f>+SUM(F25:F25)</f>
        <v>0</v>
      </c>
      <c r="G26" s="214">
        <f t="shared" si="5"/>
        <v>0</v>
      </c>
      <c r="H26" s="214">
        <f t="shared" si="6"/>
        <v>0</v>
      </c>
      <c r="I26" s="214">
        <f t="shared" si="7"/>
        <v>0</v>
      </c>
      <c r="J26" s="214">
        <f t="shared" si="8"/>
        <v>0</v>
      </c>
    </row>
    <row r="28" spans="1:10" ht="16.75" thickBot="1" x14ac:dyDescent="0.95">
      <c r="A28" s="225" t="s">
        <v>82</v>
      </c>
      <c r="B28" s="226"/>
      <c r="C28" s="226"/>
      <c r="D28" s="226"/>
      <c r="E28" s="226"/>
    </row>
    <row r="29" spans="1:10" ht="64.75" thickBot="1" x14ac:dyDescent="0.95">
      <c r="A29" s="227" t="s">
        <v>72</v>
      </c>
      <c r="B29" s="228" t="s">
        <v>74</v>
      </c>
      <c r="C29" s="164" t="s">
        <v>75</v>
      </c>
      <c r="D29" s="164" t="s">
        <v>76</v>
      </c>
      <c r="E29" s="164" t="s">
        <v>77</v>
      </c>
      <c r="F29" s="228" t="s">
        <v>83</v>
      </c>
      <c r="G29" s="228" t="s">
        <v>84</v>
      </c>
      <c r="H29" s="228" t="s">
        <v>85</v>
      </c>
      <c r="I29" s="229" t="s">
        <v>86</v>
      </c>
    </row>
    <row r="30" spans="1:10" x14ac:dyDescent="0.8">
      <c r="A30" s="222" t="s">
        <v>300</v>
      </c>
      <c r="B30" s="142">
        <v>51.5</v>
      </c>
      <c r="C30" s="142">
        <v>24</v>
      </c>
      <c r="D30" s="142">
        <v>37</v>
      </c>
      <c r="E30" s="142">
        <v>27</v>
      </c>
      <c r="F30" s="230">
        <f>+IFERROR(B30/(C4+#REF!),0)*100</f>
        <v>0</v>
      </c>
      <c r="G30" s="230">
        <f>+IFERROR(C30/(D4+#REF!),0)*100</f>
        <v>0</v>
      </c>
      <c r="H30" s="230">
        <f>+IFERROR(D30/(E4+#REF!),0)*100</f>
        <v>0</v>
      </c>
      <c r="I30" s="230">
        <f>+IFERROR(E30/(F4+#REF!),0)*100</f>
        <v>0</v>
      </c>
    </row>
    <row r="31" spans="1:10" x14ac:dyDescent="0.8">
      <c r="A31" s="223" t="s">
        <v>302</v>
      </c>
      <c r="B31" s="136">
        <v>3</v>
      </c>
      <c r="C31" s="136">
        <v>1</v>
      </c>
      <c r="D31" s="136">
        <v>2</v>
      </c>
      <c r="E31" s="136">
        <v>1</v>
      </c>
      <c r="F31" s="231">
        <f>+IFERROR(B31/(C5+#REF!),0)*100</f>
        <v>0</v>
      </c>
      <c r="G31" s="231">
        <f>+IFERROR(C31/(D5+#REF!),0)*100</f>
        <v>0</v>
      </c>
      <c r="H31" s="231">
        <f>+IFERROR(D31/(E5+#REF!),0)*100</f>
        <v>0</v>
      </c>
      <c r="I31" s="231">
        <f>+IFERROR(E31/(F5+#REF!),0)*100</f>
        <v>0</v>
      </c>
    </row>
    <row r="32" spans="1:10" x14ac:dyDescent="0.8">
      <c r="A32" s="223" t="s">
        <v>303</v>
      </c>
      <c r="B32" s="136">
        <v>54</v>
      </c>
      <c r="C32" s="136">
        <v>0</v>
      </c>
      <c r="D32" s="136">
        <v>54</v>
      </c>
      <c r="E32" s="136">
        <v>34</v>
      </c>
      <c r="F32" s="231">
        <f>+IFERROR(B32/(C6+#REF!),0)*100</f>
        <v>0</v>
      </c>
      <c r="G32" s="231">
        <f>+IFERROR(C32/(D6+#REF!),0)*100</f>
        <v>0</v>
      </c>
      <c r="H32" s="231">
        <f>+IFERROR(D32/(E6+#REF!),0)*100</f>
        <v>0</v>
      </c>
      <c r="I32" s="231">
        <f>+IFERROR(E32/(F6+#REF!),0)*100</f>
        <v>0</v>
      </c>
    </row>
    <row r="33" spans="1:9" x14ac:dyDescent="0.8">
      <c r="A33" s="223" t="s">
        <v>304</v>
      </c>
      <c r="B33" s="136">
        <v>52</v>
      </c>
      <c r="C33" s="136">
        <v>9</v>
      </c>
      <c r="D33" s="136">
        <v>33</v>
      </c>
      <c r="E33" s="136">
        <v>22</v>
      </c>
      <c r="F33" s="231">
        <f>+IFERROR(B33/(C7+#REF!),0)*100</f>
        <v>0</v>
      </c>
      <c r="G33" s="231">
        <f>+IFERROR(C33/(D7+#REF!),0)*100</f>
        <v>0</v>
      </c>
      <c r="H33" s="231">
        <f>+IFERROR(D33/(E7+#REF!),0)*100</f>
        <v>0</v>
      </c>
      <c r="I33" s="231">
        <f>+IFERROR(E33/(F7+#REF!),0)*100</f>
        <v>0</v>
      </c>
    </row>
    <row r="34" spans="1:9" x14ac:dyDescent="0.8">
      <c r="A34" s="223" t="s">
        <v>321</v>
      </c>
      <c r="B34" s="136">
        <v>32</v>
      </c>
      <c r="C34" s="136">
        <v>14</v>
      </c>
      <c r="D34" s="136">
        <v>16</v>
      </c>
      <c r="E34" s="136">
        <v>15</v>
      </c>
      <c r="F34" s="231">
        <f>+IFERROR(B34/(C8+#REF!),0)*100</f>
        <v>0</v>
      </c>
      <c r="G34" s="231">
        <f>+IFERROR(C34/(D8+#REF!),0)*100</f>
        <v>0</v>
      </c>
      <c r="H34" s="231">
        <f>+IFERROR(D34/(E8+#REF!),0)*100</f>
        <v>0</v>
      </c>
      <c r="I34" s="231">
        <f>+IFERROR(E34/(F8+#REF!),0)*100</f>
        <v>0</v>
      </c>
    </row>
    <row r="35" spans="1:9" x14ac:dyDescent="0.8">
      <c r="A35" s="223" t="s">
        <v>307</v>
      </c>
      <c r="B35" s="136">
        <v>9</v>
      </c>
      <c r="C35" s="136">
        <v>3</v>
      </c>
      <c r="D35" s="136">
        <v>5</v>
      </c>
      <c r="E35" s="136">
        <v>3</v>
      </c>
      <c r="F35" s="231">
        <f>+IFERROR(B35/(C9+#REF!),0)*100</f>
        <v>0</v>
      </c>
      <c r="G35" s="231">
        <f>+IFERROR(C35/(D9+#REF!),0)*100</f>
        <v>0</v>
      </c>
      <c r="H35" s="231">
        <f>+IFERROR(D35/(E9+#REF!),0)*100</f>
        <v>0</v>
      </c>
      <c r="I35" s="231">
        <f>+IFERROR(E35/(F9+#REF!),0)*100</f>
        <v>0</v>
      </c>
    </row>
    <row r="36" spans="1:9" ht="32" x14ac:dyDescent="0.8">
      <c r="A36" s="223" t="s">
        <v>308</v>
      </c>
      <c r="B36" s="201">
        <v>36.5</v>
      </c>
      <c r="C36" s="201">
        <v>0</v>
      </c>
      <c r="D36" s="201">
        <v>36.5</v>
      </c>
      <c r="E36" s="201">
        <v>13</v>
      </c>
      <c r="F36" s="239">
        <f>+IFERROR(B36/(C10+#REF!),0)*100</f>
        <v>0</v>
      </c>
      <c r="G36" s="239">
        <f>+IFERROR(C36/(D10+#REF!),0)*100</f>
        <v>0</v>
      </c>
      <c r="H36" s="239">
        <f>+IFERROR(D36/(E10+#REF!),0)*100</f>
        <v>0</v>
      </c>
      <c r="I36" s="239">
        <f>+IFERROR(E36/(F10+#REF!),0)*100</f>
        <v>0</v>
      </c>
    </row>
    <row r="37" spans="1:9" x14ac:dyDescent="0.8">
      <c r="A37" s="223" t="s">
        <v>309</v>
      </c>
      <c r="B37" s="136">
        <v>39.5</v>
      </c>
      <c r="C37" s="136">
        <v>0</v>
      </c>
      <c r="D37" s="136">
        <v>39.5</v>
      </c>
      <c r="E37" s="136">
        <v>21</v>
      </c>
      <c r="F37" s="231">
        <f>+IFERROR(B37/(C11+#REF!),0)*100</f>
        <v>0</v>
      </c>
      <c r="G37" s="231">
        <f>+IFERROR(C37/(D11+#REF!),0)*100</f>
        <v>0</v>
      </c>
      <c r="H37" s="231">
        <f>+IFERROR(D37/(E11+#REF!),0)*100</f>
        <v>0</v>
      </c>
      <c r="I37" s="231">
        <f>+IFERROR(E37/(F11+#REF!),0)*100</f>
        <v>0</v>
      </c>
    </row>
    <row r="38" spans="1:9" x14ac:dyDescent="0.8">
      <c r="A38" s="223" t="s">
        <v>310</v>
      </c>
      <c r="B38" s="136">
        <v>274</v>
      </c>
      <c r="C38" s="136">
        <v>191</v>
      </c>
      <c r="D38" s="136">
        <v>109</v>
      </c>
      <c r="E38" s="136">
        <v>90</v>
      </c>
      <c r="F38" s="231">
        <f>+IFERROR(B38/(C12+#REF!),0)*100</f>
        <v>0</v>
      </c>
      <c r="G38" s="231">
        <f>+IFERROR(C38/(D12+#REF!),0)*100</f>
        <v>0</v>
      </c>
      <c r="H38" s="231">
        <f>+IFERROR(D38/(E12+#REF!),0)*100</f>
        <v>0</v>
      </c>
      <c r="I38" s="231">
        <f>+IFERROR(E38/(F12+#REF!),0)*100</f>
        <v>0</v>
      </c>
    </row>
    <row r="39" spans="1:9" x14ac:dyDescent="0.8">
      <c r="A39" s="223" t="s">
        <v>311</v>
      </c>
      <c r="B39" s="136">
        <v>127</v>
      </c>
      <c r="C39" s="136">
        <v>53.5</v>
      </c>
      <c r="D39" s="136">
        <v>62</v>
      </c>
      <c r="E39" s="136">
        <v>53</v>
      </c>
      <c r="F39" s="231">
        <f>+IFERROR(B39/(C13+#REF!),0)*100</f>
        <v>0</v>
      </c>
      <c r="G39" s="231">
        <f>+IFERROR(C39/(D13+#REF!),0)*100</f>
        <v>0</v>
      </c>
      <c r="H39" s="231">
        <f>+IFERROR(D39/(E13+#REF!),0)*100</f>
        <v>0</v>
      </c>
      <c r="I39" s="231">
        <f>+IFERROR(E39/(F13+#REF!),0)*100</f>
        <v>0</v>
      </c>
    </row>
    <row r="40" spans="1:9" x14ac:dyDescent="0.8">
      <c r="A40" s="223" t="s">
        <v>312</v>
      </c>
      <c r="B40" s="136">
        <v>7</v>
      </c>
      <c r="C40" s="136">
        <v>0</v>
      </c>
      <c r="D40" s="136">
        <v>7</v>
      </c>
      <c r="E40" s="136">
        <v>7</v>
      </c>
      <c r="F40" s="231">
        <f>+IFERROR(B40/(C14+#REF!),0)*100</f>
        <v>0</v>
      </c>
      <c r="G40" s="231">
        <f>+IFERROR(C40/(D14+#REF!),0)*100</f>
        <v>0</v>
      </c>
      <c r="H40" s="231">
        <f>+IFERROR(D40/(E14+#REF!),0)*100</f>
        <v>0</v>
      </c>
      <c r="I40" s="231">
        <f>+IFERROR(E40/(F14+#REF!),0)*100</f>
        <v>0</v>
      </c>
    </row>
    <row r="41" spans="1:9" s="236" customFormat="1" ht="16.5" customHeight="1" x14ac:dyDescent="0.75">
      <c r="A41" s="223" t="s">
        <v>313</v>
      </c>
      <c r="B41" s="237">
        <v>15</v>
      </c>
      <c r="C41" s="237">
        <v>5</v>
      </c>
      <c r="D41" s="237">
        <v>10</v>
      </c>
      <c r="E41" s="237">
        <v>10</v>
      </c>
      <c r="F41" s="238">
        <f>+IFERROR(B41/(C15+#REF!),0)*100</f>
        <v>0</v>
      </c>
      <c r="G41" s="238">
        <f>+IFERROR(C41/(D15+#REF!),0)*100</f>
        <v>0</v>
      </c>
      <c r="H41" s="238">
        <f>+IFERROR(D41/(E15+#REF!),0)*100</f>
        <v>0</v>
      </c>
      <c r="I41" s="238">
        <f>+IFERROR(E41/(F15+#REF!),0)*100</f>
        <v>0</v>
      </c>
    </row>
    <row r="42" spans="1:9" x14ac:dyDescent="0.8">
      <c r="A42" s="223" t="s">
        <v>314</v>
      </c>
      <c r="B42" s="136">
        <v>40</v>
      </c>
      <c r="C42" s="136">
        <v>0</v>
      </c>
      <c r="D42" s="136">
        <v>40</v>
      </c>
      <c r="E42" s="136">
        <v>29</v>
      </c>
      <c r="F42" s="231">
        <f>+IFERROR(B42/(C16+#REF!),0)*100</f>
        <v>0</v>
      </c>
      <c r="G42" s="231">
        <f>+IFERROR(C42/(D16+#REF!),0)*100</f>
        <v>0</v>
      </c>
      <c r="H42" s="231">
        <f>+IFERROR(D42/(E16+#REF!),0)*100</f>
        <v>0</v>
      </c>
      <c r="I42" s="231">
        <f>+IFERROR(E42/(F16+#REF!),0)*100</f>
        <v>0</v>
      </c>
    </row>
    <row r="43" spans="1:9" x14ac:dyDescent="0.8">
      <c r="A43" s="223" t="s">
        <v>323</v>
      </c>
      <c r="B43" s="136">
        <v>7</v>
      </c>
      <c r="C43" s="136">
        <v>1</v>
      </c>
      <c r="D43" s="136">
        <v>4</v>
      </c>
      <c r="E43" s="136">
        <v>2</v>
      </c>
      <c r="F43" s="231">
        <f>+IFERROR(B43/(C17+#REF!),0)*100</f>
        <v>0</v>
      </c>
      <c r="G43" s="231">
        <f>+IFERROR(C43/(D17+#REF!),0)*100</f>
        <v>0</v>
      </c>
      <c r="H43" s="231">
        <f>+IFERROR(D43/(E17+#REF!),0)*100</f>
        <v>0</v>
      </c>
      <c r="I43" s="231">
        <f>+IFERROR(E43/(F17+#REF!),0)*100</f>
        <v>0</v>
      </c>
    </row>
    <row r="44" spans="1:9" x14ac:dyDescent="0.8">
      <c r="A44" s="223" t="s">
        <v>324</v>
      </c>
      <c r="B44" s="136">
        <v>116.5</v>
      </c>
      <c r="C44" s="136">
        <v>21</v>
      </c>
      <c r="D44" s="136">
        <v>84</v>
      </c>
      <c r="E44" s="136">
        <v>65</v>
      </c>
      <c r="F44" s="231">
        <f>+IFERROR(B44/(C18+#REF!),0)*100</f>
        <v>0</v>
      </c>
      <c r="G44" s="231">
        <f>+IFERROR(C44/(D18+#REF!),0)*100</f>
        <v>0</v>
      </c>
      <c r="H44" s="231">
        <f>+IFERROR(D44/(E18+#REF!),0)*100</f>
        <v>0</v>
      </c>
      <c r="I44" s="231">
        <f>+IFERROR(E44/(F18+#REF!),0)*100</f>
        <v>0</v>
      </c>
    </row>
    <row r="45" spans="1:9" x14ac:dyDescent="0.8">
      <c r="A45" s="223" t="s">
        <v>325</v>
      </c>
      <c r="B45" s="136">
        <v>67</v>
      </c>
      <c r="C45" s="136">
        <v>21.5</v>
      </c>
      <c r="D45" s="136">
        <v>40</v>
      </c>
      <c r="E45" s="136">
        <v>31</v>
      </c>
      <c r="F45" s="231">
        <f>+IFERROR(B45/(C19+#REF!),0)*100</f>
        <v>0</v>
      </c>
      <c r="G45" s="231">
        <f>+IFERROR(C45/(D19+#REF!),0)*100</f>
        <v>0</v>
      </c>
      <c r="H45" s="231">
        <f>+IFERROR(D45/(E19+#REF!),0)*100</f>
        <v>0</v>
      </c>
      <c r="I45" s="231">
        <f>+IFERROR(E45/(F19+#REF!),0)*100</f>
        <v>0</v>
      </c>
    </row>
    <row r="46" spans="1:9" x14ac:dyDescent="0.8">
      <c r="A46" s="223" t="s">
        <v>318</v>
      </c>
      <c r="B46" s="136">
        <v>12</v>
      </c>
      <c r="C46" s="136">
        <v>12</v>
      </c>
      <c r="D46" s="136">
        <v>8</v>
      </c>
      <c r="E46" s="136">
        <v>7</v>
      </c>
      <c r="F46" s="231">
        <f>+IFERROR(B46/(C20+#REF!),0)*100</f>
        <v>0</v>
      </c>
      <c r="G46" s="231">
        <f>+IFERROR(C46/(D20+#REF!),0)*100</f>
        <v>0</v>
      </c>
      <c r="H46" s="231">
        <f>+IFERROR(D46/(E20+#REF!),0)*100</f>
        <v>0</v>
      </c>
      <c r="I46" s="231">
        <f>+IFERROR(E46/(F20+#REF!),0)*100</f>
        <v>0</v>
      </c>
    </row>
    <row r="47" spans="1:9" x14ac:dyDescent="0.8">
      <c r="A47" s="224"/>
      <c r="B47" s="136"/>
      <c r="C47" s="136"/>
      <c r="D47" s="136"/>
      <c r="E47" s="136"/>
      <c r="F47" s="231">
        <f>+IFERROR(B47/(#REF!+C25),0)*100</f>
        <v>0</v>
      </c>
      <c r="G47" s="231">
        <f>+IFERROR(C47/(#REF!+D25),0)*100</f>
        <v>0</v>
      </c>
      <c r="H47" s="231">
        <f>+IFERROR(D47/(#REF!+E25),0)*100</f>
        <v>0</v>
      </c>
      <c r="I47" s="231">
        <f>+IFERROR(E47/(#REF!+F25),0)*100</f>
        <v>0</v>
      </c>
    </row>
    <row r="48" spans="1:9" x14ac:dyDescent="0.8">
      <c r="A48" s="215" t="s">
        <v>54</v>
      </c>
      <c r="B48" s="216">
        <f>+SUM(B30:B47)</f>
        <v>943</v>
      </c>
      <c r="C48" s="216">
        <f>+SUM(C30:C47)</f>
        <v>356</v>
      </c>
      <c r="D48" s="216">
        <f>+SUM(D30:D47)</f>
        <v>587</v>
      </c>
      <c r="E48" s="216">
        <f>+SUM(E30:E47)</f>
        <v>430</v>
      </c>
      <c r="F48" s="231">
        <f>+IFERROR(B48/(C21+C26),0)*100</f>
        <v>15.602250165453343</v>
      </c>
      <c r="G48" s="231">
        <f>+IFERROR(C48/(D21+D26),0)*100</f>
        <v>15.921288014311269</v>
      </c>
      <c r="H48" s="231">
        <f>+IFERROR(D48/(E21+E26),0)*100</f>
        <v>14.334554334554333</v>
      </c>
      <c r="I48" s="231">
        <f>+IFERROR(E48/(F21+F26),0)*100</f>
        <v>15.373614587057563</v>
      </c>
    </row>
    <row r="49" spans="1:9" x14ac:dyDescent="0.8">
      <c r="A49" s="232"/>
      <c r="B49" s="192"/>
      <c r="C49" s="192"/>
      <c r="D49" s="192"/>
      <c r="I49" s="192"/>
    </row>
  </sheetData>
  <mergeCells count="3">
    <mergeCell ref="A2:J2"/>
    <mergeCell ref="A23:J23"/>
    <mergeCell ref="A1:J1"/>
  </mergeCells>
  <phoneticPr fontId="4" type="noConversion"/>
  <printOptions horizontalCentered="1" verticalCentered="1"/>
  <pageMargins left="0.74803149606299213" right="0.74803149606299213" top="0.15748031496062992" bottom="0.15748031496062992" header="0.15748031496062992" footer="0.15748031496062992"/>
  <pageSetup paperSize="9" scale="96" orientation="landscape" r:id="rId1"/>
  <headerFooter alignWithMargins="0"/>
  <rowBreaks count="1" manualBreakCount="1">
    <brk id="2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6"/>
  <sheetViews>
    <sheetView view="pageBreakPreview" topLeftCell="A40" zoomScaleNormal="100" zoomScaleSheetLayoutView="100" workbookViewId="0">
      <selection activeCell="F30" sqref="F30"/>
    </sheetView>
  </sheetViews>
  <sheetFormatPr defaultColWidth="9" defaultRowHeight="16" x14ac:dyDescent="0.8"/>
  <cols>
    <col min="1" max="1" width="24.125" style="137" customWidth="1"/>
    <col min="2" max="10" width="10.625" style="137" customWidth="1"/>
    <col min="11" max="16384" width="9" style="137"/>
  </cols>
  <sheetData>
    <row r="1" spans="1:10" ht="21" x14ac:dyDescent="1">
      <c r="A1" s="395" t="s">
        <v>87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ht="16.75" thickBot="1" x14ac:dyDescent="0.95">
      <c r="A2" s="405" t="s">
        <v>52</v>
      </c>
      <c r="B2" s="405"/>
      <c r="C2" s="405"/>
      <c r="D2" s="405"/>
      <c r="E2" s="405"/>
      <c r="F2" s="405"/>
      <c r="G2" s="405"/>
      <c r="H2" s="405"/>
      <c r="I2" s="405"/>
      <c r="J2" s="405"/>
    </row>
    <row r="3" spans="1:10" ht="32.75" thickBot="1" x14ac:dyDescent="0.95">
      <c r="A3" s="196" t="s">
        <v>72</v>
      </c>
      <c r="B3" s="197" t="s">
        <v>73</v>
      </c>
      <c r="C3" s="197" t="s">
        <v>74</v>
      </c>
      <c r="D3" s="219" t="s">
        <v>75</v>
      </c>
      <c r="E3" s="219" t="s">
        <v>76</v>
      </c>
      <c r="F3" s="219" t="s">
        <v>77</v>
      </c>
      <c r="G3" s="220" t="s">
        <v>78</v>
      </c>
      <c r="H3" s="220" t="s">
        <v>79</v>
      </c>
      <c r="I3" s="220" t="s">
        <v>80</v>
      </c>
      <c r="J3" s="221" t="s">
        <v>81</v>
      </c>
    </row>
    <row r="4" spans="1:10" x14ac:dyDescent="0.8">
      <c r="A4" s="222" t="s">
        <v>300</v>
      </c>
      <c r="B4" s="142">
        <v>155</v>
      </c>
      <c r="C4" s="142">
        <v>132</v>
      </c>
      <c r="D4" s="142">
        <v>41</v>
      </c>
      <c r="E4" s="142">
        <v>106</v>
      </c>
      <c r="F4" s="142">
        <v>95</v>
      </c>
      <c r="G4" s="212">
        <f>IFERROR(C4/B4,0)</f>
        <v>0.85161290322580641</v>
      </c>
      <c r="H4" s="212">
        <f>IFERROR(E4/D4,0)</f>
        <v>2.5853658536585367</v>
      </c>
      <c r="I4" s="212">
        <f>IFERROR(F4/E4,0)</f>
        <v>0.89622641509433965</v>
      </c>
      <c r="J4" s="212">
        <f>IFERROR(F4/B4,0)</f>
        <v>0.61290322580645162</v>
      </c>
    </row>
    <row r="5" spans="1:10" x14ac:dyDescent="0.8">
      <c r="A5" s="223" t="s">
        <v>302</v>
      </c>
      <c r="B5" s="136">
        <v>40</v>
      </c>
      <c r="C5" s="136">
        <v>33</v>
      </c>
      <c r="D5" s="136">
        <v>6</v>
      </c>
      <c r="E5" s="136">
        <v>27</v>
      </c>
      <c r="F5" s="136">
        <v>24</v>
      </c>
      <c r="G5" s="214">
        <f t="shared" ref="G5:G20" si="0">IFERROR(C5/B5,0)</f>
        <v>0.82499999999999996</v>
      </c>
      <c r="H5" s="214">
        <f t="shared" ref="H5:H20" si="1">IFERROR(E5/D5,0)</f>
        <v>4.5</v>
      </c>
      <c r="I5" s="214">
        <f t="shared" ref="I5:I20" si="2">IFERROR(F5/E5,0)</f>
        <v>0.88888888888888884</v>
      </c>
      <c r="J5" s="214">
        <f t="shared" ref="J5:J20" si="3">IFERROR(F5/B5,0)</f>
        <v>0.6</v>
      </c>
    </row>
    <row r="6" spans="1:10" x14ac:dyDescent="0.8">
      <c r="A6" s="223" t="s">
        <v>303</v>
      </c>
      <c r="B6" s="136">
        <v>70</v>
      </c>
      <c r="C6" s="136">
        <v>79</v>
      </c>
      <c r="D6" s="136">
        <v>1</v>
      </c>
      <c r="E6" s="136">
        <v>76</v>
      </c>
      <c r="F6" s="136">
        <v>41</v>
      </c>
      <c r="G6" s="214">
        <f t="shared" si="0"/>
        <v>1.1285714285714286</v>
      </c>
      <c r="H6" s="214">
        <f t="shared" si="1"/>
        <v>76</v>
      </c>
      <c r="I6" s="214">
        <f t="shared" si="2"/>
        <v>0.53947368421052633</v>
      </c>
      <c r="J6" s="214">
        <f t="shared" si="3"/>
        <v>0.58571428571428574</v>
      </c>
    </row>
    <row r="7" spans="1:10" x14ac:dyDescent="0.8">
      <c r="A7" s="223" t="s">
        <v>304</v>
      </c>
      <c r="B7" s="136">
        <v>50</v>
      </c>
      <c r="C7" s="136">
        <v>41</v>
      </c>
      <c r="D7" s="136">
        <v>4</v>
      </c>
      <c r="E7" s="136">
        <v>25</v>
      </c>
      <c r="F7" s="136">
        <v>25</v>
      </c>
      <c r="G7" s="214">
        <f t="shared" si="0"/>
        <v>0.82</v>
      </c>
      <c r="H7" s="214">
        <f t="shared" si="1"/>
        <v>6.25</v>
      </c>
      <c r="I7" s="214">
        <f t="shared" si="2"/>
        <v>1</v>
      </c>
      <c r="J7" s="214">
        <f t="shared" si="3"/>
        <v>0.5</v>
      </c>
    </row>
    <row r="8" spans="1:10" x14ac:dyDescent="0.8">
      <c r="A8" s="223" t="s">
        <v>306</v>
      </c>
      <c r="B8" s="136">
        <v>115</v>
      </c>
      <c r="C8" s="136">
        <v>66</v>
      </c>
      <c r="D8" s="136">
        <v>3</v>
      </c>
      <c r="E8" s="136">
        <v>61</v>
      </c>
      <c r="F8" s="136">
        <v>54</v>
      </c>
      <c r="G8" s="214">
        <f t="shared" si="0"/>
        <v>0.57391304347826089</v>
      </c>
      <c r="H8" s="214">
        <f t="shared" si="1"/>
        <v>20.333333333333332</v>
      </c>
      <c r="I8" s="214">
        <f t="shared" si="2"/>
        <v>0.88524590163934425</v>
      </c>
      <c r="J8" s="214">
        <f t="shared" si="3"/>
        <v>0.46956521739130436</v>
      </c>
    </row>
    <row r="9" spans="1:10" x14ac:dyDescent="0.8">
      <c r="A9" s="223" t="s">
        <v>307</v>
      </c>
      <c r="B9" s="201">
        <v>30</v>
      </c>
      <c r="C9" s="201">
        <v>28</v>
      </c>
      <c r="D9" s="201">
        <v>4</v>
      </c>
      <c r="E9" s="201">
        <v>24</v>
      </c>
      <c r="F9" s="201">
        <v>24</v>
      </c>
      <c r="G9" s="241">
        <f t="shared" si="0"/>
        <v>0.93333333333333335</v>
      </c>
      <c r="H9" s="241">
        <f t="shared" si="1"/>
        <v>6</v>
      </c>
      <c r="I9" s="241">
        <f t="shared" si="2"/>
        <v>1</v>
      </c>
      <c r="J9" s="241">
        <f t="shared" si="3"/>
        <v>0.8</v>
      </c>
    </row>
    <row r="10" spans="1:10" ht="32" x14ac:dyDescent="0.8">
      <c r="A10" s="223" t="s">
        <v>308</v>
      </c>
      <c r="B10" s="201">
        <v>253</v>
      </c>
      <c r="C10" s="201">
        <v>84</v>
      </c>
      <c r="D10" s="201">
        <v>0</v>
      </c>
      <c r="E10" s="201">
        <v>84</v>
      </c>
      <c r="F10" s="201">
        <v>55</v>
      </c>
      <c r="G10" s="241">
        <f t="shared" si="0"/>
        <v>0.33201581027667987</v>
      </c>
      <c r="H10" s="241">
        <f t="shared" si="1"/>
        <v>0</v>
      </c>
      <c r="I10" s="241">
        <f t="shared" si="2"/>
        <v>0.65476190476190477</v>
      </c>
      <c r="J10" s="241">
        <f t="shared" si="3"/>
        <v>0.21739130434782608</v>
      </c>
    </row>
    <row r="11" spans="1:10" x14ac:dyDescent="0.8">
      <c r="A11" s="223" t="s">
        <v>309</v>
      </c>
      <c r="B11" s="201">
        <v>100</v>
      </c>
      <c r="C11" s="201">
        <v>47</v>
      </c>
      <c r="D11" s="201">
        <v>0</v>
      </c>
      <c r="E11" s="201">
        <v>47</v>
      </c>
      <c r="F11" s="201">
        <v>34</v>
      </c>
      <c r="G11" s="241">
        <f t="shared" si="0"/>
        <v>0.47</v>
      </c>
      <c r="H11" s="241">
        <f t="shared" si="1"/>
        <v>0</v>
      </c>
      <c r="I11" s="241">
        <f t="shared" si="2"/>
        <v>0.72340425531914898</v>
      </c>
      <c r="J11" s="241">
        <f t="shared" si="3"/>
        <v>0.34</v>
      </c>
    </row>
    <row r="12" spans="1:10" x14ac:dyDescent="0.8">
      <c r="A12" s="223" t="s">
        <v>310</v>
      </c>
      <c r="B12" s="237">
        <v>335</v>
      </c>
      <c r="C12" s="237">
        <v>459</v>
      </c>
      <c r="D12" s="237">
        <v>121</v>
      </c>
      <c r="E12" s="237">
        <v>332</v>
      </c>
      <c r="F12" s="237">
        <v>300</v>
      </c>
      <c r="G12" s="241">
        <f t="shared" si="0"/>
        <v>1.3701492537313433</v>
      </c>
      <c r="H12" s="241">
        <f t="shared" si="1"/>
        <v>2.7438016528925622</v>
      </c>
      <c r="I12" s="241">
        <f t="shared" si="2"/>
        <v>0.90361445783132532</v>
      </c>
      <c r="J12" s="241">
        <f t="shared" si="3"/>
        <v>0.89552238805970152</v>
      </c>
    </row>
    <row r="13" spans="1:10" x14ac:dyDescent="0.8">
      <c r="A13" s="223" t="s">
        <v>311</v>
      </c>
      <c r="B13" s="244">
        <v>356</v>
      </c>
      <c r="C13" s="244">
        <v>332.5</v>
      </c>
      <c r="D13" s="237">
        <v>31.5</v>
      </c>
      <c r="E13" s="237">
        <v>294</v>
      </c>
      <c r="F13" s="237">
        <v>230.5</v>
      </c>
      <c r="G13" s="241">
        <f t="shared" si="0"/>
        <v>0.9339887640449438</v>
      </c>
      <c r="H13" s="241">
        <f t="shared" si="1"/>
        <v>9.3333333333333339</v>
      </c>
      <c r="I13" s="241">
        <f t="shared" si="2"/>
        <v>0.78401360544217691</v>
      </c>
      <c r="J13" s="241">
        <f t="shared" si="3"/>
        <v>0.64747191011235961</v>
      </c>
    </row>
    <row r="14" spans="1:10" x14ac:dyDescent="0.8">
      <c r="A14" s="223" t="s">
        <v>312</v>
      </c>
      <c r="B14" s="201">
        <v>20</v>
      </c>
      <c r="C14" s="201">
        <v>7</v>
      </c>
      <c r="D14" s="201">
        <v>0</v>
      </c>
      <c r="E14" s="201">
        <v>6</v>
      </c>
      <c r="F14" s="201">
        <v>6</v>
      </c>
      <c r="G14" s="241">
        <f t="shared" si="0"/>
        <v>0.35</v>
      </c>
      <c r="H14" s="241">
        <f t="shared" si="1"/>
        <v>0</v>
      </c>
      <c r="I14" s="241">
        <f t="shared" si="2"/>
        <v>1</v>
      </c>
      <c r="J14" s="241">
        <f t="shared" si="3"/>
        <v>0.3</v>
      </c>
    </row>
    <row r="15" spans="1:10" ht="32" x14ac:dyDescent="0.8">
      <c r="A15" s="223" t="s">
        <v>313</v>
      </c>
      <c r="B15" s="201">
        <v>20</v>
      </c>
      <c r="C15" s="201">
        <v>9</v>
      </c>
      <c r="D15" s="201">
        <v>1</v>
      </c>
      <c r="E15" s="201">
        <v>8</v>
      </c>
      <c r="F15" s="201">
        <v>8</v>
      </c>
      <c r="G15" s="241">
        <f t="shared" si="0"/>
        <v>0.45</v>
      </c>
      <c r="H15" s="241">
        <f t="shared" si="1"/>
        <v>8</v>
      </c>
      <c r="I15" s="241">
        <f t="shared" si="2"/>
        <v>1</v>
      </c>
      <c r="J15" s="241">
        <f t="shared" si="3"/>
        <v>0.4</v>
      </c>
    </row>
    <row r="16" spans="1:10" x14ac:dyDescent="0.8">
      <c r="A16" s="223" t="s">
        <v>314</v>
      </c>
      <c r="B16" s="136">
        <v>40</v>
      </c>
      <c r="C16" s="136">
        <v>53</v>
      </c>
      <c r="D16" s="136">
        <v>2</v>
      </c>
      <c r="E16" s="136">
        <v>51</v>
      </c>
      <c r="F16" s="136">
        <v>31</v>
      </c>
      <c r="G16" s="214">
        <f t="shared" si="0"/>
        <v>1.325</v>
      </c>
      <c r="H16" s="214">
        <f t="shared" si="1"/>
        <v>25.5</v>
      </c>
      <c r="I16" s="214">
        <f t="shared" si="2"/>
        <v>0.60784313725490191</v>
      </c>
      <c r="J16" s="214">
        <f t="shared" si="3"/>
        <v>0.77500000000000002</v>
      </c>
    </row>
    <row r="17" spans="1:10" x14ac:dyDescent="0.8">
      <c r="A17" s="223" t="s">
        <v>315</v>
      </c>
      <c r="B17" s="136">
        <v>45</v>
      </c>
      <c r="C17" s="136">
        <v>24</v>
      </c>
      <c r="D17" s="136">
        <v>4</v>
      </c>
      <c r="E17" s="136">
        <v>14</v>
      </c>
      <c r="F17" s="136">
        <v>9</v>
      </c>
      <c r="G17" s="214">
        <f t="shared" si="0"/>
        <v>0.53333333333333333</v>
      </c>
      <c r="H17" s="214">
        <f t="shared" si="1"/>
        <v>3.5</v>
      </c>
      <c r="I17" s="214">
        <f t="shared" si="2"/>
        <v>0.6428571428571429</v>
      </c>
      <c r="J17" s="214">
        <f t="shared" si="3"/>
        <v>0.2</v>
      </c>
    </row>
    <row r="18" spans="1:10" x14ac:dyDescent="0.8">
      <c r="A18" s="223" t="s">
        <v>316</v>
      </c>
      <c r="B18" s="136">
        <v>245</v>
      </c>
      <c r="C18" s="136">
        <v>284</v>
      </c>
      <c r="D18" s="136">
        <v>26</v>
      </c>
      <c r="E18" s="136">
        <v>240</v>
      </c>
      <c r="F18" s="136">
        <v>217</v>
      </c>
      <c r="G18" s="214">
        <f t="shared" si="0"/>
        <v>1.1591836734693877</v>
      </c>
      <c r="H18" s="214">
        <f t="shared" si="1"/>
        <v>9.2307692307692299</v>
      </c>
      <c r="I18" s="214">
        <f t="shared" si="2"/>
        <v>0.90416666666666667</v>
      </c>
      <c r="J18" s="214">
        <f t="shared" si="3"/>
        <v>0.88571428571428568</v>
      </c>
    </row>
    <row r="19" spans="1:10" x14ac:dyDescent="0.8">
      <c r="A19" s="223" t="s">
        <v>317</v>
      </c>
      <c r="B19" s="136">
        <v>515</v>
      </c>
      <c r="C19" s="136">
        <v>488.5</v>
      </c>
      <c r="D19" s="136">
        <v>35.5</v>
      </c>
      <c r="E19" s="136">
        <v>443</v>
      </c>
      <c r="F19" s="136">
        <v>391.5</v>
      </c>
      <c r="G19" s="214">
        <f t="shared" si="0"/>
        <v>0.94854368932038835</v>
      </c>
      <c r="H19" s="214">
        <f t="shared" si="1"/>
        <v>12.47887323943662</v>
      </c>
      <c r="I19" s="214">
        <f t="shared" si="2"/>
        <v>0.88374717832957106</v>
      </c>
      <c r="J19" s="214">
        <f t="shared" si="3"/>
        <v>0.76019417475728157</v>
      </c>
    </row>
    <row r="20" spans="1:10" x14ac:dyDescent="0.8">
      <c r="A20" s="223" t="s">
        <v>318</v>
      </c>
      <c r="B20" s="136">
        <v>25</v>
      </c>
      <c r="C20" s="136">
        <v>25</v>
      </c>
      <c r="D20" s="136">
        <v>10</v>
      </c>
      <c r="E20" s="136">
        <v>25</v>
      </c>
      <c r="F20" s="136">
        <v>22</v>
      </c>
      <c r="G20" s="214">
        <f t="shared" si="0"/>
        <v>1</v>
      </c>
      <c r="H20" s="214">
        <f t="shared" si="1"/>
        <v>2.5</v>
      </c>
      <c r="I20" s="214">
        <f t="shared" si="2"/>
        <v>0.88</v>
      </c>
      <c r="J20" s="214">
        <f t="shared" si="3"/>
        <v>0.88</v>
      </c>
    </row>
    <row r="21" spans="1:10" x14ac:dyDescent="0.8">
      <c r="A21" s="215" t="s">
        <v>54</v>
      </c>
      <c r="B21" s="147">
        <f>SUM(B4:B20)</f>
        <v>2414</v>
      </c>
      <c r="C21" s="147">
        <f>SUM(C4:C20)</f>
        <v>2192</v>
      </c>
      <c r="D21" s="147">
        <f>SUM(D4:D20)</f>
        <v>290</v>
      </c>
      <c r="E21" s="147">
        <f>SUM(E4:E20)</f>
        <v>1863</v>
      </c>
      <c r="F21" s="147">
        <f>SUM(F4:F20)</f>
        <v>1567</v>
      </c>
      <c r="G21" s="214">
        <f>IFERROR(C21/B21,0)</f>
        <v>0.90803645401822697</v>
      </c>
      <c r="H21" s="214">
        <f t="shared" ref="H21:I21" si="4">IFERROR(E21/D21,0)</f>
        <v>6.4241379310344824</v>
      </c>
      <c r="I21" s="214">
        <f t="shared" si="4"/>
        <v>0.84111647879763818</v>
      </c>
      <c r="J21" s="214">
        <f>IFERROR(F21/B21,0)</f>
        <v>0.64913007456503724</v>
      </c>
    </row>
    <row r="22" spans="1:10" x14ac:dyDescent="0.8">
      <c r="A22" s="193"/>
      <c r="B22" s="192"/>
      <c r="C22" s="192"/>
      <c r="D22" s="192"/>
      <c r="E22" s="192"/>
      <c r="F22" s="192"/>
      <c r="G22" s="192"/>
      <c r="H22" s="192"/>
      <c r="J22" s="192"/>
    </row>
    <row r="23" spans="1:10" ht="16.75" thickBot="1" x14ac:dyDescent="0.95">
      <c r="A23" s="405" t="s">
        <v>53</v>
      </c>
      <c r="B23" s="406"/>
      <c r="C23" s="406"/>
      <c r="D23" s="406"/>
      <c r="E23" s="406"/>
      <c r="F23" s="406"/>
      <c r="G23" s="406"/>
      <c r="H23" s="406"/>
      <c r="I23" s="406"/>
      <c r="J23" s="406"/>
    </row>
    <row r="24" spans="1:10" ht="32.75" thickBot="1" x14ac:dyDescent="0.95">
      <c r="A24" s="196" t="s">
        <v>72</v>
      </c>
      <c r="B24" s="197" t="s">
        <v>73</v>
      </c>
      <c r="C24" s="197" t="s">
        <v>74</v>
      </c>
      <c r="D24" s="219" t="s">
        <v>75</v>
      </c>
      <c r="E24" s="219" t="s">
        <v>76</v>
      </c>
      <c r="F24" s="219" t="s">
        <v>77</v>
      </c>
      <c r="G24" s="197" t="s">
        <v>78</v>
      </c>
      <c r="H24" s="197" t="s">
        <v>79</v>
      </c>
      <c r="I24" s="197" t="s">
        <v>80</v>
      </c>
      <c r="J24" s="242" t="s">
        <v>81</v>
      </c>
    </row>
    <row r="25" spans="1:10" x14ac:dyDescent="0.8">
      <c r="A25" s="224"/>
      <c r="B25" s="146"/>
      <c r="C25" s="146"/>
      <c r="D25" s="146"/>
      <c r="E25" s="146"/>
      <c r="F25" s="146"/>
      <c r="G25" s="214">
        <f>IFERROR(C25/B25,0)</f>
        <v>0</v>
      </c>
      <c r="H25" s="214">
        <f>IFERROR(E25/D25,0)</f>
        <v>0</v>
      </c>
      <c r="I25" s="214">
        <f>IFERROR(F25/E25,0)</f>
        <v>0</v>
      </c>
      <c r="J25" s="214">
        <f>IFERROR(F25/B25,0)</f>
        <v>0</v>
      </c>
    </row>
    <row r="26" spans="1:10" x14ac:dyDescent="0.8">
      <c r="A26" s="215" t="s">
        <v>54</v>
      </c>
      <c r="B26" s="147">
        <f>SUM(B25:B25)</f>
        <v>0</v>
      </c>
      <c r="C26" s="147">
        <f>SUM(C25:C25)</f>
        <v>0</v>
      </c>
      <c r="D26" s="147">
        <f>SUM(D25:D25)</f>
        <v>0</v>
      </c>
      <c r="E26" s="147">
        <f>SUM(E25:E25)</f>
        <v>0</v>
      </c>
      <c r="F26" s="147">
        <f>SUM(F25:F25)</f>
        <v>0</v>
      </c>
      <c r="G26" s="214">
        <f>IFERROR(C26/B26,0)</f>
        <v>0</v>
      </c>
      <c r="H26" s="214">
        <f>IFERROR(E26/D26,0)</f>
        <v>0</v>
      </c>
      <c r="I26" s="214">
        <f>IFERROR(F26/E26,0)</f>
        <v>0</v>
      </c>
      <c r="J26" s="214">
        <f>IFERROR(F26/B26,0)</f>
        <v>0</v>
      </c>
    </row>
    <row r="27" spans="1:10" x14ac:dyDescent="0.8">
      <c r="J27" s="192"/>
    </row>
    <row r="28" spans="1:10" ht="16.75" thickBot="1" x14ac:dyDescent="0.95">
      <c r="A28" s="408" t="s">
        <v>88</v>
      </c>
      <c r="B28" s="409"/>
      <c r="C28" s="409"/>
      <c r="D28" s="409"/>
      <c r="E28" s="410"/>
    </row>
    <row r="29" spans="1:10" ht="64.75" thickBot="1" x14ac:dyDescent="0.95">
      <c r="A29" s="227" t="s">
        <v>72</v>
      </c>
      <c r="B29" s="228" t="s">
        <v>74</v>
      </c>
      <c r="C29" s="164" t="s">
        <v>75</v>
      </c>
      <c r="D29" s="164" t="s">
        <v>76</v>
      </c>
      <c r="E29" s="164" t="s">
        <v>77</v>
      </c>
      <c r="F29" s="228" t="s">
        <v>83</v>
      </c>
      <c r="G29" s="228" t="s">
        <v>84</v>
      </c>
      <c r="H29" s="228" t="s">
        <v>85</v>
      </c>
      <c r="I29" s="229" t="s">
        <v>86</v>
      </c>
    </row>
    <row r="30" spans="1:10" x14ac:dyDescent="0.8">
      <c r="A30" s="222" t="s">
        <v>300</v>
      </c>
      <c r="B30" s="142">
        <v>119</v>
      </c>
      <c r="C30" s="142">
        <v>28</v>
      </c>
      <c r="D30" s="142">
        <v>99</v>
      </c>
      <c r="E30" s="142">
        <v>92</v>
      </c>
      <c r="F30" s="230">
        <f>+IFERROR(B30/(C4+#REF!),0)*100</f>
        <v>0</v>
      </c>
      <c r="G30" s="230">
        <f>+IFERROR(C30/(D4+#REF!),0)*100</f>
        <v>0</v>
      </c>
      <c r="H30" s="230">
        <f>+IFERROR(D30/(E4+#REF!),0)*100</f>
        <v>0</v>
      </c>
      <c r="I30" s="230">
        <f>+IFERROR(E30/(F4+#REF!),0)*100</f>
        <v>0</v>
      </c>
    </row>
    <row r="31" spans="1:10" x14ac:dyDescent="0.8">
      <c r="A31" s="223" t="s">
        <v>302</v>
      </c>
      <c r="B31" s="136">
        <v>24</v>
      </c>
      <c r="C31" s="136">
        <v>4</v>
      </c>
      <c r="D31" s="136">
        <v>20</v>
      </c>
      <c r="E31" s="136">
        <v>17</v>
      </c>
      <c r="F31" s="231">
        <f>+IFERROR(B31/(C5+#REF!),0)*100</f>
        <v>0</v>
      </c>
      <c r="G31" s="231">
        <f>+IFERROR(C31/(D5+#REF!),0)*100</f>
        <v>0</v>
      </c>
      <c r="H31" s="231">
        <f>+IFERROR(D31/(E5+#REF!),0)*100</f>
        <v>0</v>
      </c>
      <c r="I31" s="231">
        <f>+IFERROR(E31/(F5+#REF!),0)*100</f>
        <v>0</v>
      </c>
    </row>
    <row r="32" spans="1:10" x14ac:dyDescent="0.8">
      <c r="A32" s="223" t="s">
        <v>303</v>
      </c>
      <c r="B32" s="136">
        <v>49</v>
      </c>
      <c r="C32" s="136">
        <v>0</v>
      </c>
      <c r="D32" s="136">
        <v>49</v>
      </c>
      <c r="E32" s="136">
        <v>30</v>
      </c>
      <c r="F32" s="231">
        <f>+IFERROR(B32/(C6+#REF!),0)*100</f>
        <v>0</v>
      </c>
      <c r="G32" s="231">
        <f>+IFERROR(C32/(D6+#REF!),0)*100</f>
        <v>0</v>
      </c>
      <c r="H32" s="231">
        <f>+IFERROR(D32/(E6+#REF!),0)*100</f>
        <v>0</v>
      </c>
      <c r="I32" s="231">
        <f>+IFERROR(E32/(F6+#REF!),0)*100</f>
        <v>0</v>
      </c>
    </row>
    <row r="33" spans="1:9" x14ac:dyDescent="0.8">
      <c r="A33" s="223" t="s">
        <v>304</v>
      </c>
      <c r="B33" s="136">
        <v>13</v>
      </c>
      <c r="C33" s="136">
        <v>1</v>
      </c>
      <c r="D33" s="136">
        <v>12</v>
      </c>
      <c r="E33" s="136">
        <v>12</v>
      </c>
      <c r="F33" s="231">
        <f>+IFERROR(B33/(C7+#REF!),0)*100</f>
        <v>0</v>
      </c>
      <c r="G33" s="231">
        <f>+IFERROR(C33/(D7+#REF!),0)*100</f>
        <v>0</v>
      </c>
      <c r="H33" s="231">
        <f>+IFERROR(D33/(E7+#REF!),0)*100</f>
        <v>0</v>
      </c>
      <c r="I33" s="231">
        <f>+IFERROR(E33/(F7+#REF!),0)*100</f>
        <v>0</v>
      </c>
    </row>
    <row r="34" spans="1:9" x14ac:dyDescent="0.8">
      <c r="A34" s="223" t="s">
        <v>306</v>
      </c>
      <c r="B34" s="136">
        <v>56</v>
      </c>
      <c r="C34" s="136">
        <v>2</v>
      </c>
      <c r="D34" s="136">
        <v>54</v>
      </c>
      <c r="E34" s="136">
        <v>50</v>
      </c>
      <c r="F34" s="231">
        <f>+IFERROR(B34/(C8+#REF!),0)*100</f>
        <v>0</v>
      </c>
      <c r="G34" s="231">
        <f>+IFERROR(C34/(D8+#REF!),0)*100</f>
        <v>0</v>
      </c>
      <c r="H34" s="231">
        <f>+IFERROR(D34/(E8+#REF!),0)*100</f>
        <v>0</v>
      </c>
      <c r="I34" s="231">
        <f>+IFERROR(E34/(F8+#REF!),0)*100</f>
        <v>0</v>
      </c>
    </row>
    <row r="35" spans="1:9" x14ac:dyDescent="0.8">
      <c r="A35" s="223" t="s">
        <v>307</v>
      </c>
      <c r="B35" s="136">
        <v>27</v>
      </c>
      <c r="C35" s="136">
        <v>3</v>
      </c>
      <c r="D35" s="136">
        <v>24</v>
      </c>
      <c r="E35" s="136">
        <v>24</v>
      </c>
      <c r="F35" s="231">
        <f>+IFERROR(B35/(C9+#REF!),0)*100</f>
        <v>0</v>
      </c>
      <c r="G35" s="231">
        <f>+IFERROR(C35/(D9+#REF!),0)*100</f>
        <v>0</v>
      </c>
      <c r="H35" s="231">
        <f>+IFERROR(D35/(E9+#REF!),0)*100</f>
        <v>0</v>
      </c>
      <c r="I35" s="231">
        <f>+IFERROR(E35/(F9+#REF!),0)*100</f>
        <v>0</v>
      </c>
    </row>
    <row r="36" spans="1:9" ht="32" x14ac:dyDescent="0.8">
      <c r="A36" s="223" t="s">
        <v>308</v>
      </c>
      <c r="B36" s="201">
        <v>73</v>
      </c>
      <c r="C36" s="201">
        <v>0</v>
      </c>
      <c r="D36" s="201">
        <v>73</v>
      </c>
      <c r="E36" s="201">
        <v>54</v>
      </c>
      <c r="F36" s="239">
        <f>+IFERROR(B36/(C10+#REF!),0)*100</f>
        <v>0</v>
      </c>
      <c r="G36" s="239">
        <f>+IFERROR(C36/(D10+#REF!),0)*100</f>
        <v>0</v>
      </c>
      <c r="H36" s="239">
        <f>+IFERROR(D36/(E10+#REF!),0)*100</f>
        <v>0</v>
      </c>
      <c r="I36" s="239">
        <f>+IFERROR(E36/(F10+#REF!),0)*100</f>
        <v>0</v>
      </c>
    </row>
    <row r="37" spans="1:9" x14ac:dyDescent="0.8">
      <c r="A37" s="223" t="s">
        <v>309</v>
      </c>
      <c r="B37" s="237">
        <v>38</v>
      </c>
      <c r="C37" s="237">
        <v>0</v>
      </c>
      <c r="D37" s="237">
        <v>38</v>
      </c>
      <c r="E37" s="237">
        <v>29</v>
      </c>
      <c r="F37" s="238">
        <f>+IFERROR(B37/(C11+#REF!),0)*100</f>
        <v>0</v>
      </c>
      <c r="G37" s="239">
        <f>+IFERROR(C37/(D11+#REF!),0)*100</f>
        <v>0</v>
      </c>
      <c r="H37" s="239">
        <f>+IFERROR(D37/(E11+#REF!),0)*100</f>
        <v>0</v>
      </c>
      <c r="I37" s="239">
        <f>+IFERROR(E37/(F11+#REF!),0)*100</f>
        <v>0</v>
      </c>
    </row>
    <row r="38" spans="1:9" x14ac:dyDescent="0.8">
      <c r="A38" s="223" t="s">
        <v>310</v>
      </c>
      <c r="B38" s="244">
        <v>415</v>
      </c>
      <c r="C38" s="237">
        <v>90</v>
      </c>
      <c r="D38" s="237">
        <v>328</v>
      </c>
      <c r="E38" s="237">
        <v>296</v>
      </c>
      <c r="F38" s="238">
        <f>+IFERROR(B38/(C12+#REF!),0)*100</f>
        <v>0</v>
      </c>
      <c r="G38" s="239">
        <f>+IFERROR(C38/(D12+#REF!),0)*100</f>
        <v>0</v>
      </c>
      <c r="H38" s="239">
        <f>+IFERROR(D38/(E12+#REF!),0)*100</f>
        <v>0</v>
      </c>
      <c r="I38" s="239">
        <f>+IFERROR(E38/(F12+#REF!),0)*100</f>
        <v>0</v>
      </c>
    </row>
    <row r="39" spans="1:9" x14ac:dyDescent="0.8">
      <c r="A39" s="223" t="s">
        <v>311</v>
      </c>
      <c r="B39" s="201">
        <v>282</v>
      </c>
      <c r="C39" s="201">
        <v>18</v>
      </c>
      <c r="D39" s="201">
        <v>263</v>
      </c>
      <c r="E39" s="201">
        <v>207</v>
      </c>
      <c r="F39" s="239">
        <f>+IFERROR(B39/(C13+#REF!),0)*100</f>
        <v>0</v>
      </c>
      <c r="G39" s="239">
        <f>+IFERROR(C39/(D13+#REF!),0)*100</f>
        <v>0</v>
      </c>
      <c r="H39" s="239">
        <f>+IFERROR(D39/(E13+#REF!),0)*100</f>
        <v>0</v>
      </c>
      <c r="I39" s="239">
        <f>+IFERROR(E39/(F13+#REF!),0)*100</f>
        <v>0</v>
      </c>
    </row>
    <row r="40" spans="1:9" x14ac:dyDescent="0.8">
      <c r="A40" s="223" t="s">
        <v>312</v>
      </c>
      <c r="B40" s="201">
        <v>5</v>
      </c>
      <c r="C40" s="201">
        <v>0</v>
      </c>
      <c r="D40" s="201">
        <v>5</v>
      </c>
      <c r="E40" s="201">
        <v>5</v>
      </c>
      <c r="F40" s="239">
        <f>+IFERROR(B40/(C14+#REF!),0)*100</f>
        <v>0</v>
      </c>
      <c r="G40" s="239">
        <f>+IFERROR(C40/(D14+#REF!),0)*100</f>
        <v>0</v>
      </c>
      <c r="H40" s="239">
        <f>+IFERROR(D40/(E14+#REF!),0)*100</f>
        <v>0</v>
      </c>
      <c r="I40" s="239">
        <f>+IFERROR(E40/(F14+#REF!),0)*100</f>
        <v>0</v>
      </c>
    </row>
    <row r="41" spans="1:9" ht="32" x14ac:dyDescent="0.8">
      <c r="A41" s="223" t="s">
        <v>313</v>
      </c>
      <c r="B41" s="201">
        <v>5</v>
      </c>
      <c r="C41" s="201">
        <v>0</v>
      </c>
      <c r="D41" s="201">
        <v>5</v>
      </c>
      <c r="E41" s="201">
        <v>5</v>
      </c>
      <c r="F41" s="239">
        <f>+IFERROR(B41/(C15+#REF!),0)*100</f>
        <v>0</v>
      </c>
      <c r="G41" s="239">
        <f>+IFERROR(C41/(D15+#REF!),0)*100</f>
        <v>0</v>
      </c>
      <c r="H41" s="239">
        <f>+IFERROR(D41/(E15+#REF!),0)*100</f>
        <v>0</v>
      </c>
      <c r="I41" s="239">
        <f>+IFERROR(E41/(F15+#REF!),0)*100</f>
        <v>0</v>
      </c>
    </row>
    <row r="42" spans="1:9" x14ac:dyDescent="0.8">
      <c r="A42" s="223" t="s">
        <v>314</v>
      </c>
      <c r="B42" s="136">
        <v>37</v>
      </c>
      <c r="C42" s="136">
        <v>0</v>
      </c>
      <c r="D42" s="136">
        <v>37</v>
      </c>
      <c r="E42" s="136">
        <v>22</v>
      </c>
      <c r="F42" s="231">
        <f>+IFERROR(B42/(C16+#REF!),0)*100</f>
        <v>0</v>
      </c>
      <c r="G42" s="231">
        <f>+IFERROR(C42/(D16+#REF!),0)*100</f>
        <v>0</v>
      </c>
      <c r="H42" s="231">
        <f>+IFERROR(D42/(E16+#REF!),0)*100</f>
        <v>0</v>
      </c>
      <c r="I42" s="231">
        <f>+IFERROR(E42/(F16+#REF!),0)*100</f>
        <v>0</v>
      </c>
    </row>
    <row r="43" spans="1:9" x14ac:dyDescent="0.8">
      <c r="A43" s="223" t="s">
        <v>315</v>
      </c>
      <c r="B43" s="136">
        <v>11</v>
      </c>
      <c r="C43" s="136">
        <v>0</v>
      </c>
      <c r="D43" s="136">
        <v>11</v>
      </c>
      <c r="E43" s="136">
        <v>9</v>
      </c>
      <c r="F43" s="231">
        <f>+IFERROR(B43/(C17+#REF!),0)*100</f>
        <v>0</v>
      </c>
      <c r="G43" s="231">
        <f>+IFERROR(C43/(D17+#REF!),0)*100</f>
        <v>0</v>
      </c>
      <c r="H43" s="231">
        <f>+IFERROR(D43/(E17+#REF!),0)*100</f>
        <v>0</v>
      </c>
      <c r="I43" s="231">
        <f>+IFERROR(E43/(F17+#REF!),0)*100</f>
        <v>0</v>
      </c>
    </row>
    <row r="44" spans="1:9" x14ac:dyDescent="0.8">
      <c r="A44" s="223" t="s">
        <v>316</v>
      </c>
      <c r="B44" s="136">
        <v>237</v>
      </c>
      <c r="C44" s="136">
        <v>12</v>
      </c>
      <c r="D44" s="136">
        <v>223</v>
      </c>
      <c r="E44" s="136">
        <v>202</v>
      </c>
      <c r="F44" s="231">
        <f>+IFERROR(B44/(C18+#REF!),0)*100</f>
        <v>0</v>
      </c>
      <c r="G44" s="231">
        <f>+IFERROR(C44/(D18+#REF!),0)*100</f>
        <v>0</v>
      </c>
      <c r="H44" s="231">
        <f>+IFERROR(D44/(E18+#REF!),0)*100</f>
        <v>0</v>
      </c>
      <c r="I44" s="231">
        <f>+IFERROR(E44/(F18+#REF!),0)*100</f>
        <v>0</v>
      </c>
    </row>
    <row r="45" spans="1:9" x14ac:dyDescent="0.8">
      <c r="A45" s="223" t="s">
        <v>317</v>
      </c>
      <c r="B45" s="136">
        <v>401</v>
      </c>
      <c r="C45" s="136">
        <v>22</v>
      </c>
      <c r="D45" s="136">
        <v>379</v>
      </c>
      <c r="E45" s="136">
        <v>343</v>
      </c>
      <c r="F45" s="231">
        <f>+IFERROR(B45/(C19+#REF!),0)*100</f>
        <v>0</v>
      </c>
      <c r="G45" s="231">
        <f>+IFERROR(C45/(D19+#REF!),0)*100</f>
        <v>0</v>
      </c>
      <c r="H45" s="231">
        <f>+IFERROR(D45/(E19+#REF!),0)*100</f>
        <v>0</v>
      </c>
      <c r="I45" s="231">
        <f>+IFERROR(E45/(F19+#REF!),0)*100</f>
        <v>0</v>
      </c>
    </row>
    <row r="46" spans="1:9" x14ac:dyDescent="0.8">
      <c r="A46" s="223" t="s">
        <v>318</v>
      </c>
      <c r="B46" s="136">
        <v>15</v>
      </c>
      <c r="C46" s="136">
        <v>0</v>
      </c>
      <c r="D46" s="136">
        <v>15</v>
      </c>
      <c r="E46" s="136">
        <v>14</v>
      </c>
      <c r="F46" s="231">
        <f>+IFERROR(B46/(C20+#REF!),0)*100</f>
        <v>0</v>
      </c>
      <c r="G46" s="231">
        <f>+IFERROR(C46/(D20+#REF!),0)*100</f>
        <v>0</v>
      </c>
      <c r="H46" s="231">
        <f>+IFERROR(D46/(E20+#REF!),0)*100</f>
        <v>0</v>
      </c>
      <c r="I46" s="231">
        <f>+IFERROR(E46/(F20+#REF!),0)*100</f>
        <v>0</v>
      </c>
    </row>
    <row r="47" spans="1:9" x14ac:dyDescent="0.8">
      <c r="A47" s="215" t="s">
        <v>54</v>
      </c>
      <c r="B47" s="147">
        <f>SUM(B30:B46)</f>
        <v>1807</v>
      </c>
      <c r="C47" s="147">
        <f>SUM(C30:C46)</f>
        <v>180</v>
      </c>
      <c r="D47" s="147">
        <f>SUM(D30:D46)</f>
        <v>1635</v>
      </c>
      <c r="E47" s="147">
        <f>SUM(E30:E46)</f>
        <v>1411</v>
      </c>
      <c r="F47" s="231">
        <f>+IFERROR(B47/(C21+C26),0)*100</f>
        <v>82.436131386861305</v>
      </c>
      <c r="G47" s="231">
        <f>+IFERROR(C47/(D21+D26),0)*100</f>
        <v>62.068965517241381</v>
      </c>
      <c r="H47" s="231">
        <f>+IFERROR(D47/(E21+E26),0)*100</f>
        <v>87.76167471819646</v>
      </c>
      <c r="I47" s="231">
        <f>+IFERROR(E47/(F21+F26),0)*100</f>
        <v>90.044671346522023</v>
      </c>
    </row>
    <row r="48" spans="1:9" x14ac:dyDescent="0.8">
      <c r="A48" s="232"/>
      <c r="B48" s="192"/>
      <c r="C48" s="192"/>
      <c r="E48" s="192"/>
      <c r="I48" s="192"/>
    </row>
    <row r="49" spans="1:9" ht="16.75" thickBot="1" x14ac:dyDescent="0.95">
      <c r="A49" s="225" t="s">
        <v>89</v>
      </c>
      <c r="B49" s="226"/>
      <c r="C49" s="226"/>
      <c r="D49" s="226"/>
      <c r="E49" s="226"/>
    </row>
    <row r="50" spans="1:9" ht="64.75" thickBot="1" x14ac:dyDescent="0.95">
      <c r="A50" s="227" t="s">
        <v>72</v>
      </c>
      <c r="B50" s="228" t="s">
        <v>74</v>
      </c>
      <c r="C50" s="164" t="s">
        <v>75</v>
      </c>
      <c r="D50" s="164" t="s">
        <v>76</v>
      </c>
      <c r="E50" s="164" t="s">
        <v>77</v>
      </c>
      <c r="F50" s="228" t="s">
        <v>83</v>
      </c>
      <c r="G50" s="228" t="s">
        <v>84</v>
      </c>
      <c r="H50" s="228" t="s">
        <v>85</v>
      </c>
      <c r="I50" s="229" t="s">
        <v>86</v>
      </c>
    </row>
    <row r="51" spans="1:9" x14ac:dyDescent="0.8">
      <c r="A51" s="222" t="s">
        <v>300</v>
      </c>
      <c r="B51" s="142">
        <v>12</v>
      </c>
      <c r="C51" s="142">
        <v>12</v>
      </c>
      <c r="D51" s="142">
        <v>6</v>
      </c>
      <c r="E51" s="142">
        <v>3</v>
      </c>
      <c r="F51" s="230">
        <f>+IFERROR(B51/(C4+#REF!),0)*100</f>
        <v>0</v>
      </c>
      <c r="G51" s="230">
        <f>+IFERROR(C51/(D4+#REF!),0)*100</f>
        <v>0</v>
      </c>
      <c r="H51" s="230">
        <f>+IFERROR(D51/(E4+#REF!),0)*100</f>
        <v>0</v>
      </c>
      <c r="I51" s="230">
        <f>+IFERROR(E51/(F4+#REF!),0)*100</f>
        <v>0</v>
      </c>
    </row>
    <row r="52" spans="1:9" x14ac:dyDescent="0.8">
      <c r="A52" s="223" t="s">
        <v>302</v>
      </c>
      <c r="B52" s="136">
        <v>5</v>
      </c>
      <c r="C52" s="136">
        <v>2</v>
      </c>
      <c r="D52" s="136">
        <v>3</v>
      </c>
      <c r="E52" s="136">
        <v>3</v>
      </c>
      <c r="F52" s="231">
        <f>+IFERROR(B52/(C5+#REF!),0)*100</f>
        <v>0</v>
      </c>
      <c r="G52" s="231">
        <f>+IFERROR(C52/(D5+#REF!),0)*100</f>
        <v>0</v>
      </c>
      <c r="H52" s="231">
        <f>+IFERROR(D52/(E5+#REF!),0)*100</f>
        <v>0</v>
      </c>
      <c r="I52" s="231">
        <f>+IFERROR(E52/(F5+#REF!),0)*100</f>
        <v>0</v>
      </c>
    </row>
    <row r="53" spans="1:9" x14ac:dyDescent="0.8">
      <c r="A53" s="223" t="s">
        <v>303</v>
      </c>
      <c r="B53" s="136">
        <v>13</v>
      </c>
      <c r="C53" s="136">
        <v>1</v>
      </c>
      <c r="D53" s="136">
        <v>11</v>
      </c>
      <c r="E53" s="136">
        <v>3</v>
      </c>
      <c r="F53" s="231">
        <f>+IFERROR(B53/(C6+#REF!),0)*100</f>
        <v>0</v>
      </c>
      <c r="G53" s="231">
        <f>+IFERROR(C53/(D6+#REF!),0)*100</f>
        <v>0</v>
      </c>
      <c r="H53" s="231">
        <f>+IFERROR(D53/(E6+#REF!),0)*100</f>
        <v>0</v>
      </c>
      <c r="I53" s="231">
        <f>+IFERROR(E53/(F6+#REF!),0)*100</f>
        <v>0</v>
      </c>
    </row>
    <row r="54" spans="1:9" x14ac:dyDescent="0.8">
      <c r="A54" s="223" t="s">
        <v>304</v>
      </c>
      <c r="B54" s="136">
        <v>20</v>
      </c>
      <c r="C54" s="136">
        <v>3</v>
      </c>
      <c r="D54" s="136">
        <v>6</v>
      </c>
      <c r="E54" s="136">
        <v>6</v>
      </c>
      <c r="F54" s="231">
        <f>+IFERROR(B54/(C7+#REF!),0)*100</f>
        <v>0</v>
      </c>
      <c r="G54" s="231">
        <f>+IFERROR(C54/(D7+#REF!),0)*100</f>
        <v>0</v>
      </c>
      <c r="H54" s="231">
        <f>+IFERROR(D54/(E7+#REF!),0)*100</f>
        <v>0</v>
      </c>
      <c r="I54" s="231">
        <f>+IFERROR(E54/(F7+#REF!),0)*100</f>
        <v>0</v>
      </c>
    </row>
    <row r="55" spans="1:9" x14ac:dyDescent="0.8">
      <c r="A55" s="223" t="s">
        <v>306</v>
      </c>
      <c r="B55" s="136">
        <v>7</v>
      </c>
      <c r="C55" s="136">
        <v>1</v>
      </c>
      <c r="D55" s="136">
        <v>4</v>
      </c>
      <c r="E55" s="136">
        <v>2</v>
      </c>
      <c r="F55" s="231">
        <f>+IFERROR(B55/(C8+#REF!),0)*100</f>
        <v>0</v>
      </c>
      <c r="G55" s="231">
        <f>+IFERROR(C55/(D8+#REF!),0)*100</f>
        <v>0</v>
      </c>
      <c r="H55" s="231">
        <f>+IFERROR(D55/(E8+#REF!),0)*100</f>
        <v>0</v>
      </c>
      <c r="I55" s="231">
        <f>+IFERROR(E55/(F8+#REF!),0)*100</f>
        <v>0</v>
      </c>
    </row>
    <row r="56" spans="1:9" x14ac:dyDescent="0.8">
      <c r="A56" s="223" t="s">
        <v>307</v>
      </c>
      <c r="B56" s="136">
        <v>1</v>
      </c>
      <c r="C56" s="136">
        <v>1</v>
      </c>
      <c r="D56" s="136">
        <v>0</v>
      </c>
      <c r="E56" s="136">
        <v>0</v>
      </c>
      <c r="F56" s="231">
        <f>+IFERROR(B56/(C9+#REF!),0)*100</f>
        <v>0</v>
      </c>
      <c r="G56" s="231">
        <f>+IFERROR(C56/(D9+#REF!),0)*100</f>
        <v>0</v>
      </c>
      <c r="H56" s="231">
        <f>+IFERROR(D56/(E9+#REF!),0)*100</f>
        <v>0</v>
      </c>
      <c r="I56" s="231">
        <f>+IFERROR(E56/(F9+#REF!),0)*100</f>
        <v>0</v>
      </c>
    </row>
    <row r="57" spans="1:9" ht="32" x14ac:dyDescent="0.8">
      <c r="A57" s="223" t="s">
        <v>308</v>
      </c>
      <c r="B57" s="201">
        <v>10</v>
      </c>
      <c r="C57" s="201">
        <v>0</v>
      </c>
      <c r="D57" s="201">
        <v>10</v>
      </c>
      <c r="E57" s="201">
        <v>1</v>
      </c>
      <c r="F57" s="239">
        <f>+IFERROR(B57/(C10+#REF!),0)*100</f>
        <v>0</v>
      </c>
      <c r="G57" s="239">
        <f>+IFERROR(C57/(D10+#REF!),0)*100</f>
        <v>0</v>
      </c>
      <c r="H57" s="239">
        <f>+IFERROR(D57/(E10+#REF!),0)*100</f>
        <v>0</v>
      </c>
      <c r="I57" s="239">
        <f>+IFERROR(E57/(F10+#REF!),0)*100</f>
        <v>0</v>
      </c>
    </row>
    <row r="58" spans="1:9" x14ac:dyDescent="0.8">
      <c r="A58" s="223" t="s">
        <v>309</v>
      </c>
      <c r="B58" s="201">
        <v>2</v>
      </c>
      <c r="C58" s="201">
        <v>0</v>
      </c>
      <c r="D58" s="201">
        <v>2</v>
      </c>
      <c r="E58" s="201">
        <v>1</v>
      </c>
      <c r="F58" s="239">
        <f>+IFERROR(B58/(C11+#REF!),0)*100</f>
        <v>0</v>
      </c>
      <c r="G58" s="239">
        <f>+IFERROR(C58/(D11+#REF!),0)*100</f>
        <v>0</v>
      </c>
      <c r="H58" s="239">
        <f>+IFERROR(D58/(E11+#REF!),0)*100</f>
        <v>0</v>
      </c>
      <c r="I58" s="239">
        <f>+IFERROR(E58/(F11+#REF!),0)*100</f>
        <v>0</v>
      </c>
    </row>
    <row r="59" spans="1:9" x14ac:dyDescent="0.8">
      <c r="A59" s="223" t="s">
        <v>310</v>
      </c>
      <c r="B59" s="201">
        <v>25</v>
      </c>
      <c r="C59" s="201">
        <v>13</v>
      </c>
      <c r="D59" s="201">
        <v>1</v>
      </c>
      <c r="E59" s="201">
        <v>1</v>
      </c>
      <c r="F59" s="239">
        <f>+IFERROR(B59/(C12+#REF!),0)*100</f>
        <v>0</v>
      </c>
      <c r="G59" s="239">
        <f>+IFERROR(C59/(D12+#REF!),0)*100</f>
        <v>0</v>
      </c>
      <c r="H59" s="239">
        <f>+IFERROR(D59/(E12+#REF!),0)*100</f>
        <v>0</v>
      </c>
      <c r="I59" s="239">
        <f>+IFERROR(E59/(F12+#REF!),0)*100</f>
        <v>0</v>
      </c>
    </row>
    <row r="60" spans="1:9" x14ac:dyDescent="0.8">
      <c r="A60" s="223" t="s">
        <v>311</v>
      </c>
      <c r="B60" s="201">
        <v>23.5</v>
      </c>
      <c r="C60" s="201">
        <v>7.5</v>
      </c>
      <c r="D60" s="201">
        <v>11</v>
      </c>
      <c r="E60" s="201">
        <v>6</v>
      </c>
      <c r="F60" s="239">
        <f>+IFERROR(B60/(C13+#REF!),0)*100</f>
        <v>0</v>
      </c>
      <c r="G60" s="239">
        <f>+IFERROR(C60/(D13+#REF!),0)*100</f>
        <v>0</v>
      </c>
      <c r="H60" s="239">
        <f>+IFERROR(D60/(E13+#REF!),0)*100</f>
        <v>0</v>
      </c>
      <c r="I60" s="239">
        <f>+IFERROR(E60/(F13+#REF!),0)*100</f>
        <v>0</v>
      </c>
    </row>
    <row r="61" spans="1:9" x14ac:dyDescent="0.8">
      <c r="A61" s="223" t="s">
        <v>312</v>
      </c>
      <c r="B61" s="201">
        <v>2</v>
      </c>
      <c r="C61" s="201">
        <v>0</v>
      </c>
      <c r="D61" s="201">
        <v>1</v>
      </c>
      <c r="E61" s="201">
        <v>1</v>
      </c>
      <c r="F61" s="239">
        <f>+IFERROR(B61/(C14+#REF!),0)*100</f>
        <v>0</v>
      </c>
      <c r="G61" s="239">
        <f>+IFERROR(C61/(D14+#REF!),0)*100</f>
        <v>0</v>
      </c>
      <c r="H61" s="239">
        <f>+IFERROR(D61/(E14+#REF!),0)*100</f>
        <v>0</v>
      </c>
      <c r="I61" s="239">
        <f>+IFERROR(E61/(F14+#REF!),0)*100</f>
        <v>0</v>
      </c>
    </row>
    <row r="62" spans="1:9" ht="32" x14ac:dyDescent="0.8">
      <c r="A62" s="223" t="s">
        <v>313</v>
      </c>
      <c r="B62" s="201">
        <v>2</v>
      </c>
      <c r="C62" s="201">
        <v>1</v>
      </c>
      <c r="D62" s="201">
        <v>1</v>
      </c>
      <c r="E62" s="201">
        <v>1</v>
      </c>
      <c r="F62" s="239">
        <f>+IFERROR(B62/(C15+#REF!),0)*100</f>
        <v>0</v>
      </c>
      <c r="G62" s="239">
        <f>+IFERROR(C62/(D15+#REF!),0)*100</f>
        <v>0</v>
      </c>
      <c r="H62" s="239">
        <f>+IFERROR(D62/(E15+#REF!),0)*100</f>
        <v>0</v>
      </c>
      <c r="I62" s="239">
        <f>+IFERROR(E62/(F15+#REF!),0)*100</f>
        <v>0</v>
      </c>
    </row>
    <row r="63" spans="1:9" x14ac:dyDescent="0.8">
      <c r="A63" s="223" t="s">
        <v>314</v>
      </c>
      <c r="B63" s="136">
        <v>6</v>
      </c>
      <c r="C63" s="136">
        <v>2</v>
      </c>
      <c r="D63" s="136">
        <v>4</v>
      </c>
      <c r="E63" s="136">
        <v>2</v>
      </c>
      <c r="F63" s="231">
        <f>+IFERROR(B63/(C16+#REF!),0)*100</f>
        <v>0</v>
      </c>
      <c r="G63" s="231">
        <f>+IFERROR(C63/(D16+#REF!),0)*100</f>
        <v>0</v>
      </c>
      <c r="H63" s="231">
        <f>+IFERROR(D63/(E16+#REF!),0)*100</f>
        <v>0</v>
      </c>
      <c r="I63" s="231">
        <f>+IFERROR(E63/(F16+#REF!),0)*100</f>
        <v>0</v>
      </c>
    </row>
    <row r="64" spans="1:9" x14ac:dyDescent="0.8">
      <c r="A64" s="223" t="s">
        <v>315</v>
      </c>
      <c r="B64" s="136">
        <v>12</v>
      </c>
      <c r="C64" s="136">
        <v>4</v>
      </c>
      <c r="D64" s="136">
        <v>2</v>
      </c>
      <c r="E64" s="136">
        <v>0</v>
      </c>
      <c r="F64" s="231">
        <f>+IFERROR(B64/(C17+#REF!),0)*100</f>
        <v>0</v>
      </c>
      <c r="G64" s="231">
        <f>+IFERROR(C64/(D17+#REF!),0)*100</f>
        <v>0</v>
      </c>
      <c r="H64" s="231">
        <f>+IFERROR(D64/(E17+#REF!),0)*100</f>
        <v>0</v>
      </c>
      <c r="I64" s="231">
        <f>+IFERROR(E64/(F17+#REF!),0)*100</f>
        <v>0</v>
      </c>
    </row>
    <row r="65" spans="1:9" x14ac:dyDescent="0.8">
      <c r="A65" s="223" t="s">
        <v>316</v>
      </c>
      <c r="B65" s="136">
        <v>38</v>
      </c>
      <c r="C65" s="136">
        <v>12</v>
      </c>
      <c r="D65" s="136">
        <v>13</v>
      </c>
      <c r="E65" s="136">
        <v>11</v>
      </c>
      <c r="F65" s="231">
        <f>+IFERROR(B65/(C18+#REF!),0)*100</f>
        <v>0</v>
      </c>
      <c r="G65" s="231">
        <f>+IFERROR(C65/(D18+#REF!),0)*100</f>
        <v>0</v>
      </c>
      <c r="H65" s="231">
        <f>+IFERROR(D65/(E18+#REF!),0)*100</f>
        <v>0</v>
      </c>
      <c r="I65" s="231">
        <f>+IFERROR(E65/(F18+#REF!),0)*100</f>
        <v>0</v>
      </c>
    </row>
    <row r="66" spans="1:9" x14ac:dyDescent="0.8">
      <c r="A66" s="223" t="s">
        <v>317</v>
      </c>
      <c r="B66" s="136">
        <v>41.5</v>
      </c>
      <c r="C66" s="136">
        <v>7.5</v>
      </c>
      <c r="D66" s="136">
        <v>25</v>
      </c>
      <c r="E66" s="136">
        <v>12</v>
      </c>
      <c r="F66" s="231">
        <f>+IFERROR(B66/(C19+#REF!),0)*100</f>
        <v>0</v>
      </c>
      <c r="G66" s="231">
        <f>+IFERROR(C66/(D19+#REF!),0)*100</f>
        <v>0</v>
      </c>
      <c r="H66" s="231">
        <f>+IFERROR(D66/(E19+#REF!),0)*100</f>
        <v>0</v>
      </c>
      <c r="I66" s="231">
        <f>+IFERROR(E66/(F19+#REF!),0)*100</f>
        <v>0</v>
      </c>
    </row>
    <row r="67" spans="1:9" x14ac:dyDescent="0.8">
      <c r="A67" s="223" t="s">
        <v>318</v>
      </c>
      <c r="B67" s="136">
        <v>4</v>
      </c>
      <c r="C67" s="136">
        <v>4</v>
      </c>
      <c r="D67" s="136">
        <v>4</v>
      </c>
      <c r="E67" s="136">
        <v>3</v>
      </c>
      <c r="F67" s="231">
        <f>+IFERROR(B67/(C20+#REF!),0)*100</f>
        <v>0</v>
      </c>
      <c r="G67" s="231">
        <f>+IFERROR(C67/(D20+#REF!),0)*100</f>
        <v>0</v>
      </c>
      <c r="H67" s="231">
        <f>+IFERROR(D67/(E20+#REF!),0)*100</f>
        <v>0</v>
      </c>
      <c r="I67" s="231">
        <f>+IFERROR(E67/(F20+#REF!),0)*100</f>
        <v>0</v>
      </c>
    </row>
    <row r="68" spans="1:9" x14ac:dyDescent="0.8">
      <c r="A68" s="215" t="s">
        <v>54</v>
      </c>
      <c r="B68" s="147">
        <f>SUM(B51:B67)</f>
        <v>224</v>
      </c>
      <c r="C68" s="147">
        <f>SUM(C51:C67)</f>
        <v>71</v>
      </c>
      <c r="D68" s="147">
        <f>SUM(D51:D67)</f>
        <v>104</v>
      </c>
      <c r="E68" s="147">
        <f>SUM(E51:E67)</f>
        <v>56</v>
      </c>
      <c r="F68" s="231">
        <f>+IFERROR(B68/(C21+C26),0)*100</f>
        <v>10.218978102189782</v>
      </c>
      <c r="G68" s="231">
        <f>+IFERROR(C68/(D21+D26),0)*100</f>
        <v>24.482758620689655</v>
      </c>
      <c r="H68" s="231">
        <f>+IFERROR(D68/(E21+E26),0)*100</f>
        <v>5.5823939881910896</v>
      </c>
      <c r="I68" s="231">
        <f>+IFERROR(E68/(F21+F26),0)*100</f>
        <v>3.5737077217613273</v>
      </c>
    </row>
    <row r="69" spans="1:9" x14ac:dyDescent="0.8">
      <c r="A69" s="232"/>
      <c r="B69" s="192"/>
      <c r="C69" s="192"/>
      <c r="D69" s="192"/>
      <c r="I69" s="192"/>
    </row>
    <row r="70" spans="1:9" x14ac:dyDescent="0.8">
      <c r="A70" s="232"/>
      <c r="B70" s="192"/>
      <c r="C70" s="192"/>
      <c r="D70" s="192"/>
      <c r="E70" s="192"/>
    </row>
    <row r="71" spans="1:9" x14ac:dyDescent="0.8">
      <c r="A71" s="232"/>
      <c r="B71" s="192"/>
      <c r="C71" s="192"/>
      <c r="D71" s="192"/>
      <c r="E71" s="192"/>
    </row>
    <row r="72" spans="1:9" x14ac:dyDescent="0.8">
      <c r="A72" s="232"/>
      <c r="B72" s="192"/>
      <c r="C72" s="192"/>
      <c r="D72" s="192"/>
      <c r="E72" s="192"/>
    </row>
    <row r="73" spans="1:9" x14ac:dyDescent="0.8">
      <c r="A73" s="232"/>
      <c r="B73" s="192"/>
      <c r="C73" s="192"/>
      <c r="D73" s="192"/>
      <c r="E73" s="192"/>
    </row>
    <row r="74" spans="1:9" x14ac:dyDescent="0.8">
      <c r="A74" s="232"/>
      <c r="B74" s="192"/>
      <c r="C74" s="192"/>
      <c r="D74" s="192"/>
      <c r="E74" s="192"/>
    </row>
    <row r="75" spans="1:9" x14ac:dyDescent="0.8">
      <c r="A75" s="243"/>
      <c r="B75" s="192"/>
      <c r="C75" s="192"/>
      <c r="D75" s="192"/>
      <c r="E75" s="192"/>
    </row>
    <row r="76" spans="1:9" x14ac:dyDescent="0.8">
      <c r="A76" s="232"/>
      <c r="B76" s="192"/>
      <c r="C76" s="192"/>
      <c r="D76" s="192"/>
      <c r="E76" s="192"/>
    </row>
  </sheetData>
  <mergeCells count="4">
    <mergeCell ref="A23:J23"/>
    <mergeCell ref="A28:E28"/>
    <mergeCell ref="A1:J1"/>
    <mergeCell ref="A2:J2"/>
  </mergeCells>
  <phoneticPr fontId="4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/>
  <rowBreaks count="3" manualBreakCount="3">
    <brk id="22" max="16383" man="1"/>
    <brk id="27" max="16383" man="1"/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81"/>
  <sheetViews>
    <sheetView view="pageBreakPreview" topLeftCell="A61" zoomScaleNormal="100" zoomScaleSheetLayoutView="100" workbookViewId="0">
      <selection activeCell="D88" sqref="D88"/>
    </sheetView>
  </sheetViews>
  <sheetFormatPr defaultColWidth="9" defaultRowHeight="16" x14ac:dyDescent="0.8"/>
  <cols>
    <col min="1" max="1" width="24.125" style="137" customWidth="1"/>
    <col min="2" max="10" width="10.625" style="137" customWidth="1"/>
    <col min="11" max="16384" width="9" style="137"/>
  </cols>
  <sheetData>
    <row r="1" spans="1:12" ht="31.5" customHeight="1" x14ac:dyDescent="0.8">
      <c r="A1" s="412" t="s">
        <v>90</v>
      </c>
      <c r="B1" s="412"/>
      <c r="C1" s="412"/>
      <c r="D1" s="412"/>
      <c r="E1" s="412"/>
      <c r="F1" s="412"/>
      <c r="G1" s="412"/>
      <c r="H1" s="412"/>
      <c r="I1" s="412"/>
      <c r="J1" s="412"/>
      <c r="K1" s="245"/>
    </row>
    <row r="2" spans="1:12" ht="16.75" thickBot="1" x14ac:dyDescent="0.95">
      <c r="A2" s="405" t="s">
        <v>52</v>
      </c>
      <c r="B2" s="405"/>
      <c r="C2" s="405"/>
      <c r="D2" s="405"/>
      <c r="E2" s="405"/>
      <c r="F2" s="405"/>
      <c r="G2" s="405"/>
      <c r="H2" s="405"/>
      <c r="I2" s="405"/>
      <c r="J2" s="405"/>
      <c r="K2" s="206"/>
      <c r="L2" s="192"/>
    </row>
    <row r="3" spans="1:12" ht="32.75" thickBot="1" x14ac:dyDescent="0.95">
      <c r="A3" s="196" t="s">
        <v>72</v>
      </c>
      <c r="B3" s="197" t="s">
        <v>73</v>
      </c>
      <c r="C3" s="197" t="s">
        <v>74</v>
      </c>
      <c r="D3" s="219" t="s">
        <v>75</v>
      </c>
      <c r="E3" s="219" t="s">
        <v>76</v>
      </c>
      <c r="F3" s="219" t="s">
        <v>77</v>
      </c>
      <c r="G3" s="197" t="s">
        <v>78</v>
      </c>
      <c r="H3" s="197" t="s">
        <v>79</v>
      </c>
      <c r="I3" s="197" t="s">
        <v>80</v>
      </c>
      <c r="J3" s="242" t="s">
        <v>81</v>
      </c>
      <c r="K3" s="206"/>
      <c r="L3" s="192"/>
    </row>
    <row r="4" spans="1:12" x14ac:dyDescent="0.8">
      <c r="A4" s="222" t="s">
        <v>300</v>
      </c>
      <c r="B4" s="142">
        <v>10</v>
      </c>
      <c r="C4" s="142">
        <v>19</v>
      </c>
      <c r="D4" s="142">
        <v>16</v>
      </c>
      <c r="E4" s="142">
        <v>9</v>
      </c>
      <c r="F4" s="142">
        <v>8</v>
      </c>
      <c r="G4" s="212">
        <f>IFERROR(C4/B4,0)</f>
        <v>1.9</v>
      </c>
      <c r="H4" s="212">
        <f>IFERROR(E4/D4,0)</f>
        <v>0.5625</v>
      </c>
      <c r="I4" s="212">
        <f>IFERROR(F4/E4,0)</f>
        <v>0.88888888888888884</v>
      </c>
      <c r="J4" s="212">
        <f>IFERROR(F4/B4,0)</f>
        <v>0.8</v>
      </c>
      <c r="K4" s="206"/>
      <c r="L4" s="192"/>
    </row>
    <row r="5" spans="1:12" x14ac:dyDescent="0.8">
      <c r="A5" s="223" t="s">
        <v>302</v>
      </c>
      <c r="B5" s="136">
        <v>3</v>
      </c>
      <c r="C5" s="136">
        <v>2</v>
      </c>
      <c r="D5" s="136">
        <v>2</v>
      </c>
      <c r="E5" s="136">
        <v>2</v>
      </c>
      <c r="F5" s="136">
        <v>2</v>
      </c>
      <c r="G5" s="214">
        <f t="shared" ref="G5:G21" si="0">IFERROR(C5/B5,0)</f>
        <v>0.66666666666666663</v>
      </c>
      <c r="H5" s="214">
        <f t="shared" ref="H5:H21" si="1">IFERROR(E5/D5,0)</f>
        <v>1</v>
      </c>
      <c r="I5" s="214">
        <f t="shared" ref="I5:I21" si="2">IFERROR(F5/E5,0)</f>
        <v>1</v>
      </c>
      <c r="J5" s="214">
        <f t="shared" ref="J5:J21" si="3">IFERROR(F5/B5,0)</f>
        <v>0.66666666666666663</v>
      </c>
      <c r="K5" s="206"/>
      <c r="L5" s="192"/>
    </row>
    <row r="6" spans="1:12" x14ac:dyDescent="0.8">
      <c r="A6" s="223" t="s">
        <v>303</v>
      </c>
      <c r="B6" s="136">
        <v>7</v>
      </c>
      <c r="C6" s="136">
        <v>7</v>
      </c>
      <c r="D6" s="136">
        <v>7</v>
      </c>
      <c r="E6" s="136">
        <v>6</v>
      </c>
      <c r="F6" s="136">
        <v>5</v>
      </c>
      <c r="G6" s="214">
        <f t="shared" si="0"/>
        <v>1</v>
      </c>
      <c r="H6" s="214">
        <f t="shared" si="1"/>
        <v>0.8571428571428571</v>
      </c>
      <c r="I6" s="214">
        <f t="shared" si="2"/>
        <v>0.83333333333333337</v>
      </c>
      <c r="J6" s="214">
        <f t="shared" si="3"/>
        <v>0.7142857142857143</v>
      </c>
      <c r="K6" s="206"/>
      <c r="L6" s="192"/>
    </row>
    <row r="7" spans="1:12" x14ac:dyDescent="0.8">
      <c r="A7" s="223" t="s">
        <v>304</v>
      </c>
      <c r="B7" s="136">
        <v>6</v>
      </c>
      <c r="C7" s="136">
        <v>5</v>
      </c>
      <c r="D7" s="136">
        <v>2</v>
      </c>
      <c r="E7" s="136">
        <v>2</v>
      </c>
      <c r="F7" s="136">
        <v>2</v>
      </c>
      <c r="G7" s="214">
        <f t="shared" si="0"/>
        <v>0.83333333333333337</v>
      </c>
      <c r="H7" s="214">
        <f t="shared" si="1"/>
        <v>1</v>
      </c>
      <c r="I7" s="214">
        <f t="shared" si="2"/>
        <v>1</v>
      </c>
      <c r="J7" s="214">
        <f t="shared" si="3"/>
        <v>0.33333333333333331</v>
      </c>
      <c r="K7" s="206"/>
      <c r="L7" s="192"/>
    </row>
    <row r="8" spans="1:12" x14ac:dyDescent="0.8">
      <c r="A8" s="223" t="s">
        <v>306</v>
      </c>
      <c r="B8" s="136">
        <v>23</v>
      </c>
      <c r="C8" s="136">
        <v>20</v>
      </c>
      <c r="D8" s="136">
        <v>20</v>
      </c>
      <c r="E8" s="136">
        <v>19</v>
      </c>
      <c r="F8" s="136">
        <v>17</v>
      </c>
      <c r="G8" s="214">
        <f t="shared" si="0"/>
        <v>0.86956521739130432</v>
      </c>
      <c r="H8" s="214">
        <f t="shared" si="1"/>
        <v>0.95</v>
      </c>
      <c r="I8" s="214">
        <f t="shared" si="2"/>
        <v>0.89473684210526316</v>
      </c>
      <c r="J8" s="214">
        <f t="shared" si="3"/>
        <v>0.73913043478260865</v>
      </c>
      <c r="K8" s="206"/>
      <c r="L8" s="192"/>
    </row>
    <row r="9" spans="1:12" x14ac:dyDescent="0.8">
      <c r="A9" s="223" t="s">
        <v>319</v>
      </c>
      <c r="B9" s="136">
        <v>2</v>
      </c>
      <c r="C9" s="136">
        <v>0</v>
      </c>
      <c r="D9" s="136">
        <v>0</v>
      </c>
      <c r="E9" s="136">
        <v>0</v>
      </c>
      <c r="F9" s="136">
        <v>0</v>
      </c>
      <c r="G9" s="214">
        <f t="shared" si="0"/>
        <v>0</v>
      </c>
      <c r="H9" s="214">
        <f t="shared" si="1"/>
        <v>0</v>
      </c>
      <c r="I9" s="214">
        <f t="shared" si="2"/>
        <v>0</v>
      </c>
      <c r="J9" s="214">
        <f t="shared" si="3"/>
        <v>0</v>
      </c>
      <c r="K9" s="206"/>
      <c r="L9" s="192"/>
    </row>
    <row r="10" spans="1:12" x14ac:dyDescent="0.8">
      <c r="A10" s="223" t="s">
        <v>307</v>
      </c>
      <c r="B10" s="136">
        <v>4</v>
      </c>
      <c r="C10" s="136">
        <v>2</v>
      </c>
      <c r="D10" s="136">
        <v>2</v>
      </c>
      <c r="E10" s="136">
        <v>2</v>
      </c>
      <c r="F10" s="136">
        <v>2</v>
      </c>
      <c r="G10" s="214">
        <f t="shared" si="0"/>
        <v>0.5</v>
      </c>
      <c r="H10" s="214">
        <f t="shared" si="1"/>
        <v>1</v>
      </c>
      <c r="I10" s="214">
        <f t="shared" si="2"/>
        <v>1</v>
      </c>
      <c r="J10" s="214">
        <f t="shared" si="3"/>
        <v>0.5</v>
      </c>
      <c r="K10" s="206"/>
      <c r="L10" s="192"/>
    </row>
    <row r="11" spans="1:12" ht="32" x14ac:dyDescent="0.8">
      <c r="A11" s="223" t="s">
        <v>308</v>
      </c>
      <c r="B11" s="201">
        <v>21</v>
      </c>
      <c r="C11" s="201">
        <v>27</v>
      </c>
      <c r="D11" s="201">
        <v>21</v>
      </c>
      <c r="E11" s="201">
        <v>16</v>
      </c>
      <c r="F11" s="201">
        <v>15</v>
      </c>
      <c r="G11" s="241">
        <f t="shared" si="0"/>
        <v>1.2857142857142858</v>
      </c>
      <c r="H11" s="241">
        <f t="shared" si="1"/>
        <v>0.76190476190476186</v>
      </c>
      <c r="I11" s="241">
        <f t="shared" si="2"/>
        <v>0.9375</v>
      </c>
      <c r="J11" s="241">
        <f t="shared" si="3"/>
        <v>0.7142857142857143</v>
      </c>
      <c r="K11" s="206"/>
      <c r="L11" s="192"/>
    </row>
    <row r="12" spans="1:12" x14ac:dyDescent="0.8">
      <c r="A12" s="223" t="s">
        <v>309</v>
      </c>
      <c r="B12" s="237">
        <v>28</v>
      </c>
      <c r="C12" s="237">
        <v>42</v>
      </c>
      <c r="D12" s="237">
        <v>38</v>
      </c>
      <c r="E12" s="237">
        <v>23</v>
      </c>
      <c r="F12" s="237">
        <v>20</v>
      </c>
      <c r="G12" s="246">
        <f t="shared" si="0"/>
        <v>1.5</v>
      </c>
      <c r="H12" s="246">
        <f t="shared" si="1"/>
        <v>0.60526315789473684</v>
      </c>
      <c r="I12" s="246">
        <f t="shared" si="2"/>
        <v>0.86956521739130432</v>
      </c>
      <c r="J12" s="246">
        <f t="shared" si="3"/>
        <v>0.7142857142857143</v>
      </c>
      <c r="K12" s="206"/>
      <c r="L12" s="192"/>
    </row>
    <row r="13" spans="1:12" x14ac:dyDescent="0.8">
      <c r="A13" s="223" t="s">
        <v>310</v>
      </c>
      <c r="B13" s="244">
        <v>27</v>
      </c>
      <c r="C13" s="244">
        <v>26</v>
      </c>
      <c r="D13" s="237">
        <v>23</v>
      </c>
      <c r="E13" s="237">
        <v>21</v>
      </c>
      <c r="F13" s="237">
        <v>21</v>
      </c>
      <c r="G13" s="246">
        <f t="shared" si="0"/>
        <v>0.96296296296296291</v>
      </c>
      <c r="H13" s="246">
        <f t="shared" si="1"/>
        <v>0.91304347826086951</v>
      </c>
      <c r="I13" s="246">
        <f t="shared" si="2"/>
        <v>1</v>
      </c>
      <c r="J13" s="246">
        <f t="shared" si="3"/>
        <v>0.77777777777777779</v>
      </c>
      <c r="K13" s="206"/>
      <c r="L13" s="192"/>
    </row>
    <row r="14" spans="1:12" x14ac:dyDescent="0.8">
      <c r="A14" s="223" t="s">
        <v>311</v>
      </c>
      <c r="B14" s="237">
        <v>28</v>
      </c>
      <c r="C14" s="237">
        <v>30</v>
      </c>
      <c r="D14" s="237">
        <v>29</v>
      </c>
      <c r="E14" s="237">
        <v>22</v>
      </c>
      <c r="F14" s="237">
        <v>20</v>
      </c>
      <c r="G14" s="246">
        <f t="shared" si="0"/>
        <v>1.0714285714285714</v>
      </c>
      <c r="H14" s="246">
        <f t="shared" si="1"/>
        <v>0.75862068965517238</v>
      </c>
      <c r="I14" s="246">
        <f t="shared" si="2"/>
        <v>0.90909090909090906</v>
      </c>
      <c r="J14" s="246">
        <f t="shared" si="3"/>
        <v>0.7142857142857143</v>
      </c>
      <c r="K14" s="206"/>
      <c r="L14" s="192"/>
    </row>
    <row r="15" spans="1:12" x14ac:dyDescent="0.8">
      <c r="A15" s="223" t="s">
        <v>312</v>
      </c>
      <c r="B15" s="237">
        <v>4</v>
      </c>
      <c r="C15" s="237">
        <v>5</v>
      </c>
      <c r="D15" s="237">
        <v>5</v>
      </c>
      <c r="E15" s="237">
        <v>5</v>
      </c>
      <c r="F15" s="237">
        <v>4</v>
      </c>
      <c r="G15" s="246">
        <f t="shared" si="0"/>
        <v>1.25</v>
      </c>
      <c r="H15" s="246">
        <f t="shared" si="1"/>
        <v>1</v>
      </c>
      <c r="I15" s="246">
        <f t="shared" si="2"/>
        <v>0.8</v>
      </c>
      <c r="J15" s="246">
        <f t="shared" si="3"/>
        <v>1</v>
      </c>
      <c r="K15" s="206"/>
      <c r="L15" s="192"/>
    </row>
    <row r="16" spans="1:12" ht="32" x14ac:dyDescent="0.8">
      <c r="A16" s="223" t="s">
        <v>313</v>
      </c>
      <c r="B16" s="237">
        <v>4</v>
      </c>
      <c r="C16" s="237">
        <v>1</v>
      </c>
      <c r="D16" s="237">
        <v>1</v>
      </c>
      <c r="E16" s="237">
        <v>1</v>
      </c>
      <c r="F16" s="237">
        <v>1</v>
      </c>
      <c r="G16" s="246">
        <f t="shared" si="0"/>
        <v>0.25</v>
      </c>
      <c r="H16" s="246">
        <f t="shared" si="1"/>
        <v>1</v>
      </c>
      <c r="I16" s="246">
        <f t="shared" si="2"/>
        <v>1</v>
      </c>
      <c r="J16" s="246">
        <f t="shared" si="3"/>
        <v>0.25</v>
      </c>
      <c r="K16" s="206"/>
      <c r="L16" s="192"/>
    </row>
    <row r="17" spans="1:12" x14ac:dyDescent="0.8">
      <c r="A17" s="223" t="s">
        <v>314</v>
      </c>
      <c r="B17" s="136">
        <v>3</v>
      </c>
      <c r="C17" s="136">
        <v>2</v>
      </c>
      <c r="D17" s="136">
        <v>2</v>
      </c>
      <c r="E17" s="136">
        <v>2</v>
      </c>
      <c r="F17" s="136">
        <v>2</v>
      </c>
      <c r="G17" s="214">
        <f t="shared" si="0"/>
        <v>0.66666666666666663</v>
      </c>
      <c r="H17" s="214">
        <f t="shared" si="1"/>
        <v>1</v>
      </c>
      <c r="I17" s="214">
        <f t="shared" si="2"/>
        <v>1</v>
      </c>
      <c r="J17" s="214">
        <f t="shared" si="3"/>
        <v>0.66666666666666663</v>
      </c>
      <c r="K17" s="206"/>
      <c r="L17" s="192"/>
    </row>
    <row r="18" spans="1:12" x14ac:dyDescent="0.8">
      <c r="A18" s="223" t="s">
        <v>315</v>
      </c>
      <c r="B18" s="136">
        <v>4</v>
      </c>
      <c r="C18" s="136">
        <v>2</v>
      </c>
      <c r="D18" s="136">
        <v>2</v>
      </c>
      <c r="E18" s="136">
        <v>2</v>
      </c>
      <c r="F18" s="136">
        <v>2</v>
      </c>
      <c r="G18" s="214">
        <f t="shared" si="0"/>
        <v>0.5</v>
      </c>
      <c r="H18" s="214">
        <f t="shared" si="1"/>
        <v>1</v>
      </c>
      <c r="I18" s="214">
        <f t="shared" si="2"/>
        <v>1</v>
      </c>
      <c r="J18" s="214">
        <f t="shared" si="3"/>
        <v>0.5</v>
      </c>
      <c r="K18" s="206"/>
      <c r="L18" s="192"/>
    </row>
    <row r="19" spans="1:12" x14ac:dyDescent="0.8">
      <c r="A19" s="223" t="s">
        <v>316</v>
      </c>
      <c r="B19" s="136">
        <v>23</v>
      </c>
      <c r="C19" s="136">
        <v>29</v>
      </c>
      <c r="D19" s="136">
        <v>27</v>
      </c>
      <c r="E19" s="136">
        <v>27</v>
      </c>
      <c r="F19" s="136">
        <v>27</v>
      </c>
      <c r="G19" s="214">
        <f t="shared" si="0"/>
        <v>1.2608695652173914</v>
      </c>
      <c r="H19" s="214">
        <f t="shared" si="1"/>
        <v>1</v>
      </c>
      <c r="I19" s="214">
        <f t="shared" si="2"/>
        <v>1</v>
      </c>
      <c r="J19" s="214">
        <f t="shared" si="3"/>
        <v>1.173913043478261</v>
      </c>
      <c r="K19" s="206"/>
      <c r="L19" s="192"/>
    </row>
    <row r="20" spans="1:12" x14ac:dyDescent="0.8">
      <c r="A20" s="223" t="s">
        <v>317</v>
      </c>
      <c r="B20" s="136">
        <v>31</v>
      </c>
      <c r="C20" s="136">
        <v>43</v>
      </c>
      <c r="D20" s="136">
        <v>33</v>
      </c>
      <c r="E20" s="136">
        <v>24</v>
      </c>
      <c r="F20" s="136">
        <v>20</v>
      </c>
      <c r="G20" s="214">
        <f t="shared" si="0"/>
        <v>1.3870967741935485</v>
      </c>
      <c r="H20" s="214">
        <f t="shared" si="1"/>
        <v>0.72727272727272729</v>
      </c>
      <c r="I20" s="214">
        <f t="shared" si="2"/>
        <v>0.83333333333333337</v>
      </c>
      <c r="J20" s="214">
        <f t="shared" si="3"/>
        <v>0.64516129032258063</v>
      </c>
      <c r="K20" s="193"/>
      <c r="L20" s="192"/>
    </row>
    <row r="21" spans="1:12" x14ac:dyDescent="0.8">
      <c r="A21" s="223" t="s">
        <v>318</v>
      </c>
      <c r="B21" s="136">
        <v>5</v>
      </c>
      <c r="C21" s="136">
        <v>7</v>
      </c>
      <c r="D21" s="136">
        <v>6</v>
      </c>
      <c r="E21" s="136">
        <v>6</v>
      </c>
      <c r="F21" s="136">
        <v>6</v>
      </c>
      <c r="G21" s="214">
        <f t="shared" si="0"/>
        <v>1.4</v>
      </c>
      <c r="H21" s="214">
        <f t="shared" si="1"/>
        <v>1</v>
      </c>
      <c r="I21" s="214">
        <f t="shared" si="2"/>
        <v>1</v>
      </c>
      <c r="J21" s="214">
        <f t="shared" si="3"/>
        <v>1.2</v>
      </c>
      <c r="K21" s="206"/>
      <c r="L21" s="192"/>
    </row>
    <row r="22" spans="1:12" x14ac:dyDescent="0.8">
      <c r="A22" s="154" t="s">
        <v>54</v>
      </c>
      <c r="B22" s="147">
        <f>SUM(B4:B21)</f>
        <v>233</v>
      </c>
      <c r="C22" s="147">
        <f>SUM(C4:C21)</f>
        <v>269</v>
      </c>
      <c r="D22" s="147">
        <f>SUM(D4:D21)</f>
        <v>236</v>
      </c>
      <c r="E22" s="147">
        <f>SUM(E4:E21)</f>
        <v>189</v>
      </c>
      <c r="F22" s="147">
        <f>SUM(F4:F21)</f>
        <v>174</v>
      </c>
      <c r="G22" s="214">
        <f t="shared" ref="G22" si="4">IFERROR(C22/B22,0)</f>
        <v>1.1545064377682404</v>
      </c>
      <c r="H22" s="214">
        <f t="shared" ref="H22" si="5">IFERROR(E22/D22,0)</f>
        <v>0.80084745762711862</v>
      </c>
      <c r="I22" s="214">
        <f t="shared" ref="I22" si="6">IFERROR(F22/E22,0)</f>
        <v>0.92063492063492058</v>
      </c>
      <c r="J22" s="214">
        <f t="shared" ref="J22" si="7">IFERROR(F22/B22,0)</f>
        <v>0.74678111587982832</v>
      </c>
      <c r="K22" s="206"/>
      <c r="L22" s="192"/>
    </row>
    <row r="23" spans="1:12" x14ac:dyDescent="0.8">
      <c r="A23" s="193"/>
      <c r="B23" s="192"/>
      <c r="C23" s="192"/>
      <c r="D23" s="192"/>
      <c r="E23" s="192"/>
      <c r="F23" s="192"/>
      <c r="G23" s="192"/>
      <c r="H23" s="192"/>
      <c r="I23" s="192"/>
      <c r="J23" s="192"/>
      <c r="K23" s="206"/>
      <c r="L23" s="192"/>
    </row>
    <row r="24" spans="1:12" ht="16.75" thickBot="1" x14ac:dyDescent="0.95">
      <c r="A24" s="405" t="s">
        <v>53</v>
      </c>
      <c r="B24" s="405"/>
      <c r="C24" s="405"/>
      <c r="D24" s="405"/>
      <c r="E24" s="405"/>
      <c r="F24" s="405"/>
      <c r="G24" s="405"/>
      <c r="H24" s="405"/>
      <c r="I24" s="405"/>
      <c r="J24" s="405"/>
      <c r="K24" s="206"/>
      <c r="L24" s="192"/>
    </row>
    <row r="25" spans="1:12" ht="32.75" thickBot="1" x14ac:dyDescent="0.95">
      <c r="A25" s="196" t="s">
        <v>72</v>
      </c>
      <c r="B25" s="197" t="s">
        <v>73</v>
      </c>
      <c r="C25" s="197" t="s">
        <v>74</v>
      </c>
      <c r="D25" s="219" t="s">
        <v>75</v>
      </c>
      <c r="E25" s="219" t="s">
        <v>76</v>
      </c>
      <c r="F25" s="219" t="s">
        <v>77</v>
      </c>
      <c r="G25" s="197" t="s">
        <v>78</v>
      </c>
      <c r="H25" s="197" t="s">
        <v>79</v>
      </c>
      <c r="I25" s="197" t="s">
        <v>80</v>
      </c>
      <c r="J25" s="242" t="s">
        <v>81</v>
      </c>
      <c r="K25" s="206"/>
      <c r="L25" s="192"/>
    </row>
    <row r="26" spans="1:12" x14ac:dyDescent="0.8">
      <c r="A26" s="222" t="s">
        <v>300</v>
      </c>
      <c r="B26" s="142">
        <v>10</v>
      </c>
      <c r="C26" s="142">
        <v>1</v>
      </c>
      <c r="D26" s="142">
        <v>1</v>
      </c>
      <c r="E26" s="142">
        <v>0</v>
      </c>
      <c r="F26" s="142">
        <v>0</v>
      </c>
      <c r="G26" s="212">
        <f>IFERROR(C26/B26,0)</f>
        <v>0.1</v>
      </c>
      <c r="H26" s="212">
        <f>IFERROR(E26/D26,0)</f>
        <v>0</v>
      </c>
      <c r="I26" s="212">
        <f>IFERROR(F26/E26,0)</f>
        <v>0</v>
      </c>
      <c r="J26" s="212">
        <f>IFERROR(F26/B26,0)</f>
        <v>0</v>
      </c>
      <c r="K26" s="206"/>
      <c r="L26" s="192"/>
    </row>
    <row r="27" spans="1:12" ht="20.25" customHeight="1" x14ac:dyDescent="0.8">
      <c r="A27" s="223" t="s">
        <v>302</v>
      </c>
      <c r="B27" s="136">
        <v>5</v>
      </c>
      <c r="C27" s="136">
        <v>0</v>
      </c>
      <c r="D27" s="136">
        <v>0</v>
      </c>
      <c r="E27" s="136">
        <v>0</v>
      </c>
      <c r="F27" s="136">
        <v>0</v>
      </c>
      <c r="G27" s="214">
        <f t="shared" ref="G27:G37" si="8">IFERROR(C27/B27,0)</f>
        <v>0</v>
      </c>
      <c r="H27" s="214">
        <f t="shared" ref="H27:H37" si="9">IFERROR(E27/D27,0)</f>
        <v>0</v>
      </c>
      <c r="I27" s="214">
        <f t="shared" ref="I27:I37" si="10">IFERROR(F27/E27,0)</f>
        <v>0</v>
      </c>
      <c r="J27" s="214">
        <f t="shared" ref="J27:J37" si="11">IFERROR(F27/B27,0)</f>
        <v>0</v>
      </c>
      <c r="K27" s="206"/>
      <c r="L27" s="192"/>
    </row>
    <row r="28" spans="1:12" x14ac:dyDescent="0.8">
      <c r="A28" s="223" t="s">
        <v>303</v>
      </c>
      <c r="B28" s="136">
        <v>3</v>
      </c>
      <c r="C28" s="136">
        <v>1</v>
      </c>
      <c r="D28" s="136">
        <v>1</v>
      </c>
      <c r="E28" s="136">
        <v>1</v>
      </c>
      <c r="F28" s="136">
        <v>1</v>
      </c>
      <c r="G28" s="214">
        <f t="shared" si="8"/>
        <v>0.33333333333333331</v>
      </c>
      <c r="H28" s="214">
        <f t="shared" si="9"/>
        <v>1</v>
      </c>
      <c r="I28" s="214">
        <f t="shared" si="10"/>
        <v>1</v>
      </c>
      <c r="J28" s="214">
        <f t="shared" si="11"/>
        <v>0.33333333333333331</v>
      </c>
      <c r="K28" s="206"/>
      <c r="L28" s="192"/>
    </row>
    <row r="29" spans="1:12" x14ac:dyDescent="0.8">
      <c r="A29" s="223" t="s">
        <v>304</v>
      </c>
      <c r="B29" s="136">
        <v>15</v>
      </c>
      <c r="C29" s="136">
        <v>3</v>
      </c>
      <c r="D29" s="136">
        <v>3</v>
      </c>
      <c r="E29" s="136">
        <v>3</v>
      </c>
      <c r="F29" s="136">
        <v>3</v>
      </c>
      <c r="G29" s="214">
        <f t="shared" si="8"/>
        <v>0.2</v>
      </c>
      <c r="H29" s="214">
        <f t="shared" si="9"/>
        <v>1</v>
      </c>
      <c r="I29" s="214">
        <f t="shared" si="10"/>
        <v>1</v>
      </c>
      <c r="J29" s="214">
        <f t="shared" si="11"/>
        <v>0.2</v>
      </c>
      <c r="K29" s="204"/>
    </row>
    <row r="30" spans="1:12" ht="19.5" customHeight="1" x14ac:dyDescent="0.8">
      <c r="A30" s="223" t="s">
        <v>306</v>
      </c>
      <c r="B30" s="136">
        <v>4</v>
      </c>
      <c r="C30" s="136">
        <v>6</v>
      </c>
      <c r="D30" s="136">
        <v>6</v>
      </c>
      <c r="E30" s="136">
        <v>6</v>
      </c>
      <c r="F30" s="136">
        <v>4</v>
      </c>
      <c r="G30" s="214">
        <f t="shared" si="8"/>
        <v>1.5</v>
      </c>
      <c r="H30" s="214">
        <f t="shared" si="9"/>
        <v>1</v>
      </c>
      <c r="I30" s="214">
        <f t="shared" si="10"/>
        <v>0.66666666666666663</v>
      </c>
      <c r="J30" s="214">
        <f t="shared" si="11"/>
        <v>1</v>
      </c>
      <c r="K30" s="204"/>
    </row>
    <row r="31" spans="1:12" ht="20.25" customHeight="1" x14ac:dyDescent="0.8">
      <c r="A31" s="223" t="s">
        <v>319</v>
      </c>
      <c r="B31" s="136">
        <v>2</v>
      </c>
      <c r="C31" s="136">
        <v>0</v>
      </c>
      <c r="D31" s="136">
        <v>0</v>
      </c>
      <c r="E31" s="136">
        <v>0</v>
      </c>
      <c r="F31" s="136">
        <v>0</v>
      </c>
      <c r="G31" s="214">
        <f t="shared" si="8"/>
        <v>0</v>
      </c>
      <c r="H31" s="214">
        <f t="shared" si="9"/>
        <v>0</v>
      </c>
      <c r="I31" s="214">
        <f t="shared" si="10"/>
        <v>0</v>
      </c>
      <c r="J31" s="214">
        <f t="shared" si="11"/>
        <v>0</v>
      </c>
      <c r="K31" s="204"/>
    </row>
    <row r="32" spans="1:12" ht="19.5" customHeight="1" x14ac:dyDescent="0.8">
      <c r="A32" s="223" t="s">
        <v>307</v>
      </c>
      <c r="B32" s="136">
        <v>3</v>
      </c>
      <c r="C32" s="136">
        <v>0</v>
      </c>
      <c r="D32" s="136">
        <v>0</v>
      </c>
      <c r="E32" s="136">
        <v>0</v>
      </c>
      <c r="F32" s="136">
        <v>0</v>
      </c>
      <c r="G32" s="214">
        <f t="shared" si="8"/>
        <v>0</v>
      </c>
      <c r="H32" s="214">
        <f t="shared" si="9"/>
        <v>0</v>
      </c>
      <c r="I32" s="214">
        <f t="shared" si="10"/>
        <v>0</v>
      </c>
      <c r="J32" s="214">
        <f t="shared" si="11"/>
        <v>0</v>
      </c>
      <c r="K32" s="204"/>
    </row>
    <row r="33" spans="1:11" ht="32" x14ac:dyDescent="0.8">
      <c r="A33" s="223" t="s">
        <v>308</v>
      </c>
      <c r="B33" s="237">
        <v>13</v>
      </c>
      <c r="C33" s="237">
        <v>7</v>
      </c>
      <c r="D33" s="237">
        <v>7</v>
      </c>
      <c r="E33" s="237">
        <v>4</v>
      </c>
      <c r="F33" s="237">
        <v>4</v>
      </c>
      <c r="G33" s="246">
        <f t="shared" si="8"/>
        <v>0.53846153846153844</v>
      </c>
      <c r="H33" s="246">
        <f t="shared" si="9"/>
        <v>0.5714285714285714</v>
      </c>
      <c r="I33" s="246">
        <f t="shared" si="10"/>
        <v>1</v>
      </c>
      <c r="J33" s="246">
        <f t="shared" si="11"/>
        <v>0.30769230769230771</v>
      </c>
      <c r="K33" s="204"/>
    </row>
    <row r="34" spans="1:11" ht="21.75" customHeight="1" x14ac:dyDescent="0.8">
      <c r="A34" s="223" t="s">
        <v>309</v>
      </c>
      <c r="B34" s="237">
        <v>18</v>
      </c>
      <c r="C34" s="237">
        <v>2</v>
      </c>
      <c r="D34" s="237">
        <v>2</v>
      </c>
      <c r="E34" s="237">
        <v>2</v>
      </c>
      <c r="F34" s="237">
        <v>0</v>
      </c>
      <c r="G34" s="246">
        <f t="shared" si="8"/>
        <v>0.1111111111111111</v>
      </c>
      <c r="H34" s="246">
        <f t="shared" si="9"/>
        <v>1</v>
      </c>
      <c r="I34" s="246">
        <f t="shared" si="10"/>
        <v>0</v>
      </c>
      <c r="J34" s="246">
        <f t="shared" si="11"/>
        <v>0</v>
      </c>
      <c r="K34" s="204"/>
    </row>
    <row r="35" spans="1:11" x14ac:dyDescent="0.8">
      <c r="A35" s="223" t="s">
        <v>310</v>
      </c>
      <c r="B35" s="244">
        <v>5</v>
      </c>
      <c r="C35" s="244">
        <v>2</v>
      </c>
      <c r="D35" s="237">
        <v>2</v>
      </c>
      <c r="E35" s="237">
        <v>2</v>
      </c>
      <c r="F35" s="237">
        <v>2</v>
      </c>
      <c r="G35" s="246">
        <f t="shared" si="8"/>
        <v>0.4</v>
      </c>
      <c r="H35" s="246">
        <f t="shared" si="9"/>
        <v>1</v>
      </c>
      <c r="I35" s="246">
        <f t="shared" si="10"/>
        <v>1</v>
      </c>
      <c r="J35" s="246">
        <f t="shared" si="11"/>
        <v>0.4</v>
      </c>
      <c r="K35" s="204"/>
    </row>
    <row r="36" spans="1:11" x14ac:dyDescent="0.8">
      <c r="A36" s="223" t="s">
        <v>311</v>
      </c>
      <c r="B36" s="136">
        <v>18</v>
      </c>
      <c r="C36" s="136">
        <v>5</v>
      </c>
      <c r="D36" s="136">
        <v>5</v>
      </c>
      <c r="E36" s="136">
        <v>5</v>
      </c>
      <c r="F36" s="136">
        <v>5</v>
      </c>
      <c r="G36" s="214">
        <f t="shared" si="8"/>
        <v>0.27777777777777779</v>
      </c>
      <c r="H36" s="214">
        <f t="shared" si="9"/>
        <v>1</v>
      </c>
      <c r="I36" s="214">
        <f t="shared" si="10"/>
        <v>1</v>
      </c>
      <c r="J36" s="214">
        <f t="shared" si="11"/>
        <v>0.27777777777777779</v>
      </c>
      <c r="K36" s="204"/>
    </row>
    <row r="37" spans="1:11" x14ac:dyDescent="0.8">
      <c r="A37" s="223" t="s">
        <v>312</v>
      </c>
      <c r="B37" s="136">
        <v>3</v>
      </c>
      <c r="C37" s="136">
        <v>2</v>
      </c>
      <c r="D37" s="136">
        <v>2</v>
      </c>
      <c r="E37" s="136">
        <v>1</v>
      </c>
      <c r="F37" s="136">
        <v>1</v>
      </c>
      <c r="G37" s="214">
        <f t="shared" si="8"/>
        <v>0.66666666666666663</v>
      </c>
      <c r="H37" s="214">
        <f t="shared" si="9"/>
        <v>0.5</v>
      </c>
      <c r="I37" s="214">
        <f t="shared" si="10"/>
        <v>1</v>
      </c>
      <c r="J37" s="214">
        <f t="shared" si="11"/>
        <v>0.33333333333333331</v>
      </c>
      <c r="K37" s="204"/>
    </row>
    <row r="38" spans="1:11" ht="32" x14ac:dyDescent="0.8">
      <c r="A38" s="223" t="s">
        <v>313</v>
      </c>
      <c r="B38" s="136">
        <v>3</v>
      </c>
      <c r="C38" s="136">
        <v>1</v>
      </c>
      <c r="D38" s="136">
        <v>1</v>
      </c>
      <c r="E38" s="136">
        <v>1</v>
      </c>
      <c r="F38" s="136">
        <v>1</v>
      </c>
      <c r="G38" s="214">
        <f t="shared" ref="G38:G44" si="12">IFERROR(C38/B38,0)</f>
        <v>0.33333333333333331</v>
      </c>
      <c r="H38" s="214">
        <f t="shared" ref="H38:H44" si="13">IFERROR(E38/D38,0)</f>
        <v>1</v>
      </c>
      <c r="I38" s="214">
        <f t="shared" ref="I38:I44" si="14">IFERROR(F38/E38,0)</f>
        <v>1</v>
      </c>
      <c r="J38" s="214">
        <f t="shared" ref="J38:J44" si="15">IFERROR(F38/B38,0)</f>
        <v>0.33333333333333331</v>
      </c>
      <c r="K38" s="204"/>
    </row>
    <row r="39" spans="1:11" x14ac:dyDescent="0.8">
      <c r="A39" s="223" t="s">
        <v>314</v>
      </c>
      <c r="B39" s="136">
        <v>2</v>
      </c>
      <c r="C39" s="136">
        <v>0</v>
      </c>
      <c r="D39" s="136">
        <v>0</v>
      </c>
      <c r="E39" s="136">
        <v>0</v>
      </c>
      <c r="F39" s="136">
        <v>0</v>
      </c>
      <c r="G39" s="214">
        <f t="shared" si="12"/>
        <v>0</v>
      </c>
      <c r="H39" s="214">
        <f t="shared" si="13"/>
        <v>0</v>
      </c>
      <c r="I39" s="214">
        <f t="shared" si="14"/>
        <v>0</v>
      </c>
      <c r="J39" s="214">
        <f t="shared" si="15"/>
        <v>0</v>
      </c>
      <c r="K39" s="204"/>
    </row>
    <row r="40" spans="1:11" x14ac:dyDescent="0.8">
      <c r="A40" s="223" t="s">
        <v>315</v>
      </c>
      <c r="B40" s="136">
        <v>10</v>
      </c>
      <c r="C40" s="136">
        <v>5</v>
      </c>
      <c r="D40" s="136">
        <v>2</v>
      </c>
      <c r="E40" s="136">
        <v>2</v>
      </c>
      <c r="F40" s="136">
        <v>2</v>
      </c>
      <c r="G40" s="214">
        <f t="shared" si="12"/>
        <v>0.5</v>
      </c>
      <c r="H40" s="214">
        <f t="shared" si="13"/>
        <v>1</v>
      </c>
      <c r="I40" s="214">
        <f t="shared" si="14"/>
        <v>1</v>
      </c>
      <c r="J40" s="214">
        <f t="shared" si="15"/>
        <v>0.2</v>
      </c>
      <c r="K40" s="204"/>
    </row>
    <row r="41" spans="1:11" x14ac:dyDescent="0.8">
      <c r="A41" s="223" t="s">
        <v>316</v>
      </c>
      <c r="B41" s="136">
        <v>16</v>
      </c>
      <c r="C41" s="136">
        <v>4</v>
      </c>
      <c r="D41" s="136">
        <v>4</v>
      </c>
      <c r="E41" s="136">
        <v>4</v>
      </c>
      <c r="F41" s="136">
        <v>3</v>
      </c>
      <c r="G41" s="214">
        <f t="shared" si="12"/>
        <v>0.25</v>
      </c>
      <c r="H41" s="214">
        <f t="shared" si="13"/>
        <v>1</v>
      </c>
      <c r="I41" s="214">
        <f t="shared" si="14"/>
        <v>0.75</v>
      </c>
      <c r="J41" s="214">
        <f t="shared" si="15"/>
        <v>0.1875</v>
      </c>
      <c r="K41" s="204"/>
    </row>
    <row r="42" spans="1:11" x14ac:dyDescent="0.8">
      <c r="A42" s="223" t="s">
        <v>317</v>
      </c>
      <c r="B42" s="136">
        <v>23</v>
      </c>
      <c r="C42" s="136">
        <v>10</v>
      </c>
      <c r="D42" s="136">
        <v>9</v>
      </c>
      <c r="E42" s="136">
        <v>7</v>
      </c>
      <c r="F42" s="136">
        <v>7</v>
      </c>
      <c r="G42" s="214">
        <f t="shared" si="12"/>
        <v>0.43478260869565216</v>
      </c>
      <c r="H42" s="214">
        <f t="shared" si="13"/>
        <v>0.77777777777777779</v>
      </c>
      <c r="I42" s="214">
        <f t="shared" si="14"/>
        <v>1</v>
      </c>
      <c r="J42" s="214">
        <f t="shared" si="15"/>
        <v>0.30434782608695654</v>
      </c>
      <c r="K42" s="204"/>
    </row>
    <row r="43" spans="1:11" x14ac:dyDescent="0.8">
      <c r="A43" s="223" t="s">
        <v>318</v>
      </c>
      <c r="B43" s="136">
        <v>3</v>
      </c>
      <c r="C43" s="136">
        <v>1</v>
      </c>
      <c r="D43" s="136">
        <v>1</v>
      </c>
      <c r="E43" s="136">
        <v>1</v>
      </c>
      <c r="F43" s="136">
        <v>1</v>
      </c>
      <c r="G43" s="214">
        <f t="shared" si="12"/>
        <v>0.33333333333333331</v>
      </c>
      <c r="H43" s="214">
        <f t="shared" si="13"/>
        <v>1</v>
      </c>
      <c r="I43" s="214">
        <f t="shared" si="14"/>
        <v>1</v>
      </c>
      <c r="J43" s="214">
        <f t="shared" si="15"/>
        <v>0.33333333333333331</v>
      </c>
      <c r="K43" s="204"/>
    </row>
    <row r="44" spans="1:11" x14ac:dyDescent="0.8">
      <c r="A44" s="154" t="s">
        <v>54</v>
      </c>
      <c r="B44" s="147">
        <f>SUM(B26:B43)</f>
        <v>156</v>
      </c>
      <c r="C44" s="147">
        <f>SUM(C26:C43)</f>
        <v>50</v>
      </c>
      <c r="D44" s="147">
        <f>SUM(D26:D43)</f>
        <v>46</v>
      </c>
      <c r="E44" s="147">
        <f>SUM(E26:E43)</f>
        <v>39</v>
      </c>
      <c r="F44" s="147">
        <f>SUM(F26:F43)</f>
        <v>34</v>
      </c>
      <c r="G44" s="214">
        <f t="shared" si="12"/>
        <v>0.32051282051282054</v>
      </c>
      <c r="H44" s="214">
        <f t="shared" si="13"/>
        <v>0.84782608695652173</v>
      </c>
      <c r="I44" s="214">
        <f t="shared" si="14"/>
        <v>0.87179487179487181</v>
      </c>
      <c r="J44" s="214">
        <f t="shared" si="15"/>
        <v>0.21794871794871795</v>
      </c>
      <c r="K44" s="204"/>
    </row>
    <row r="45" spans="1:11" x14ac:dyDescent="0.8">
      <c r="K45" s="204"/>
    </row>
    <row r="46" spans="1:11" ht="16.75" thickBot="1" x14ac:dyDescent="0.95">
      <c r="A46" s="408" t="s">
        <v>88</v>
      </c>
      <c r="B46" s="409"/>
      <c r="C46" s="409"/>
      <c r="D46" s="409"/>
      <c r="E46" s="410"/>
      <c r="K46" s="204"/>
    </row>
    <row r="47" spans="1:11" ht="64.75" thickBot="1" x14ac:dyDescent="0.95">
      <c r="A47" s="227" t="s">
        <v>72</v>
      </c>
      <c r="B47" s="228" t="s">
        <v>74</v>
      </c>
      <c r="C47" s="164" t="s">
        <v>75</v>
      </c>
      <c r="D47" s="164" t="s">
        <v>76</v>
      </c>
      <c r="E47" s="164" t="s">
        <v>77</v>
      </c>
      <c r="F47" s="228" t="s">
        <v>83</v>
      </c>
      <c r="G47" s="228" t="s">
        <v>84</v>
      </c>
      <c r="H47" s="228" t="s">
        <v>85</v>
      </c>
      <c r="I47" s="229" t="s">
        <v>86</v>
      </c>
      <c r="K47" s="204"/>
    </row>
    <row r="48" spans="1:11" x14ac:dyDescent="0.8">
      <c r="A48" s="222" t="s">
        <v>300</v>
      </c>
      <c r="B48" s="142">
        <v>12</v>
      </c>
      <c r="C48" s="142">
        <v>9</v>
      </c>
      <c r="D48" s="142">
        <v>4</v>
      </c>
      <c r="E48" s="142">
        <v>4</v>
      </c>
      <c r="F48" s="230">
        <f t="shared" ref="F48:F66" si="16">+IFERROR(B48/(C4+C26),0)*100</f>
        <v>60</v>
      </c>
      <c r="G48" s="230">
        <f t="shared" ref="G48:G66" si="17">+IFERROR(C48/(D4+D26),0)*100</f>
        <v>52.941176470588239</v>
      </c>
      <c r="H48" s="230">
        <f t="shared" ref="H48:H66" si="18">+IFERROR(D48/(E4+E26),0)*100</f>
        <v>44.444444444444443</v>
      </c>
      <c r="I48" s="230">
        <f t="shared" ref="I48:I66" si="19">+IFERROR(E48/(F4+F26),0)*100</f>
        <v>50</v>
      </c>
      <c r="K48" s="204"/>
    </row>
    <row r="49" spans="1:11" x14ac:dyDescent="0.8">
      <c r="A49" s="223" t="s">
        <v>302</v>
      </c>
      <c r="B49" s="136">
        <v>2</v>
      </c>
      <c r="C49" s="136">
        <v>2</v>
      </c>
      <c r="D49" s="136">
        <v>2</v>
      </c>
      <c r="E49" s="136">
        <v>2</v>
      </c>
      <c r="F49" s="231">
        <f t="shared" si="16"/>
        <v>100</v>
      </c>
      <c r="G49" s="231">
        <f t="shared" si="17"/>
        <v>100</v>
      </c>
      <c r="H49" s="231">
        <f t="shared" si="18"/>
        <v>100</v>
      </c>
      <c r="I49" s="231">
        <f t="shared" si="19"/>
        <v>100</v>
      </c>
      <c r="K49" s="204"/>
    </row>
    <row r="50" spans="1:11" x14ac:dyDescent="0.8">
      <c r="A50" s="223" t="s">
        <v>303</v>
      </c>
      <c r="B50" s="136">
        <v>6</v>
      </c>
      <c r="C50" s="136">
        <v>6</v>
      </c>
      <c r="D50" s="136">
        <v>5</v>
      </c>
      <c r="E50" s="136">
        <v>5</v>
      </c>
      <c r="F50" s="231">
        <f t="shared" si="16"/>
        <v>75</v>
      </c>
      <c r="G50" s="231">
        <f t="shared" si="17"/>
        <v>75</v>
      </c>
      <c r="H50" s="231">
        <f t="shared" si="18"/>
        <v>71.428571428571431</v>
      </c>
      <c r="I50" s="231">
        <f t="shared" si="19"/>
        <v>83.333333333333343</v>
      </c>
      <c r="K50" s="204"/>
    </row>
    <row r="51" spans="1:11" x14ac:dyDescent="0.8">
      <c r="A51" s="223" t="s">
        <v>304</v>
      </c>
      <c r="B51" s="136">
        <v>3</v>
      </c>
      <c r="C51" s="136">
        <v>3</v>
      </c>
      <c r="D51" s="136">
        <v>3</v>
      </c>
      <c r="E51" s="136">
        <v>3</v>
      </c>
      <c r="F51" s="231">
        <f t="shared" si="16"/>
        <v>37.5</v>
      </c>
      <c r="G51" s="231">
        <f t="shared" si="17"/>
        <v>60</v>
      </c>
      <c r="H51" s="231">
        <f t="shared" si="18"/>
        <v>60</v>
      </c>
      <c r="I51" s="231">
        <f t="shared" si="19"/>
        <v>60</v>
      </c>
      <c r="K51" s="204"/>
    </row>
    <row r="52" spans="1:11" x14ac:dyDescent="0.8">
      <c r="A52" s="223" t="s">
        <v>306</v>
      </c>
      <c r="B52" s="136">
        <v>16</v>
      </c>
      <c r="C52" s="136">
        <v>16</v>
      </c>
      <c r="D52" s="136">
        <v>15</v>
      </c>
      <c r="E52" s="136">
        <v>13</v>
      </c>
      <c r="F52" s="231">
        <f t="shared" si="16"/>
        <v>61.53846153846154</v>
      </c>
      <c r="G52" s="231">
        <f t="shared" si="17"/>
        <v>61.53846153846154</v>
      </c>
      <c r="H52" s="231">
        <f t="shared" si="18"/>
        <v>60</v>
      </c>
      <c r="I52" s="231">
        <f t="shared" si="19"/>
        <v>61.904761904761905</v>
      </c>
      <c r="K52" s="204"/>
    </row>
    <row r="53" spans="1:11" x14ac:dyDescent="0.8">
      <c r="A53" s="223" t="s">
        <v>319</v>
      </c>
      <c r="B53" s="136">
        <v>0</v>
      </c>
      <c r="C53" s="136">
        <v>0</v>
      </c>
      <c r="D53" s="136">
        <v>0</v>
      </c>
      <c r="E53" s="136">
        <v>0</v>
      </c>
      <c r="F53" s="231">
        <f t="shared" si="16"/>
        <v>0</v>
      </c>
      <c r="G53" s="231">
        <f t="shared" si="17"/>
        <v>0</v>
      </c>
      <c r="H53" s="231">
        <f t="shared" si="18"/>
        <v>0</v>
      </c>
      <c r="I53" s="231">
        <f t="shared" si="19"/>
        <v>0</v>
      </c>
      <c r="K53" s="204"/>
    </row>
    <row r="54" spans="1:11" x14ac:dyDescent="0.8">
      <c r="A54" s="223" t="s">
        <v>307</v>
      </c>
      <c r="B54" s="136">
        <v>2</v>
      </c>
      <c r="C54" s="136">
        <v>2</v>
      </c>
      <c r="D54" s="136">
        <v>2</v>
      </c>
      <c r="E54" s="136">
        <v>2</v>
      </c>
      <c r="F54" s="231">
        <f t="shared" si="16"/>
        <v>100</v>
      </c>
      <c r="G54" s="231">
        <f t="shared" si="17"/>
        <v>100</v>
      </c>
      <c r="H54" s="231">
        <f t="shared" si="18"/>
        <v>100</v>
      </c>
      <c r="I54" s="231">
        <f t="shared" si="19"/>
        <v>100</v>
      </c>
      <c r="K54" s="204"/>
    </row>
    <row r="55" spans="1:11" ht="32" x14ac:dyDescent="0.8">
      <c r="A55" s="223" t="s">
        <v>308</v>
      </c>
      <c r="B55" s="237">
        <v>23</v>
      </c>
      <c r="C55" s="237">
        <v>21</v>
      </c>
      <c r="D55" s="237">
        <v>15</v>
      </c>
      <c r="E55" s="237">
        <v>15</v>
      </c>
      <c r="F55" s="238">
        <f t="shared" si="16"/>
        <v>67.64705882352942</v>
      </c>
      <c r="G55" s="238">
        <f t="shared" si="17"/>
        <v>75</v>
      </c>
      <c r="H55" s="238">
        <f t="shared" si="18"/>
        <v>75</v>
      </c>
      <c r="I55" s="239">
        <f t="shared" si="19"/>
        <v>78.94736842105263</v>
      </c>
      <c r="K55" s="204"/>
    </row>
    <row r="56" spans="1:11" x14ac:dyDescent="0.8">
      <c r="A56" s="223" t="s">
        <v>309</v>
      </c>
      <c r="B56" s="244">
        <v>25</v>
      </c>
      <c r="C56" s="237">
        <v>22</v>
      </c>
      <c r="D56" s="237">
        <v>19</v>
      </c>
      <c r="E56" s="237">
        <v>16</v>
      </c>
      <c r="F56" s="238">
        <f t="shared" si="16"/>
        <v>56.81818181818182</v>
      </c>
      <c r="G56" s="238">
        <f t="shared" si="17"/>
        <v>55.000000000000007</v>
      </c>
      <c r="H56" s="238">
        <f t="shared" si="18"/>
        <v>76</v>
      </c>
      <c r="I56" s="239">
        <f t="shared" si="19"/>
        <v>80</v>
      </c>
      <c r="K56" s="204"/>
    </row>
    <row r="57" spans="1:11" x14ac:dyDescent="0.8">
      <c r="A57" s="223" t="s">
        <v>310</v>
      </c>
      <c r="B57" s="237">
        <v>17</v>
      </c>
      <c r="C57" s="237">
        <v>14</v>
      </c>
      <c r="D57" s="237">
        <v>13</v>
      </c>
      <c r="E57" s="237">
        <v>13</v>
      </c>
      <c r="F57" s="238">
        <f t="shared" si="16"/>
        <v>60.714285714285708</v>
      </c>
      <c r="G57" s="238">
        <f t="shared" si="17"/>
        <v>56.000000000000007</v>
      </c>
      <c r="H57" s="238">
        <f t="shared" si="18"/>
        <v>56.521739130434781</v>
      </c>
      <c r="I57" s="239">
        <f t="shared" si="19"/>
        <v>56.521739130434781</v>
      </c>
      <c r="K57" s="204"/>
    </row>
    <row r="58" spans="1:11" x14ac:dyDescent="0.8">
      <c r="A58" s="223" t="s">
        <v>311</v>
      </c>
      <c r="B58" s="237">
        <v>32</v>
      </c>
      <c r="C58" s="237">
        <v>31</v>
      </c>
      <c r="D58" s="237">
        <v>26</v>
      </c>
      <c r="E58" s="237">
        <v>24</v>
      </c>
      <c r="F58" s="238">
        <f t="shared" si="16"/>
        <v>91.428571428571431</v>
      </c>
      <c r="G58" s="238">
        <f t="shared" si="17"/>
        <v>91.17647058823529</v>
      </c>
      <c r="H58" s="238">
        <f t="shared" si="18"/>
        <v>96.296296296296291</v>
      </c>
      <c r="I58" s="239">
        <f t="shared" si="19"/>
        <v>96</v>
      </c>
      <c r="K58" s="204"/>
    </row>
    <row r="59" spans="1:11" x14ac:dyDescent="0.8">
      <c r="A59" s="223" t="s">
        <v>312</v>
      </c>
      <c r="B59" s="237">
        <v>4</v>
      </c>
      <c r="C59" s="237">
        <v>4</v>
      </c>
      <c r="D59" s="237">
        <v>4</v>
      </c>
      <c r="E59" s="237">
        <v>4</v>
      </c>
      <c r="F59" s="238">
        <f t="shared" si="16"/>
        <v>57.142857142857139</v>
      </c>
      <c r="G59" s="238">
        <f t="shared" si="17"/>
        <v>57.142857142857139</v>
      </c>
      <c r="H59" s="238">
        <f t="shared" si="18"/>
        <v>66.666666666666657</v>
      </c>
      <c r="I59" s="239">
        <f t="shared" si="19"/>
        <v>80</v>
      </c>
      <c r="K59" s="204"/>
    </row>
    <row r="60" spans="1:11" ht="32" x14ac:dyDescent="0.8">
      <c r="A60" s="223" t="s">
        <v>313</v>
      </c>
      <c r="B60" s="237">
        <v>1</v>
      </c>
      <c r="C60" s="237">
        <v>1</v>
      </c>
      <c r="D60" s="237">
        <v>1</v>
      </c>
      <c r="E60" s="237">
        <v>1</v>
      </c>
      <c r="F60" s="238">
        <f t="shared" si="16"/>
        <v>50</v>
      </c>
      <c r="G60" s="238">
        <f t="shared" si="17"/>
        <v>50</v>
      </c>
      <c r="H60" s="238">
        <f t="shared" si="18"/>
        <v>50</v>
      </c>
      <c r="I60" s="239">
        <f t="shared" si="19"/>
        <v>50</v>
      </c>
      <c r="K60" s="204"/>
    </row>
    <row r="61" spans="1:11" x14ac:dyDescent="0.8">
      <c r="A61" s="223" t="s">
        <v>314</v>
      </c>
      <c r="B61" s="237">
        <v>2</v>
      </c>
      <c r="C61" s="237">
        <v>2</v>
      </c>
      <c r="D61" s="237">
        <v>2</v>
      </c>
      <c r="E61" s="237">
        <v>2</v>
      </c>
      <c r="F61" s="238">
        <f t="shared" si="16"/>
        <v>100</v>
      </c>
      <c r="G61" s="238">
        <f t="shared" si="17"/>
        <v>100</v>
      </c>
      <c r="H61" s="238">
        <f t="shared" si="18"/>
        <v>100</v>
      </c>
      <c r="I61" s="231">
        <f t="shared" si="19"/>
        <v>100</v>
      </c>
      <c r="K61" s="204"/>
    </row>
    <row r="62" spans="1:11" x14ac:dyDescent="0.8">
      <c r="A62" s="223" t="s">
        <v>315</v>
      </c>
      <c r="B62" s="136">
        <v>2</v>
      </c>
      <c r="C62" s="136">
        <v>2</v>
      </c>
      <c r="D62" s="136">
        <v>2</v>
      </c>
      <c r="E62" s="136">
        <v>2</v>
      </c>
      <c r="F62" s="231">
        <f t="shared" si="16"/>
        <v>28.571428571428569</v>
      </c>
      <c r="G62" s="231">
        <f t="shared" si="17"/>
        <v>50</v>
      </c>
      <c r="H62" s="231">
        <f t="shared" si="18"/>
        <v>50</v>
      </c>
      <c r="I62" s="231">
        <f t="shared" si="19"/>
        <v>50</v>
      </c>
      <c r="K62" s="204"/>
    </row>
    <row r="63" spans="1:11" x14ac:dyDescent="0.8">
      <c r="A63" s="223" t="s">
        <v>316</v>
      </c>
      <c r="B63" s="136">
        <v>26</v>
      </c>
      <c r="C63" s="136">
        <v>24</v>
      </c>
      <c r="D63" s="136">
        <v>24</v>
      </c>
      <c r="E63" s="136">
        <v>23</v>
      </c>
      <c r="F63" s="231">
        <f t="shared" si="16"/>
        <v>78.787878787878782</v>
      </c>
      <c r="G63" s="231">
        <f t="shared" si="17"/>
        <v>77.41935483870968</v>
      </c>
      <c r="H63" s="231">
        <f t="shared" si="18"/>
        <v>77.41935483870968</v>
      </c>
      <c r="I63" s="231">
        <f t="shared" si="19"/>
        <v>76.666666666666671</v>
      </c>
      <c r="K63" s="204"/>
    </row>
    <row r="64" spans="1:11" x14ac:dyDescent="0.8">
      <c r="A64" s="223" t="s">
        <v>317</v>
      </c>
      <c r="B64" s="136">
        <v>32</v>
      </c>
      <c r="C64" s="136">
        <v>29</v>
      </c>
      <c r="D64" s="136">
        <v>25</v>
      </c>
      <c r="E64" s="136">
        <v>22</v>
      </c>
      <c r="F64" s="231">
        <f t="shared" si="16"/>
        <v>60.377358490566039</v>
      </c>
      <c r="G64" s="231">
        <f t="shared" si="17"/>
        <v>69.047619047619051</v>
      </c>
      <c r="H64" s="231">
        <f t="shared" si="18"/>
        <v>80.645161290322577</v>
      </c>
      <c r="I64" s="231">
        <f t="shared" si="19"/>
        <v>81.481481481481481</v>
      </c>
      <c r="K64" s="204"/>
    </row>
    <row r="65" spans="1:11" x14ac:dyDescent="0.8">
      <c r="A65" s="223" t="s">
        <v>318</v>
      </c>
      <c r="B65" s="136">
        <v>5</v>
      </c>
      <c r="C65" s="136">
        <v>4</v>
      </c>
      <c r="D65" s="136">
        <v>4</v>
      </c>
      <c r="E65" s="136">
        <v>4</v>
      </c>
      <c r="F65" s="231">
        <f t="shared" si="16"/>
        <v>62.5</v>
      </c>
      <c r="G65" s="231">
        <f t="shared" si="17"/>
        <v>57.142857142857139</v>
      </c>
      <c r="H65" s="231">
        <f t="shared" si="18"/>
        <v>57.142857142857139</v>
      </c>
      <c r="I65" s="231">
        <f t="shared" si="19"/>
        <v>57.142857142857139</v>
      </c>
      <c r="K65" s="204"/>
    </row>
    <row r="66" spans="1:11" x14ac:dyDescent="0.8">
      <c r="A66" s="154" t="s">
        <v>54</v>
      </c>
      <c r="B66" s="147">
        <f>SUM(B48:B65)</f>
        <v>210</v>
      </c>
      <c r="C66" s="147">
        <f>SUM(C48:C65)</f>
        <v>192</v>
      </c>
      <c r="D66" s="147">
        <f>SUM(D48:D65)</f>
        <v>166</v>
      </c>
      <c r="E66" s="147">
        <f>SUM(E48:E65)</f>
        <v>155</v>
      </c>
      <c r="F66" s="231">
        <f t="shared" si="16"/>
        <v>65.830721003134798</v>
      </c>
      <c r="G66" s="231">
        <f t="shared" si="17"/>
        <v>68.085106382978722</v>
      </c>
      <c r="H66" s="231">
        <f t="shared" si="18"/>
        <v>72.807017543859658</v>
      </c>
      <c r="I66" s="231">
        <f t="shared" si="19"/>
        <v>74.519230769230774</v>
      </c>
      <c r="K66" s="204"/>
    </row>
    <row r="67" spans="1:11" x14ac:dyDescent="0.8">
      <c r="A67" s="192"/>
      <c r="B67" s="192"/>
      <c r="C67" s="192"/>
      <c r="E67" s="192"/>
      <c r="I67" s="192"/>
      <c r="K67" s="204"/>
    </row>
    <row r="68" spans="1:11" x14ac:dyDescent="0.8">
      <c r="A68" s="206"/>
      <c r="B68" s="206"/>
      <c r="C68" s="206"/>
      <c r="D68" s="206"/>
      <c r="E68" s="206"/>
      <c r="K68" s="204"/>
    </row>
    <row r="69" spans="1:11" ht="17.25" customHeight="1" thickBot="1" x14ac:dyDescent="0.95">
      <c r="A69" s="411" t="s">
        <v>89</v>
      </c>
      <c r="B69" s="411"/>
      <c r="C69" s="411"/>
      <c r="D69" s="411"/>
      <c r="E69" s="411"/>
      <c r="F69" s="192"/>
      <c r="G69" s="192"/>
      <c r="H69" s="192"/>
      <c r="I69" s="192"/>
      <c r="K69" s="204"/>
    </row>
    <row r="70" spans="1:11" ht="64.75" thickBot="1" x14ac:dyDescent="0.95">
      <c r="A70" s="227" t="s">
        <v>72</v>
      </c>
      <c r="B70" s="228" t="s">
        <v>74</v>
      </c>
      <c r="C70" s="164" t="s">
        <v>75</v>
      </c>
      <c r="D70" s="164" t="s">
        <v>76</v>
      </c>
      <c r="E70" s="164" t="s">
        <v>77</v>
      </c>
      <c r="F70" s="228" t="s">
        <v>83</v>
      </c>
      <c r="G70" s="228" t="s">
        <v>84</v>
      </c>
      <c r="H70" s="228" t="s">
        <v>85</v>
      </c>
      <c r="I70" s="229" t="s">
        <v>86</v>
      </c>
      <c r="K70" s="204"/>
    </row>
    <row r="71" spans="1:11" x14ac:dyDescent="0.8">
      <c r="A71" s="222" t="s">
        <v>300</v>
      </c>
      <c r="B71" s="142">
        <v>6</v>
      </c>
      <c r="C71" s="142">
        <v>6</v>
      </c>
      <c r="D71" s="142">
        <v>4</v>
      </c>
      <c r="E71" s="142">
        <v>3</v>
      </c>
      <c r="F71" s="230">
        <f t="shared" ref="F71:F89" si="20">+IFERROR(B71/(C4+C26),0)*100</f>
        <v>30</v>
      </c>
      <c r="G71" s="230">
        <f t="shared" ref="G71:G89" si="21">+IFERROR(C71/(D4+D26),0)*100</f>
        <v>35.294117647058826</v>
      </c>
      <c r="H71" s="230">
        <f t="shared" ref="H71:H89" si="22">+IFERROR(D71/(E4+E26),0)*100</f>
        <v>44.444444444444443</v>
      </c>
      <c r="I71" s="230">
        <f t="shared" ref="I71:I89" si="23">+IFERROR(E71/(F4+F26),0)*100</f>
        <v>37.5</v>
      </c>
      <c r="K71" s="204"/>
    </row>
    <row r="72" spans="1:11" x14ac:dyDescent="0.8">
      <c r="A72" s="223" t="s">
        <v>302</v>
      </c>
      <c r="B72" s="136">
        <v>0</v>
      </c>
      <c r="C72" s="136">
        <v>0</v>
      </c>
      <c r="D72" s="136">
        <v>0</v>
      </c>
      <c r="E72" s="136">
        <v>0</v>
      </c>
      <c r="F72" s="231">
        <f t="shared" si="20"/>
        <v>0</v>
      </c>
      <c r="G72" s="231">
        <f t="shared" si="21"/>
        <v>0</v>
      </c>
      <c r="H72" s="231">
        <f t="shared" si="22"/>
        <v>0</v>
      </c>
      <c r="I72" s="231">
        <f t="shared" si="23"/>
        <v>0</v>
      </c>
      <c r="K72" s="204"/>
    </row>
    <row r="73" spans="1:11" x14ac:dyDescent="0.8">
      <c r="A73" s="223" t="s">
        <v>303</v>
      </c>
      <c r="B73" s="136">
        <v>1</v>
      </c>
      <c r="C73" s="136">
        <v>1</v>
      </c>
      <c r="D73" s="136">
        <v>1</v>
      </c>
      <c r="E73" s="136">
        <v>1</v>
      </c>
      <c r="F73" s="231">
        <f t="shared" si="20"/>
        <v>12.5</v>
      </c>
      <c r="G73" s="231">
        <f t="shared" si="21"/>
        <v>12.5</v>
      </c>
      <c r="H73" s="231">
        <f t="shared" si="22"/>
        <v>14.285714285714285</v>
      </c>
      <c r="I73" s="231">
        <f t="shared" si="23"/>
        <v>16.666666666666664</v>
      </c>
      <c r="K73" s="204"/>
    </row>
    <row r="74" spans="1:11" x14ac:dyDescent="0.8">
      <c r="A74" s="223" t="s">
        <v>304</v>
      </c>
      <c r="B74" s="136">
        <v>3</v>
      </c>
      <c r="C74" s="136">
        <v>0</v>
      </c>
      <c r="D74" s="136">
        <v>0</v>
      </c>
      <c r="E74" s="136">
        <v>0</v>
      </c>
      <c r="F74" s="231">
        <f t="shared" si="20"/>
        <v>37.5</v>
      </c>
      <c r="G74" s="231">
        <f t="shared" si="21"/>
        <v>0</v>
      </c>
      <c r="H74" s="231">
        <f t="shared" si="22"/>
        <v>0</v>
      </c>
      <c r="I74" s="231">
        <f t="shared" si="23"/>
        <v>0</v>
      </c>
      <c r="K74" s="204"/>
    </row>
    <row r="75" spans="1:11" x14ac:dyDescent="0.8">
      <c r="A75" s="223" t="s">
        <v>306</v>
      </c>
      <c r="B75" s="136">
        <v>6</v>
      </c>
      <c r="C75" s="136">
        <v>6</v>
      </c>
      <c r="D75" s="136">
        <v>6</v>
      </c>
      <c r="E75" s="136">
        <v>4</v>
      </c>
      <c r="F75" s="231">
        <f t="shared" si="20"/>
        <v>23.076923076923077</v>
      </c>
      <c r="G75" s="231">
        <f t="shared" si="21"/>
        <v>23.076923076923077</v>
      </c>
      <c r="H75" s="231">
        <f t="shared" si="22"/>
        <v>24</v>
      </c>
      <c r="I75" s="231">
        <f t="shared" si="23"/>
        <v>19.047619047619047</v>
      </c>
      <c r="K75" s="204"/>
    </row>
    <row r="76" spans="1:11" x14ac:dyDescent="0.8">
      <c r="A76" s="223" t="s">
        <v>319</v>
      </c>
      <c r="B76" s="136">
        <v>0</v>
      </c>
      <c r="C76" s="136">
        <v>0</v>
      </c>
      <c r="D76" s="136">
        <v>0</v>
      </c>
      <c r="E76" s="136">
        <v>0</v>
      </c>
      <c r="F76" s="231">
        <f t="shared" si="20"/>
        <v>0</v>
      </c>
      <c r="G76" s="231">
        <f t="shared" si="21"/>
        <v>0</v>
      </c>
      <c r="H76" s="231">
        <f t="shared" si="22"/>
        <v>0</v>
      </c>
      <c r="I76" s="231">
        <f t="shared" si="23"/>
        <v>0</v>
      </c>
      <c r="K76" s="204"/>
    </row>
    <row r="77" spans="1:11" x14ac:dyDescent="0.8">
      <c r="A77" s="223" t="s">
        <v>307</v>
      </c>
      <c r="B77" s="136">
        <v>0</v>
      </c>
      <c r="C77" s="136">
        <v>0</v>
      </c>
      <c r="D77" s="136">
        <v>0</v>
      </c>
      <c r="E77" s="136">
        <v>0</v>
      </c>
      <c r="F77" s="231">
        <f t="shared" si="20"/>
        <v>0</v>
      </c>
      <c r="G77" s="231">
        <f t="shared" si="21"/>
        <v>0</v>
      </c>
      <c r="H77" s="231">
        <f t="shared" si="22"/>
        <v>0</v>
      </c>
      <c r="I77" s="231">
        <f t="shared" si="23"/>
        <v>0</v>
      </c>
      <c r="K77" s="204"/>
    </row>
    <row r="78" spans="1:11" ht="32" x14ac:dyDescent="0.8">
      <c r="A78" s="223" t="s">
        <v>308</v>
      </c>
      <c r="B78" s="201">
        <v>7</v>
      </c>
      <c r="C78" s="201">
        <v>4</v>
      </c>
      <c r="D78" s="201">
        <v>2</v>
      </c>
      <c r="E78" s="201">
        <v>1</v>
      </c>
      <c r="F78" s="239">
        <f t="shared" si="20"/>
        <v>20.588235294117645</v>
      </c>
      <c r="G78" s="239">
        <f t="shared" si="21"/>
        <v>14.285714285714285</v>
      </c>
      <c r="H78" s="239">
        <f t="shared" si="22"/>
        <v>10</v>
      </c>
      <c r="I78" s="239">
        <f t="shared" si="23"/>
        <v>5.2631578947368416</v>
      </c>
      <c r="J78" s="247"/>
      <c r="K78" s="204"/>
    </row>
    <row r="79" spans="1:11" x14ac:dyDescent="0.8">
      <c r="A79" s="223" t="s">
        <v>309</v>
      </c>
      <c r="B79" s="201">
        <v>15</v>
      </c>
      <c r="C79" s="201">
        <v>14</v>
      </c>
      <c r="D79" s="201">
        <v>4</v>
      </c>
      <c r="E79" s="201">
        <v>3</v>
      </c>
      <c r="F79" s="239">
        <f t="shared" si="20"/>
        <v>34.090909090909086</v>
      </c>
      <c r="G79" s="239">
        <f t="shared" si="21"/>
        <v>35</v>
      </c>
      <c r="H79" s="239">
        <f t="shared" si="22"/>
        <v>16</v>
      </c>
      <c r="I79" s="239">
        <f t="shared" si="23"/>
        <v>15</v>
      </c>
      <c r="J79" s="247"/>
      <c r="K79" s="204"/>
    </row>
    <row r="80" spans="1:11" x14ac:dyDescent="0.8">
      <c r="A80" s="223" t="s">
        <v>310</v>
      </c>
      <c r="B80" s="201">
        <v>10</v>
      </c>
      <c r="C80" s="201">
        <v>10</v>
      </c>
      <c r="D80" s="201">
        <v>9</v>
      </c>
      <c r="E80" s="201">
        <v>9</v>
      </c>
      <c r="F80" s="239">
        <f t="shared" si="20"/>
        <v>35.714285714285715</v>
      </c>
      <c r="G80" s="239">
        <f t="shared" si="21"/>
        <v>40</v>
      </c>
      <c r="H80" s="239">
        <f t="shared" si="22"/>
        <v>39.130434782608695</v>
      </c>
      <c r="I80" s="239">
        <f t="shared" si="23"/>
        <v>39.130434782608695</v>
      </c>
      <c r="J80" s="247"/>
      <c r="K80" s="204"/>
    </row>
    <row r="81" spans="1:11" x14ac:dyDescent="0.8">
      <c r="A81" s="223" t="s">
        <v>311</v>
      </c>
      <c r="B81" s="201">
        <v>3</v>
      </c>
      <c r="C81" s="201">
        <v>3</v>
      </c>
      <c r="D81" s="201">
        <v>1</v>
      </c>
      <c r="E81" s="201">
        <v>1</v>
      </c>
      <c r="F81" s="239">
        <f t="shared" si="20"/>
        <v>8.5714285714285712</v>
      </c>
      <c r="G81" s="239">
        <f t="shared" si="21"/>
        <v>8.8235294117647065</v>
      </c>
      <c r="H81" s="239">
        <f t="shared" si="22"/>
        <v>3.7037037037037033</v>
      </c>
      <c r="I81" s="239">
        <f t="shared" si="23"/>
        <v>4</v>
      </c>
      <c r="J81" s="247"/>
      <c r="K81" s="204"/>
    </row>
    <row r="82" spans="1:11" x14ac:dyDescent="0.8">
      <c r="A82" s="223" t="s">
        <v>312</v>
      </c>
      <c r="B82" s="201">
        <v>3</v>
      </c>
      <c r="C82" s="201">
        <v>3</v>
      </c>
      <c r="D82" s="201">
        <v>2</v>
      </c>
      <c r="E82" s="201">
        <v>1</v>
      </c>
      <c r="F82" s="239">
        <f t="shared" si="20"/>
        <v>42.857142857142854</v>
      </c>
      <c r="G82" s="239">
        <f t="shared" si="21"/>
        <v>42.857142857142854</v>
      </c>
      <c r="H82" s="239">
        <f t="shared" si="22"/>
        <v>33.333333333333329</v>
      </c>
      <c r="I82" s="239">
        <f t="shared" si="23"/>
        <v>20</v>
      </c>
      <c r="J82" s="247"/>
      <c r="K82" s="204"/>
    </row>
    <row r="83" spans="1:11" ht="32" x14ac:dyDescent="0.8">
      <c r="A83" s="223" t="s">
        <v>313</v>
      </c>
      <c r="B83" s="201">
        <v>0</v>
      </c>
      <c r="C83" s="201">
        <v>0</v>
      </c>
      <c r="D83" s="201">
        <v>0</v>
      </c>
      <c r="E83" s="201">
        <v>0</v>
      </c>
      <c r="F83" s="239">
        <f t="shared" si="20"/>
        <v>0</v>
      </c>
      <c r="G83" s="239">
        <f t="shared" si="21"/>
        <v>0</v>
      </c>
      <c r="H83" s="239">
        <f t="shared" si="22"/>
        <v>0</v>
      </c>
      <c r="I83" s="239">
        <f t="shared" si="23"/>
        <v>0</v>
      </c>
      <c r="J83" s="247"/>
      <c r="K83" s="204"/>
    </row>
    <row r="84" spans="1:11" x14ac:dyDescent="0.8">
      <c r="A84" s="223" t="s">
        <v>314</v>
      </c>
      <c r="B84" s="136">
        <v>0</v>
      </c>
      <c r="C84" s="136">
        <v>0</v>
      </c>
      <c r="D84" s="136">
        <v>0</v>
      </c>
      <c r="E84" s="136">
        <v>0</v>
      </c>
      <c r="F84" s="231">
        <f t="shared" si="20"/>
        <v>0</v>
      </c>
      <c r="G84" s="231">
        <f t="shared" si="21"/>
        <v>0</v>
      </c>
      <c r="H84" s="231">
        <f t="shared" si="22"/>
        <v>0</v>
      </c>
      <c r="I84" s="231">
        <f t="shared" si="23"/>
        <v>0</v>
      </c>
      <c r="K84" s="204"/>
    </row>
    <row r="85" spans="1:11" x14ac:dyDescent="0.8">
      <c r="A85" s="223" t="s">
        <v>315</v>
      </c>
      <c r="B85" s="136">
        <v>3</v>
      </c>
      <c r="C85" s="136">
        <v>0</v>
      </c>
      <c r="D85" s="136">
        <v>0</v>
      </c>
      <c r="E85" s="136">
        <v>0</v>
      </c>
      <c r="F85" s="231">
        <f t="shared" si="20"/>
        <v>42.857142857142854</v>
      </c>
      <c r="G85" s="231">
        <f t="shared" si="21"/>
        <v>0</v>
      </c>
      <c r="H85" s="231">
        <f t="shared" si="22"/>
        <v>0</v>
      </c>
      <c r="I85" s="231">
        <f t="shared" si="23"/>
        <v>0</v>
      </c>
      <c r="K85" s="204"/>
    </row>
    <row r="86" spans="1:11" x14ac:dyDescent="0.8">
      <c r="A86" s="223" t="s">
        <v>316</v>
      </c>
      <c r="B86" s="136">
        <v>5</v>
      </c>
      <c r="C86" s="136">
        <v>5</v>
      </c>
      <c r="D86" s="136">
        <v>5</v>
      </c>
      <c r="E86" s="136">
        <v>5</v>
      </c>
      <c r="F86" s="231">
        <f t="shared" si="20"/>
        <v>15.151515151515152</v>
      </c>
      <c r="G86" s="231">
        <f t="shared" si="21"/>
        <v>16.129032258064516</v>
      </c>
      <c r="H86" s="231">
        <f t="shared" si="22"/>
        <v>16.129032258064516</v>
      </c>
      <c r="I86" s="231">
        <f t="shared" si="23"/>
        <v>16.666666666666664</v>
      </c>
      <c r="K86" s="204"/>
    </row>
    <row r="87" spans="1:11" x14ac:dyDescent="0.8">
      <c r="A87" s="223" t="s">
        <v>317</v>
      </c>
      <c r="B87" s="136">
        <v>16</v>
      </c>
      <c r="C87" s="136">
        <v>9</v>
      </c>
      <c r="D87" s="136">
        <v>5</v>
      </c>
      <c r="E87" s="136">
        <v>4</v>
      </c>
      <c r="F87" s="231">
        <f t="shared" si="20"/>
        <v>30.188679245283019</v>
      </c>
      <c r="G87" s="231">
        <f t="shared" si="21"/>
        <v>21.428571428571427</v>
      </c>
      <c r="H87" s="231">
        <f t="shared" si="22"/>
        <v>16.129032258064516</v>
      </c>
      <c r="I87" s="231">
        <f t="shared" si="23"/>
        <v>14.814814814814813</v>
      </c>
      <c r="K87" s="204"/>
    </row>
    <row r="88" spans="1:11" x14ac:dyDescent="0.8">
      <c r="A88" s="223" t="s">
        <v>318</v>
      </c>
      <c r="B88" s="136">
        <v>1</v>
      </c>
      <c r="C88" s="136">
        <v>1</v>
      </c>
      <c r="D88" s="136">
        <v>1</v>
      </c>
      <c r="E88" s="136">
        <v>1</v>
      </c>
      <c r="F88" s="231">
        <f t="shared" si="20"/>
        <v>12.5</v>
      </c>
      <c r="G88" s="231">
        <f t="shared" si="21"/>
        <v>14.285714285714285</v>
      </c>
      <c r="H88" s="231">
        <f t="shared" si="22"/>
        <v>14.285714285714285</v>
      </c>
      <c r="I88" s="231">
        <f t="shared" si="23"/>
        <v>14.285714285714285</v>
      </c>
      <c r="K88" s="204"/>
    </row>
    <row r="89" spans="1:11" x14ac:dyDescent="0.8">
      <c r="A89" s="154" t="s">
        <v>54</v>
      </c>
      <c r="B89" s="147">
        <f>SUM(B71:B88)</f>
        <v>79</v>
      </c>
      <c r="C89" s="147">
        <f>SUM(C71:C88)</f>
        <v>62</v>
      </c>
      <c r="D89" s="147">
        <f>SUM(D71:D88)</f>
        <v>40</v>
      </c>
      <c r="E89" s="147">
        <f>SUM(E71:E88)</f>
        <v>33</v>
      </c>
      <c r="F89" s="231">
        <f t="shared" si="20"/>
        <v>24.76489028213166</v>
      </c>
      <c r="G89" s="231">
        <f t="shared" si="21"/>
        <v>21.98581560283688</v>
      </c>
      <c r="H89" s="231">
        <f t="shared" si="22"/>
        <v>17.543859649122805</v>
      </c>
      <c r="I89" s="231">
        <f t="shared" si="23"/>
        <v>15.865384615384615</v>
      </c>
      <c r="K89" s="204"/>
    </row>
    <row r="90" spans="1:11" x14ac:dyDescent="0.8">
      <c r="A90" s="204"/>
      <c r="B90" s="204"/>
      <c r="C90" s="204"/>
      <c r="D90" s="204"/>
      <c r="F90" s="204"/>
      <c r="G90" s="204"/>
      <c r="H90" s="204"/>
      <c r="I90" s="204"/>
      <c r="J90" s="204"/>
      <c r="K90" s="204"/>
    </row>
    <row r="91" spans="1:11" x14ac:dyDescent="0.8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</row>
    <row r="92" spans="1:11" x14ac:dyDescent="0.8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</row>
    <row r="93" spans="1:11" x14ac:dyDescent="0.8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</row>
    <row r="94" spans="1:11" x14ac:dyDescent="0.8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</row>
    <row r="95" spans="1:11" x14ac:dyDescent="0.8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</row>
    <row r="96" spans="1:11" x14ac:dyDescent="0.8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</row>
    <row r="97" spans="1:11" x14ac:dyDescent="0.8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</row>
    <row r="98" spans="1:11" x14ac:dyDescent="0.8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</row>
    <row r="99" spans="1:11" x14ac:dyDescent="0.8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</row>
    <row r="100" spans="1:11" x14ac:dyDescent="0.8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</row>
    <row r="101" spans="1:11" x14ac:dyDescent="0.8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</row>
    <row r="102" spans="1:11" x14ac:dyDescent="0.8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</row>
    <row r="103" spans="1:11" x14ac:dyDescent="0.8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</row>
    <row r="104" spans="1:11" x14ac:dyDescent="0.8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</row>
    <row r="105" spans="1:11" x14ac:dyDescent="0.8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</row>
    <row r="106" spans="1:11" x14ac:dyDescent="0.8">
      <c r="A106" s="204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</row>
    <row r="107" spans="1:11" x14ac:dyDescent="0.8">
      <c r="A107" s="204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</row>
    <row r="108" spans="1:11" x14ac:dyDescent="0.8">
      <c r="A108" s="204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</row>
    <row r="109" spans="1:11" x14ac:dyDescent="0.8">
      <c r="A109" s="204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</row>
    <row r="110" spans="1:11" x14ac:dyDescent="0.8">
      <c r="A110" s="204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</row>
    <row r="111" spans="1:11" x14ac:dyDescent="0.8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</row>
    <row r="112" spans="1:11" x14ac:dyDescent="0.8">
      <c r="A112" s="204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</row>
    <row r="113" spans="1:11" x14ac:dyDescent="0.8">
      <c r="A113" s="204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</row>
    <row r="114" spans="1:11" x14ac:dyDescent="0.8">
      <c r="A114" s="204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</row>
    <row r="115" spans="1:11" x14ac:dyDescent="0.8">
      <c r="A115" s="204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</row>
    <row r="116" spans="1:11" x14ac:dyDescent="0.8">
      <c r="A116" s="204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</row>
    <row r="117" spans="1:11" x14ac:dyDescent="0.8">
      <c r="A117" s="204"/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</row>
    <row r="118" spans="1:11" x14ac:dyDescent="0.8">
      <c r="A118" s="204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</row>
    <row r="119" spans="1:11" x14ac:dyDescent="0.8">
      <c r="A119" s="204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</row>
    <row r="120" spans="1:11" x14ac:dyDescent="0.8">
      <c r="A120" s="204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</row>
    <row r="121" spans="1:11" x14ac:dyDescent="0.8">
      <c r="A121" s="204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</row>
    <row r="122" spans="1:11" x14ac:dyDescent="0.8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</row>
    <row r="123" spans="1:11" x14ac:dyDescent="0.8">
      <c r="A123" s="204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</row>
    <row r="124" spans="1:11" x14ac:dyDescent="0.8">
      <c r="A124" s="204"/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</row>
    <row r="125" spans="1:11" x14ac:dyDescent="0.8">
      <c r="A125" s="204"/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</row>
    <row r="126" spans="1:11" x14ac:dyDescent="0.8">
      <c r="A126" s="204"/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</row>
    <row r="127" spans="1:11" x14ac:dyDescent="0.8">
      <c r="A127" s="204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</row>
    <row r="128" spans="1:11" x14ac:dyDescent="0.8">
      <c r="A128" s="204"/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</row>
    <row r="129" spans="1:11" x14ac:dyDescent="0.8">
      <c r="A129" s="204"/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</row>
    <row r="130" spans="1:11" x14ac:dyDescent="0.8">
      <c r="A130" s="204"/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</row>
    <row r="131" spans="1:11" x14ac:dyDescent="0.8">
      <c r="A131" s="204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</row>
    <row r="132" spans="1:11" x14ac:dyDescent="0.8">
      <c r="A132" s="204"/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</row>
    <row r="133" spans="1:11" x14ac:dyDescent="0.8">
      <c r="A133" s="204"/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</row>
    <row r="134" spans="1:11" x14ac:dyDescent="0.8">
      <c r="A134" s="204"/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</row>
    <row r="135" spans="1:11" x14ac:dyDescent="0.8">
      <c r="A135" s="204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</row>
    <row r="136" spans="1:11" x14ac:dyDescent="0.8">
      <c r="A136" s="204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</row>
    <row r="137" spans="1:11" x14ac:dyDescent="0.8">
      <c r="A137" s="204"/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</row>
    <row r="138" spans="1:11" x14ac:dyDescent="0.8">
      <c r="A138" s="204"/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</row>
    <row r="139" spans="1:11" x14ac:dyDescent="0.8">
      <c r="A139" s="204"/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</row>
    <row r="140" spans="1:11" x14ac:dyDescent="0.8">
      <c r="A140" s="204"/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</row>
    <row r="141" spans="1:11" x14ac:dyDescent="0.8">
      <c r="A141" s="204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</row>
    <row r="142" spans="1:11" x14ac:dyDescent="0.8">
      <c r="A142" s="204"/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</row>
    <row r="143" spans="1:11" x14ac:dyDescent="0.8">
      <c r="A143" s="204"/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</row>
    <row r="144" spans="1:11" x14ac:dyDescent="0.8">
      <c r="A144" s="204"/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</row>
    <row r="145" spans="1:11" x14ac:dyDescent="0.8">
      <c r="A145" s="204"/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</row>
    <row r="146" spans="1:11" x14ac:dyDescent="0.8">
      <c r="A146" s="204"/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</row>
    <row r="147" spans="1:11" x14ac:dyDescent="0.8">
      <c r="A147" s="204"/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</row>
    <row r="148" spans="1:11" x14ac:dyDescent="0.8">
      <c r="A148" s="204"/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</row>
    <row r="149" spans="1:11" x14ac:dyDescent="0.8">
      <c r="A149" s="204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</row>
    <row r="150" spans="1:11" x14ac:dyDescent="0.8">
      <c r="A150" s="204"/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</row>
    <row r="151" spans="1:11" x14ac:dyDescent="0.8">
      <c r="A151" s="204"/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</row>
    <row r="152" spans="1:11" x14ac:dyDescent="0.8">
      <c r="A152" s="204"/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</row>
    <row r="153" spans="1:11" x14ac:dyDescent="0.8">
      <c r="A153" s="204"/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</row>
    <row r="154" spans="1:11" x14ac:dyDescent="0.8">
      <c r="A154" s="204"/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</row>
    <row r="155" spans="1:11" x14ac:dyDescent="0.8">
      <c r="A155" s="204"/>
      <c r="B155" s="204"/>
      <c r="C155" s="204"/>
      <c r="D155" s="204"/>
      <c r="E155" s="204"/>
      <c r="F155" s="204"/>
      <c r="G155" s="204"/>
      <c r="H155" s="204"/>
      <c r="I155" s="204"/>
      <c r="J155" s="204"/>
      <c r="K155" s="204"/>
    </row>
    <row r="156" spans="1:11" x14ac:dyDescent="0.8">
      <c r="A156" s="204"/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</row>
    <row r="157" spans="1:11" x14ac:dyDescent="0.8">
      <c r="A157" s="204"/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</row>
    <row r="158" spans="1:11" x14ac:dyDescent="0.8">
      <c r="A158" s="204"/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</row>
    <row r="159" spans="1:11" x14ac:dyDescent="0.8">
      <c r="A159" s="204"/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</row>
    <row r="160" spans="1:11" x14ac:dyDescent="0.8">
      <c r="A160" s="204"/>
      <c r="B160" s="204"/>
      <c r="C160" s="204"/>
      <c r="D160" s="204"/>
      <c r="E160" s="204"/>
      <c r="F160" s="204"/>
      <c r="G160" s="204"/>
      <c r="H160" s="204"/>
      <c r="I160" s="204"/>
      <c r="J160" s="204"/>
      <c r="K160" s="204"/>
    </row>
    <row r="161" spans="1:11" x14ac:dyDescent="0.8">
      <c r="A161" s="204"/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</row>
    <row r="162" spans="1:11" x14ac:dyDescent="0.8">
      <c r="A162" s="204"/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</row>
    <row r="163" spans="1:11" x14ac:dyDescent="0.8">
      <c r="A163" s="204"/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</row>
    <row r="164" spans="1:11" x14ac:dyDescent="0.8">
      <c r="A164" s="204"/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</row>
    <row r="165" spans="1:11" x14ac:dyDescent="0.8">
      <c r="A165" s="204"/>
      <c r="B165" s="204"/>
      <c r="C165" s="204"/>
      <c r="D165" s="204"/>
      <c r="E165" s="204"/>
      <c r="F165" s="204"/>
      <c r="G165" s="204"/>
      <c r="H165" s="204"/>
      <c r="I165" s="204"/>
      <c r="J165" s="204"/>
      <c r="K165" s="204"/>
    </row>
    <row r="166" spans="1:11" x14ac:dyDescent="0.8">
      <c r="A166" s="204"/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</row>
    <row r="167" spans="1:11" x14ac:dyDescent="0.8">
      <c r="A167" s="204"/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</row>
    <row r="168" spans="1:11" x14ac:dyDescent="0.8">
      <c r="A168" s="204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</row>
    <row r="169" spans="1:11" x14ac:dyDescent="0.8">
      <c r="A169" s="204"/>
      <c r="B169" s="204"/>
      <c r="C169" s="204"/>
      <c r="D169" s="204"/>
      <c r="E169" s="204"/>
      <c r="F169" s="204"/>
      <c r="G169" s="204"/>
      <c r="H169" s="204"/>
      <c r="I169" s="204"/>
      <c r="J169" s="204"/>
      <c r="K169" s="204"/>
    </row>
    <row r="170" spans="1:11" x14ac:dyDescent="0.8">
      <c r="A170" s="204"/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</row>
    <row r="171" spans="1:11" x14ac:dyDescent="0.8">
      <c r="A171" s="204"/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</row>
    <row r="172" spans="1:11" x14ac:dyDescent="0.8">
      <c r="A172" s="204"/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</row>
    <row r="173" spans="1:11" x14ac:dyDescent="0.8">
      <c r="A173" s="204"/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</row>
    <row r="174" spans="1:11" x14ac:dyDescent="0.8">
      <c r="A174" s="204"/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</row>
    <row r="175" spans="1:11" x14ac:dyDescent="0.8">
      <c r="A175" s="204"/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</row>
    <row r="176" spans="1:11" x14ac:dyDescent="0.8">
      <c r="A176" s="204"/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</row>
    <row r="177" spans="1:11" x14ac:dyDescent="0.8">
      <c r="A177" s="204"/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</row>
    <row r="178" spans="1:11" x14ac:dyDescent="0.8">
      <c r="A178" s="204"/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</row>
    <row r="179" spans="1:11" x14ac:dyDescent="0.8">
      <c r="A179" s="204"/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</row>
    <row r="180" spans="1:11" x14ac:dyDescent="0.8">
      <c r="A180" s="204"/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</row>
    <row r="181" spans="1:11" x14ac:dyDescent="0.8">
      <c r="A181" s="204"/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</row>
  </sheetData>
  <mergeCells count="5">
    <mergeCell ref="A24:J24"/>
    <mergeCell ref="A46:E46"/>
    <mergeCell ref="A2:J2"/>
    <mergeCell ref="A69:E69"/>
    <mergeCell ref="A1:J1"/>
  </mergeCells>
  <phoneticPr fontId="4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/>
  <rowBreaks count="3" manualBreakCount="3">
    <brk id="23" max="9" man="1"/>
    <brk id="45" max="9" man="1"/>
    <brk id="6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2"/>
  <sheetViews>
    <sheetView view="pageBreakPreview" topLeftCell="D1" zoomScaleNormal="100" zoomScaleSheetLayoutView="100" workbookViewId="0">
      <selection activeCell="P3" sqref="P3"/>
    </sheetView>
  </sheetViews>
  <sheetFormatPr defaultColWidth="9" defaultRowHeight="16" x14ac:dyDescent="0.8"/>
  <cols>
    <col min="1" max="1" width="15.875" style="137" bestFit="1" customWidth="1"/>
    <col min="2" max="2" width="9.125" style="137" customWidth="1"/>
    <col min="3" max="5" width="12.625" style="137" customWidth="1"/>
    <col min="6" max="6" width="15" style="137" customWidth="1"/>
    <col min="7" max="7" width="9.5" style="137" customWidth="1"/>
    <col min="8" max="8" width="12.625" style="137" customWidth="1"/>
    <col min="9" max="9" width="10.875" style="137" customWidth="1"/>
    <col min="10" max="16384" width="9" style="137"/>
  </cols>
  <sheetData>
    <row r="1" spans="1:11" ht="20.25" customHeight="1" thickBot="1" x14ac:dyDescent="1.1499999999999999">
      <c r="A1" s="407" t="s">
        <v>91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spans="1:11" ht="15.75" customHeight="1" x14ac:dyDescent="0.8">
      <c r="A2" s="415" t="s">
        <v>92</v>
      </c>
      <c r="B2" s="413" t="s">
        <v>93</v>
      </c>
      <c r="C2" s="414"/>
      <c r="D2" s="177"/>
      <c r="E2" s="178"/>
      <c r="F2" s="178"/>
      <c r="G2" s="420" t="s">
        <v>260</v>
      </c>
      <c r="H2" s="413" t="s">
        <v>94</v>
      </c>
      <c r="I2" s="419"/>
      <c r="J2" s="420" t="s">
        <v>95</v>
      </c>
      <c r="K2" s="422" t="s">
        <v>96</v>
      </c>
    </row>
    <row r="3" spans="1:11" ht="15.75" customHeight="1" x14ac:dyDescent="0.8">
      <c r="A3" s="416"/>
      <c r="B3" s="179"/>
      <c r="C3" s="180"/>
      <c r="D3" s="181" t="s">
        <v>97</v>
      </c>
      <c r="E3" s="181"/>
      <c r="F3" s="181"/>
      <c r="G3" s="421"/>
      <c r="H3" s="179"/>
      <c r="I3" s="182"/>
      <c r="J3" s="421"/>
      <c r="K3" s="423"/>
    </row>
    <row r="4" spans="1:11" s="166" customFormat="1" ht="166.5" customHeight="1" x14ac:dyDescent="0.8">
      <c r="A4" s="417"/>
      <c r="B4" s="183" t="s">
        <v>98</v>
      </c>
      <c r="C4" s="183" t="s">
        <v>99</v>
      </c>
      <c r="D4" s="183" t="s">
        <v>100</v>
      </c>
      <c r="E4" s="183" t="s">
        <v>101</v>
      </c>
      <c r="F4" s="184" t="s">
        <v>102</v>
      </c>
      <c r="G4" s="424"/>
      <c r="H4" s="183" t="s">
        <v>103</v>
      </c>
      <c r="I4" s="183" t="s">
        <v>104</v>
      </c>
      <c r="J4" s="421"/>
      <c r="K4" s="423"/>
    </row>
    <row r="5" spans="1:11" x14ac:dyDescent="0.8">
      <c r="A5" s="185" t="s">
        <v>52</v>
      </c>
      <c r="B5" s="146">
        <v>1</v>
      </c>
      <c r="C5" s="136">
        <v>1021</v>
      </c>
      <c r="D5" s="136"/>
      <c r="E5" s="136">
        <v>989</v>
      </c>
      <c r="F5" s="136">
        <v>32</v>
      </c>
      <c r="G5" s="136">
        <v>90</v>
      </c>
      <c r="H5" s="136">
        <v>241</v>
      </c>
      <c r="I5" s="136">
        <v>35</v>
      </c>
      <c r="J5" s="136">
        <v>317</v>
      </c>
      <c r="K5" s="176">
        <v>49</v>
      </c>
    </row>
    <row r="6" spans="1:11" x14ac:dyDescent="0.8">
      <c r="A6" s="186"/>
      <c r="B6" s="146">
        <v>2</v>
      </c>
      <c r="C6" s="136">
        <v>334</v>
      </c>
      <c r="D6" s="136"/>
      <c r="E6" s="136">
        <v>298</v>
      </c>
      <c r="F6" s="136">
        <v>32</v>
      </c>
      <c r="G6" s="136">
        <v>45</v>
      </c>
      <c r="H6" s="136">
        <v>144</v>
      </c>
      <c r="I6" s="136">
        <v>19</v>
      </c>
      <c r="J6" s="136">
        <v>162</v>
      </c>
      <c r="K6" s="176">
        <v>22</v>
      </c>
    </row>
    <row r="7" spans="1:11" x14ac:dyDescent="0.8">
      <c r="A7" s="186"/>
      <c r="B7" s="146" t="s">
        <v>59</v>
      </c>
      <c r="C7" s="136"/>
      <c r="D7" s="136"/>
      <c r="E7" s="136"/>
      <c r="F7" s="136"/>
      <c r="G7" s="136"/>
      <c r="H7" s="136"/>
      <c r="I7" s="136"/>
      <c r="J7" s="136"/>
      <c r="K7" s="176"/>
    </row>
    <row r="8" spans="1:11" x14ac:dyDescent="0.8">
      <c r="A8" s="186"/>
      <c r="B8" s="146">
        <v>3</v>
      </c>
      <c r="C8" s="136">
        <v>101</v>
      </c>
      <c r="D8" s="136"/>
      <c r="E8" s="136">
        <v>90</v>
      </c>
      <c r="F8" s="136">
        <v>11</v>
      </c>
      <c r="G8" s="136">
        <v>16</v>
      </c>
      <c r="H8" s="136">
        <v>36</v>
      </c>
      <c r="I8" s="136">
        <v>19</v>
      </c>
      <c r="J8" s="136">
        <v>37</v>
      </c>
      <c r="K8" s="176">
        <v>20</v>
      </c>
    </row>
    <row r="9" spans="1:11" x14ac:dyDescent="0.8">
      <c r="A9" s="187" t="s">
        <v>105</v>
      </c>
      <c r="B9" s="154"/>
      <c r="C9" s="147">
        <f>+SUM(C5:C8)</f>
        <v>1456</v>
      </c>
      <c r="D9" s="147">
        <f t="shared" ref="D9:K9" si="0">+SUM(D5:D8)</f>
        <v>0</v>
      </c>
      <c r="E9" s="147">
        <f t="shared" si="0"/>
        <v>1377</v>
      </c>
      <c r="F9" s="147">
        <f>+SUM(F5:F8)</f>
        <v>75</v>
      </c>
      <c r="G9" s="147">
        <f t="shared" si="0"/>
        <v>151</v>
      </c>
      <c r="H9" s="147">
        <f t="shared" si="0"/>
        <v>421</v>
      </c>
      <c r="I9" s="147">
        <f t="shared" si="0"/>
        <v>73</v>
      </c>
      <c r="J9" s="147">
        <f t="shared" si="0"/>
        <v>516</v>
      </c>
      <c r="K9" s="148">
        <f t="shared" si="0"/>
        <v>91</v>
      </c>
    </row>
    <row r="10" spans="1:11" x14ac:dyDescent="0.8">
      <c r="A10" s="186" t="s">
        <v>53</v>
      </c>
      <c r="B10" s="146">
        <v>1</v>
      </c>
      <c r="C10" s="136"/>
      <c r="D10" s="136"/>
      <c r="E10" s="136"/>
      <c r="F10" s="136"/>
      <c r="G10" s="136"/>
      <c r="H10" s="136"/>
      <c r="I10" s="136"/>
      <c r="J10" s="136"/>
      <c r="K10" s="176"/>
    </row>
    <row r="11" spans="1:11" x14ac:dyDescent="0.8">
      <c r="A11" s="186"/>
      <c r="B11" s="146">
        <v>2</v>
      </c>
      <c r="C11" s="136"/>
      <c r="D11" s="136"/>
      <c r="E11" s="136"/>
      <c r="F11" s="136"/>
      <c r="G11" s="136"/>
      <c r="H11" s="136"/>
      <c r="I11" s="136"/>
      <c r="J11" s="136"/>
      <c r="K11" s="176"/>
    </row>
    <row r="12" spans="1:11" x14ac:dyDescent="0.8">
      <c r="A12" s="186"/>
      <c r="B12" s="146" t="s">
        <v>59</v>
      </c>
      <c r="C12" s="136"/>
      <c r="D12" s="136"/>
      <c r="E12" s="136"/>
      <c r="F12" s="136"/>
      <c r="G12" s="136"/>
      <c r="H12" s="136"/>
      <c r="I12" s="136"/>
      <c r="J12" s="136"/>
      <c r="K12" s="176"/>
    </row>
    <row r="13" spans="1:11" x14ac:dyDescent="0.8">
      <c r="A13" s="186"/>
      <c r="B13" s="146">
        <v>3</v>
      </c>
      <c r="C13" s="136">
        <v>190</v>
      </c>
      <c r="D13" s="136"/>
      <c r="E13" s="136">
        <v>1</v>
      </c>
      <c r="F13" s="136"/>
      <c r="G13" s="136">
        <v>24</v>
      </c>
      <c r="H13" s="136">
        <v>10</v>
      </c>
      <c r="I13" s="136">
        <v>18</v>
      </c>
      <c r="J13" s="136">
        <v>12</v>
      </c>
      <c r="K13" s="176">
        <v>20</v>
      </c>
    </row>
    <row r="14" spans="1:11" x14ac:dyDescent="0.8">
      <c r="A14" s="188" t="s">
        <v>106</v>
      </c>
      <c r="B14" s="175"/>
      <c r="C14" s="149">
        <f t="shared" ref="C14:K14" si="1">+SUM(C10:C13)</f>
        <v>190</v>
      </c>
      <c r="D14" s="149">
        <f t="shared" si="1"/>
        <v>0</v>
      </c>
      <c r="E14" s="149">
        <f t="shared" si="1"/>
        <v>1</v>
      </c>
      <c r="F14" s="149">
        <f t="shared" ref="F14" si="2">+SUM(F10:F13)</f>
        <v>0</v>
      </c>
      <c r="G14" s="149">
        <f t="shared" si="1"/>
        <v>24</v>
      </c>
      <c r="H14" s="149">
        <f t="shared" si="1"/>
        <v>10</v>
      </c>
      <c r="I14" s="149">
        <f t="shared" si="1"/>
        <v>18</v>
      </c>
      <c r="J14" s="149">
        <f t="shared" si="1"/>
        <v>12</v>
      </c>
      <c r="K14" s="150">
        <f t="shared" si="1"/>
        <v>20</v>
      </c>
    </row>
    <row r="15" spans="1:11" x14ac:dyDescent="0.8">
      <c r="A15" s="174" t="s">
        <v>107</v>
      </c>
      <c r="B15" s="154">
        <v>1</v>
      </c>
      <c r="C15" s="147">
        <f>+C5+C10</f>
        <v>1021</v>
      </c>
      <c r="D15" s="147">
        <f t="shared" ref="D15:K15" si="3">+D5+D10</f>
        <v>0</v>
      </c>
      <c r="E15" s="147">
        <f t="shared" si="3"/>
        <v>989</v>
      </c>
      <c r="F15" s="147">
        <f t="shared" ref="F15" si="4">+F5+F10</f>
        <v>32</v>
      </c>
      <c r="G15" s="147">
        <f t="shared" si="3"/>
        <v>90</v>
      </c>
      <c r="H15" s="147">
        <f t="shared" si="3"/>
        <v>241</v>
      </c>
      <c r="I15" s="147">
        <f t="shared" si="3"/>
        <v>35</v>
      </c>
      <c r="J15" s="147">
        <f t="shared" si="3"/>
        <v>317</v>
      </c>
      <c r="K15" s="148">
        <f t="shared" si="3"/>
        <v>49</v>
      </c>
    </row>
    <row r="16" spans="1:11" x14ac:dyDescent="0.8">
      <c r="A16" s="189"/>
      <c r="B16" s="154">
        <v>2</v>
      </c>
      <c r="C16" s="147">
        <f t="shared" ref="C16:K16" si="5">+C6+C11</f>
        <v>334</v>
      </c>
      <c r="D16" s="147">
        <f t="shared" si="5"/>
        <v>0</v>
      </c>
      <c r="E16" s="147">
        <f t="shared" si="5"/>
        <v>298</v>
      </c>
      <c r="F16" s="147">
        <f t="shared" ref="F16" si="6">+F6+F11</f>
        <v>32</v>
      </c>
      <c r="G16" s="147">
        <f t="shared" si="5"/>
        <v>45</v>
      </c>
      <c r="H16" s="147">
        <f t="shared" si="5"/>
        <v>144</v>
      </c>
      <c r="I16" s="147">
        <f t="shared" si="5"/>
        <v>19</v>
      </c>
      <c r="J16" s="147">
        <f t="shared" si="5"/>
        <v>162</v>
      </c>
      <c r="K16" s="148">
        <f t="shared" si="5"/>
        <v>22</v>
      </c>
    </row>
    <row r="17" spans="1:11" x14ac:dyDescent="0.8">
      <c r="A17" s="189"/>
      <c r="B17" s="154" t="s">
        <v>59</v>
      </c>
      <c r="C17" s="147">
        <f t="shared" ref="C17:K17" si="7">+C7+C12</f>
        <v>0</v>
      </c>
      <c r="D17" s="147">
        <f t="shared" si="7"/>
        <v>0</v>
      </c>
      <c r="E17" s="147">
        <f t="shared" si="7"/>
        <v>0</v>
      </c>
      <c r="F17" s="147">
        <f t="shared" ref="F17" si="8">+F7+F12</f>
        <v>0</v>
      </c>
      <c r="G17" s="147">
        <f t="shared" si="7"/>
        <v>0</v>
      </c>
      <c r="H17" s="147">
        <f t="shared" si="7"/>
        <v>0</v>
      </c>
      <c r="I17" s="147">
        <f t="shared" si="7"/>
        <v>0</v>
      </c>
      <c r="J17" s="147">
        <f t="shared" si="7"/>
        <v>0</v>
      </c>
      <c r="K17" s="148">
        <f t="shared" si="7"/>
        <v>0</v>
      </c>
    </row>
    <row r="18" spans="1:11" x14ac:dyDescent="0.8">
      <c r="A18" s="190"/>
      <c r="B18" s="154">
        <v>3</v>
      </c>
      <c r="C18" s="147">
        <f t="shared" ref="C18:K18" si="9">+C8+C13</f>
        <v>291</v>
      </c>
      <c r="D18" s="147">
        <f t="shared" si="9"/>
        <v>0</v>
      </c>
      <c r="E18" s="147">
        <f t="shared" si="9"/>
        <v>91</v>
      </c>
      <c r="F18" s="147">
        <f t="shared" ref="F18" si="10">+F8+F13</f>
        <v>11</v>
      </c>
      <c r="G18" s="147">
        <f t="shared" si="9"/>
        <v>40</v>
      </c>
      <c r="H18" s="147">
        <f t="shared" si="9"/>
        <v>46</v>
      </c>
      <c r="I18" s="147">
        <f t="shared" si="9"/>
        <v>37</v>
      </c>
      <c r="J18" s="147">
        <f t="shared" si="9"/>
        <v>49</v>
      </c>
      <c r="K18" s="148">
        <f t="shared" si="9"/>
        <v>40</v>
      </c>
    </row>
    <row r="19" spans="1:11" ht="16.75" thickBot="1" x14ac:dyDescent="0.95">
      <c r="A19" s="191" t="s">
        <v>54</v>
      </c>
      <c r="B19" s="155"/>
      <c r="C19" s="156">
        <f>+SUM(C15:C18)</f>
        <v>1646</v>
      </c>
      <c r="D19" s="156">
        <f t="shared" ref="D19:K19" si="11">+SUM(D15:D18)</f>
        <v>0</v>
      </c>
      <c r="E19" s="156">
        <f t="shared" si="11"/>
        <v>1378</v>
      </c>
      <c r="F19" s="156">
        <f t="shared" ref="F19" si="12">+SUM(F15:F18)</f>
        <v>75</v>
      </c>
      <c r="G19" s="156">
        <f t="shared" si="11"/>
        <v>175</v>
      </c>
      <c r="H19" s="156">
        <f t="shared" si="11"/>
        <v>431</v>
      </c>
      <c r="I19" s="156">
        <f t="shared" si="11"/>
        <v>91</v>
      </c>
      <c r="J19" s="156">
        <f t="shared" si="11"/>
        <v>528</v>
      </c>
      <c r="K19" s="157">
        <f t="shared" si="11"/>
        <v>111</v>
      </c>
    </row>
    <row r="20" spans="1:11" x14ac:dyDescent="0.8">
      <c r="A20" s="192"/>
      <c r="B20" s="193"/>
      <c r="C20" s="192"/>
      <c r="D20" s="192"/>
      <c r="E20" s="192"/>
      <c r="F20" s="192"/>
      <c r="G20" s="192"/>
      <c r="H20" s="192"/>
      <c r="I20" s="192"/>
      <c r="J20" s="192"/>
      <c r="K20" s="192"/>
    </row>
    <row r="21" spans="1:11" x14ac:dyDescent="0.8">
      <c r="A21" s="192"/>
      <c r="B21" s="193"/>
      <c r="C21" s="192"/>
      <c r="D21" s="192"/>
      <c r="E21" s="192"/>
      <c r="F21" s="192"/>
      <c r="G21" s="192"/>
      <c r="H21" s="192"/>
      <c r="I21" s="192"/>
    </row>
    <row r="22" spans="1:11" x14ac:dyDescent="0.8">
      <c r="A22" s="192"/>
      <c r="B22" s="193"/>
      <c r="C22" s="192"/>
      <c r="D22" s="192"/>
      <c r="E22" s="192"/>
      <c r="F22" s="192"/>
      <c r="G22" s="192"/>
      <c r="H22" s="192"/>
      <c r="I22" s="192"/>
    </row>
  </sheetData>
  <mergeCells count="7">
    <mergeCell ref="B2:C2"/>
    <mergeCell ref="A2:A4"/>
    <mergeCell ref="A1:K1"/>
    <mergeCell ref="H2:I2"/>
    <mergeCell ref="J2:J4"/>
    <mergeCell ref="K2:K4"/>
    <mergeCell ref="G2:G4"/>
  </mergeCells>
  <phoneticPr fontId="4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E53FDDBD7F542805C64E693AD18E5" ma:contentTypeVersion="11" ma:contentTypeDescription="Create a new document." ma:contentTypeScope="" ma:versionID="37dac79fca85f54d72cb69903c1c5596">
  <xsd:schema xmlns:xsd="http://www.w3.org/2001/XMLSchema" xmlns:xs="http://www.w3.org/2001/XMLSchema" xmlns:p="http://schemas.microsoft.com/office/2006/metadata/properties" xmlns:ns2="62dc8d3a-4265-423e-88e4-c330826fd5a8" xmlns:ns3="46f6adf5-eaad-4dbb-91ac-274e33425322" targetNamespace="http://schemas.microsoft.com/office/2006/metadata/properties" ma:root="true" ma:fieldsID="ba35c8e110e10cef6d1bffdb8b49544a" ns2:_="" ns3:_="">
    <xsd:import namespace="62dc8d3a-4265-423e-88e4-c330826fd5a8"/>
    <xsd:import namespace="46f6adf5-eaad-4dbb-91ac-274e3342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c8d3a-4265-423e-88e4-c330826fd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6adf5-eaad-4dbb-91ac-274e3342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0E4545-BAD6-469B-9218-C04FA07708F4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62dc8d3a-4265-423e-88e4-c330826fd5a8"/>
    <ds:schemaRef ds:uri="http://schemas.microsoft.com/office/2006/documentManagement/types"/>
    <ds:schemaRef ds:uri="46f6adf5-eaad-4dbb-91ac-274e33425322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817324-BD96-4D22-ADD4-1448108A8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c8d3a-4265-423e-88e4-c330826fd5a8"/>
    <ds:schemaRef ds:uri="46f6adf5-eaad-4dbb-91ac-274e3342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28</vt:i4>
      </vt:variant>
      <vt:variant>
        <vt:lpstr>Pomenované rozsahy</vt:lpstr>
      </vt:variant>
      <vt:variant>
        <vt:i4>9</vt:i4>
      </vt:variant>
    </vt:vector>
  </HeadingPairs>
  <TitlesOfParts>
    <vt:vector size="37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umel.cinnosť</vt:lpstr>
      <vt:lpstr>T15 štud.program - ŠP</vt:lpstr>
      <vt:lpstr>T16 odňaté ŠP </vt:lpstr>
      <vt:lpstr>17 HI konania</vt:lpstr>
      <vt:lpstr>18 HI odňatie </vt:lpstr>
      <vt:lpstr>T19 Výskumné projekty</vt:lpstr>
      <vt:lpstr>T20 Ostatné (nevýsk.) projekty</vt:lpstr>
      <vt:lpstr>T21 umelecká činnosť</vt:lpstr>
      <vt:lpstr>T22 odoberanie titulov</vt:lpstr>
      <vt:lpstr>skratky</vt:lpstr>
      <vt:lpstr>'17 HI konania'!Oblasť_tlače</vt:lpstr>
      <vt:lpstr>'18 HI odňatie '!Oblasť_tlače</vt:lpstr>
      <vt:lpstr>'T12 záverečné práce'!Oblasť_tlače</vt:lpstr>
      <vt:lpstr>'T15 štud.program - ŠP'!Oblasť_tlače</vt:lpstr>
      <vt:lpstr>'T20 Ostatné (nevýsk.) projekty'!Oblasť_tlače</vt:lpstr>
      <vt:lpstr>'T22 odoberanie titulov'!Oblasť_tlače</vt:lpstr>
      <vt:lpstr>'T3a - I.stupeň prijatia'!Oblasť_tlače</vt:lpstr>
      <vt:lpstr>'T3c- III stupeň prijatia'!Oblasť_tlače</vt:lpstr>
      <vt:lpstr>'T9 výberové konania'!Oblasť_tlače</vt:lpstr>
    </vt:vector>
  </TitlesOfParts>
  <Manager/>
  <Company>MŠSR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Jurkovič</dc:creator>
  <cp:keywords/>
  <dc:description/>
  <cp:lastModifiedBy>Vítková</cp:lastModifiedBy>
  <cp:revision/>
  <cp:lastPrinted>2022-02-22T12:52:06Z</cp:lastPrinted>
  <dcterms:created xsi:type="dcterms:W3CDTF">2010-01-11T10:19:31Z</dcterms:created>
  <dcterms:modified xsi:type="dcterms:W3CDTF">2022-03-21T13:05:59Z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0x010100DBDE53FDDBD7F542805C64E693AD18E5</vt:lpwstr>
  </property>
</Properties>
</file>