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375E53A4-3C03-4E6D-867B-FECA6E0D66C5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29" i="1"/>
  <c r="G9" i="1"/>
  <c r="G10" i="1"/>
  <c r="G13" i="1"/>
  <c r="G14" i="1"/>
  <c r="G17" i="1"/>
  <c r="G18" i="1"/>
  <c r="G22" i="1"/>
  <c r="G23" i="1"/>
  <c r="E6" i="1"/>
  <c r="G6" i="1" s="1"/>
  <c r="E7" i="1"/>
  <c r="G7" i="1" s="1"/>
  <c r="E8" i="1"/>
  <c r="G8" i="1" s="1"/>
  <c r="E9" i="1"/>
  <c r="E10" i="1"/>
  <c r="E11" i="1"/>
  <c r="G11" i="1" s="1"/>
  <c r="E12" i="1"/>
  <c r="G12" i="1" s="1"/>
  <c r="E13" i="1"/>
  <c r="E14" i="1"/>
  <c r="E15" i="1"/>
  <c r="G15" i="1" s="1"/>
  <c r="E16" i="1"/>
  <c r="G16" i="1" s="1"/>
  <c r="E17" i="1"/>
  <c r="E18" i="1"/>
  <c r="E19" i="1"/>
  <c r="G19" i="1" s="1"/>
  <c r="E20" i="1"/>
  <c r="G20" i="1" s="1"/>
  <c r="E21" i="1"/>
  <c r="G21" i="1" s="1"/>
  <c r="E22" i="1"/>
  <c r="E23" i="1"/>
  <c r="E5" i="1"/>
  <c r="G5" i="1" s="1"/>
  <c r="F39" i="1"/>
  <c r="F40" i="1" s="1"/>
  <c r="F24" i="1"/>
  <c r="D39" i="1"/>
  <c r="C39" i="1"/>
  <c r="E37" i="1"/>
  <c r="E38" i="1"/>
  <c r="G38" i="1" s="1"/>
  <c r="E36" i="1"/>
  <c r="G36" i="1" s="1"/>
  <c r="E35" i="1"/>
  <c r="G35" i="1" s="1"/>
  <c r="E34" i="1"/>
  <c r="G34" i="1" s="1"/>
  <c r="E33" i="1"/>
  <c r="G33" i="1" s="1"/>
  <c r="E32" i="1"/>
  <c r="G32" i="1" s="1"/>
  <c r="E30" i="1"/>
  <c r="G30" i="1" s="1"/>
  <c r="E31" i="1"/>
  <c r="G31" i="1" s="1"/>
  <c r="E39" i="1" l="1"/>
  <c r="G39" i="1" s="1"/>
  <c r="E24" i="1"/>
  <c r="G24" i="1" s="1"/>
  <c r="D24" i="1"/>
  <c r="D40" i="1" s="1"/>
  <c r="C24" i="1"/>
  <c r="C40" i="1" s="1"/>
  <c r="E40" i="1" l="1"/>
  <c r="G40" i="1" s="1"/>
</calcChain>
</file>

<file path=xl/sharedStrings.xml><?xml version="1.0" encoding="utf-8"?>
<sst xmlns="http://schemas.openxmlformats.org/spreadsheetml/2006/main" count="49" uniqueCount="42">
  <si>
    <t>Náklady</t>
  </si>
  <si>
    <t>Číslo účtu</t>
  </si>
  <si>
    <t>Spotreba materiálu</t>
  </si>
  <si>
    <t>Spotreba energie</t>
  </si>
  <si>
    <t>Opravy a udržiavanie</t>
  </si>
  <si>
    <t>Cestovné</t>
  </si>
  <si>
    <t>Náklady na reprezentáciu</t>
  </si>
  <si>
    <t>Ostatné služby</t>
  </si>
  <si>
    <t>Mzdové náklady</t>
  </si>
  <si>
    <t>Zákon.sociál. poistenie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</si>
  <si>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</si>
  <si>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</si>
  <si>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</si>
  <si>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</si>
  <si>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</si>
  <si>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</si>
  <si>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</si>
  <si>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</si>
  <si>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</si>
  <si>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</si>
  <si>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</si>
  <si>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 xml:space="preserve">Náklady spolu </t>
  </si>
  <si>
    <t>Činnosť</t>
  </si>
  <si>
    <t>Spolu</t>
  </si>
  <si>
    <t>Hlavná</t>
  </si>
  <si>
    <t>Ekonomická</t>
  </si>
  <si>
    <t>Skutočnosť 2022</t>
  </si>
  <si>
    <t>Výnosy</t>
  </si>
  <si>
    <t>Tržby za vlastné výrobky</t>
  </si>
  <si>
    <t>Tržby z predaja služieb</t>
  </si>
  <si>
    <t>Tržby za predaný tovar</t>
  </si>
  <si>
    <t>Zákonné poplatky</t>
  </si>
  <si>
    <t>Iné ostatné výnosy</t>
  </si>
  <si>
    <t>Výnosy z použitia fondov</t>
  </si>
  <si>
    <t>Výnosy z prenájmu majetku</t>
  </si>
  <si>
    <t>Prijaté príspevky od iných organizácii</t>
  </si>
  <si>
    <t>Príspevky z podielu zaplatenej dane</t>
  </si>
  <si>
    <t>Dotácie na prevádzku</t>
  </si>
  <si>
    <t>Vynosy spolu</t>
  </si>
  <si>
    <t>Výsledok hospodárenia pred zdanením</t>
  </si>
  <si>
    <t>Rozdiel 2023-2022</t>
  </si>
  <si>
    <t>Návrh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</si>
</sst>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3" fontId="4" fillId="0" borderId="7" xfId="1" applyNumberFormat="1" applyFont="1" applyBorder="1" applyAlignment="1">
      <alignment horizontal="left" vertical="center" indent="1"/>
    </xf>
    <xf numFmtId="3" fontId="4" fillId="0" borderId="8" xfId="1" applyNumberFormat="1" applyFont="1" applyBorder="1" applyAlignment="1">
      <alignment horizontal="left" vertical="center" indent="1"/>
    </xf>
    <xf numFmtId="3" fontId="4" fillId="0" borderId="8" xfId="1" applyNumberFormat="1" applyFont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>
      <alignment horizontal="left" vertical="center" indent="1"/>
    </xf>
    <xf numFmtId="0" fontId="2" fillId="2" borderId="13" xfId="2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0" fillId="0" borderId="15" xfId="0" applyNumberFormat="1" applyBorder="1"/>
    <xf numFmtId="3" fontId="0" fillId="0" borderId="8" xfId="0" applyNumberFormat="1" applyBorder="1"/>
    <xf numFmtId="3" fontId="0" fillId="0" borderId="0" xfId="0" applyNumberFormat="1"/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3" fontId="0" fillId="3" borderId="20" xfId="0" applyNumberFormat="1" applyFill="1" applyBorder="1"/>
    <xf numFmtId="4" fontId="0" fillId="3" borderId="20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4" fillId="0" borderId="7" xfId="1" applyFont="1" applyBorder="1" applyAlignment="1">
      <alignment horizontal="left" indent="1"/>
    </xf>
    <xf numFmtId="0" fontId="4" fillId="0" borderId="8" xfId="1" applyFont="1" applyBorder="1" applyAlignment="1">
      <alignment horizontal="left" indent="1"/>
    </xf>
    <xf numFmtId="3" fontId="4" fillId="0" borderId="9" xfId="0" applyNumberFormat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indent="1"/>
    </xf>
    <xf numFmtId="3" fontId="5" fillId="2" borderId="21" xfId="0" applyNumberFormat="1" applyFont="1" applyFill="1" applyBorder="1" applyAlignment="1">
      <alignment horizontal="left" vertical="center" indent="1"/>
    </xf>
    <xf numFmtId="0" fontId="9" fillId="0" borderId="22" xfId="2" applyFont="1" applyBorder="1" applyAlignment="1">
      <alignment horizontal="left" vertical="center" indent="1"/>
    </xf>
    <xf numFmtId="0" fontId="2" fillId="0" borderId="14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0" fillId="0" borderId="9" xfId="0" applyFont="1" applyBorder="1"/>
    <xf numFmtId="0" fontId="0" fillId="0" borderId="8" xfId="0" applyFont="1" applyBorder="1"/>
    <xf numFmtId="3" fontId="0" fillId="0" borderId="8" xfId="0" applyNumberFormat="1" applyFont="1" applyBorder="1"/>
    <xf numFmtId="3" fontId="0" fillId="0" borderId="9" xfId="0" applyNumberFormat="1" applyFont="1" applyFill="1" applyBorder="1"/>
    <xf numFmtId="3" fontId="0" fillId="0" borderId="9" xfId="0" applyNumberFormat="1" applyFont="1" applyBorder="1"/>
    <xf numFmtId="3" fontId="0" fillId="0" borderId="16" xfId="0" applyNumberFormat="1" applyFont="1" applyBorder="1"/>
    <xf numFmtId="3" fontId="0" fillId="0" borderId="17" xfId="0" applyNumberFormat="1" applyFont="1" applyFill="1" applyBorder="1"/>
    <xf numFmtId="3" fontId="0" fillId="3" borderId="26" xfId="0" applyNumberFormat="1" applyFill="1" applyBorder="1"/>
    <xf numFmtId="3" fontId="0" fillId="0" borderId="23" xfId="0" applyNumberFormat="1" applyBorder="1"/>
    <xf numFmtId="3" fontId="0" fillId="3" borderId="27" xfId="0" applyNumberFormat="1" applyFill="1" applyBorder="1"/>
    <xf numFmtId="0" fontId="0" fillId="0" borderId="19" xfId="0" applyFont="1" applyBorder="1"/>
    <xf numFmtId="3" fontId="0" fillId="0" borderId="19" xfId="0" applyNumberFormat="1" applyFont="1" applyBorder="1"/>
    <xf numFmtId="3" fontId="0" fillId="0" borderId="28" xfId="0" applyNumberFormat="1" applyFont="1" applyBorder="1"/>
    <xf numFmtId="0" fontId="0" fillId="0" borderId="29" xfId="0" applyBorder="1"/>
    <xf numFmtId="0" fontId="0" fillId="0" borderId="30" xfId="0" applyBorder="1"/>
    <xf numFmtId="3" fontId="0" fillId="0" borderId="30" xfId="0" applyNumberFormat="1" applyFill="1" applyBorder="1"/>
    <xf numFmtId="3" fontId="0" fillId="0" borderId="30" xfId="0" applyNumberFormat="1" applyBorder="1"/>
    <xf numFmtId="3" fontId="0" fillId="0" borderId="30" xfId="0" applyNumberFormat="1" applyFont="1" applyFill="1" applyBorder="1"/>
    <xf numFmtId="3" fontId="0" fillId="0" borderId="31" xfId="0" applyNumberFormat="1" applyBorder="1"/>
    <xf numFmtId="3" fontId="0" fillId="3" borderId="30" xfId="0" applyNumberFormat="1" applyFill="1" applyBorder="1"/>
    <xf numFmtId="3" fontId="0" fillId="3" borderId="31" xfId="0" applyNumberFormat="1" applyFill="1" applyBorder="1"/>
    <xf numFmtId="3" fontId="7" fillId="0" borderId="15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4" fillId="0" borderId="23" xfId="2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3">
    <cellStyle name="Normálna" xfId="0" builtinId="0"/>
    <cellStyle name="Normálna 2 2" xfId="2" xr:uid="{00000000-0005-0000-0000-000001000000}"/>
    <cellStyle name="normálne_Náklady a výnosy  STU k 31 12  200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workbookViewId="0">
      <selection activeCell="O16" sqref="O16"/>
    </sheetView>
  </sheetViews>
  <sheetFormatPr defaultRowHeight="15" x14ac:dyDescent="0.25"/>
  <cols>
    <col min="1" max="1" width="25.85546875" customWidth="1"/>
    <col min="3" max="3" width="12" bestFit="1" customWidth="1"/>
    <col min="4" max="4" width="12.7109375" bestFit="1" customWidth="1"/>
    <col min="5" max="5" width="12.28515625" bestFit="1" customWidth="1"/>
    <col min="6" max="6" width="14.5703125" bestFit="1" customWidth="1"/>
    <col min="7" max="7" width="16.28515625" customWidth="1"/>
  </cols>
  <sheetData>
    <row r="1" spans="1:7" ht="15.75" thickBot="1" x14ac:dyDescent="0.3"/>
    <row r="2" spans="1:7" x14ac:dyDescent="0.25">
      <c r="A2" s="55" t="s">
        <v>0</v>
      </c>
      <c r="B2" s="58" t="s">
        <v>1</v>
      </c>
      <c r="C2" s="61" t="s">
        <v>41</v>
      </c>
      <c r="D2" s="62"/>
      <c r="E2" s="63"/>
      <c r="F2" s="43" t="s">
        <v>26</v>
      </c>
      <c r="G2" s="43" t="s">
        <v>40</v>
      </c>
    </row>
    <row r="3" spans="1:7" x14ac:dyDescent="0.25">
      <c r="A3" s="56"/>
      <c r="B3" s="59"/>
      <c r="C3" s="64" t="s">
        <v>22</v>
      </c>
      <c r="D3" s="64"/>
      <c r="E3" s="54" t="s">
        <v>23</v>
      </c>
      <c r="F3" s="44"/>
      <c r="G3" s="44"/>
    </row>
    <row r="4" spans="1:7" ht="15.75" thickBot="1" x14ac:dyDescent="0.3">
      <c r="A4" s="57"/>
      <c r="B4" s="60"/>
      <c r="C4" s="6" t="s">
        <v>24</v>
      </c>
      <c r="D4" s="7" t="s">
        <v>25</v>
      </c>
      <c r="E4" s="65"/>
      <c r="F4" s="44"/>
      <c r="G4" s="44"/>
    </row>
    <row r="5" spans="1:7" ht="16.5" thickTop="1" thickBot="1" x14ac:dyDescent="0.3">
      <c r="A5" s="1" t="s">
        <v>2</v>
      </c>
      <c r="B5" s="11">
        <v>501</v>
      </c>
      <c r="C5" s="8">
        <v>4980000</v>
      </c>
      <c r="D5" s="15">
        <v>320000</v>
      </c>
      <c r="E5" s="38">
        <f>C5+D5</f>
        <v>5300000</v>
      </c>
      <c r="F5" s="45">
        <v>5315276</v>
      </c>
      <c r="G5" s="46">
        <f>E5-F5</f>
        <v>-15276</v>
      </c>
    </row>
    <row r="6" spans="1:7" ht="15.75" thickBot="1" x14ac:dyDescent="0.3">
      <c r="A6" s="2" t="s">
        <v>3</v>
      </c>
      <c r="B6" s="12">
        <v>502</v>
      </c>
      <c r="C6" s="9">
        <v>6850206</v>
      </c>
      <c r="D6" s="16">
        <v>420000</v>
      </c>
      <c r="E6" s="38">
        <f t="shared" ref="E6:E23" si="0">C6+D6</f>
        <v>7270206</v>
      </c>
      <c r="F6" s="45">
        <v>5021902</v>
      </c>
      <c r="G6" s="46">
        <f t="shared" ref="G6:G24" si="1">E6-F6</f>
        <v>2248304</v>
      </c>
    </row>
    <row r="7" spans="1:7" ht="15.75" thickBot="1" x14ac:dyDescent="0.3">
      <c r="A7" s="2" t="s">
        <v>4</v>
      </c>
      <c r="B7" s="12">
        <v>511</v>
      </c>
      <c r="C7" s="9">
        <v>2300000</v>
      </c>
      <c r="D7" s="16">
        <v>83900</v>
      </c>
      <c r="E7" s="38">
        <f t="shared" si="0"/>
        <v>2383900</v>
      </c>
      <c r="F7" s="45">
        <v>2677696</v>
      </c>
      <c r="G7" s="46">
        <f t="shared" si="1"/>
        <v>-293796</v>
      </c>
    </row>
    <row r="8" spans="1:7" ht="15.75" thickBot="1" x14ac:dyDescent="0.3">
      <c r="A8" s="2" t="s">
        <v>5</v>
      </c>
      <c r="B8" s="12">
        <v>512</v>
      </c>
      <c r="C8" s="9">
        <v>980000</v>
      </c>
      <c r="D8" s="16">
        <v>63634</v>
      </c>
      <c r="E8" s="38">
        <f t="shared" si="0"/>
        <v>1043634</v>
      </c>
      <c r="F8" s="45">
        <v>1107000</v>
      </c>
      <c r="G8" s="46">
        <f t="shared" si="1"/>
        <v>-63366</v>
      </c>
    </row>
    <row r="9" spans="1:7" ht="15.75" thickBot="1" x14ac:dyDescent="0.3">
      <c r="A9" s="2" t="s">
        <v>6</v>
      </c>
      <c r="B9" s="12">
        <v>513</v>
      </c>
      <c r="C9" s="9">
        <v>185000</v>
      </c>
      <c r="D9" s="16">
        <v>23412</v>
      </c>
      <c r="E9" s="38">
        <f t="shared" si="0"/>
        <v>208412</v>
      </c>
      <c r="F9" s="45">
        <v>215092</v>
      </c>
      <c r="G9" s="46">
        <f t="shared" si="1"/>
        <v>-6680</v>
      </c>
    </row>
    <row r="10" spans="1:7" ht="15.75" thickBot="1" x14ac:dyDescent="0.3">
      <c r="A10" s="2" t="s">
        <v>7</v>
      </c>
      <c r="B10" s="12">
        <v>518</v>
      </c>
      <c r="C10" s="9">
        <v>7100000</v>
      </c>
      <c r="D10" s="16">
        <v>980000</v>
      </c>
      <c r="E10" s="38">
        <f t="shared" si="0"/>
        <v>8080000</v>
      </c>
      <c r="F10" s="45">
        <v>8211552</v>
      </c>
      <c r="G10" s="46">
        <f t="shared" si="1"/>
        <v>-131552</v>
      </c>
    </row>
    <row r="11" spans="1:7" ht="15.75" thickBot="1" x14ac:dyDescent="0.3">
      <c r="A11" s="2" t="s">
        <v>8</v>
      </c>
      <c r="B11" s="12">
        <v>521</v>
      </c>
      <c r="C11" s="9">
        <v>50857309.327000007</v>
      </c>
      <c r="D11" s="16">
        <v>2793337</v>
      </c>
      <c r="E11" s="38">
        <f t="shared" si="0"/>
        <v>53650646.327000007</v>
      </c>
      <c r="F11" s="45">
        <v>50003612</v>
      </c>
      <c r="G11" s="46">
        <f t="shared" si="1"/>
        <v>3647034.327000007</v>
      </c>
    </row>
    <row r="12" spans="1:7" ht="15.75" thickBot="1" x14ac:dyDescent="0.3">
      <c r="A12" s="2" t="s">
        <v>9</v>
      </c>
      <c r="B12" s="12">
        <v>524</v>
      </c>
      <c r="C12" s="9">
        <v>17901772.883104004</v>
      </c>
      <c r="D12" s="16">
        <v>907834.52500000002</v>
      </c>
      <c r="E12" s="38">
        <f t="shared" si="0"/>
        <v>18809607.408104002</v>
      </c>
      <c r="F12" s="45">
        <v>17194418</v>
      </c>
      <c r="G12" s="46">
        <f t="shared" si="1"/>
        <v>1615189.4081040025</v>
      </c>
    </row>
    <row r="13" spans="1:7" ht="15.75" thickBot="1" x14ac:dyDescent="0.3">
      <c r="A13" s="2" t="s">
        <v>10</v>
      </c>
      <c r="B13" s="12">
        <v>525</v>
      </c>
      <c r="C13" s="9">
        <v>472101</v>
      </c>
      <c r="D13" s="16">
        <v>0</v>
      </c>
      <c r="E13" s="38">
        <f t="shared" si="0"/>
        <v>472101</v>
      </c>
      <c r="F13" s="45">
        <v>359251</v>
      </c>
      <c r="G13" s="46">
        <f t="shared" si="1"/>
        <v>112850</v>
      </c>
    </row>
    <row r="14" spans="1:7" ht="15.75" thickBot="1" x14ac:dyDescent="0.3">
      <c r="A14" s="2" t="s">
        <v>11</v>
      </c>
      <c r="B14" s="12">
        <v>527</v>
      </c>
      <c r="C14" s="9">
        <v>2413231</v>
      </c>
      <c r="D14" s="16">
        <v>43152</v>
      </c>
      <c r="E14" s="38">
        <f t="shared" si="0"/>
        <v>2456383</v>
      </c>
      <c r="F14" s="45">
        <v>2298063</v>
      </c>
      <c r="G14" s="46">
        <f t="shared" si="1"/>
        <v>158320</v>
      </c>
    </row>
    <row r="15" spans="1:7" ht="15.75" thickBot="1" x14ac:dyDescent="0.3">
      <c r="A15" s="2" t="s">
        <v>12</v>
      </c>
      <c r="B15" s="12">
        <v>528</v>
      </c>
      <c r="C15" s="9">
        <v>2754</v>
      </c>
      <c r="D15" s="16">
        <v>0</v>
      </c>
      <c r="E15" s="38">
        <f t="shared" si="0"/>
        <v>2754</v>
      </c>
      <c r="F15" s="45">
        <v>4391</v>
      </c>
      <c r="G15" s="46">
        <f t="shared" si="1"/>
        <v>-1637</v>
      </c>
    </row>
    <row r="16" spans="1:7" ht="15.75" thickBot="1" x14ac:dyDescent="0.3">
      <c r="A16" s="2" t="s">
        <v>13</v>
      </c>
      <c r="B16" s="12">
        <v>531</v>
      </c>
      <c r="C16" s="9">
        <v>0</v>
      </c>
      <c r="D16" s="16">
        <v>3300</v>
      </c>
      <c r="E16" s="38">
        <f t="shared" si="0"/>
        <v>3300</v>
      </c>
      <c r="F16" s="45">
        <v>3675</v>
      </c>
      <c r="G16" s="46">
        <f t="shared" si="1"/>
        <v>-375</v>
      </c>
    </row>
    <row r="17" spans="1:7" ht="15.75" thickBot="1" x14ac:dyDescent="0.3">
      <c r="A17" s="2" t="s">
        <v>14</v>
      </c>
      <c r="B17" s="12">
        <v>532</v>
      </c>
      <c r="C17" s="9">
        <v>288411</v>
      </c>
      <c r="D17" s="16">
        <v>69861</v>
      </c>
      <c r="E17" s="38">
        <f t="shared" si="0"/>
        <v>358272</v>
      </c>
      <c r="F17" s="45">
        <v>358273</v>
      </c>
      <c r="G17" s="46">
        <f t="shared" si="1"/>
        <v>-1</v>
      </c>
    </row>
    <row r="18" spans="1:7" ht="15.75" thickBot="1" x14ac:dyDescent="0.3">
      <c r="A18" s="2" t="s">
        <v>15</v>
      </c>
      <c r="B18" s="12">
        <v>538</v>
      </c>
      <c r="C18" s="9">
        <v>162500</v>
      </c>
      <c r="D18" s="16">
        <v>8352</v>
      </c>
      <c r="E18" s="38">
        <f t="shared" si="0"/>
        <v>170852</v>
      </c>
      <c r="F18" s="45">
        <v>174078</v>
      </c>
      <c r="G18" s="46">
        <f t="shared" si="1"/>
        <v>-3226</v>
      </c>
    </row>
    <row r="19" spans="1:7" ht="15.75" thickBot="1" x14ac:dyDescent="0.3">
      <c r="A19" s="2" t="s">
        <v>16</v>
      </c>
      <c r="B19" s="12">
        <v>547</v>
      </c>
      <c r="C19" s="9"/>
      <c r="D19" s="16"/>
      <c r="E19" s="38">
        <f t="shared" si="0"/>
        <v>0</v>
      </c>
      <c r="F19" s="45">
        <v>11315</v>
      </c>
      <c r="G19" s="46">
        <f t="shared" si="1"/>
        <v>-11315</v>
      </c>
    </row>
    <row r="20" spans="1:7" ht="15.75" thickBot="1" x14ac:dyDescent="0.3">
      <c r="A20" s="2" t="s">
        <v>17</v>
      </c>
      <c r="B20" s="12">
        <v>549</v>
      </c>
      <c r="C20" s="9">
        <v>9830000</v>
      </c>
      <c r="D20" s="16">
        <v>380000</v>
      </c>
      <c r="E20" s="38">
        <f t="shared" si="0"/>
        <v>10210000</v>
      </c>
      <c r="F20" s="45">
        <v>10230878</v>
      </c>
      <c r="G20" s="46">
        <f t="shared" si="1"/>
        <v>-20878</v>
      </c>
    </row>
    <row r="21" spans="1:7" ht="34.5" thickBot="1" x14ac:dyDescent="0.3">
      <c r="A21" s="3" t="s">
        <v>18</v>
      </c>
      <c r="B21" s="12">
        <v>551</v>
      </c>
      <c r="C21" s="9">
        <v>5587200</v>
      </c>
      <c r="D21" s="16">
        <v>40203</v>
      </c>
      <c r="E21" s="38">
        <f t="shared" si="0"/>
        <v>5627403</v>
      </c>
      <c r="F21" s="45">
        <v>5599932</v>
      </c>
      <c r="G21" s="46">
        <f t="shared" si="1"/>
        <v>27471</v>
      </c>
    </row>
    <row r="22" spans="1:7" ht="15.75" thickBot="1" x14ac:dyDescent="0.3">
      <c r="A22" s="2" t="s">
        <v>19</v>
      </c>
      <c r="B22" s="12">
        <v>556</v>
      </c>
      <c r="C22" s="9">
        <v>2200000</v>
      </c>
      <c r="D22" s="16">
        <v>0</v>
      </c>
      <c r="E22" s="38">
        <f t="shared" si="0"/>
        <v>2200000</v>
      </c>
      <c r="F22" s="45">
        <v>2223172</v>
      </c>
      <c r="G22" s="46">
        <f t="shared" si="1"/>
        <v>-23172</v>
      </c>
    </row>
    <row r="23" spans="1:7" ht="15.75" thickBot="1" x14ac:dyDescent="0.3">
      <c r="A23" s="2" t="s">
        <v>20</v>
      </c>
      <c r="B23" s="12">
        <v>562</v>
      </c>
      <c r="C23" s="17">
        <v>900000</v>
      </c>
      <c r="D23" s="18">
        <v>500</v>
      </c>
      <c r="E23" s="38">
        <f t="shared" si="0"/>
        <v>900500</v>
      </c>
      <c r="F23" s="45">
        <v>896390</v>
      </c>
      <c r="G23" s="46">
        <f t="shared" si="1"/>
        <v>4110</v>
      </c>
    </row>
    <row r="24" spans="1:7" ht="16.5" thickTop="1" thickBot="1" x14ac:dyDescent="0.3">
      <c r="A24" s="4" t="s">
        <v>21</v>
      </c>
      <c r="B24" s="5"/>
      <c r="C24" s="13">
        <f>SUM(C5:C23)</f>
        <v>113010485.21010402</v>
      </c>
      <c r="D24" s="14">
        <f>SUM(D5:D23)</f>
        <v>6137485.5250000004</v>
      </c>
      <c r="E24" s="39">
        <f>SUM(E5:E23)</f>
        <v>119147970.73510401</v>
      </c>
      <c r="F24" s="49">
        <f>SUM(F5:F23)</f>
        <v>111905966</v>
      </c>
      <c r="G24" s="50">
        <f t="shared" si="1"/>
        <v>7242004.7351040095</v>
      </c>
    </row>
    <row r="25" spans="1:7" x14ac:dyDescent="0.25">
      <c r="F25" s="44"/>
    </row>
    <row r="26" spans="1:7" ht="15.75" thickBot="1" x14ac:dyDescent="0.3">
      <c r="F26" s="44"/>
    </row>
    <row r="27" spans="1:7" x14ac:dyDescent="0.25">
      <c r="A27" s="55" t="s">
        <v>27</v>
      </c>
      <c r="B27" s="66" t="s">
        <v>1</v>
      </c>
      <c r="C27" s="51" t="s">
        <v>22</v>
      </c>
      <c r="D27" s="52"/>
      <c r="E27" s="53" t="s">
        <v>23</v>
      </c>
      <c r="F27" s="44" t="s">
        <v>26</v>
      </c>
      <c r="G27" s="43" t="s">
        <v>40</v>
      </c>
    </row>
    <row r="28" spans="1:7" ht="15.75" thickBot="1" x14ac:dyDescent="0.3">
      <c r="A28" s="57"/>
      <c r="B28" s="67"/>
      <c r="C28" s="27" t="s">
        <v>24</v>
      </c>
      <c r="D28" s="28" t="s">
        <v>25</v>
      </c>
      <c r="E28" s="54"/>
      <c r="F28" s="44"/>
      <c r="G28" s="44"/>
    </row>
    <row r="29" spans="1:7" ht="15.75" thickTop="1" x14ac:dyDescent="0.25">
      <c r="A29" s="19" t="s">
        <v>28</v>
      </c>
      <c r="B29" s="11">
        <v>601</v>
      </c>
      <c r="C29" s="31">
        <v>0</v>
      </c>
      <c r="D29" s="30">
        <v>0</v>
      </c>
      <c r="E29" s="40">
        <v>0</v>
      </c>
      <c r="F29" s="47">
        <v>0</v>
      </c>
      <c r="G29" s="46">
        <f>E29-F29</f>
        <v>0</v>
      </c>
    </row>
    <row r="30" spans="1:7" x14ac:dyDescent="0.25">
      <c r="A30" s="20" t="s">
        <v>29</v>
      </c>
      <c r="B30" s="12">
        <v>602</v>
      </c>
      <c r="C30" s="32">
        <v>4630000</v>
      </c>
      <c r="D30" s="33">
        <v>7300000</v>
      </c>
      <c r="E30" s="41">
        <f t="shared" ref="E30:E38" si="2">C30+D30</f>
        <v>11930000</v>
      </c>
      <c r="F30" s="46">
        <v>11989749</v>
      </c>
      <c r="G30" s="46">
        <f t="shared" ref="G30:G40" si="3">E30-F30</f>
        <v>-59749</v>
      </c>
    </row>
    <row r="31" spans="1:7" x14ac:dyDescent="0.25">
      <c r="A31" s="20" t="s">
        <v>30</v>
      </c>
      <c r="B31" s="12">
        <v>604</v>
      </c>
      <c r="C31" s="32">
        <v>0</v>
      </c>
      <c r="D31" s="34">
        <v>68900</v>
      </c>
      <c r="E31" s="41">
        <f t="shared" si="2"/>
        <v>68900</v>
      </c>
      <c r="F31" s="46">
        <v>66135</v>
      </c>
      <c r="G31" s="46">
        <f t="shared" si="3"/>
        <v>2765</v>
      </c>
    </row>
    <row r="32" spans="1:7" ht="17.45" customHeight="1" x14ac:dyDescent="0.25">
      <c r="A32" s="20" t="s">
        <v>31</v>
      </c>
      <c r="B32" s="12">
        <v>648</v>
      </c>
      <c r="C32" s="32">
        <v>1400000</v>
      </c>
      <c r="D32" s="33">
        <v>104000</v>
      </c>
      <c r="E32" s="41">
        <f t="shared" si="2"/>
        <v>1504000</v>
      </c>
      <c r="F32" s="46">
        <v>1457403</v>
      </c>
      <c r="G32" s="46">
        <f t="shared" si="3"/>
        <v>46597</v>
      </c>
    </row>
    <row r="33" spans="1:7" ht="17.45" customHeight="1" x14ac:dyDescent="0.25">
      <c r="A33" s="20" t="s">
        <v>32</v>
      </c>
      <c r="B33" s="12">
        <v>649</v>
      </c>
      <c r="C33" s="32">
        <v>3398000</v>
      </c>
      <c r="D33" s="33">
        <v>873823</v>
      </c>
      <c r="E33" s="41">
        <f t="shared" si="2"/>
        <v>4271823</v>
      </c>
      <c r="F33" s="46">
        <v>4426260</v>
      </c>
      <c r="G33" s="46">
        <f t="shared" si="3"/>
        <v>-154437</v>
      </c>
    </row>
    <row r="34" spans="1:7" x14ac:dyDescent="0.25">
      <c r="A34" s="20" t="s">
        <v>33</v>
      </c>
      <c r="B34" s="12">
        <v>656</v>
      </c>
      <c r="C34" s="32">
        <v>724380</v>
      </c>
      <c r="D34" s="34"/>
      <c r="E34" s="41">
        <f t="shared" si="2"/>
        <v>724380</v>
      </c>
      <c r="F34" s="46">
        <v>806603</v>
      </c>
      <c r="G34" s="46">
        <f t="shared" si="3"/>
        <v>-82223</v>
      </c>
    </row>
    <row r="35" spans="1:7" x14ac:dyDescent="0.25">
      <c r="A35" s="20" t="s">
        <v>34</v>
      </c>
      <c r="B35" s="12">
        <v>658</v>
      </c>
      <c r="C35" s="32">
        <v>62000</v>
      </c>
      <c r="D35" s="33">
        <v>1700000</v>
      </c>
      <c r="E35" s="41">
        <f t="shared" si="2"/>
        <v>1762000</v>
      </c>
      <c r="F35" s="46">
        <v>1612917</v>
      </c>
      <c r="G35" s="46">
        <f t="shared" si="3"/>
        <v>149083</v>
      </c>
    </row>
    <row r="36" spans="1:7" x14ac:dyDescent="0.25">
      <c r="A36" s="20" t="s">
        <v>35</v>
      </c>
      <c r="B36" s="12">
        <v>662</v>
      </c>
      <c r="C36" s="32">
        <v>102000</v>
      </c>
      <c r="D36" s="34"/>
      <c r="E36" s="41">
        <f t="shared" si="2"/>
        <v>102000</v>
      </c>
      <c r="F36" s="46">
        <v>102171</v>
      </c>
      <c r="G36" s="46">
        <f t="shared" si="3"/>
        <v>-171</v>
      </c>
    </row>
    <row r="37" spans="1:7" x14ac:dyDescent="0.25">
      <c r="A37" s="21" t="s">
        <v>36</v>
      </c>
      <c r="B37" s="12">
        <v>665</v>
      </c>
      <c r="C37" s="32">
        <v>213</v>
      </c>
      <c r="D37" s="34"/>
      <c r="E37" s="41">
        <f t="shared" si="2"/>
        <v>213</v>
      </c>
      <c r="F37" s="46">
        <v>893</v>
      </c>
      <c r="G37" s="46">
        <f t="shared" si="3"/>
        <v>-680</v>
      </c>
    </row>
    <row r="38" spans="1:7" ht="15.75" thickBot="1" x14ac:dyDescent="0.3">
      <c r="A38" s="22" t="s">
        <v>37</v>
      </c>
      <c r="B38" s="26">
        <v>691</v>
      </c>
      <c r="C38" s="35">
        <v>99582555</v>
      </c>
      <c r="D38" s="36">
        <v>0</v>
      </c>
      <c r="E38" s="42">
        <f t="shared" si="2"/>
        <v>99582555</v>
      </c>
      <c r="F38" s="46">
        <v>95192115</v>
      </c>
      <c r="G38" s="46">
        <f t="shared" si="3"/>
        <v>4390440</v>
      </c>
    </row>
    <row r="39" spans="1:7" ht="16.5" thickTop="1" thickBot="1" x14ac:dyDescent="0.3">
      <c r="A39" s="23" t="s">
        <v>38</v>
      </c>
      <c r="B39" s="29"/>
      <c r="C39" s="37">
        <f>SUM(C29:C38)</f>
        <v>109899148</v>
      </c>
      <c r="D39" s="13">
        <f>SUM(D29:D38)</f>
        <v>10046723</v>
      </c>
      <c r="E39" s="39">
        <f>SUM(E29:E38)</f>
        <v>119945871</v>
      </c>
      <c r="F39" s="49">
        <f>SUM(F29:F38)</f>
        <v>115654246</v>
      </c>
      <c r="G39" s="49">
        <f t="shared" si="3"/>
        <v>4291625</v>
      </c>
    </row>
    <row r="40" spans="1:7" ht="15.75" thickBot="1" x14ac:dyDescent="0.3">
      <c r="A40" s="24" t="s">
        <v>39</v>
      </c>
      <c r="B40" s="25"/>
      <c r="C40" s="10">
        <f>C39-C24</f>
        <v>-3111337.2101040184</v>
      </c>
      <c r="D40" s="10">
        <f t="shared" ref="D40:F40" si="4">D39-D24</f>
        <v>3909237.4749999996</v>
      </c>
      <c r="E40" s="10">
        <f t="shared" si="4"/>
        <v>797900.26489599049</v>
      </c>
      <c r="F40" s="48">
        <f t="shared" si="4"/>
        <v>3748280</v>
      </c>
      <c r="G40" s="48">
        <f t="shared" si="3"/>
        <v>-2950379.7351040095</v>
      </c>
    </row>
  </sheetData>
  <mergeCells count="9">
    <mergeCell ref="C27:D27"/>
    <mergeCell ref="E27:E28"/>
    <mergeCell ref="A2:A4"/>
    <mergeCell ref="B2:B4"/>
    <mergeCell ref="C2:E2"/>
    <mergeCell ref="C3:D3"/>
    <mergeCell ref="E3:E4"/>
    <mergeCell ref="A27:A28"/>
    <mergeCell ref="B27:B2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Matuskova</dc:creator>
  <cp:lastModifiedBy>Gogorova</cp:lastModifiedBy>
  <cp:lastPrinted>2023-05-16T13:55:24Z</cp:lastPrinted>
  <dcterms:created xsi:type="dcterms:W3CDTF">2023-05-16T10:57:38Z</dcterms:created>
  <dcterms:modified xsi:type="dcterms:W3CDTF">2023-05-25T11:32:06Z</dcterms:modified>
</cp:coreProperties>
</file>