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6315" tabRatio="1000" firstSheet="11" activeTab="18"/>
  </bookViews>
  <sheets>
    <sheet name="titulná strana" sheetId="37" r:id="rId1"/>
    <sheet name="zoznam tabuliek" sheetId="38" r:id="rId2"/>
    <sheet name="T1 počet študentov" sheetId="1" r:id="rId3"/>
    <sheet name="T1a vývoj počtu študentov" sheetId="7" r:id="rId4"/>
    <sheet name="T2 počet absolventov" sheetId="2" r:id="rId5"/>
    <sheet name="T3a - I.stupeň prijatia" sheetId="4" r:id="rId6"/>
    <sheet name="T3B - II. stupeň prijatia" sheetId="5" r:id="rId7"/>
    <sheet name="T3C - III stupeň prijatia" sheetId="6" r:id="rId8"/>
    <sheet name="T4 štruktúra platiacich" sheetId="3" r:id="rId9"/>
    <sheet name="T5 - úspešnosť štúdia" sheetId="36" r:id="rId10"/>
    <sheet name="T6 mobility študenti" sheetId="15" r:id="rId11"/>
    <sheet name="T7 profesori" sheetId="21" r:id="rId12"/>
    <sheet name="T8 docenti" sheetId="20" r:id="rId13"/>
    <sheet name="T9 výberové konania" sheetId="19" r:id="rId14"/>
    <sheet name="T10 kvalif. štruktúra učiteľov" sheetId="13" r:id="rId15"/>
    <sheet name="T11 mobility zam" sheetId="16" r:id="rId16"/>
    <sheet name="T12 záverečné práce" sheetId="18" r:id="rId17"/>
    <sheet name="T13 publ činnosť" sheetId="9" r:id="rId18"/>
    <sheet name="T14 umel.cinnost" sheetId="10" r:id="rId19"/>
    <sheet name="T15 štud.program - ŠP" sheetId="22" r:id="rId20"/>
    <sheet name="T16 odňaté ŠP" sheetId="27" r:id="rId21"/>
    <sheet name="17 HI konania" sheetId="30" r:id="rId22"/>
    <sheet name="18 HI odňatie " sheetId="31" r:id="rId23"/>
    <sheet name="T19 Výskumné projekty" sheetId="34" r:id="rId24"/>
    <sheet name="T20 Ostatné (nevýsk.) projekty" sheetId="35" r:id="rId25"/>
    <sheet name="T21 umelecká činnosť" sheetId="28" r:id="rId26"/>
    <sheet name="skratky" sheetId="29" r:id="rId27"/>
  </sheets>
  <definedNames>
    <definedName name="_xlnm._FilterDatabase" localSheetId="23" hidden="1">'T19 Výskumné projekty'!$A$2:$L$923</definedName>
    <definedName name="_xlnm._FilterDatabase" localSheetId="24" hidden="1">'T20 Ostatné (nevýsk.) projekty'!$A$2:$M$524</definedName>
    <definedName name="_xlnm.Print_Area" localSheetId="21">'17 HI konania'!$A$1:$B$40</definedName>
    <definedName name="_xlnm.Print_Area" localSheetId="22">'18 HI odňatie '!$A$1:$C$15</definedName>
    <definedName name="_xlnm.Print_Area" localSheetId="16">'T12 záverečné práce'!$A$1:$K$8</definedName>
    <definedName name="_xlnm.Print_Area" localSheetId="23">'T19 Výskumné projekty'!$A$1:$L$923</definedName>
    <definedName name="_xlnm.Print_Area" localSheetId="24">'T20 Ostatné (nevýsk.) projekty'!$A$1:$L$530</definedName>
    <definedName name="_xlnm.Print_Area" localSheetId="25">'T21 umelecká činnosť'!$A$1:$E$259</definedName>
    <definedName name="_xlnm.Print_Area" localSheetId="5">'T3a - I.stupeň prijatia'!$A$1:$J$94</definedName>
    <definedName name="_xlnm.Print_Area" localSheetId="7">'T3C - III stupeň prijatia'!$A$1:$J$126</definedName>
    <definedName name="_xlnm.Print_Area" localSheetId="11">'T7 profesori'!$A$1:$F$21</definedName>
    <definedName name="_xlnm.Print_Area" localSheetId="13">'T9 výberové konania'!$A$1:$I$21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0" l="1"/>
  <c r="D22" i="10" s="1"/>
  <c r="D23" i="10" s="1"/>
  <c r="C20" i="10"/>
  <c r="C22" i="10" s="1"/>
  <c r="C23" i="10" s="1"/>
  <c r="B20" i="10"/>
  <c r="B22" i="10" s="1"/>
  <c r="B23" i="10" s="1"/>
  <c r="E10" i="10"/>
  <c r="D10" i="10"/>
  <c r="C10" i="10"/>
  <c r="B10" i="10"/>
  <c r="J26" i="9"/>
  <c r="J28" i="9" s="1"/>
  <c r="J29" i="9" s="1"/>
  <c r="I26" i="9"/>
  <c r="H26" i="9"/>
  <c r="G26" i="9"/>
  <c r="F26" i="9"/>
  <c r="E26" i="9"/>
  <c r="D26" i="9"/>
  <c r="D28" i="9" s="1"/>
  <c r="D29" i="9" s="1"/>
  <c r="C26" i="9"/>
  <c r="B26" i="9"/>
  <c r="B28" i="9" s="1"/>
  <c r="B29" i="9" s="1"/>
  <c r="K25" i="9"/>
  <c r="K24" i="9"/>
  <c r="K23" i="9"/>
  <c r="K22" i="9"/>
  <c r="K21" i="9"/>
  <c r="K20" i="9"/>
  <c r="K19" i="9"/>
  <c r="K18" i="9"/>
  <c r="K26" i="9" s="1"/>
  <c r="K17" i="9"/>
  <c r="J13" i="9"/>
  <c r="I13" i="9"/>
  <c r="H13" i="9"/>
  <c r="G13" i="9"/>
  <c r="G28" i="9" s="1"/>
  <c r="G29" i="9" s="1"/>
  <c r="F13" i="9"/>
  <c r="F28" i="9" s="1"/>
  <c r="F29" i="9" s="1"/>
  <c r="E13" i="9"/>
  <c r="E28" i="9" s="1"/>
  <c r="E29" i="9" s="1"/>
  <c r="D13" i="9"/>
  <c r="C13" i="9"/>
  <c r="C28" i="9" s="1"/>
  <c r="C29" i="9" s="1"/>
  <c r="B13" i="9"/>
  <c r="K11" i="9"/>
  <c r="K10" i="9"/>
  <c r="K9" i="9"/>
  <c r="K8" i="9"/>
  <c r="K7" i="9"/>
  <c r="K6" i="9"/>
  <c r="K5" i="9"/>
  <c r="K4" i="9"/>
  <c r="K13" i="9" s="1"/>
  <c r="K28" i="9" s="1"/>
  <c r="K29" i="9" s="1"/>
  <c r="J528" i="35" l="1"/>
  <c r="J527" i="35"/>
  <c r="J526" i="35"/>
  <c r="J199" i="34" l="1"/>
  <c r="J180" i="34"/>
  <c r="J177" i="34"/>
  <c r="K166" i="34"/>
  <c r="J166" i="34"/>
  <c r="J152" i="35"/>
  <c r="F18" i="3" l="1"/>
  <c r="F17" i="3"/>
  <c r="F16" i="3"/>
  <c r="F15" i="3"/>
  <c r="F19" i="3" s="1"/>
  <c r="F14" i="3"/>
  <c r="F9" i="3"/>
  <c r="B21" i="19" l="1"/>
  <c r="B6" i="13" l="1"/>
  <c r="H6" i="13"/>
  <c r="B7" i="13"/>
  <c r="H7" i="13"/>
  <c r="B8" i="13"/>
  <c r="H8" i="13"/>
  <c r="B9" i="13"/>
  <c r="H9" i="13"/>
  <c r="B10" i="13"/>
  <c r="H10" i="13"/>
  <c r="B11" i="13"/>
  <c r="H11" i="13"/>
  <c r="B12" i="13"/>
  <c r="H12" i="13"/>
  <c r="B13" i="13"/>
  <c r="H13" i="13"/>
  <c r="B14" i="13"/>
  <c r="H14" i="13"/>
  <c r="H5" i="13"/>
  <c r="B5" i="13"/>
  <c r="H4" i="13"/>
  <c r="B4" i="13"/>
  <c r="B20" i="13"/>
  <c r="D15" i="13" l="1"/>
  <c r="D19" i="13" s="1"/>
  <c r="E15" i="13"/>
  <c r="E19" i="13" s="1"/>
  <c r="F15" i="13"/>
  <c r="F19" i="13" s="1"/>
  <c r="G15" i="13"/>
  <c r="I15" i="13"/>
  <c r="J15" i="13"/>
  <c r="K15" i="13"/>
  <c r="L15" i="13"/>
  <c r="M15" i="13"/>
  <c r="C7" i="18"/>
  <c r="D7" i="18"/>
  <c r="E7" i="18"/>
  <c r="G19" i="13" l="1"/>
  <c r="L19" i="13"/>
  <c r="J19" i="13"/>
  <c r="M19" i="13"/>
  <c r="K19" i="13"/>
  <c r="H15" i="13"/>
  <c r="I19" i="13"/>
  <c r="K32" i="1"/>
  <c r="L32" i="1"/>
  <c r="K5" i="1"/>
  <c r="L5" i="1"/>
  <c r="K6" i="1"/>
  <c r="L6" i="1"/>
  <c r="K7" i="1"/>
  <c r="L7" i="1"/>
  <c r="K9" i="1"/>
  <c r="L9" i="1"/>
  <c r="K10" i="1"/>
  <c r="L10" i="1"/>
  <c r="K11" i="1"/>
  <c r="L11" i="1"/>
  <c r="K12" i="1"/>
  <c r="L12" i="1"/>
  <c r="K14" i="1"/>
  <c r="L14" i="1"/>
  <c r="K15" i="1"/>
  <c r="L15" i="1"/>
  <c r="K16" i="1"/>
  <c r="L16" i="1"/>
  <c r="K17" i="1"/>
  <c r="L17" i="1"/>
  <c r="K19" i="1"/>
  <c r="L19" i="1"/>
  <c r="K20" i="1"/>
  <c r="L20" i="1"/>
  <c r="K21" i="1"/>
  <c r="L21" i="1"/>
  <c r="K22" i="1"/>
  <c r="L22" i="1"/>
  <c r="K24" i="1"/>
  <c r="L24" i="1"/>
  <c r="K25" i="1"/>
  <c r="L25" i="1"/>
  <c r="K26" i="1"/>
  <c r="L26" i="1"/>
  <c r="K27" i="1"/>
  <c r="L27" i="1"/>
  <c r="K29" i="1"/>
  <c r="L29" i="1"/>
  <c r="K30" i="1"/>
  <c r="L30" i="1"/>
  <c r="K31" i="1"/>
  <c r="L31" i="1"/>
  <c r="L4" i="1"/>
  <c r="K4" i="1"/>
  <c r="C34" i="2"/>
  <c r="J34" i="2"/>
  <c r="J33" i="2"/>
  <c r="G28" i="2"/>
  <c r="H28" i="2"/>
  <c r="I28" i="2"/>
  <c r="J28" i="2"/>
  <c r="G23" i="2"/>
  <c r="H23" i="2"/>
  <c r="I23" i="2"/>
  <c r="J23" i="2"/>
  <c r="J18" i="2"/>
  <c r="G18" i="2"/>
  <c r="H18" i="2"/>
  <c r="I18" i="2"/>
  <c r="G13" i="2"/>
  <c r="H13" i="2"/>
  <c r="I13" i="2"/>
  <c r="J13" i="2"/>
  <c r="G33" i="2"/>
  <c r="H33" i="2"/>
  <c r="I33" i="2"/>
  <c r="G34" i="2"/>
  <c r="H34" i="2"/>
  <c r="I34" i="2"/>
  <c r="G35" i="2"/>
  <c r="H35" i="2"/>
  <c r="I35" i="2"/>
  <c r="J35" i="2"/>
  <c r="G36" i="2"/>
  <c r="H36" i="2"/>
  <c r="I36" i="2"/>
  <c r="J36" i="2"/>
  <c r="G37" i="2"/>
  <c r="H37" i="2"/>
  <c r="I37" i="2"/>
  <c r="J37" i="2"/>
  <c r="F28" i="2"/>
  <c r="F37" i="2"/>
  <c r="K5" i="2"/>
  <c r="L5" i="2"/>
  <c r="K6" i="2"/>
  <c r="L6" i="2"/>
  <c r="K7" i="2"/>
  <c r="L7" i="2"/>
  <c r="K9" i="2"/>
  <c r="L9" i="2"/>
  <c r="K10" i="2"/>
  <c r="L10" i="2"/>
  <c r="K11" i="2"/>
  <c r="L11" i="2"/>
  <c r="K12" i="2"/>
  <c r="L12" i="2"/>
  <c r="K14" i="2"/>
  <c r="L14" i="2"/>
  <c r="K15" i="2"/>
  <c r="L15" i="2"/>
  <c r="K16" i="2"/>
  <c r="L16" i="2"/>
  <c r="K17" i="2"/>
  <c r="L17" i="2"/>
  <c r="K19" i="2"/>
  <c r="L19" i="2"/>
  <c r="K20" i="2"/>
  <c r="L20" i="2"/>
  <c r="K21" i="2"/>
  <c r="L21" i="2"/>
  <c r="K22" i="2"/>
  <c r="L22" i="2"/>
  <c r="K24" i="2"/>
  <c r="L24" i="2"/>
  <c r="K25" i="2"/>
  <c r="L25" i="2"/>
  <c r="K26" i="2"/>
  <c r="L26" i="2"/>
  <c r="K27" i="2"/>
  <c r="L27" i="2"/>
  <c r="K29" i="2"/>
  <c r="L29" i="2"/>
  <c r="K30" i="2"/>
  <c r="L30" i="2"/>
  <c r="K31" i="2"/>
  <c r="L31" i="2"/>
  <c r="K32" i="2"/>
  <c r="L32" i="2"/>
  <c r="G8" i="2"/>
  <c r="G38" i="2" s="1"/>
  <c r="H8" i="2"/>
  <c r="H38" i="2" s="1"/>
  <c r="I8" i="2"/>
  <c r="I38" i="2" s="1"/>
  <c r="J8" i="2"/>
  <c r="J38" i="2" s="1"/>
  <c r="L4" i="2"/>
  <c r="K4" i="2"/>
  <c r="J16" i="13" l="1"/>
  <c r="L16" i="13"/>
  <c r="K16" i="13"/>
  <c r="M16" i="13"/>
  <c r="I16" i="13"/>
  <c r="H19" i="13"/>
  <c r="G22" i="16"/>
  <c r="G11" i="16"/>
  <c r="G24" i="16" s="1"/>
  <c r="G25" i="16" s="1"/>
  <c r="B22" i="16"/>
  <c r="B11" i="16"/>
  <c r="B24" i="16" s="1"/>
  <c r="B25" i="16" s="1"/>
  <c r="G22" i="15"/>
  <c r="G11" i="15"/>
  <c r="G24" i="15" s="1"/>
  <c r="G25" i="15" s="1"/>
  <c r="B22" i="15"/>
  <c r="B11" i="15"/>
  <c r="B24" i="15" s="1"/>
  <c r="B25" i="15" s="1"/>
  <c r="G33" i="1"/>
  <c r="H33" i="1"/>
  <c r="I33" i="1"/>
  <c r="J33" i="1"/>
  <c r="G34" i="1"/>
  <c r="H34" i="1"/>
  <c r="I34" i="1"/>
  <c r="J34" i="1"/>
  <c r="G35" i="1"/>
  <c r="H35" i="1"/>
  <c r="I35" i="1"/>
  <c r="J35" i="1"/>
  <c r="G36" i="1"/>
  <c r="H36" i="1"/>
  <c r="I36" i="1"/>
  <c r="J36" i="1"/>
  <c r="G37" i="1"/>
  <c r="H37" i="1"/>
  <c r="I37" i="1"/>
  <c r="J37" i="1"/>
  <c r="G38" i="1"/>
  <c r="H38" i="1"/>
  <c r="I38" i="1"/>
  <c r="J38" i="1"/>
  <c r="G28" i="1"/>
  <c r="H28" i="1"/>
  <c r="I28" i="1"/>
  <c r="J28" i="1"/>
  <c r="G23" i="1"/>
  <c r="H23" i="1"/>
  <c r="I23" i="1"/>
  <c r="J23" i="1"/>
  <c r="G18" i="1"/>
  <c r="H18" i="1"/>
  <c r="I18" i="1"/>
  <c r="J18" i="1"/>
  <c r="G13" i="1"/>
  <c r="H13" i="1"/>
  <c r="I13" i="1"/>
  <c r="J13" i="1"/>
  <c r="G8" i="1"/>
  <c r="H8" i="1"/>
  <c r="I8" i="1"/>
  <c r="J8" i="1"/>
  <c r="I6" i="19" l="1"/>
  <c r="H6" i="19"/>
  <c r="G6" i="19"/>
  <c r="F6" i="19"/>
  <c r="I66" i="5"/>
  <c r="I66" i="4"/>
  <c r="H66" i="4"/>
  <c r="G66" i="4"/>
  <c r="F66" i="4"/>
  <c r="B8" i="7"/>
  <c r="B15" i="7"/>
  <c r="G21" i="7"/>
  <c r="F21" i="7"/>
  <c r="E21" i="7"/>
  <c r="D21" i="7"/>
  <c r="C21" i="7"/>
  <c r="B21" i="7"/>
  <c r="G20" i="7"/>
  <c r="F20" i="7"/>
  <c r="E20" i="7"/>
  <c r="D20" i="7"/>
  <c r="C20" i="7"/>
  <c r="B20" i="7"/>
  <c r="G19" i="7"/>
  <c r="F19" i="7"/>
  <c r="E19" i="7"/>
  <c r="D19" i="7"/>
  <c r="C19" i="7"/>
  <c r="B19" i="7"/>
  <c r="B18" i="7"/>
  <c r="B22" i="7" s="1"/>
  <c r="C18" i="7"/>
  <c r="D18" i="7"/>
  <c r="E18" i="7"/>
  <c r="F18" i="7"/>
  <c r="G18" i="7"/>
  <c r="G22" i="7" s="1"/>
  <c r="G15" i="7"/>
  <c r="G8" i="7"/>
  <c r="D8" i="7"/>
  <c r="C33" i="1"/>
  <c r="D33" i="1"/>
  <c r="E33" i="1"/>
  <c r="F33" i="1"/>
  <c r="F28" i="1"/>
  <c r="E28" i="1"/>
  <c r="D28" i="1"/>
  <c r="L28" i="1" s="1"/>
  <c r="C28" i="1"/>
  <c r="K28" i="1" s="1"/>
  <c r="F23" i="1"/>
  <c r="E23" i="1"/>
  <c r="D23" i="1"/>
  <c r="L23" i="1" s="1"/>
  <c r="C23" i="1"/>
  <c r="K23" i="1" s="1"/>
  <c r="F18" i="1"/>
  <c r="E18" i="1"/>
  <c r="D18" i="1"/>
  <c r="L18" i="1" s="1"/>
  <c r="C18" i="1"/>
  <c r="K18" i="1" s="1"/>
  <c r="F13" i="1"/>
  <c r="E13" i="1"/>
  <c r="D13" i="1"/>
  <c r="L13" i="1" s="1"/>
  <c r="C13" i="1"/>
  <c r="K13" i="1" s="1"/>
  <c r="F8" i="1"/>
  <c r="E8" i="1"/>
  <c r="D8" i="1"/>
  <c r="L8" i="1" s="1"/>
  <c r="C8" i="1"/>
  <c r="K8" i="1" s="1"/>
  <c r="L33" i="1" l="1"/>
  <c r="K33" i="1"/>
  <c r="D11" i="16"/>
  <c r="C11" i="16"/>
  <c r="D22" i="16"/>
  <c r="E22" i="16"/>
  <c r="F22" i="16"/>
  <c r="H22" i="16"/>
  <c r="I22" i="16"/>
  <c r="J22" i="16"/>
  <c r="K22" i="16"/>
  <c r="C22" i="16"/>
  <c r="C35" i="2" l="1"/>
  <c r="D35" i="2"/>
  <c r="E35" i="2"/>
  <c r="F35" i="2"/>
  <c r="C36" i="2"/>
  <c r="D36" i="2"/>
  <c r="E36" i="2"/>
  <c r="F36" i="2"/>
  <c r="C37" i="2"/>
  <c r="D37" i="2"/>
  <c r="L37" i="2" s="1"/>
  <c r="E37" i="2"/>
  <c r="D34" i="2"/>
  <c r="E34" i="2"/>
  <c r="K34" i="2" s="1"/>
  <c r="F34" i="2"/>
  <c r="F33" i="2"/>
  <c r="E33" i="2"/>
  <c r="D33" i="2"/>
  <c r="L33" i="2" s="1"/>
  <c r="C33" i="2"/>
  <c r="K33" i="2" s="1"/>
  <c r="E28" i="2"/>
  <c r="D28" i="2"/>
  <c r="L28" i="2" s="1"/>
  <c r="C28" i="2"/>
  <c r="K28" i="2" s="1"/>
  <c r="F23" i="2"/>
  <c r="E23" i="2"/>
  <c r="D23" i="2"/>
  <c r="L23" i="2" s="1"/>
  <c r="C23" i="2"/>
  <c r="K23" i="2" s="1"/>
  <c r="F18" i="2"/>
  <c r="E18" i="2"/>
  <c r="D18" i="2"/>
  <c r="L18" i="2" s="1"/>
  <c r="C18" i="2"/>
  <c r="K18" i="2" s="1"/>
  <c r="F13" i="2"/>
  <c r="E13" i="2"/>
  <c r="D13" i="2"/>
  <c r="L13" i="2" s="1"/>
  <c r="C13" i="2"/>
  <c r="K13" i="2" s="1"/>
  <c r="D8" i="2"/>
  <c r="E8" i="2"/>
  <c r="E38" i="2" s="1"/>
  <c r="F8" i="2"/>
  <c r="F38" i="2" s="1"/>
  <c r="C8" i="2"/>
  <c r="D37" i="1"/>
  <c r="E37" i="1"/>
  <c r="F37" i="1"/>
  <c r="D36" i="1"/>
  <c r="E36" i="1"/>
  <c r="F36" i="1"/>
  <c r="C37" i="1"/>
  <c r="K37" i="1" s="1"/>
  <c r="C36" i="1"/>
  <c r="K36" i="1" s="1"/>
  <c r="D35" i="1"/>
  <c r="E35" i="1"/>
  <c r="F35" i="1"/>
  <c r="C35" i="1"/>
  <c r="K35" i="1" s="1"/>
  <c r="D34" i="1"/>
  <c r="E34" i="1"/>
  <c r="E38" i="1" s="1"/>
  <c r="F34" i="1"/>
  <c r="C34" i="1"/>
  <c r="K34" i="1" s="1"/>
  <c r="C12" i="19"/>
  <c r="B12" i="19"/>
  <c r="B6" i="19"/>
  <c r="E6" i="19" s="1"/>
  <c r="F7" i="18"/>
  <c r="H7" i="18"/>
  <c r="K7" i="18"/>
  <c r="B7" i="18"/>
  <c r="D24" i="16"/>
  <c r="D25" i="16" s="1"/>
  <c r="E11" i="16"/>
  <c r="E24" i="16" s="1"/>
  <c r="E25" i="16" s="1"/>
  <c r="F11" i="16"/>
  <c r="F24" i="16" s="1"/>
  <c r="F25" i="16" s="1"/>
  <c r="H11" i="16"/>
  <c r="H24" i="16" s="1"/>
  <c r="H25" i="16" s="1"/>
  <c r="I11" i="16"/>
  <c r="I24" i="16" s="1"/>
  <c r="I25" i="16" s="1"/>
  <c r="J11" i="16"/>
  <c r="J24" i="16" s="1"/>
  <c r="J25" i="16" s="1"/>
  <c r="K11" i="16"/>
  <c r="K24" i="16" s="1"/>
  <c r="K25" i="16" s="1"/>
  <c r="C24" i="16"/>
  <c r="C25" i="16" s="1"/>
  <c r="C15" i="13"/>
  <c r="D22" i="15"/>
  <c r="E22" i="15"/>
  <c r="F22" i="15"/>
  <c r="H22" i="15"/>
  <c r="I22" i="15"/>
  <c r="J22" i="15"/>
  <c r="K22" i="15"/>
  <c r="C22" i="15"/>
  <c r="D11" i="15"/>
  <c r="E11" i="15"/>
  <c r="F11" i="15"/>
  <c r="H11" i="15"/>
  <c r="I11" i="15"/>
  <c r="J11" i="15"/>
  <c r="K11" i="15"/>
  <c r="C11" i="15"/>
  <c r="F111" i="6"/>
  <c r="G111" i="6"/>
  <c r="H111" i="6"/>
  <c r="I111" i="6"/>
  <c r="F112" i="6"/>
  <c r="G112" i="6"/>
  <c r="H112" i="6"/>
  <c r="I112" i="6"/>
  <c r="F113" i="6"/>
  <c r="G113" i="6"/>
  <c r="H113" i="6"/>
  <c r="I113" i="6"/>
  <c r="F114" i="6"/>
  <c r="G114" i="6"/>
  <c r="H114" i="6"/>
  <c r="I114" i="6"/>
  <c r="F115" i="6"/>
  <c r="G115" i="6"/>
  <c r="H115" i="6"/>
  <c r="I115" i="6"/>
  <c r="F116" i="6"/>
  <c r="G116" i="6"/>
  <c r="H116" i="6"/>
  <c r="I116" i="6"/>
  <c r="F117" i="6"/>
  <c r="G117" i="6"/>
  <c r="H117" i="6"/>
  <c r="I117" i="6"/>
  <c r="F118" i="6"/>
  <c r="G118" i="6"/>
  <c r="H118" i="6"/>
  <c r="I118" i="6"/>
  <c r="F119" i="6"/>
  <c r="G119" i="6"/>
  <c r="H119" i="6"/>
  <c r="I119" i="6"/>
  <c r="F120" i="6"/>
  <c r="G120" i="6"/>
  <c r="H120" i="6"/>
  <c r="I120" i="6"/>
  <c r="F121" i="6"/>
  <c r="G121" i="6"/>
  <c r="H121" i="6"/>
  <c r="I121" i="6"/>
  <c r="F122" i="6"/>
  <c r="G122" i="6"/>
  <c r="H122" i="6"/>
  <c r="I122" i="6"/>
  <c r="F123" i="6"/>
  <c r="G123" i="6"/>
  <c r="H123" i="6"/>
  <c r="I123" i="6"/>
  <c r="F124" i="6"/>
  <c r="G124" i="6"/>
  <c r="H124" i="6"/>
  <c r="I124" i="6"/>
  <c r="F99" i="6"/>
  <c r="G99" i="6"/>
  <c r="H99" i="6"/>
  <c r="I99" i="6"/>
  <c r="F100" i="6"/>
  <c r="G100" i="6"/>
  <c r="H100" i="6"/>
  <c r="I100" i="6"/>
  <c r="F101" i="6"/>
  <c r="G101" i="6"/>
  <c r="H101" i="6"/>
  <c r="I101" i="6"/>
  <c r="F102" i="6"/>
  <c r="G102" i="6"/>
  <c r="H102" i="6"/>
  <c r="I102" i="6"/>
  <c r="F103" i="6"/>
  <c r="G103" i="6"/>
  <c r="H103" i="6"/>
  <c r="I103" i="6"/>
  <c r="F104" i="6"/>
  <c r="G104" i="6"/>
  <c r="H104" i="6"/>
  <c r="I104" i="6"/>
  <c r="F105" i="6"/>
  <c r="G105" i="6"/>
  <c r="H105" i="6"/>
  <c r="I105" i="6"/>
  <c r="F106" i="6"/>
  <c r="G106" i="6"/>
  <c r="H106" i="6"/>
  <c r="I106" i="6"/>
  <c r="F107" i="6"/>
  <c r="G107" i="6"/>
  <c r="H107" i="6"/>
  <c r="I107" i="6"/>
  <c r="F108" i="6"/>
  <c r="G108" i="6"/>
  <c r="H108" i="6"/>
  <c r="I108" i="6"/>
  <c r="F109" i="6"/>
  <c r="G109" i="6"/>
  <c r="H109" i="6"/>
  <c r="I109" i="6"/>
  <c r="F110" i="6"/>
  <c r="G110" i="6"/>
  <c r="H110" i="6"/>
  <c r="I110" i="6"/>
  <c r="I98" i="6"/>
  <c r="H98" i="6"/>
  <c r="G98" i="6"/>
  <c r="F98" i="6"/>
  <c r="F92" i="6"/>
  <c r="F78" i="6"/>
  <c r="G78" i="6"/>
  <c r="H78" i="6"/>
  <c r="I78" i="6"/>
  <c r="F79" i="6"/>
  <c r="G79" i="6"/>
  <c r="H79" i="6"/>
  <c r="I79" i="6"/>
  <c r="F80" i="6"/>
  <c r="G80" i="6"/>
  <c r="H80" i="6"/>
  <c r="I80" i="6"/>
  <c r="F81" i="6"/>
  <c r="G81" i="6"/>
  <c r="H81" i="6"/>
  <c r="I81" i="6"/>
  <c r="F82" i="6"/>
  <c r="G82" i="6"/>
  <c r="H82" i="6"/>
  <c r="I82" i="6"/>
  <c r="F83" i="6"/>
  <c r="G83" i="6"/>
  <c r="H83" i="6"/>
  <c r="I83" i="6"/>
  <c r="F84" i="6"/>
  <c r="G84" i="6"/>
  <c r="H84" i="6"/>
  <c r="I84" i="6"/>
  <c r="F85" i="6"/>
  <c r="G85" i="6"/>
  <c r="H85" i="6"/>
  <c r="I85" i="6"/>
  <c r="F86" i="6"/>
  <c r="G86" i="6"/>
  <c r="H86" i="6"/>
  <c r="I86" i="6"/>
  <c r="F87" i="6"/>
  <c r="G87" i="6"/>
  <c r="H87" i="6"/>
  <c r="I87" i="6"/>
  <c r="F88" i="6"/>
  <c r="G88" i="6"/>
  <c r="H88" i="6"/>
  <c r="I88" i="6"/>
  <c r="F89" i="6"/>
  <c r="G89" i="6"/>
  <c r="H89" i="6"/>
  <c r="I89" i="6"/>
  <c r="F90" i="6"/>
  <c r="G90" i="6"/>
  <c r="H90" i="6"/>
  <c r="I90" i="6"/>
  <c r="F91" i="6"/>
  <c r="G91" i="6"/>
  <c r="H91" i="6"/>
  <c r="I91" i="6"/>
  <c r="G92" i="6"/>
  <c r="H92" i="6"/>
  <c r="I92" i="6"/>
  <c r="F67" i="6"/>
  <c r="G67" i="6"/>
  <c r="H67" i="6"/>
  <c r="I67" i="6"/>
  <c r="F68" i="6"/>
  <c r="G68" i="6"/>
  <c r="H68" i="6"/>
  <c r="I68" i="6"/>
  <c r="F69" i="6"/>
  <c r="G69" i="6"/>
  <c r="H69" i="6"/>
  <c r="I69" i="6"/>
  <c r="F70" i="6"/>
  <c r="G70" i="6"/>
  <c r="H70" i="6"/>
  <c r="I70" i="6"/>
  <c r="F71" i="6"/>
  <c r="G71" i="6"/>
  <c r="H71" i="6"/>
  <c r="I71" i="6"/>
  <c r="F72" i="6"/>
  <c r="G72" i="6"/>
  <c r="H72" i="6"/>
  <c r="I72" i="6"/>
  <c r="F73" i="6"/>
  <c r="G73" i="6"/>
  <c r="H73" i="6"/>
  <c r="I73" i="6"/>
  <c r="F74" i="6"/>
  <c r="G74" i="6"/>
  <c r="H74" i="6"/>
  <c r="I74" i="6"/>
  <c r="F75" i="6"/>
  <c r="G75" i="6"/>
  <c r="H75" i="6"/>
  <c r="I75" i="6"/>
  <c r="F76" i="6"/>
  <c r="G76" i="6"/>
  <c r="H76" i="6"/>
  <c r="I76" i="6"/>
  <c r="F77" i="6"/>
  <c r="G77" i="6"/>
  <c r="H77" i="6"/>
  <c r="I77" i="6"/>
  <c r="F66" i="6"/>
  <c r="B125" i="6"/>
  <c r="C125" i="6"/>
  <c r="D125" i="6"/>
  <c r="E125" i="6"/>
  <c r="C93" i="6"/>
  <c r="D93" i="6"/>
  <c r="E93" i="6"/>
  <c r="B93" i="6"/>
  <c r="C62" i="6"/>
  <c r="D62" i="6"/>
  <c r="E62" i="6"/>
  <c r="F62" i="6"/>
  <c r="I62" i="6" s="1"/>
  <c r="B62" i="6"/>
  <c r="C31" i="6"/>
  <c r="D31" i="6"/>
  <c r="E31" i="6"/>
  <c r="H31" i="6" s="1"/>
  <c r="F31" i="6"/>
  <c r="B31" i="6"/>
  <c r="J31" i="6" s="1"/>
  <c r="G46" i="6"/>
  <c r="H46" i="6"/>
  <c r="I46" i="6"/>
  <c r="J46" i="6"/>
  <c r="G47" i="6"/>
  <c r="H47" i="6"/>
  <c r="I47" i="6"/>
  <c r="J47" i="6"/>
  <c r="G48" i="6"/>
  <c r="H48" i="6"/>
  <c r="I48" i="6"/>
  <c r="J48" i="6"/>
  <c r="G49" i="6"/>
  <c r="H49" i="6"/>
  <c r="I49" i="6"/>
  <c r="J49" i="6"/>
  <c r="G50" i="6"/>
  <c r="H50" i="6"/>
  <c r="I50" i="6"/>
  <c r="J50" i="6"/>
  <c r="G51" i="6"/>
  <c r="H51" i="6"/>
  <c r="I51" i="6"/>
  <c r="J51" i="6"/>
  <c r="G52" i="6"/>
  <c r="H52" i="6"/>
  <c r="I52" i="6"/>
  <c r="J52" i="6"/>
  <c r="G53" i="6"/>
  <c r="H53" i="6"/>
  <c r="I53" i="6"/>
  <c r="J53" i="6"/>
  <c r="G54" i="6"/>
  <c r="H54" i="6"/>
  <c r="I54" i="6"/>
  <c r="J54" i="6"/>
  <c r="G55" i="6"/>
  <c r="H55" i="6"/>
  <c r="I55" i="6"/>
  <c r="J55" i="6"/>
  <c r="G56" i="6"/>
  <c r="H56" i="6"/>
  <c r="I56" i="6"/>
  <c r="J56" i="6"/>
  <c r="G57" i="6"/>
  <c r="H57" i="6"/>
  <c r="I57" i="6"/>
  <c r="J57" i="6"/>
  <c r="G58" i="6"/>
  <c r="H58" i="6"/>
  <c r="I58" i="6"/>
  <c r="J58" i="6"/>
  <c r="G59" i="6"/>
  <c r="H59" i="6"/>
  <c r="I59" i="6"/>
  <c r="J59" i="6"/>
  <c r="G60" i="6"/>
  <c r="H60" i="6"/>
  <c r="I60" i="6"/>
  <c r="J60" i="6"/>
  <c r="G61" i="6"/>
  <c r="H61" i="6"/>
  <c r="I61" i="6"/>
  <c r="J61" i="6"/>
  <c r="G62" i="6"/>
  <c r="H62" i="6"/>
  <c r="G36" i="6"/>
  <c r="H36" i="6"/>
  <c r="I36" i="6"/>
  <c r="J36" i="6"/>
  <c r="G37" i="6"/>
  <c r="H37" i="6"/>
  <c r="I37" i="6"/>
  <c r="J37" i="6"/>
  <c r="G38" i="6"/>
  <c r="H38" i="6"/>
  <c r="I38" i="6"/>
  <c r="J38" i="6"/>
  <c r="G39" i="6"/>
  <c r="H39" i="6"/>
  <c r="I39" i="6"/>
  <c r="J39" i="6"/>
  <c r="G40" i="6"/>
  <c r="H40" i="6"/>
  <c r="I40" i="6"/>
  <c r="J40" i="6"/>
  <c r="G41" i="6"/>
  <c r="H41" i="6"/>
  <c r="I41" i="6"/>
  <c r="J41" i="6"/>
  <c r="G42" i="6"/>
  <c r="H42" i="6"/>
  <c r="I42" i="6"/>
  <c r="J42" i="6"/>
  <c r="G43" i="6"/>
  <c r="H43" i="6"/>
  <c r="I43" i="6"/>
  <c r="J43" i="6"/>
  <c r="G44" i="6"/>
  <c r="H44" i="6"/>
  <c r="I44" i="6"/>
  <c r="J44" i="6"/>
  <c r="G45" i="6"/>
  <c r="H45" i="6"/>
  <c r="I45" i="6"/>
  <c r="J45" i="6"/>
  <c r="G23" i="6"/>
  <c r="H23" i="6"/>
  <c r="I23" i="6"/>
  <c r="J23" i="6"/>
  <c r="G24" i="6"/>
  <c r="H24" i="6"/>
  <c r="I24" i="6"/>
  <c r="J24" i="6"/>
  <c r="G25" i="6"/>
  <c r="H25" i="6"/>
  <c r="I25" i="6"/>
  <c r="J25" i="6"/>
  <c r="G26" i="6"/>
  <c r="H26" i="6"/>
  <c r="I26" i="6"/>
  <c r="J26" i="6"/>
  <c r="G27" i="6"/>
  <c r="H27" i="6"/>
  <c r="I27" i="6"/>
  <c r="J27" i="6"/>
  <c r="G28" i="6"/>
  <c r="H28" i="6"/>
  <c r="I28" i="6"/>
  <c r="J28" i="6"/>
  <c r="G29" i="6"/>
  <c r="H29" i="6"/>
  <c r="I29" i="6"/>
  <c r="J29" i="6"/>
  <c r="G30" i="6"/>
  <c r="H30" i="6"/>
  <c r="I30" i="6"/>
  <c r="J30" i="6"/>
  <c r="G31" i="6"/>
  <c r="I31" i="6"/>
  <c r="G5" i="6"/>
  <c r="H5" i="6"/>
  <c r="I5" i="6"/>
  <c r="J5" i="6"/>
  <c r="G6" i="6"/>
  <c r="H6" i="6"/>
  <c r="I6" i="6"/>
  <c r="J6" i="6"/>
  <c r="G7" i="6"/>
  <c r="H7" i="6"/>
  <c r="I7" i="6"/>
  <c r="J7" i="6"/>
  <c r="G8" i="6"/>
  <c r="H8" i="6"/>
  <c r="I8" i="6"/>
  <c r="J8" i="6"/>
  <c r="G9" i="6"/>
  <c r="H9" i="6"/>
  <c r="I9" i="6"/>
  <c r="J9" i="6"/>
  <c r="G10" i="6"/>
  <c r="H10" i="6"/>
  <c r="I10" i="6"/>
  <c r="J10" i="6"/>
  <c r="G11" i="6"/>
  <c r="H11" i="6"/>
  <c r="I11" i="6"/>
  <c r="J11" i="6"/>
  <c r="G12" i="6"/>
  <c r="H12" i="6"/>
  <c r="I12" i="6"/>
  <c r="J12" i="6"/>
  <c r="G13" i="6"/>
  <c r="H13" i="6"/>
  <c r="I13" i="6"/>
  <c r="J13" i="6"/>
  <c r="G14" i="6"/>
  <c r="H14" i="6"/>
  <c r="I14" i="6"/>
  <c r="J14" i="6"/>
  <c r="G15" i="6"/>
  <c r="H15" i="6"/>
  <c r="I15" i="6"/>
  <c r="J15" i="6"/>
  <c r="G16" i="6"/>
  <c r="H16" i="6"/>
  <c r="I16" i="6"/>
  <c r="J16" i="6"/>
  <c r="G17" i="6"/>
  <c r="H17" i="6"/>
  <c r="I17" i="6"/>
  <c r="J17" i="6"/>
  <c r="G18" i="6"/>
  <c r="H18" i="6"/>
  <c r="I18" i="6"/>
  <c r="J18" i="6"/>
  <c r="G19" i="6"/>
  <c r="H19" i="6"/>
  <c r="I19" i="6"/>
  <c r="J19" i="6"/>
  <c r="G20" i="6"/>
  <c r="H20" i="6"/>
  <c r="I20" i="6"/>
  <c r="J20" i="6"/>
  <c r="G21" i="6"/>
  <c r="H21" i="6"/>
  <c r="I21" i="6"/>
  <c r="J21" i="6"/>
  <c r="G22" i="6"/>
  <c r="H22" i="6"/>
  <c r="I22" i="6"/>
  <c r="J22" i="6"/>
  <c r="I66" i="6"/>
  <c r="H66" i="6"/>
  <c r="G66" i="6"/>
  <c r="J35" i="6"/>
  <c r="I35" i="6"/>
  <c r="H35" i="6"/>
  <c r="G35" i="6"/>
  <c r="J4" i="6"/>
  <c r="I4" i="6"/>
  <c r="H4" i="6"/>
  <c r="G4" i="6"/>
  <c r="F111" i="5"/>
  <c r="G111" i="5"/>
  <c r="H111" i="5"/>
  <c r="I111" i="5"/>
  <c r="F112" i="5"/>
  <c r="G112" i="5"/>
  <c r="H112" i="5"/>
  <c r="I112" i="5"/>
  <c r="F113" i="5"/>
  <c r="G113" i="5"/>
  <c r="H113" i="5"/>
  <c r="I113" i="5"/>
  <c r="F114" i="5"/>
  <c r="G114" i="5"/>
  <c r="H114" i="5"/>
  <c r="I114" i="5"/>
  <c r="F115" i="5"/>
  <c r="G115" i="5"/>
  <c r="H115" i="5"/>
  <c r="I115" i="5"/>
  <c r="F116" i="5"/>
  <c r="G116" i="5"/>
  <c r="H116" i="5"/>
  <c r="I116" i="5"/>
  <c r="F117" i="5"/>
  <c r="G117" i="5"/>
  <c r="H117" i="5"/>
  <c r="I117" i="5"/>
  <c r="F118" i="5"/>
  <c r="G118" i="5"/>
  <c r="H118" i="5"/>
  <c r="I118" i="5"/>
  <c r="F119" i="5"/>
  <c r="G119" i="5"/>
  <c r="H119" i="5"/>
  <c r="I119" i="5"/>
  <c r="F120" i="5"/>
  <c r="G120" i="5"/>
  <c r="H120" i="5"/>
  <c r="I120" i="5"/>
  <c r="F121" i="5"/>
  <c r="G121" i="5"/>
  <c r="H121" i="5"/>
  <c r="I121" i="5"/>
  <c r="F122" i="5"/>
  <c r="G122" i="5"/>
  <c r="H122" i="5"/>
  <c r="I122" i="5"/>
  <c r="F123" i="5"/>
  <c r="G123" i="5"/>
  <c r="H123" i="5"/>
  <c r="I123" i="5"/>
  <c r="F98" i="5"/>
  <c r="G98" i="5"/>
  <c r="H98" i="5"/>
  <c r="I98" i="5"/>
  <c r="F99" i="5"/>
  <c r="G99" i="5"/>
  <c r="H99" i="5"/>
  <c r="I99" i="5"/>
  <c r="F100" i="5"/>
  <c r="G100" i="5"/>
  <c r="H100" i="5"/>
  <c r="I100" i="5"/>
  <c r="F101" i="5"/>
  <c r="G101" i="5"/>
  <c r="H101" i="5"/>
  <c r="I101" i="5"/>
  <c r="F102" i="5"/>
  <c r="G102" i="5"/>
  <c r="H102" i="5"/>
  <c r="I102" i="5"/>
  <c r="F103" i="5"/>
  <c r="G103" i="5"/>
  <c r="H103" i="5"/>
  <c r="I103" i="5"/>
  <c r="F104" i="5"/>
  <c r="G104" i="5"/>
  <c r="H104" i="5"/>
  <c r="I104" i="5"/>
  <c r="F105" i="5"/>
  <c r="G105" i="5"/>
  <c r="H105" i="5"/>
  <c r="I105" i="5"/>
  <c r="F106" i="5"/>
  <c r="G106" i="5"/>
  <c r="H106" i="5"/>
  <c r="I106" i="5"/>
  <c r="F107" i="5"/>
  <c r="G107" i="5"/>
  <c r="H107" i="5"/>
  <c r="I107" i="5"/>
  <c r="F108" i="5"/>
  <c r="G108" i="5"/>
  <c r="H108" i="5"/>
  <c r="I108" i="5"/>
  <c r="F109" i="5"/>
  <c r="G109" i="5"/>
  <c r="H109" i="5"/>
  <c r="I109" i="5"/>
  <c r="F110" i="5"/>
  <c r="G110" i="5"/>
  <c r="H110" i="5"/>
  <c r="I110" i="5"/>
  <c r="G97" i="5"/>
  <c r="H97" i="5"/>
  <c r="I97" i="5"/>
  <c r="F97" i="5"/>
  <c r="F77" i="5"/>
  <c r="G77" i="5"/>
  <c r="H77" i="5"/>
  <c r="I77" i="5"/>
  <c r="F78" i="5"/>
  <c r="G78" i="5"/>
  <c r="H78" i="5"/>
  <c r="I78" i="5"/>
  <c r="F79" i="5"/>
  <c r="G79" i="5"/>
  <c r="H79" i="5"/>
  <c r="I79" i="5"/>
  <c r="F80" i="5"/>
  <c r="G80" i="5"/>
  <c r="H80" i="5"/>
  <c r="I80" i="5"/>
  <c r="F81" i="5"/>
  <c r="G81" i="5"/>
  <c r="H81" i="5"/>
  <c r="I81" i="5"/>
  <c r="F82" i="5"/>
  <c r="G82" i="5"/>
  <c r="H82" i="5"/>
  <c r="I82" i="5"/>
  <c r="F83" i="5"/>
  <c r="G83" i="5"/>
  <c r="H83" i="5"/>
  <c r="I83" i="5"/>
  <c r="F84" i="5"/>
  <c r="G84" i="5"/>
  <c r="H84" i="5"/>
  <c r="I84" i="5"/>
  <c r="F85" i="5"/>
  <c r="G85" i="5"/>
  <c r="H85" i="5"/>
  <c r="I85" i="5"/>
  <c r="F86" i="5"/>
  <c r="G86" i="5"/>
  <c r="H86" i="5"/>
  <c r="I86" i="5"/>
  <c r="F87" i="5"/>
  <c r="G87" i="5"/>
  <c r="H87" i="5"/>
  <c r="I87" i="5"/>
  <c r="F88" i="5"/>
  <c r="G88" i="5"/>
  <c r="H88" i="5"/>
  <c r="I88" i="5"/>
  <c r="F89" i="5"/>
  <c r="G89" i="5"/>
  <c r="H89" i="5"/>
  <c r="I89" i="5"/>
  <c r="F90" i="5"/>
  <c r="G90" i="5"/>
  <c r="H90" i="5"/>
  <c r="I90" i="5"/>
  <c r="F91" i="5"/>
  <c r="G91" i="5"/>
  <c r="H91" i="5"/>
  <c r="I91" i="5"/>
  <c r="F92" i="5"/>
  <c r="G92" i="5"/>
  <c r="H92" i="5"/>
  <c r="I92" i="5"/>
  <c r="F67" i="5"/>
  <c r="G67" i="5"/>
  <c r="H67" i="5"/>
  <c r="I67" i="5"/>
  <c r="F68" i="5"/>
  <c r="G68" i="5"/>
  <c r="H68" i="5"/>
  <c r="I68" i="5"/>
  <c r="F69" i="5"/>
  <c r="G69" i="5"/>
  <c r="H69" i="5"/>
  <c r="I69" i="5"/>
  <c r="F70" i="5"/>
  <c r="G70" i="5"/>
  <c r="H70" i="5"/>
  <c r="I70" i="5"/>
  <c r="F71" i="5"/>
  <c r="G71" i="5"/>
  <c r="H71" i="5"/>
  <c r="I71" i="5"/>
  <c r="F72" i="5"/>
  <c r="G72" i="5"/>
  <c r="H72" i="5"/>
  <c r="I72" i="5"/>
  <c r="F73" i="5"/>
  <c r="G73" i="5"/>
  <c r="H73" i="5"/>
  <c r="I73" i="5"/>
  <c r="F74" i="5"/>
  <c r="G74" i="5"/>
  <c r="H74" i="5"/>
  <c r="I74" i="5"/>
  <c r="F75" i="5"/>
  <c r="G75" i="5"/>
  <c r="H75" i="5"/>
  <c r="I75" i="5"/>
  <c r="F76" i="5"/>
  <c r="G76" i="5"/>
  <c r="H76" i="5"/>
  <c r="I76" i="5"/>
  <c r="H66" i="5"/>
  <c r="G66" i="5"/>
  <c r="F66" i="5"/>
  <c r="C124" i="5"/>
  <c r="D124" i="5"/>
  <c r="E124" i="5"/>
  <c r="C93" i="5"/>
  <c r="D93" i="5"/>
  <c r="E93" i="5"/>
  <c r="C62" i="5"/>
  <c r="D62" i="5"/>
  <c r="E62" i="5"/>
  <c r="H62" i="5" s="1"/>
  <c r="F62" i="5"/>
  <c r="B124" i="5"/>
  <c r="B93" i="5"/>
  <c r="B62" i="5"/>
  <c r="G62" i="5" s="1"/>
  <c r="G61" i="5"/>
  <c r="H61" i="5"/>
  <c r="I61" i="5"/>
  <c r="J61" i="5"/>
  <c r="G47" i="5"/>
  <c r="H47" i="5"/>
  <c r="I47" i="5"/>
  <c r="J47" i="5"/>
  <c r="G48" i="5"/>
  <c r="H48" i="5"/>
  <c r="I48" i="5"/>
  <c r="J48" i="5"/>
  <c r="G49" i="5"/>
  <c r="H49" i="5"/>
  <c r="I49" i="5"/>
  <c r="J49" i="5"/>
  <c r="G50" i="5"/>
  <c r="H50" i="5"/>
  <c r="I50" i="5"/>
  <c r="J50" i="5"/>
  <c r="G51" i="5"/>
  <c r="H51" i="5"/>
  <c r="I51" i="5"/>
  <c r="J51" i="5"/>
  <c r="G52" i="5"/>
  <c r="H52" i="5"/>
  <c r="I52" i="5"/>
  <c r="J52" i="5"/>
  <c r="G53" i="5"/>
  <c r="H53" i="5"/>
  <c r="I53" i="5"/>
  <c r="J53" i="5"/>
  <c r="G54" i="5"/>
  <c r="H54" i="5"/>
  <c r="I54" i="5"/>
  <c r="J54" i="5"/>
  <c r="G55" i="5"/>
  <c r="H55" i="5"/>
  <c r="I55" i="5"/>
  <c r="J55" i="5"/>
  <c r="G56" i="5"/>
  <c r="H56" i="5"/>
  <c r="I56" i="5"/>
  <c r="J56" i="5"/>
  <c r="G57" i="5"/>
  <c r="H57" i="5"/>
  <c r="I57" i="5"/>
  <c r="J57" i="5"/>
  <c r="G58" i="5"/>
  <c r="H58" i="5"/>
  <c r="I58" i="5"/>
  <c r="J58" i="5"/>
  <c r="G59" i="5"/>
  <c r="H59" i="5"/>
  <c r="I59" i="5"/>
  <c r="J59" i="5"/>
  <c r="G60" i="5"/>
  <c r="H60" i="5"/>
  <c r="I60" i="5"/>
  <c r="J60" i="5"/>
  <c r="G36" i="5"/>
  <c r="H36" i="5"/>
  <c r="I36" i="5"/>
  <c r="J36" i="5"/>
  <c r="G37" i="5"/>
  <c r="H37" i="5"/>
  <c r="I37" i="5"/>
  <c r="J37" i="5"/>
  <c r="G38" i="5"/>
  <c r="H38" i="5"/>
  <c r="I38" i="5"/>
  <c r="J38" i="5"/>
  <c r="G39" i="5"/>
  <c r="H39" i="5"/>
  <c r="I39" i="5"/>
  <c r="J39" i="5"/>
  <c r="G40" i="5"/>
  <c r="H40" i="5"/>
  <c r="I40" i="5"/>
  <c r="J40" i="5"/>
  <c r="G41" i="5"/>
  <c r="H41" i="5"/>
  <c r="I41" i="5"/>
  <c r="J41" i="5"/>
  <c r="G42" i="5"/>
  <c r="H42" i="5"/>
  <c r="I42" i="5"/>
  <c r="J42" i="5"/>
  <c r="G43" i="5"/>
  <c r="H43" i="5"/>
  <c r="I43" i="5"/>
  <c r="J43" i="5"/>
  <c r="G44" i="5"/>
  <c r="H44" i="5"/>
  <c r="I44" i="5"/>
  <c r="J44" i="5"/>
  <c r="G45" i="5"/>
  <c r="H45" i="5"/>
  <c r="I45" i="5"/>
  <c r="J45" i="5"/>
  <c r="G46" i="5"/>
  <c r="H46" i="5"/>
  <c r="I46" i="5"/>
  <c r="J46" i="5"/>
  <c r="J35" i="5"/>
  <c r="I35" i="5"/>
  <c r="H35" i="5"/>
  <c r="G35" i="5"/>
  <c r="C31" i="5"/>
  <c r="D31" i="5"/>
  <c r="E31" i="5"/>
  <c r="F31" i="5"/>
  <c r="B31" i="5"/>
  <c r="G31" i="5" s="1"/>
  <c r="G28" i="5"/>
  <c r="H28" i="5"/>
  <c r="I28" i="5"/>
  <c r="J28" i="5"/>
  <c r="G29" i="5"/>
  <c r="H29" i="5"/>
  <c r="I29" i="5"/>
  <c r="J29" i="5"/>
  <c r="G30" i="5"/>
  <c r="H30" i="5"/>
  <c r="I30" i="5"/>
  <c r="J30" i="5"/>
  <c r="G5" i="5"/>
  <c r="H5" i="5"/>
  <c r="I5" i="5"/>
  <c r="J5" i="5"/>
  <c r="G6" i="5"/>
  <c r="H6" i="5"/>
  <c r="I6" i="5"/>
  <c r="J6" i="5"/>
  <c r="G7" i="5"/>
  <c r="H7" i="5"/>
  <c r="I7" i="5"/>
  <c r="J7" i="5"/>
  <c r="G8" i="5"/>
  <c r="H8" i="5"/>
  <c r="I8" i="5"/>
  <c r="J8" i="5"/>
  <c r="G9" i="5"/>
  <c r="H9" i="5"/>
  <c r="I9" i="5"/>
  <c r="J9" i="5"/>
  <c r="G10" i="5"/>
  <c r="H10" i="5"/>
  <c r="I10" i="5"/>
  <c r="J10" i="5"/>
  <c r="G11" i="5"/>
  <c r="H11" i="5"/>
  <c r="I11" i="5"/>
  <c r="J11" i="5"/>
  <c r="G12" i="5"/>
  <c r="H12" i="5"/>
  <c r="I12" i="5"/>
  <c r="J12" i="5"/>
  <c r="G13" i="5"/>
  <c r="H13" i="5"/>
  <c r="I13" i="5"/>
  <c r="J13" i="5"/>
  <c r="G14" i="5"/>
  <c r="H14" i="5"/>
  <c r="I14" i="5"/>
  <c r="J14" i="5"/>
  <c r="G15" i="5"/>
  <c r="H15" i="5"/>
  <c r="I15" i="5"/>
  <c r="J15" i="5"/>
  <c r="G16" i="5"/>
  <c r="H16" i="5"/>
  <c r="I16" i="5"/>
  <c r="J16" i="5"/>
  <c r="G17" i="5"/>
  <c r="H17" i="5"/>
  <c r="I17" i="5"/>
  <c r="J17" i="5"/>
  <c r="G18" i="5"/>
  <c r="H18" i="5"/>
  <c r="I18" i="5"/>
  <c r="J18" i="5"/>
  <c r="G19" i="5"/>
  <c r="H19" i="5"/>
  <c r="I19" i="5"/>
  <c r="J19" i="5"/>
  <c r="G20" i="5"/>
  <c r="H20" i="5"/>
  <c r="I20" i="5"/>
  <c r="J20" i="5"/>
  <c r="G21" i="5"/>
  <c r="H21" i="5"/>
  <c r="I21" i="5"/>
  <c r="J21" i="5"/>
  <c r="G22" i="5"/>
  <c r="H22" i="5"/>
  <c r="I22" i="5"/>
  <c r="J22" i="5"/>
  <c r="G23" i="5"/>
  <c r="H23" i="5"/>
  <c r="I23" i="5"/>
  <c r="J23" i="5"/>
  <c r="G24" i="5"/>
  <c r="H24" i="5"/>
  <c r="I24" i="5"/>
  <c r="J24" i="5"/>
  <c r="G25" i="5"/>
  <c r="H25" i="5"/>
  <c r="I25" i="5"/>
  <c r="J25" i="5"/>
  <c r="G26" i="5"/>
  <c r="H26" i="5"/>
  <c r="I26" i="5"/>
  <c r="J26" i="5"/>
  <c r="G27" i="5"/>
  <c r="H27" i="5"/>
  <c r="I27" i="5"/>
  <c r="J27" i="5"/>
  <c r="J4" i="5"/>
  <c r="I4" i="5"/>
  <c r="H4" i="5"/>
  <c r="G4" i="5"/>
  <c r="F77" i="4"/>
  <c r="G77" i="4"/>
  <c r="H77" i="4"/>
  <c r="I77" i="4"/>
  <c r="F78" i="4"/>
  <c r="G78" i="4"/>
  <c r="H78" i="4"/>
  <c r="I78" i="4"/>
  <c r="F79" i="4"/>
  <c r="G79" i="4"/>
  <c r="H79" i="4"/>
  <c r="I79" i="4"/>
  <c r="F80" i="4"/>
  <c r="G80" i="4"/>
  <c r="H80" i="4"/>
  <c r="I80" i="4"/>
  <c r="F81" i="4"/>
  <c r="G81" i="4"/>
  <c r="H81" i="4"/>
  <c r="I81" i="4"/>
  <c r="F82" i="4"/>
  <c r="G82" i="4"/>
  <c r="H82" i="4"/>
  <c r="I82" i="4"/>
  <c r="F83" i="4"/>
  <c r="G83" i="4"/>
  <c r="H83" i="4"/>
  <c r="I83" i="4"/>
  <c r="F84" i="4"/>
  <c r="G84" i="4"/>
  <c r="H84" i="4"/>
  <c r="I84" i="4"/>
  <c r="F85" i="4"/>
  <c r="G85" i="4"/>
  <c r="H85" i="4"/>
  <c r="I85" i="4"/>
  <c r="F86" i="4"/>
  <c r="G86" i="4"/>
  <c r="H86" i="4"/>
  <c r="I86" i="4"/>
  <c r="F87" i="4"/>
  <c r="G87" i="4"/>
  <c r="H87" i="4"/>
  <c r="I87" i="4"/>
  <c r="F88" i="4"/>
  <c r="G88" i="4"/>
  <c r="H88" i="4"/>
  <c r="I88" i="4"/>
  <c r="F89" i="4"/>
  <c r="G89" i="4"/>
  <c r="H89" i="4"/>
  <c r="I89" i="4"/>
  <c r="F90" i="4"/>
  <c r="G90" i="4"/>
  <c r="H90" i="4"/>
  <c r="I90" i="4"/>
  <c r="F91" i="4"/>
  <c r="G91" i="4"/>
  <c r="H91" i="4"/>
  <c r="I91" i="4"/>
  <c r="F92" i="4"/>
  <c r="G92" i="4"/>
  <c r="H92" i="4"/>
  <c r="I92" i="4"/>
  <c r="F67" i="4"/>
  <c r="G67" i="4"/>
  <c r="H67" i="4"/>
  <c r="I67" i="4"/>
  <c r="F68" i="4"/>
  <c r="G68" i="4"/>
  <c r="H68" i="4"/>
  <c r="I68" i="4"/>
  <c r="F69" i="4"/>
  <c r="G69" i="4"/>
  <c r="H69" i="4"/>
  <c r="I69" i="4"/>
  <c r="F70" i="4"/>
  <c r="G70" i="4"/>
  <c r="H70" i="4"/>
  <c r="I70" i="4"/>
  <c r="F71" i="4"/>
  <c r="G71" i="4"/>
  <c r="H71" i="4"/>
  <c r="I71" i="4"/>
  <c r="F72" i="4"/>
  <c r="G72" i="4"/>
  <c r="H72" i="4"/>
  <c r="I72" i="4"/>
  <c r="F73" i="4"/>
  <c r="G73" i="4"/>
  <c r="H73" i="4"/>
  <c r="I73" i="4"/>
  <c r="F74" i="4"/>
  <c r="G74" i="4"/>
  <c r="H74" i="4"/>
  <c r="I74" i="4"/>
  <c r="F75" i="4"/>
  <c r="G75" i="4"/>
  <c r="H75" i="4"/>
  <c r="I75" i="4"/>
  <c r="F76" i="4"/>
  <c r="G76" i="4"/>
  <c r="H76" i="4"/>
  <c r="I76" i="4"/>
  <c r="C93" i="4"/>
  <c r="D93" i="4"/>
  <c r="E93" i="4"/>
  <c r="B93" i="4"/>
  <c r="C62" i="4"/>
  <c r="D62" i="4"/>
  <c r="E62" i="4"/>
  <c r="F62" i="4"/>
  <c r="B62" i="4"/>
  <c r="G62" i="4" s="1"/>
  <c r="G51" i="4"/>
  <c r="H51" i="4"/>
  <c r="I51" i="4"/>
  <c r="J51" i="4"/>
  <c r="G52" i="4"/>
  <c r="H52" i="4"/>
  <c r="I52" i="4"/>
  <c r="J52" i="4"/>
  <c r="G53" i="4"/>
  <c r="H53" i="4"/>
  <c r="I53" i="4"/>
  <c r="J53" i="4"/>
  <c r="G54" i="4"/>
  <c r="H54" i="4"/>
  <c r="I54" i="4"/>
  <c r="J54" i="4"/>
  <c r="G55" i="4"/>
  <c r="H55" i="4"/>
  <c r="I55" i="4"/>
  <c r="J55" i="4"/>
  <c r="G56" i="4"/>
  <c r="H56" i="4"/>
  <c r="I56" i="4"/>
  <c r="J56" i="4"/>
  <c r="G57" i="4"/>
  <c r="H57" i="4"/>
  <c r="I57" i="4"/>
  <c r="J57" i="4"/>
  <c r="G58" i="4"/>
  <c r="H58" i="4"/>
  <c r="I58" i="4"/>
  <c r="J58" i="4"/>
  <c r="G59" i="4"/>
  <c r="H59" i="4"/>
  <c r="I59" i="4"/>
  <c r="J59" i="4"/>
  <c r="G60" i="4"/>
  <c r="H60" i="4"/>
  <c r="I60" i="4"/>
  <c r="J60" i="4"/>
  <c r="G61" i="4"/>
  <c r="H61" i="4"/>
  <c r="I61" i="4"/>
  <c r="J61" i="4"/>
  <c r="H62" i="4"/>
  <c r="I62" i="4"/>
  <c r="J62" i="4"/>
  <c r="G36" i="4"/>
  <c r="H36" i="4"/>
  <c r="I36" i="4"/>
  <c r="J36" i="4"/>
  <c r="G37" i="4"/>
  <c r="H37" i="4"/>
  <c r="I37" i="4"/>
  <c r="J37" i="4"/>
  <c r="G38" i="4"/>
  <c r="H38" i="4"/>
  <c r="I38" i="4"/>
  <c r="J38" i="4"/>
  <c r="G39" i="4"/>
  <c r="H39" i="4"/>
  <c r="I39" i="4"/>
  <c r="J39" i="4"/>
  <c r="G40" i="4"/>
  <c r="H40" i="4"/>
  <c r="I40" i="4"/>
  <c r="J40" i="4"/>
  <c r="G41" i="4"/>
  <c r="H41" i="4"/>
  <c r="I41" i="4"/>
  <c r="J41" i="4"/>
  <c r="G42" i="4"/>
  <c r="H42" i="4"/>
  <c r="I42" i="4"/>
  <c r="J42" i="4"/>
  <c r="G43" i="4"/>
  <c r="H43" i="4"/>
  <c r="I43" i="4"/>
  <c r="J43" i="4"/>
  <c r="G44" i="4"/>
  <c r="H44" i="4"/>
  <c r="I44" i="4"/>
  <c r="J44" i="4"/>
  <c r="G45" i="4"/>
  <c r="H45" i="4"/>
  <c r="I45" i="4"/>
  <c r="J45" i="4"/>
  <c r="G46" i="4"/>
  <c r="H46" i="4"/>
  <c r="I46" i="4"/>
  <c r="J46" i="4"/>
  <c r="G47" i="4"/>
  <c r="H47" i="4"/>
  <c r="I47" i="4"/>
  <c r="J47" i="4"/>
  <c r="G48" i="4"/>
  <c r="H48" i="4"/>
  <c r="I48" i="4"/>
  <c r="J48" i="4"/>
  <c r="G49" i="4"/>
  <c r="H49" i="4"/>
  <c r="I49" i="4"/>
  <c r="J49" i="4"/>
  <c r="G50" i="4"/>
  <c r="H50" i="4"/>
  <c r="I50" i="4"/>
  <c r="J50" i="4"/>
  <c r="H35" i="4"/>
  <c r="G35" i="4"/>
  <c r="J35" i="4"/>
  <c r="I35" i="4"/>
  <c r="C31" i="4"/>
  <c r="D31" i="4"/>
  <c r="E31" i="4"/>
  <c r="H31" i="4" s="1"/>
  <c r="F31" i="4"/>
  <c r="H28" i="4"/>
  <c r="I28" i="4"/>
  <c r="J28" i="4"/>
  <c r="H29" i="4"/>
  <c r="I29" i="4"/>
  <c r="J29" i="4"/>
  <c r="H30" i="4"/>
  <c r="I30" i="4"/>
  <c r="J30" i="4"/>
  <c r="H5" i="4"/>
  <c r="I5" i="4"/>
  <c r="J5" i="4"/>
  <c r="H6" i="4"/>
  <c r="I6" i="4"/>
  <c r="J6" i="4"/>
  <c r="H7" i="4"/>
  <c r="I7" i="4"/>
  <c r="J7" i="4"/>
  <c r="H8" i="4"/>
  <c r="I8" i="4"/>
  <c r="J8" i="4"/>
  <c r="H9" i="4"/>
  <c r="I9" i="4"/>
  <c r="J9" i="4"/>
  <c r="H10" i="4"/>
  <c r="I10" i="4"/>
  <c r="J10" i="4"/>
  <c r="H11" i="4"/>
  <c r="I11" i="4"/>
  <c r="J11" i="4"/>
  <c r="H12" i="4"/>
  <c r="I12" i="4"/>
  <c r="J12" i="4"/>
  <c r="H13" i="4"/>
  <c r="I13" i="4"/>
  <c r="J13" i="4"/>
  <c r="H14" i="4"/>
  <c r="I14" i="4"/>
  <c r="J14" i="4"/>
  <c r="H15" i="4"/>
  <c r="I15" i="4"/>
  <c r="J15" i="4"/>
  <c r="H16" i="4"/>
  <c r="I16" i="4"/>
  <c r="J16" i="4"/>
  <c r="H17" i="4"/>
  <c r="I17" i="4"/>
  <c r="J17" i="4"/>
  <c r="H18" i="4"/>
  <c r="I18" i="4"/>
  <c r="J18" i="4"/>
  <c r="H19" i="4"/>
  <c r="I19" i="4"/>
  <c r="J19" i="4"/>
  <c r="H20" i="4"/>
  <c r="I20" i="4"/>
  <c r="J20" i="4"/>
  <c r="H21" i="4"/>
  <c r="I21" i="4"/>
  <c r="J21" i="4"/>
  <c r="H22" i="4"/>
  <c r="I22" i="4"/>
  <c r="J22" i="4"/>
  <c r="H23" i="4"/>
  <c r="I23" i="4"/>
  <c r="J23" i="4"/>
  <c r="H24" i="4"/>
  <c r="I24" i="4"/>
  <c r="J24" i="4"/>
  <c r="H25" i="4"/>
  <c r="I25" i="4"/>
  <c r="J25" i="4"/>
  <c r="H26" i="4"/>
  <c r="I26" i="4"/>
  <c r="J26" i="4"/>
  <c r="H27" i="4"/>
  <c r="I27" i="4"/>
  <c r="J27" i="4"/>
  <c r="J4" i="4"/>
  <c r="I4" i="4"/>
  <c r="H4" i="4"/>
  <c r="G4" i="4"/>
  <c r="C22" i="7"/>
  <c r="D22" i="7"/>
  <c r="E22" i="7"/>
  <c r="F22" i="7"/>
  <c r="C15" i="7"/>
  <c r="D15" i="7"/>
  <c r="E15" i="7"/>
  <c r="F15" i="7"/>
  <c r="C8" i="7"/>
  <c r="E8" i="7"/>
  <c r="F8" i="7"/>
  <c r="I31" i="5" l="1"/>
  <c r="L34" i="1"/>
  <c r="L35" i="1"/>
  <c r="L36" i="1"/>
  <c r="L37" i="1"/>
  <c r="C38" i="2"/>
  <c r="K38" i="2" s="1"/>
  <c r="K8" i="2"/>
  <c r="D38" i="2"/>
  <c r="L38" i="2" s="1"/>
  <c r="L8" i="2"/>
  <c r="L34" i="2"/>
  <c r="K37" i="2"/>
  <c r="L36" i="2"/>
  <c r="K36" i="2"/>
  <c r="L35" i="2"/>
  <c r="K35" i="2"/>
  <c r="B15" i="13"/>
  <c r="G16" i="13" s="1"/>
  <c r="C19" i="13"/>
  <c r="H16" i="13"/>
  <c r="H20" i="13" s="1"/>
  <c r="C38" i="1"/>
  <c r="K38" i="1" s="1"/>
  <c r="F38" i="1"/>
  <c r="D38" i="1"/>
  <c r="L38" i="1" s="1"/>
  <c r="D6" i="19"/>
  <c r="C6" i="19"/>
  <c r="I62" i="5"/>
  <c r="I93" i="4"/>
  <c r="G93" i="4"/>
  <c r="I31" i="4"/>
  <c r="F93" i="4"/>
  <c r="H93" i="4"/>
  <c r="F124" i="5"/>
  <c r="H93" i="5"/>
  <c r="I124" i="5"/>
  <c r="G124" i="5"/>
  <c r="H31" i="5"/>
  <c r="F93" i="5"/>
  <c r="I93" i="5"/>
  <c r="G93" i="5"/>
  <c r="H124" i="5"/>
  <c r="F93" i="6"/>
  <c r="H93" i="6"/>
  <c r="I125" i="6"/>
  <c r="G125" i="6"/>
  <c r="I93" i="6"/>
  <c r="G93" i="6"/>
  <c r="H125" i="6"/>
  <c r="F125" i="6"/>
  <c r="J31" i="5"/>
  <c r="J62" i="6"/>
  <c r="J62" i="5"/>
  <c r="K24" i="15"/>
  <c r="K25" i="15" s="1"/>
  <c r="J24" i="15"/>
  <c r="J25" i="15" s="1"/>
  <c r="I24" i="15"/>
  <c r="I25" i="15" s="1"/>
  <c r="H24" i="15"/>
  <c r="H25" i="15" s="1"/>
  <c r="F24" i="15"/>
  <c r="F25" i="15" s="1"/>
  <c r="E24" i="15"/>
  <c r="E25" i="15" s="1"/>
  <c r="D24" i="15"/>
  <c r="D25" i="15" s="1"/>
  <c r="C24" i="15"/>
  <c r="C25" i="15" s="1"/>
  <c r="K18" i="3"/>
  <c r="J18" i="3"/>
  <c r="I18" i="3"/>
  <c r="H18" i="3"/>
  <c r="G18" i="3"/>
  <c r="E18" i="3"/>
  <c r="D18" i="3"/>
  <c r="C18" i="3"/>
  <c r="K17" i="3"/>
  <c r="J17" i="3"/>
  <c r="I17" i="3"/>
  <c r="H17" i="3"/>
  <c r="G17" i="3"/>
  <c r="E17" i="3"/>
  <c r="D17" i="3"/>
  <c r="C17" i="3"/>
  <c r="K16" i="3"/>
  <c r="J16" i="3"/>
  <c r="I16" i="3"/>
  <c r="H16" i="3"/>
  <c r="G16" i="3"/>
  <c r="E16" i="3"/>
  <c r="D16" i="3"/>
  <c r="C16" i="3"/>
  <c r="K15" i="3"/>
  <c r="J15" i="3"/>
  <c r="I15" i="3"/>
  <c r="H15" i="3"/>
  <c r="G15" i="3"/>
  <c r="E15" i="3"/>
  <c r="D15" i="3"/>
  <c r="C15" i="3"/>
  <c r="K14" i="3"/>
  <c r="J14" i="3"/>
  <c r="I14" i="3"/>
  <c r="H14" i="3"/>
  <c r="G14" i="3"/>
  <c r="E14" i="3"/>
  <c r="D14" i="3"/>
  <c r="C14" i="3"/>
  <c r="K9" i="3"/>
  <c r="J9" i="3"/>
  <c r="I9" i="3"/>
  <c r="H9" i="3"/>
  <c r="G9" i="3"/>
  <c r="E9" i="3"/>
  <c r="D9" i="3"/>
  <c r="C9" i="3"/>
  <c r="K19" i="3"/>
  <c r="J19" i="3"/>
  <c r="I19" i="3"/>
  <c r="H19" i="3"/>
  <c r="G19" i="3"/>
  <c r="E19" i="3"/>
  <c r="D19" i="3"/>
  <c r="C19" i="3"/>
  <c r="G30" i="4"/>
  <c r="G29" i="4"/>
  <c r="G28" i="4"/>
  <c r="G27" i="4"/>
  <c r="G26" i="4"/>
  <c r="G25" i="4"/>
  <c r="G24" i="4"/>
  <c r="G23" i="4"/>
  <c r="G22" i="4"/>
  <c r="G21" i="4"/>
  <c r="G20" i="4"/>
  <c r="G19" i="4"/>
  <c r="G18" i="4"/>
  <c r="G17" i="4"/>
  <c r="G16" i="4"/>
  <c r="G15" i="4"/>
  <c r="G14" i="4"/>
  <c r="G13" i="4"/>
  <c r="G12" i="4"/>
  <c r="G11" i="4"/>
  <c r="G10" i="4"/>
  <c r="G9" i="4"/>
  <c r="G8" i="4"/>
  <c r="G7" i="4"/>
  <c r="G6" i="4"/>
  <c r="B31" i="4"/>
  <c r="G5" i="4"/>
  <c r="C16" i="13" l="1"/>
  <c r="C20" i="13" s="1"/>
  <c r="I20" i="13"/>
  <c r="L20" i="13"/>
  <c r="J20" i="13"/>
  <c r="M20" i="13"/>
  <c r="K20" i="13"/>
  <c r="E16" i="13"/>
  <c r="E20" i="13" s="1"/>
  <c r="F16" i="13"/>
  <c r="F20" i="13" s="1"/>
  <c r="G20" i="13"/>
  <c r="D16" i="13"/>
  <c r="D20" i="13" s="1"/>
  <c r="B19" i="13"/>
  <c r="G31" i="4"/>
  <c r="J31" i="4"/>
</calcChain>
</file>

<file path=xl/comments1.xml><?xml version="1.0" encoding="utf-8"?>
<comments xmlns="http://schemas.openxmlformats.org/spreadsheetml/2006/main">
  <authors>
    <author>Jozef Jurkovič</author>
  </authors>
  <commentList>
    <comment ref="C34" authorId="0">
      <text>
        <r>
          <rPr>
            <sz val="8"/>
            <color indexed="81"/>
            <rFont val="Tahoma"/>
            <family val="2"/>
            <charset val="238"/>
          </rPr>
          <t>Použité vzorce je potrebné upraviť po doplnení/odstánení riadkov fakúlt, to platí aj pre ostatné tabuľky.</t>
        </r>
      </text>
    </comment>
  </commentList>
</comments>
</file>

<file path=xl/comments2.xml><?xml version="1.0" encoding="utf-8"?>
<comments xmlns="http://schemas.openxmlformats.org/spreadsheetml/2006/main">
  <authors>
    <author>Jozef Jurkovič</author>
  </authors>
  <commentList>
    <comment ref="E6" authorId="0">
      <text>
        <r>
          <rPr>
            <b/>
            <sz val="8"/>
            <color indexed="81"/>
            <rFont val="Tahoma"/>
            <family val="2"/>
            <charset val="238"/>
          </rPr>
          <t>Výberové konania, v ktorých sa uzatvoríl pracovný pomer na dobu neurčitú (resp. do 70 rokov veku) sa pri výpočte priemeru nezohľadnia.</t>
        </r>
      </text>
    </comment>
  </commentList>
</comments>
</file>

<file path=xl/comments3.xml><?xml version="1.0" encoding="utf-8"?>
<comments xmlns="http://schemas.openxmlformats.org/spreadsheetml/2006/main">
  <authors>
    <author>Vladimir</author>
  </authors>
  <commentList>
    <comment ref="K909" authorId="0">
      <text>
        <r>
          <rPr>
            <b/>
            <sz val="9"/>
            <color indexed="81"/>
            <rFont val="Tahoma"/>
            <family val="2"/>
          </rPr>
          <t>Vladimir:</t>
        </r>
        <r>
          <rPr>
            <sz val="9"/>
            <color indexed="81"/>
            <rFont val="Tahoma"/>
            <family val="2"/>
          </rPr>
          <t xml:space="preserve">
cisla zakazok </t>
        </r>
      </text>
    </comment>
    <comment ref="K922" authorId="0">
      <text>
        <r>
          <rPr>
            <b/>
            <sz val="9"/>
            <color indexed="81"/>
            <rFont val="Tahoma"/>
            <family val="2"/>
          </rPr>
          <t>Vladimir:</t>
        </r>
        <r>
          <rPr>
            <sz val="9"/>
            <color indexed="81"/>
            <rFont val="Tahoma"/>
            <family val="2"/>
          </rPr>
          <t xml:space="preserve">
cisla zakazok</t>
        </r>
      </text>
    </comment>
  </commentList>
</comments>
</file>

<file path=xl/sharedStrings.xml><?xml version="1.0" encoding="utf-8"?>
<sst xmlns="http://schemas.openxmlformats.org/spreadsheetml/2006/main" count="13468" uniqueCount="4952">
  <si>
    <t>Vysoká škola:</t>
  </si>
  <si>
    <t>Zoznam tabuliek</t>
  </si>
  <si>
    <t>Tabuľka č. 1:</t>
  </si>
  <si>
    <t>Počet študentov vysokej školy k 31. 10. 2020</t>
  </si>
  <si>
    <t>Tabuľka č. 1a:</t>
  </si>
  <si>
    <t>Vývoj počtu študentov (stav k 31. 10. daného roka)</t>
  </si>
  <si>
    <t>Tabuľka č. 2</t>
  </si>
  <si>
    <t>Počet študentov, ktorí riadne skončili štúdium v akademickom roku 2019/2020</t>
  </si>
  <si>
    <t>Tabuľka č.3a:</t>
  </si>
  <si>
    <t>Prijímacie konanie na študijné programy v prvom stupni a v spojenom prvom a druhom stupni v roku 2020</t>
  </si>
  <si>
    <t>Tabuľka č.3b:</t>
  </si>
  <si>
    <t>Prijímacie konanie na študijné programy v druhom stupni v roku 2020</t>
  </si>
  <si>
    <t>Tabuľka č.3c:</t>
  </si>
  <si>
    <t>Prijímacie konanie na študijné programy v treťom stupni v roku 2020</t>
  </si>
  <si>
    <t>Tabuľka č. 4:</t>
  </si>
  <si>
    <t>Počet študentov uhrádzajúcich školné (ak. rok 2019/2020)</t>
  </si>
  <si>
    <t>Tabuľka č. 5:</t>
  </si>
  <si>
    <t>Podiel riadne skončených štúdií na celkovom počte začatých štúdií v danom akademickom roku k 31. 12. 2020</t>
  </si>
  <si>
    <t>Tabuľka č. 6:</t>
  </si>
  <si>
    <t>Prehľad akademických mobilít - študenti v akademickom roku 2019/2020 a porovnanie s akademickým rokom 2018/2019</t>
  </si>
  <si>
    <t>Tabuľka č. 7:</t>
  </si>
  <si>
    <t>Zoznam predložených návrhov na vymenovanie za profesora v roku 2020</t>
  </si>
  <si>
    <t>Tabuľka č. 8:</t>
  </si>
  <si>
    <t>Zoznam vymenovaných docentov za rok 2020</t>
  </si>
  <si>
    <t>Tabuľka č. 9:</t>
  </si>
  <si>
    <t>Výberové konania na miesta vysokoškolských učiteľov uskutočnené v roku 2020</t>
  </si>
  <si>
    <t>Tabuľka č. 10:</t>
  </si>
  <si>
    <t>Kvalifikačná štruktúra vysokoškolských učiteľov</t>
  </si>
  <si>
    <t>Tabuľka č. 11:</t>
  </si>
  <si>
    <t>Prehľad akademických mobilít - zamestnanci v akademickom roku 2019/2020 a porovnanie s akademickým rokom 2018/2019</t>
  </si>
  <si>
    <t>Tabuľka č. 12:</t>
  </si>
  <si>
    <t>Informácie o záverečných prácach a rigoróznych prácach predložených na obhajobu v roku 2020</t>
  </si>
  <si>
    <t>Tabuľka č. 13:</t>
  </si>
  <si>
    <t>Publikačná činnosť vysokej školy za rok 2020 a porovnanie s rokom 2019</t>
  </si>
  <si>
    <t>Tabuľka č. 14:</t>
  </si>
  <si>
    <t>Umelecká činnosť vysokej školy za rok 2020 a porovnanie s rokom 2019</t>
  </si>
  <si>
    <t>Tabuľka č. 15:</t>
  </si>
  <si>
    <t xml:space="preserve">Zoznam akreditovaných študijných programov k 31. 12. 2020
</t>
  </si>
  <si>
    <t>Tabuľka č. 16:</t>
  </si>
  <si>
    <t>Zoznam študijných programov - odňatie priznaného práva, skončenie platnosti priznaného práva alebo zrušenie študijného programu v roku 2020</t>
  </si>
  <si>
    <t>Tabuľka č. 17:</t>
  </si>
  <si>
    <t>Zoznam udelených akreditácií  habilitačného konania a inauguračného konania  k 31. 12. 2020</t>
  </si>
  <si>
    <t>Tabuľka č. 18:</t>
  </si>
  <si>
    <t>Zoznam odňatých akreditácií habilitačného konania a inauguračného konania v roku 2020</t>
  </si>
  <si>
    <t>Tabuľka č. 19:</t>
  </si>
  <si>
    <t>Finančné prostriedky na výskumné projekty získané v roku 2020</t>
  </si>
  <si>
    <t>Tabuľka č. 20:</t>
  </si>
  <si>
    <t>Finančné prostriedky na ostatné (nevýskumné) projekty získané v roku 2020</t>
  </si>
  <si>
    <t>Tabuľka č. 21:</t>
  </si>
  <si>
    <t>Prehľad umeleckej činnosti vysokej školy za rok 2020</t>
  </si>
  <si>
    <t>Tabuľka č. 1: Počet študentov vysokej školy k 31. 10. 2020</t>
  </si>
  <si>
    <t>Vysoká škola</t>
  </si>
  <si>
    <t>Stupeň                        štúdia</t>
  </si>
  <si>
    <t>Denná forma</t>
  </si>
  <si>
    <t>Externá forma</t>
  </si>
  <si>
    <t>Spolu</t>
  </si>
  <si>
    <t>občania SR</t>
  </si>
  <si>
    <t>z toho ženy</t>
  </si>
  <si>
    <t>cudzinci</t>
  </si>
  <si>
    <t>spolu</t>
  </si>
  <si>
    <t>fakulta1</t>
  </si>
  <si>
    <t>1+2</t>
  </si>
  <si>
    <t>spolu fakulta 1</t>
  </si>
  <si>
    <t>fakulta2</t>
  </si>
  <si>
    <t>spolu fakulta 2</t>
  </si>
  <si>
    <t>fakulta3</t>
  </si>
  <si>
    <t>spolu fakulta 3</t>
  </si>
  <si>
    <t>fakulta4</t>
  </si>
  <si>
    <t>spolu fakulta 4</t>
  </si>
  <si>
    <t>fakulta5</t>
  </si>
  <si>
    <t>spolu fakulta 5</t>
  </si>
  <si>
    <t>fakulta6</t>
  </si>
  <si>
    <t>spolu fakulta 6</t>
  </si>
  <si>
    <t>spolu podľa stupňov</t>
  </si>
  <si>
    <t xml:space="preserve">spolu vysoká škola </t>
  </si>
  <si>
    <t>1+2 - študijné programy podľa § 53 ods. 3 zákona</t>
  </si>
  <si>
    <t>Tabuľka č. 1a: Vývoj počtu študentov (stav k 31.10. daného roka)</t>
  </si>
  <si>
    <t>Stupeň</t>
  </si>
  <si>
    <t>V dennej aj v externej forme spolu</t>
  </si>
  <si>
    <t>Rok</t>
  </si>
  <si>
    <t>Tabuľka č. 2: Počet študentov, ktorí riadne skončili štúdium v akademickom roku 2019/2020</t>
  </si>
  <si>
    <t>Stupeň štúdia</t>
  </si>
  <si>
    <t>Spolu fakulta 1</t>
  </si>
  <si>
    <t>Spolu fakulta 2</t>
  </si>
  <si>
    <t>Spolu fakulta 3</t>
  </si>
  <si>
    <t>Spolu fakulta 4</t>
  </si>
  <si>
    <t>Spolu fakulta 5</t>
  </si>
  <si>
    <t>Spolu fakulta 6</t>
  </si>
  <si>
    <t>Spolu podľa stupňov</t>
  </si>
  <si>
    <t xml:space="preserve">Spolu vysoká škola </t>
  </si>
  <si>
    <t>Tabuľka č. 3a: Prijímacie konanie na študijné programy v prvom stupni a v spojenom prvom a druhom stupni v roku 2020</t>
  </si>
  <si>
    <t>Študijný odbor</t>
  </si>
  <si>
    <t>Plánovaný počet</t>
  </si>
  <si>
    <t>Počet prihlášok</t>
  </si>
  <si>
    <t>Účasť</t>
  </si>
  <si>
    <t>Prijatie</t>
  </si>
  <si>
    <t>Zápis</t>
  </si>
  <si>
    <t>Prihlášky/ plán</t>
  </si>
  <si>
    <t>Prijatie/                účasť</t>
  </si>
  <si>
    <t>Zápis/            prijatie</t>
  </si>
  <si>
    <t xml:space="preserve">Zápis/                  plán           </t>
  </si>
  <si>
    <t>Z toho počet uchádzačov, ktorí získali stredoškolské vzdelanie v zahraničí</t>
  </si>
  <si>
    <t>% z celkového počtu prihlášok</t>
  </si>
  <si>
    <t>% z celkového počtu účasti</t>
  </si>
  <si>
    <t>% z celkového počtu prijatia</t>
  </si>
  <si>
    <t>% z celkového počtu zápisov</t>
  </si>
  <si>
    <t>Tabuľla č. 3b: Prijímacie konanie na študijné programy v druhom stupni v roku 2020</t>
  </si>
  <si>
    <t>Z toho počet absolventov svojej vysokej školy</t>
  </si>
  <si>
    <t>Z toho počet uchádzačov, ktorí získali vzdelanie nižšieho stupňa v zahraničí</t>
  </si>
  <si>
    <t>Tabuľka č. 3c: Prijímacie konanie na študijné programy v treťom stupni v roku 2020</t>
  </si>
  <si>
    <t>Tabuľka č. 4: Počet študentov uhrádzajúcich školné (ak. rok 2019/2020)</t>
  </si>
  <si>
    <t>Forma štúdia</t>
  </si>
  <si>
    <t>Počet študentov</t>
  </si>
  <si>
    <t>Počty študentov</t>
  </si>
  <si>
    <t>Počet žiadostí o zníženie školného</t>
  </si>
  <si>
    <t>Počet žiadostí o odpustenie školného</t>
  </si>
  <si>
    <t>z toho počet študentov,</t>
  </si>
  <si>
    <t>stupeň</t>
  </si>
  <si>
    <t>ktorým vznikla v ak. roku 2019/2020 povinnosť uhradiť školné</t>
  </si>
  <si>
    <t>ktorým vznikla povinnosť uhradiť školné v externej forme</t>
  </si>
  <si>
    <t>ktorým vznikla povinnosť uhradiť školné za prekročenie štandardnej dĺžky štúdia</t>
  </si>
  <si>
    <t>ktorým vznikla povinnosť uhradiť školné za štúdium v študijnom programe uskutočňovanom výlučne v inom ako štátnom jazyku</t>
  </si>
  <si>
    <t>cudzincov, ktorí uhrádzajú školné</t>
  </si>
  <si>
    <t>ktorým bolo školné znížené</t>
  </si>
  <si>
    <t>ktorým bolo školné odpustené</t>
  </si>
  <si>
    <t>Spolu denná forma</t>
  </si>
  <si>
    <t>Spolu externá forma</t>
  </si>
  <si>
    <t>obe formy spolu</t>
  </si>
  <si>
    <t>Tabuľka č. 5: Podiel riadne skončených štúdií na celkovom počte začatých štúdií v danom akademickom roku k 31.12.2020</t>
  </si>
  <si>
    <t>Akademický rok začatia štúdia</t>
  </si>
  <si>
    <t>Stupeň dosiahnutého vzdelania</t>
  </si>
  <si>
    <t>2019 / 2020</t>
  </si>
  <si>
    <t>2018 / 2019</t>
  </si>
  <si>
    <t>2017 / 2018</t>
  </si>
  <si>
    <t>2016 / 2017</t>
  </si>
  <si>
    <t>2015 / 2016</t>
  </si>
  <si>
    <t>2014 / 2015</t>
  </si>
  <si>
    <t>Tabuľka č. 6: Prehľad akademických mobilít - študenti v akademickom roku 2019/2020 a porovnanie s akademickým rokom 2018/2019</t>
  </si>
  <si>
    <t>V roku 2019/2020</t>
  </si>
  <si>
    <t>Fakulta</t>
  </si>
  <si>
    <t>Fyzický počet vyslaných študentov</t>
  </si>
  <si>
    <t>Počet osobomesiacov vyslaných študentov</t>
  </si>
  <si>
    <t>Fyzický počet prijatých študentov</t>
  </si>
  <si>
    <t>Počet osobomesiacov, prijatých študentov</t>
  </si>
  <si>
    <t>programy ES</t>
  </si>
  <si>
    <t>NŠP</t>
  </si>
  <si>
    <t>iné (CEEPUS, NIL, ..)</t>
  </si>
  <si>
    <t>V roku 2018/2019</t>
  </si>
  <si>
    <t>Rozdiel</t>
  </si>
  <si>
    <t xml:space="preserve">Rozdiel v % </t>
  </si>
  <si>
    <t>P.č.</t>
  </si>
  <si>
    <t>Meno a priezvisko</t>
  </si>
  <si>
    <t>Odbor habilitačného konania a inauguračného konania</t>
  </si>
  <si>
    <t>Dátum začiatku konania</t>
  </si>
  <si>
    <t>Dátum predloženia ministrovi</t>
  </si>
  <si>
    <t>Zamestnanec vysokej školy (áno/nie)</t>
  </si>
  <si>
    <t>Inauguračné konanie</t>
  </si>
  <si>
    <t>V tom počet žiadostí mimo vysokej školy</t>
  </si>
  <si>
    <t>Počet inak skončených konaní</t>
  </si>
  <si>
    <t xml:space="preserve"> - zamietnutie</t>
  </si>
  <si>
    <t xml:space="preserve"> - stiahnutie</t>
  </si>
  <si>
    <t xml:space="preserve"> - iné (smrť, odňatie práva a pod.)</t>
  </si>
  <si>
    <t>Celkový počet predložených návrhov</t>
  </si>
  <si>
    <t>Priemerný vek uchádzačov</t>
  </si>
  <si>
    <t>Dátum udelenia titulu</t>
  </si>
  <si>
    <t>Habilitačné konanie</t>
  </si>
  <si>
    <t>Celkový počet vymenovaných docentov</t>
  </si>
  <si>
    <t>Priemerný vek</t>
  </si>
  <si>
    <t>Tabuľka č. 9: Výberové konania na miesta vysokoškolských učiteľov uskutočnené v roku 2020</t>
  </si>
  <si>
    <t>Funkcia</t>
  </si>
  <si>
    <t>Počet výberových konaní</t>
  </si>
  <si>
    <t>Priemerný počet uchádzačov na obsadenie pozície</t>
  </si>
  <si>
    <t>Priemerný počet uchádzačov, ktorí v čase výberového konania neboli v pracovnom pomere s vysokou školou</t>
  </si>
  <si>
    <t>Priemerná dĺžka uzatvorenia pracovnej zmluvy na dobu určitú</t>
  </si>
  <si>
    <t>Počet zmlúv uzatvorených na dobu neurčitú</t>
  </si>
  <si>
    <t>Počet konaní bez uzatvorenia zmluvy</t>
  </si>
  <si>
    <t>Počet konaní, do ktorých sa neprihlásil žiaden uchádzač</t>
  </si>
  <si>
    <t>Počet konaní, kde bol prihlásený vš učiteľ, ktorý opätovne obsadil to isté miesto</t>
  </si>
  <si>
    <t>Profesora</t>
  </si>
  <si>
    <t>Docenta</t>
  </si>
  <si>
    <t>Ostatné</t>
  </si>
  <si>
    <t>Počet miest obsadených bez výberového konania</t>
  </si>
  <si>
    <t>Zamestnanec</t>
  </si>
  <si>
    <t>Fyzický počet</t>
  </si>
  <si>
    <t>Prepočítaný počet</t>
  </si>
  <si>
    <t>VŠ učiteľ nad 70 rokov</t>
  </si>
  <si>
    <t>Ostatní</t>
  </si>
  <si>
    <t>Počet obsadených funkčných miest docenta a profesora osobami bez príslušného vedecko-pedagogického titulu alebo bez umelecko-pedagogického titulu podľa § 77 ods. 2 zákona</t>
  </si>
  <si>
    <t>Funkčné miesto</t>
  </si>
  <si>
    <t>Počet</t>
  </si>
  <si>
    <t>Docent</t>
  </si>
  <si>
    <t>Profesor</t>
  </si>
  <si>
    <t>Tabuľka č. 10: Kvalifikačná štruktúra vysokoškolských učiteľov</t>
  </si>
  <si>
    <t>Evidenčný prepočítaný počet vysokoškolských učiteľov k 31. 10. 2020</t>
  </si>
  <si>
    <t>Profesori, docenti s DrSc.</t>
  </si>
  <si>
    <t>Docenti, bez DrSc.</t>
  </si>
  <si>
    <t>Ostatní učitelia s DrSc.</t>
  </si>
  <si>
    <t>Ostatní učitelia s PhD, CSc.</t>
  </si>
  <si>
    <t>Ostatní učitelia bez vedeckej hodnosti</t>
  </si>
  <si>
    <t>Podiel v %</t>
  </si>
  <si>
    <t>Spolu v roku 2020</t>
  </si>
  <si>
    <t>Podiel v % 2020</t>
  </si>
  <si>
    <t>Rozdiel 2020 - 2019</t>
  </si>
  <si>
    <t>Rozdiel v % 2020 - 2019</t>
  </si>
  <si>
    <t>Pozn.: Percentuálny podiel  v jednotlivých kategóriách žien je z celkového počtu žien</t>
  </si>
  <si>
    <t>Tabuľka č. 11: Prehľad akademických mobilít - zamestnanci v akademickom roku 2019/2020 a porovnanie s akademickým rokom 2018/2019</t>
  </si>
  <si>
    <t>Fyzický počet vyslaných zamestnancov</t>
  </si>
  <si>
    <t>Počet osobodní vyslaných zamestnancov</t>
  </si>
  <si>
    <t>Fyzický počet prijatých zamestnancov</t>
  </si>
  <si>
    <t>Počet osobodní, prijatých zamestnancov</t>
  </si>
  <si>
    <t>rozdiel</t>
  </si>
  <si>
    <t xml:space="preserve">rozdiel v % </t>
  </si>
  <si>
    <t>Tabuľka č. 12: Informácie o záverečných prácach a rigoróznych prácach predložených na obhajobu v roku 2020</t>
  </si>
  <si>
    <t>Záverečná práca</t>
  </si>
  <si>
    <t>Počet predložených záverečných prác</t>
  </si>
  <si>
    <t>z toho počet prác predložených ženami</t>
  </si>
  <si>
    <t>Počet obhájených prác</t>
  </si>
  <si>
    <t>Fyzický počet vedúcich záverečných prác</t>
  </si>
  <si>
    <t>Fyzický počet vedúcich záverečných prác bez PhD.</t>
  </si>
  <si>
    <t>Fyzický počet vedúcich záverečných prác (odborníci z praxe)</t>
  </si>
  <si>
    <t>Bakalárska</t>
  </si>
  <si>
    <t>Diplomová</t>
  </si>
  <si>
    <t xml:space="preserve">Dizertačná </t>
  </si>
  <si>
    <t>Rigorózna</t>
  </si>
  <si>
    <t>Kategória
fakulta</t>
  </si>
  <si>
    <t>AAA, AAB,
 ABA, ABB</t>
  </si>
  <si>
    <t>ACA, ACB, BAA, BAB, BCB, BCI, EAI, CAA, CAB, EAJ</t>
  </si>
  <si>
    <t>FAI</t>
  </si>
  <si>
    <t>ADC, BDC</t>
  </si>
  <si>
    <t>ADD, BDD</t>
  </si>
  <si>
    <t>CDC, CDD</t>
  </si>
  <si>
    <t>ADM, ADN, AEM, AEN</t>
  </si>
  <si>
    <t>BDM, BDN, CBA, CBB</t>
  </si>
  <si>
    <t>Rozdiel v %</t>
  </si>
  <si>
    <t>Kategória fakulta</t>
  </si>
  <si>
    <t>Z**</t>
  </si>
  <si>
    <t>Y**</t>
  </si>
  <si>
    <t>X**</t>
  </si>
  <si>
    <t xml:space="preserve">Tabuľka č. 15: Zoznam akreditovaných študijných programov k 31. 12. 2020_x000D_
</t>
  </si>
  <si>
    <t>1. stupeň</t>
  </si>
  <si>
    <t>Študijný program</t>
  </si>
  <si>
    <t>Forma</t>
  </si>
  <si>
    <t>Jazyky</t>
  </si>
  <si>
    <t>Skratka titulu</t>
  </si>
  <si>
    <t>2. stupeň</t>
  </si>
  <si>
    <t>Spojený 1. a 2. stupeň</t>
  </si>
  <si>
    <t>3. stupeň</t>
  </si>
  <si>
    <t>Tabuľka č. 16: Zoznam študijných programov - odňatie priznaného práva, skončenie platnosti priznaného práva alebo zrušenie študijného programu v roku 2020</t>
  </si>
  <si>
    <t>Dátum odňatia práva, skončenia platnosti práva alebo zrušenia študijného programu</t>
  </si>
  <si>
    <t xml:space="preserve">Odbor habilitačného konania a inauguračného konania </t>
  </si>
  <si>
    <t>P. č.</t>
  </si>
  <si>
    <t>Poskytovateľ finančých prostriedkov (grantová agentúra, objednávateľ)</t>
  </si>
  <si>
    <t>Grant (G)/objednávka (O)</t>
  </si>
  <si>
    <t>Domáce (D)/zahraničné (Z)</t>
  </si>
  <si>
    <t>Číslo/
identifikácia projektu</t>
  </si>
  <si>
    <t xml:space="preserve">Priezvisko, meno 
a tituly zodpovedného riešiteľa projektu </t>
  </si>
  <si>
    <t xml:space="preserve">Názov projektu </t>
  </si>
  <si>
    <t>Obdobie riešenia projektu (od - do)</t>
  </si>
  <si>
    <t>Objem dotácie/finančných prostriedkov prijatých VŠ 
na jej účet 
v období od 1.1. do 31.12.
v eur
v kategórii BV</t>
  </si>
  <si>
    <t>Objem dotácie/finančných prostriedkov prijatých VŠ 
na jej účet 
v období od 1.1. do 31.12.
v eur
v kategórii KV</t>
  </si>
  <si>
    <t>Poznámky
a doplňujúce informácie</t>
  </si>
  <si>
    <t>Kategória výkonu</t>
  </si>
  <si>
    <t>Autor</t>
  </si>
  <si>
    <t>Názov projektu/umeleckého výkonu</t>
  </si>
  <si>
    <t>Miesto realizácie</t>
  </si>
  <si>
    <t>Termín realizácie</t>
  </si>
  <si>
    <t>Tabuľková príloha
k výročnej správe o činnosti vysokej školy za rok 2022</t>
  </si>
  <si>
    <t>Tabuľka č. 18: Zoznam odňatých akreditácií habilitačného konania a inauguračného konania v roku 2022</t>
  </si>
  <si>
    <t>Tabuľka č. 19: Finančné prostriedky na výskumné projekty získané v roku 2022</t>
  </si>
  <si>
    <t>Tabuľka č. 20: Finančné prostriedky na ostatné (nevýskumné) projekty získané v roku 2022</t>
  </si>
  <si>
    <t>Tabuľka č. 21: Prehľad umeleckej činnosti vysokej školy za rok 2022</t>
  </si>
  <si>
    <t>Tabuľka č. 8: Zoznam vymenovaných docentov za rok 2022</t>
  </si>
  <si>
    <t>Tabuľka č. 7: Zoznam predložených návrhov na vymenovanie za profesora v roku 2022</t>
  </si>
  <si>
    <t>Tabuľka č. 13: Publikačná činnosť vysokej školy za rok 2022 a porovnanie s rokom 2021</t>
  </si>
  <si>
    <t>Tabuľka č. 14: Umelecká činnosť vysokej školy za rok 2022 a porovnanie s rokom 2021</t>
  </si>
  <si>
    <t>V roku 2022</t>
  </si>
  <si>
    <t>V roku 2021</t>
  </si>
  <si>
    <t>doc. Ing. Martin Kusý, PhD.</t>
  </si>
  <si>
    <t>materiály</t>
  </si>
  <si>
    <t>áno</t>
  </si>
  <si>
    <t>doc. Ing. Peter Košťál, PhD.</t>
  </si>
  <si>
    <t>výrobná technika</t>
  </si>
  <si>
    <t>doc. Ing. Jaroslav Sandanus, PhD.</t>
  </si>
  <si>
    <t>inžinierske konštrukcie a dopravné stavby</t>
  </si>
  <si>
    <t>doc. Ing. Tomáš Mackuľák, PhD.</t>
  </si>
  <si>
    <t>chemické technológie</t>
  </si>
  <si>
    <t>doc. Ing. Ján Vachálek, PhD.</t>
  </si>
  <si>
    <t>automatizácia</t>
  </si>
  <si>
    <t>nepredložené</t>
  </si>
  <si>
    <t>doc. Ing. Zora Petráková</t>
  </si>
  <si>
    <t>stavebníctvo</t>
  </si>
  <si>
    <t>Počet neskončených konaní: stav k 1.1.2022</t>
  </si>
  <si>
    <t>Počet neskončených konaní: stav k 31.12.2022</t>
  </si>
  <si>
    <t xml:space="preserve"> - iné (smrť, odňatie práva, nehlasovalo sa a pod.)</t>
  </si>
  <si>
    <t>doc. Ing. Zuzana Gábrišová, PhD.</t>
  </si>
  <si>
    <t>strojárske technológie a materiály</t>
  </si>
  <si>
    <t>doc. Ing. Zuzana Minarechová, PhD.</t>
  </si>
  <si>
    <t>aplikovaná matematika</t>
  </si>
  <si>
    <t>doc. Ing. Zuzana Štefunková, PhD.</t>
  </si>
  <si>
    <t>krajinárstvo</t>
  </si>
  <si>
    <t>doc. Ing. Roman Výleta, PhD.</t>
  </si>
  <si>
    <t>doc. Ing. Martin Juhás, PhD.</t>
  </si>
  <si>
    <t>doc. Mgr. Gabriela Czanner, MA, MA, PhD.</t>
  </si>
  <si>
    <t>aplikovaná informatika</t>
  </si>
  <si>
    <t>doc. Mgr. Monika Kováčová, PhD.</t>
  </si>
  <si>
    <t>doc. Ing. Ján Lang, PhD.</t>
  </si>
  <si>
    <t>doc. Mgr. art. Michala Lipková, Art.D.</t>
  </si>
  <si>
    <t>dizajn</t>
  </si>
  <si>
    <t>doc. Ing. Zdenka Gyurák Babeľová, PhD.</t>
  </si>
  <si>
    <t>priemyselné inžinierstvo</t>
  </si>
  <si>
    <t>doc. Ing. Ladislav Körösi, PhD.</t>
  </si>
  <si>
    <t>kybernetika</t>
  </si>
  <si>
    <t>doc. Ing. Iveta Čačková, PhD.</t>
  </si>
  <si>
    <t>doc. Ing. Martina Majorošová, PhD.</t>
  </si>
  <si>
    <t>doc. Ing. Martin Klaučo, PhD.</t>
  </si>
  <si>
    <t>doc. Ing. Roderik Plavec, PhD.</t>
  </si>
  <si>
    <t>technológia makromolekulových látok</t>
  </si>
  <si>
    <t>Počet riadne skončených konaní k 31.12.2022</t>
  </si>
  <si>
    <t>Tabuľka č. 17: Zoznam udelených akreditácií habilitačného konania a inauguračného konania k 31.12.2022</t>
  </si>
  <si>
    <t>Stavebná fakulta</t>
  </si>
  <si>
    <t>geodézia a kartografia</t>
  </si>
  <si>
    <t>pozemné stavby</t>
  </si>
  <si>
    <t>vodné stavby</t>
  </si>
  <si>
    <t>Strojnícka fakulta</t>
  </si>
  <si>
    <t>aplikovaná mechanika</t>
  </si>
  <si>
    <t>procesná technika</t>
  </si>
  <si>
    <t>metrológia</t>
  </si>
  <si>
    <t>Fakulta elektrotechniky a informatiky</t>
  </si>
  <si>
    <t>teoretická elektrotechnika</t>
  </si>
  <si>
    <t>elektronika</t>
  </si>
  <si>
    <t>telekomunikácie</t>
  </si>
  <si>
    <t>mechatronika</t>
  </si>
  <si>
    <t>elektroenergetika</t>
  </si>
  <si>
    <t>jadrová energetika</t>
  </si>
  <si>
    <t>fyzikálne inžinierstvo</t>
  </si>
  <si>
    <t>Fakulta chemickej a potravinárskej technológie</t>
  </si>
  <si>
    <t>organická chémia</t>
  </si>
  <si>
    <t>fyzikálna chémia</t>
  </si>
  <si>
    <t>automatizácia/riadenie procesov</t>
  </si>
  <si>
    <t>chemické inžinierstvo</t>
  </si>
  <si>
    <t>chémia a technológia poživatín</t>
  </si>
  <si>
    <t>biotechnológie</t>
  </si>
  <si>
    <t>Fakulta architektúry a dizajnu</t>
  </si>
  <si>
    <t>architektúra a urbanizmus</t>
  </si>
  <si>
    <t>Materiálovotechnologická fakulta</t>
  </si>
  <si>
    <t>Fakulta informatiky a informačných technológií</t>
  </si>
  <si>
    <t>Odňaté akreditácie alebo skončenie platnosti udelenej akreditácie</t>
  </si>
  <si>
    <t>Dátum odňatia alebo skončenia platnosti</t>
  </si>
  <si>
    <t>dopravné stroje a zariadenia</t>
  </si>
  <si>
    <t>energetika</t>
  </si>
  <si>
    <t>chemická fyzika</t>
  </si>
  <si>
    <t>anorganická chémia</t>
  </si>
  <si>
    <t>analytická chémia</t>
  </si>
  <si>
    <t>teoretická a počítačová chémia</t>
  </si>
  <si>
    <t>biochémia</t>
  </si>
  <si>
    <t>anorganická technológia a materiály</t>
  </si>
  <si>
    <t>bezpečnosť a ochrana zdravia pri práci</t>
  </si>
  <si>
    <t>Fakulta eletrotechniky a informatiky</t>
  </si>
  <si>
    <t>meracia technika</t>
  </si>
  <si>
    <t>informačné systémy</t>
  </si>
  <si>
    <t>SvF</t>
  </si>
  <si>
    <t>VEGA</t>
  </si>
  <si>
    <t>G</t>
  </si>
  <si>
    <t>D</t>
  </si>
  <si>
    <t>1/0709/19</t>
  </si>
  <si>
    <t>Frolkovič Peter, doc. RNDr., CSc.</t>
  </si>
  <si>
    <t>Level set metódy na neštruktúrovaných sieťach a pre implicitne dané výpočtové oblasti</t>
  </si>
  <si>
    <t>2019-22</t>
  </si>
  <si>
    <t>1/0006/19</t>
  </si>
  <si>
    <t>Mesiar Radko, prof. RNDr., DrSc.</t>
  </si>
  <si>
    <t>Nové trendy v teórii agregovania a ich aplikácie</t>
  </si>
  <si>
    <t>1/0632/19</t>
  </si>
  <si>
    <t>Szolgay Ján, prof. Ing., PhD.</t>
  </si>
  <si>
    <t>Zmeny hydrologického režimu na Slovensku podľa regionálnych scenárov zmeny klímy a multimodelového hodnotenia</t>
  </si>
  <si>
    <t>1/0113/19</t>
  </si>
  <si>
    <t>Bielek Boris, prof. Ing., PhD.</t>
  </si>
  <si>
    <t>Klimaticky adaptívne fasády pre udržateľnú architektúru a ich potenciál v lokalite strednej Európy</t>
  </si>
  <si>
    <t>1/0068/19</t>
  </si>
  <si>
    <t>Macura Viliam, prof. Ing., PhD.</t>
  </si>
  <si>
    <t>Hodnotenie kvality akvatického habitatu horských tokov bioindikáciou</t>
  </si>
  <si>
    <t>1/0574/19</t>
  </si>
  <si>
    <t>Stanko Štefan, prof. Ing., PhD.</t>
  </si>
  <si>
    <t>Odľahčovacie komory a ich vplyv na redukciu bodového znečistenia recipientu</t>
  </si>
  <si>
    <t>1/0662/19</t>
  </si>
  <si>
    <t>Čistý Milan, prof. Ing., PhD.</t>
  </si>
  <si>
    <t>Vývoj nových technologických, analytických a predikčných nástrojov pre ochranu agrárnej krajiny voči suchu</t>
  </si>
  <si>
    <t>1/0206/20</t>
  </si>
  <si>
    <t>Širáň Jozef, prof. RNDr., DrSc.</t>
  </si>
  <si>
    <t>Diskrétne štruktúry s vysokou mierou symetrie</t>
  </si>
  <si>
    <t>2020-22</t>
  </si>
  <si>
    <t>1/0436/20</t>
  </si>
  <si>
    <t>Mikula Karol, prof. RNDr., DrSc.</t>
  </si>
  <si>
    <t>Numerické metódy pre parciálne diferenciálne rovnice a ich aplikácie</t>
  </si>
  <si>
    <t>2020-23</t>
  </si>
  <si>
    <t>2/0142/20</t>
  </si>
  <si>
    <t>Sarkoci Peter, Ing., PhD.</t>
  </si>
  <si>
    <t>Matematické  modely neklasických javov a neurčitosti</t>
  </si>
  <si>
    <t>1/0468/20</t>
  </si>
  <si>
    <t>Stupňanová Andrea, doc. Mgr., PhD.</t>
  </si>
  <si>
    <t>Aplikácia inovatívnych matematických metód v optimalizácii procesov geomodelovania na podklade dát z laserového skenovania</t>
  </si>
  <si>
    <t>1/0486/20</t>
  </si>
  <si>
    <t>Čunderlík Róbert, Ing., PhD.</t>
  </si>
  <si>
    <t>Globálne a lokálne určovanie tiažového poľa Zeme v priestorovej oblasti s vysokým rozlíšením.</t>
  </si>
  <si>
    <t>1/0453/20</t>
  </si>
  <si>
    <t>Králik Juraj, prof.Ing., CSc.</t>
  </si>
  <si>
    <t>Riziková analýza nosných konštrukcií za extrémnych klimatických a havarijných podmienok, seizmicity a simulovaných teroristických útokov. Bezpečnosť a spoľahlivosť priemyselných objektov a jadrových elektrární.</t>
  </si>
  <si>
    <t>1/0522/20</t>
  </si>
  <si>
    <t>Gajdošová Katarína, doc. Ing. PhD.</t>
  </si>
  <si>
    <t>Nelineárna analýza betónových konštrukcií vystužených betonárskou, predpínacou výstužou a FRP</t>
  </si>
  <si>
    <t>1/0645/20</t>
  </si>
  <si>
    <t>Borzovič Viktor, doc. Ing., PhD.</t>
  </si>
  <si>
    <t>Navrhovanie a zosilňovanie betónových konštrukcií na trvanlivosť</t>
  </si>
  <si>
    <t>1/0727/20</t>
  </si>
  <si>
    <t>Hrudka Jaroslav, Ing. PhD.</t>
  </si>
  <si>
    <t>Výskum transformácie zrážkovo-odtokového procesu konštrukčnými materiálmi a usporiadaním urbanizovaných území</t>
  </si>
  <si>
    <t>1/0680/20</t>
  </si>
  <si>
    <t>Čekon Miroslav, Ing., PhD.</t>
  </si>
  <si>
    <t>Klimaticky adaptívne prístupy integrované v energeticky efektívných stavebných komponentoch</t>
  </si>
  <si>
    <t>1/0782/21</t>
  </si>
  <si>
    <t>Kohnová Silvia, prof. Ing., PhD.</t>
  </si>
  <si>
    <t>Viacrozmerná a multi-modelová analýza zmien režimu odtoku na Slovensku</t>
  </si>
  <si>
    <t>2021-2024</t>
  </si>
  <si>
    <t>1/0809/21</t>
  </si>
  <si>
    <t>Janák Juraj, prof. Ing., PhD.</t>
  </si>
  <si>
    <t>Spoločné vyhodnotenie variácie vodných hmôt a ľadovej pokrývky na základe dát družicových misií GRACE, SWARM a GRACE-FO</t>
  </si>
  <si>
    <t>2021-2023</t>
  </si>
  <si>
    <t>1/0825/21</t>
  </si>
  <si>
    <t>Barloková Danka, prof. Ing., PhD.</t>
  </si>
  <si>
    <t>Odstraňovanie mikropolutantov a mikroplastov z vody použitím membránových procesov</t>
  </si>
  <si>
    <t>1/0042/21</t>
  </si>
  <si>
    <t>Hraška Jozef, prof. Ing., PhD.</t>
  </si>
  <si>
    <t>Výskum vplyvu transparentných fasád na denné osvetlenie, tepelnú pohodu a energetickú hospodárnosť budov s takmer nulovou potrebou energie</t>
  </si>
  <si>
    <t>1/0728/21</t>
  </si>
  <si>
    <t>Šoltész Andrej, prof. Ing., PhD.</t>
  </si>
  <si>
    <t>Analýza a prognóza vplyvu stavebnej činnosti na podzemné vody v urbanizovanom území</t>
  </si>
  <si>
    <t>1/0303/21</t>
  </si>
  <si>
    <t>Krajčík Michal, doc. Ing., PhD.</t>
  </si>
  <si>
    <t>Modernizácia systémov techniky prostredia a ich optimalizácia uplatnením alternatívnych zdrojov energie</t>
  </si>
  <si>
    <t>1/0745/21</t>
  </si>
  <si>
    <t>Frankovská Jana, prof. Ing., PhD</t>
  </si>
  <si>
    <t>Analýza vstupných dát a ich spracovanie na zvýšenie spoľahlivosti navrhovania geotechnických  a energetických konštrukcií</t>
  </si>
  <si>
    <t>1/0229/21</t>
  </si>
  <si>
    <t>Ingeli Rastislav, doc, Ing., PhD.</t>
  </si>
  <si>
    <t>Stavebno fyzikálna podstata budovy s takmer nulovou potrebou energie v kontexte enviromentálnych aspektov</t>
  </si>
  <si>
    <t>1/0304/21</t>
  </si>
  <si>
    <t>Petráš Dušan, prof. Ing., PhD.</t>
  </si>
  <si>
    <t>Znižovanie environmentálnej záťaže využitím sálavého vykurovania a chladenia na báze obnoviteľných zdrojov energie</t>
  </si>
  <si>
    <t>1/0396/21</t>
  </si>
  <si>
    <t>Palko Milan, doc. Ing.arch. Ing, PhD.</t>
  </si>
  <si>
    <t>Koncept inteligentného a ekologického okna v kontexte klimatických zmien</t>
  </si>
  <si>
    <t>1/0567/22</t>
  </si>
  <si>
    <t>Knor Martin, prof. RNDr., Dr.</t>
  </si>
  <si>
    <t>Metrické problémy v grafoch</t>
  </si>
  <si>
    <t>2022-24</t>
  </si>
  <si>
    <t>1/0310/22</t>
  </si>
  <si>
    <t>Halvonik Jaroslav, prof. Ing., PhD.</t>
  </si>
  <si>
    <t>Špecifické aspekty vplývajúce na šmykovú odolnosť železobetónových nosných prvkov pri koncentrovanom namáhaní</t>
  </si>
  <si>
    <t>1/0272/22</t>
  </si>
  <si>
    <t>Erdélyi Ján, doc. Ing., PhD.</t>
  </si>
  <si>
    <t>Vývoj kinematického meracieho systému na kontrolu realizácie stavieb</t>
  </si>
  <si>
    <t>1/0397/22</t>
  </si>
  <si>
    <t>Brodniansky Ján, prof. Ing., PhD.</t>
  </si>
  <si>
    <t>Teoretická a experimentálna analýza tenkostenných stavebných komponentov a kontaktných spojov z ocele, skla a kompozitov</t>
  </si>
  <si>
    <t>1/0230/22</t>
  </si>
  <si>
    <t>Sokol Milan, prof. Ing., PhD.</t>
  </si>
  <si>
    <t>Inteligentný online systém na monitorovanie stavu mostov</t>
  </si>
  <si>
    <t>2022-25</t>
  </si>
  <si>
    <t>1/0205/22</t>
  </si>
  <si>
    <t>Urbán Daniel, Ing., PhD.</t>
  </si>
  <si>
    <t>Vývoj metódy na hodnotenie krokového hluku v budovách od 20 Hz</t>
  </si>
  <si>
    <t>2/0035/22</t>
  </si>
  <si>
    <t>Lieskovský Tibor, Ing., PhD.</t>
  </si>
  <si>
    <t>Relikty kultúrnej krajiny – identifikácia a interpretácia</t>
  </si>
  <si>
    <t>2/0100/20</t>
  </si>
  <si>
    <t>Juraj Papčo, Ing. PhD.</t>
  </si>
  <si>
    <t>Hustotná analýza horninového prostredia na základe povrchových a podzemných gravimetrických meraní</t>
  </si>
  <si>
    <t>V spolupráci s PF UK BA</t>
  </si>
  <si>
    <t>KEGA</t>
  </si>
  <si>
    <t>008STU-4/2020</t>
  </si>
  <si>
    <t>Vajsáblová Margita, doc. RNDr. PhD.</t>
  </si>
  <si>
    <t>Nástroje softvéru AutoCAD v inovácii výučby geometrie a počítačovej podpory projektovania</t>
  </si>
  <si>
    <t>2020-2022</t>
  </si>
  <si>
    <t>052STU-4/2021</t>
  </si>
  <si>
    <t>Ing. Ing. arch. Mgr. art. Jozef Kuráň, PhD.</t>
  </si>
  <si>
    <t>Inteligentné navrhovanie - integrácia vedeckých a tvorivých metód pri procese výuky architektonického navrhovania</t>
  </si>
  <si>
    <t>005STU-4/2021</t>
  </si>
  <si>
    <t>prof. Ing. Dušan Petráš, PhD.</t>
  </si>
  <si>
    <t>Interaktívna výuka systémov techniky prostredia a technických zariadení budov</t>
  </si>
  <si>
    <t>049STU-4/2021</t>
  </si>
  <si>
    <t>Ing. Mgr. art. Pavol Pilař, ArtD.</t>
  </si>
  <si>
    <t>Podoby udržateľnosti - predlžovanie životnosti talentovaným a citlivým spôsobom ako súčasť architektonickej tvorby</t>
  </si>
  <si>
    <t>036STU-4/2022</t>
  </si>
  <si>
    <t>doc. PhDr. Magdalena Kvasnicová, PhD.</t>
  </si>
  <si>
    <t>Pamiatkový výskum a možnosti jeho využitia vo vzdelávaní v podmienkach /Slovenskej/ technickej univerzity</t>
  </si>
  <si>
    <t>022EU-4/2021</t>
  </si>
  <si>
    <t>Ing. Martin Orfánus, PhD.</t>
  </si>
  <si>
    <t>Podpora kvality vzdelávania v interdisciplinárnom prostredí pomocou moderných didaktických metód a techník</t>
  </si>
  <si>
    <t>V spolupráci s EU BA</t>
  </si>
  <si>
    <t>APVV</t>
  </si>
  <si>
    <t>APVV-17-0428</t>
  </si>
  <si>
    <t>Širáň Jozef, prof. RNDr. DrSc.</t>
  </si>
  <si>
    <t>Metrické a spektrálne invarianty grafov a ich aplikácie pri modelovaní sietí, molekúl a iných štruktúr</t>
  </si>
  <si>
    <t>01.07.2018 - 31.07.2022</t>
  </si>
  <si>
    <t>Finančné prostriedky bez kooperácií</t>
  </si>
  <si>
    <t>APVV-17-0066</t>
  </si>
  <si>
    <t>Stupňanová Andrea, doc. Mgr. PhD.</t>
  </si>
  <si>
    <t>Zovšeobecnené konvulúcie a rozkladové integrály</t>
  </si>
  <si>
    <t>01.07.2018 - 31.12..2022</t>
  </si>
  <si>
    <t xml:space="preserve">APVV-18-0247 </t>
  </si>
  <si>
    <t>Kopáčik Alojz, prof. Ing. PhD.</t>
  </si>
  <si>
    <t>Automatizácia kontroly elektronickej dokumentácie stavieb s využitím inovatívnych technológií zberu údajov a virtuálnych modelov</t>
  </si>
  <si>
    <t>01.07.2019 - 30.06.2023</t>
  </si>
  <si>
    <t xml:space="preserve">APVV-18-0174 </t>
  </si>
  <si>
    <t>Hraška Jozef, prof. Ing. PhD.</t>
  </si>
  <si>
    <t>Výskum cirkadiánneho potenciálu fasádnych systémov budov</t>
  </si>
  <si>
    <t xml:space="preserve">APVV-18-0052 </t>
  </si>
  <si>
    <t>Mesiar Radko, prof. RNDr. DrSc.</t>
  </si>
  <si>
    <t>Modelovanie neurčitosti: rozšírenia a zovšeobecnenia niektorých špeciálnych metód a ich aplikácie</t>
  </si>
  <si>
    <t>APVV-18-0205</t>
  </si>
  <si>
    <t>Barloková Danka, prof. Ing. PhD.</t>
  </si>
  <si>
    <t>Riešenie krízových situácií v zásobovaní vodou s ohľadom na klimatické zmeny</t>
  </si>
  <si>
    <t>01.07.2019 - 31.12.2023</t>
  </si>
  <si>
    <t>APVV-18-0203</t>
  </si>
  <si>
    <t xml:space="preserve">Stanko Štefan, prof. Ing. PhD. </t>
  </si>
  <si>
    <t>Smart nakladanie s extrémnymi dažďovými vodami v urbanizovanom území</t>
  </si>
  <si>
    <t>APVV-18-0472</t>
  </si>
  <si>
    <t>Fraštia Marek, doc. Ing. PhD.</t>
  </si>
  <si>
    <t>Meranie tvaru vodnej hladiny pri neustálenom prúdení metódami blízkej fotogrametrie</t>
  </si>
  <si>
    <t>APVV-19-0383</t>
  </si>
  <si>
    <t>Šoltész Andrej, prof. Ing. PhD.</t>
  </si>
  <si>
    <t>Prírodné a technické opatrenia zamerané na retenciu vody v
podhorských povodiach Slovenska</t>
  </si>
  <si>
    <t>01.07.2020 - 28.06.2024</t>
  </si>
  <si>
    <t>APVV-19-0460</t>
  </si>
  <si>
    <t>Mikula Karol, prof. RNDr. DrSc.</t>
  </si>
  <si>
    <t>Numerické modelovanie, spracovanie obrazu a analýza dát</t>
  </si>
  <si>
    <t>01.07.2020 - 30.06.2024</t>
  </si>
  <si>
    <t>APVV-19-0340</t>
  </si>
  <si>
    <t>Kohnová Silvia, prof. Ing. PhD.</t>
  </si>
  <si>
    <t>Konektivita a dynamika tvorby povodňového odtoku vo vrcholových
povodiach Slovenska</t>
  </si>
  <si>
    <t>APVV-20-0023</t>
  </si>
  <si>
    <t>Dušička Peter, prof. Ing. PhD.</t>
  </si>
  <si>
    <t>Výskum hydraulických charakteristík rybích priechodov s ohľadom na ichtyologické požiadavky</t>
  </si>
  <si>
    <t>01.07.2021 - 30.06.2025</t>
  </si>
  <si>
    <t>APVV-21-0144</t>
  </si>
  <si>
    <t xml:space="preserve">Petráš Dušan, prof. Ing. PhD. </t>
  </si>
  <si>
    <t>Vývoj a experimentálne overenie klimaticky adaptívnej transparentnej fasády s viacstupňovým využívaním obnoviteľných zdrojov energie pre nízkoexergetické sálavé systémy</t>
  </si>
  <si>
    <t>01.07.2022 - 30.06.2026</t>
  </si>
  <si>
    <t>APVV-18-0347</t>
  </si>
  <si>
    <t>Szolgay Ján, prof. Ing. PhD.</t>
  </si>
  <si>
    <t xml:space="preserve">Zmeny  klímy a prírodné riziká: zraniteľnosť a adaptačné kapacity lesných ekosystémov Západných Karpát              </t>
  </si>
  <si>
    <t>01.07.2019 - 30.06.2022</t>
  </si>
  <si>
    <t>v spolupráci s LF TUZVO</t>
  </si>
  <si>
    <t>APVV-19-0150</t>
  </si>
  <si>
    <t xml:space="preserve">Papčo Juraj, Ing.PhD. </t>
  </si>
  <si>
    <t>Nová mapa Bouguerových anomálií alpsko-karpatskej oblasti: nástroj
pre gravimetrické a tektonické aplikácie</t>
  </si>
  <si>
    <t>v spolupráci s UK BA</t>
  </si>
  <si>
    <t>APVV-19-0308</t>
  </si>
  <si>
    <t xml:space="preserve">Širáň Jozef, prof. RNDr. DrSc. </t>
  </si>
  <si>
    <t>Výnimočné štruktúry v diskrétnej matematike</t>
  </si>
  <si>
    <t xml:space="preserve">v spolupráci s FMFI UK BA </t>
  </si>
  <si>
    <t>APVV-20-0175</t>
  </si>
  <si>
    <t>Frankovská Jana, prof. Ing. PhD.</t>
  </si>
  <si>
    <t>Bentonit: strategická surovina Slovenska - inovatívne hodnotenie zdrojov a ich kvality pre jej efektívne využívanie</t>
  </si>
  <si>
    <t>v spolupráci s PF UK BA</t>
  </si>
  <si>
    <t>APVV-20-0069</t>
  </si>
  <si>
    <t>Jenča Gejza, doc, Ing. PhD.</t>
  </si>
  <si>
    <t>Pravdepodobnostné, algebrické a kvantovo-mechanické metódy určovania neurčitosti</t>
  </si>
  <si>
    <t>01.07.2021 - 30.06.2026</t>
  </si>
  <si>
    <t>v spolupráci s MU SAV</t>
  </si>
  <si>
    <t>APVV-20-0374</t>
  </si>
  <si>
    <t xml:space="preserve">Szolgay Ján, prof. Ing. PhD. </t>
  </si>
  <si>
    <t>Regionálna detekcia, atribúcia a projekcia dopadov variability klímy a klimatickej zmeny na režim odtoku na Slovensku</t>
  </si>
  <si>
    <t>v spolupráci s ÚH SAV</t>
  </si>
  <si>
    <t>MH SR, OPVaI-MH/DP/2018/2.2.2-20</t>
  </si>
  <si>
    <t>313022U785</t>
  </si>
  <si>
    <t>doc. Ing. Renata Ďuračiová, PhD.</t>
  </si>
  <si>
    <t>Geoinformačná analytická IoT platforma na podporu rozhodovania (GIANT)</t>
  </si>
  <si>
    <t>01.06.2020 – 31.01.2022</t>
  </si>
  <si>
    <t>313022W068</t>
  </si>
  <si>
    <t>prof. Ing. Boris  Bielek, PhD.</t>
  </si>
  <si>
    <t>Výskum a vývoj inovovaného produktu - akustickej gitary</t>
  </si>
  <si>
    <t>01.09.2020 – 31.05.2023</t>
  </si>
  <si>
    <t xml:space="preserve">Nórsky finančný mechanizmus </t>
  </si>
  <si>
    <t>Z</t>
  </si>
  <si>
    <t>ACC04P05 / SKUEV0075</t>
  </si>
  <si>
    <t>prof. Ing. Andrej Šoltész, PhD.</t>
  </si>
  <si>
    <t>Zlepšenie stavu mokrade NPR Klátovské rameno na území</t>
  </si>
  <si>
    <t>26/10/2021-30/04/2024</t>
  </si>
  <si>
    <t>H2020 MSCA DN-2021 - Doctoral Networks</t>
  </si>
  <si>
    <t>doc. Ing. Vojtech Chmelík, PhD.</t>
  </si>
  <si>
    <t>„Acoustic and Thermal Retrofit of office Building Stock in EU” (ActaReBuild)</t>
  </si>
  <si>
    <t>1.9.2022 - 31.8.2023</t>
  </si>
  <si>
    <t>H2020 MSCA</t>
  </si>
  <si>
    <t>prof. RNDr. Karol Mikula, DrSc.</t>
  </si>
  <si>
    <t>SASPRO 2 - Numerical methods for computational evolving manifolds</t>
  </si>
  <si>
    <t xml:space="preserve">2021-2024 </t>
  </si>
  <si>
    <t>H2020 MSCA European Training Network</t>
  </si>
  <si>
    <t>Training European Experts in Multilevel Bioimaging, Analysis and Modelling of Vertebrate Development and Disease (BÚ-ImageInLife Training European Experts)</t>
  </si>
  <si>
    <t>2017-2020</t>
  </si>
  <si>
    <t>Dopravoprojekt</t>
  </si>
  <si>
    <t>O</t>
  </si>
  <si>
    <t>PC82</t>
  </si>
  <si>
    <t>Frankovská Jana,prof.Ing.PhD.</t>
  </si>
  <si>
    <t>Geotechnické konzultácie a výpočty sadania násypov,stability gabionových múrov</t>
  </si>
  <si>
    <t>01.08.- 30.08.2022</t>
  </si>
  <si>
    <t>TSUS</t>
  </si>
  <si>
    <t>PA99</t>
  </si>
  <si>
    <t>Benko Vladimír,prof.Ing.PhD.</t>
  </si>
  <si>
    <t>Pravidlá navrhovania a konštruovania betónových prvkov vystužených GFRP výstužou</t>
  </si>
  <si>
    <t>14.6.- 06.06.2022</t>
  </si>
  <si>
    <t>PB44</t>
  </si>
  <si>
    <t>Šoltész Július,doc.Ing.PhD.</t>
  </si>
  <si>
    <t>Statické posúdenie lávky</t>
  </si>
  <si>
    <t>2.1.-24.3.2022</t>
  </si>
  <si>
    <t>Bytový podnik</t>
  </si>
  <si>
    <t>PB98</t>
  </si>
  <si>
    <t>Hollý Ivan,doc.Ing.PhD.</t>
  </si>
  <si>
    <t>Diagnostika a analýza zásahov do nosnej konštrukcie panelového domu</t>
  </si>
  <si>
    <t>24.3.-18.5.2022</t>
  </si>
  <si>
    <t>PC27</t>
  </si>
  <si>
    <t>Expertné diagnostické zhodnotenie stavu diela</t>
  </si>
  <si>
    <t>03.05.-09.09.2022</t>
  </si>
  <si>
    <t>PC68</t>
  </si>
  <si>
    <t>15.6.-21.10.2022</t>
  </si>
  <si>
    <t>PC75</t>
  </si>
  <si>
    <t>Halvoník Jaroslav,prof.Ing.PhD.</t>
  </si>
  <si>
    <t>03.05.-05.09.2022</t>
  </si>
  <si>
    <t>PC76</t>
  </si>
  <si>
    <t>Realizácia zaťažovacej skúšky lávka L326 Prístavný most</t>
  </si>
  <si>
    <t>22.06.-31.08.2022</t>
  </si>
  <si>
    <t>PC39</t>
  </si>
  <si>
    <t>Bednárová Emília,prof.Ing.PhD.</t>
  </si>
  <si>
    <t>Indikátorové merania filtračných rýchlostí</t>
  </si>
  <si>
    <t>23.05.-28.11.2022</t>
  </si>
  <si>
    <t>Na základe  zmluvy</t>
  </si>
  <si>
    <t>PC79</t>
  </si>
  <si>
    <t>Šoltész Andrej,prof.Ing.PhD.</t>
  </si>
  <si>
    <t>Štúdia na určenie výšky minimálneho zostatkového prietoku pod VS Veľká Domaša</t>
  </si>
  <si>
    <t>11.8.-17.10.2022</t>
  </si>
  <si>
    <t>H.E.E.Consult</t>
  </si>
  <si>
    <t>PC02</t>
  </si>
  <si>
    <t>Slávik Ivan,doc.Ing.PhD.</t>
  </si>
  <si>
    <t>Experimentálny výskum geomateriálov podložia,uložených popolov a stabilizátu Dočasného odkaliska</t>
  </si>
  <si>
    <t>22.3.-19.09.2022</t>
  </si>
  <si>
    <t>DRILL, s.r.o.</t>
  </si>
  <si>
    <t>PC26</t>
  </si>
  <si>
    <t>Experimentálny výskumšmykovej pevnosti zemín v rámci inžinierskogeologického prieskumu</t>
  </si>
  <si>
    <t>22.4.-19.05.2022</t>
  </si>
  <si>
    <t>Slovenská banská spoločnosť</t>
  </si>
  <si>
    <t>PC41</t>
  </si>
  <si>
    <t>Experimentálny výskum vlastností geomateriálov</t>
  </si>
  <si>
    <t>24.5.-23.06.2022</t>
  </si>
  <si>
    <t>ÚTIA</t>
  </si>
  <si>
    <t>PC49</t>
  </si>
  <si>
    <t>Erdélyi Ján, doc.Ing.PhD.</t>
  </si>
  <si>
    <t>Vykonanie merania pomocou laserového skenera pri výskume dynamických vlastností stavebných konštrukcií</t>
  </si>
  <si>
    <t>7.6.-06.07.2022</t>
  </si>
  <si>
    <t>PC50</t>
  </si>
  <si>
    <t>Vykonanie merania pomocou interferometrického radaru pri výskume dynamických vlastností stavebných konštrukcií</t>
  </si>
  <si>
    <t>7.6.-15.07.2022</t>
  </si>
  <si>
    <t>Banské Projekty</t>
  </si>
  <si>
    <t>PC53</t>
  </si>
  <si>
    <t>Kyrinovič Peter,doc.Ing.PhD.</t>
  </si>
  <si>
    <t>Prístavba a nadstavba objektu BSP</t>
  </si>
  <si>
    <t>14.6.-06.07.2022</t>
  </si>
  <si>
    <t>ENVIGEO a.s.</t>
  </si>
  <si>
    <t>PC61</t>
  </si>
  <si>
    <t>Stabilitná analýza navrhovanej rekultivácie odkaliska</t>
  </si>
  <si>
    <t>27.6.-26.7.2022</t>
  </si>
  <si>
    <t>Digital Park</t>
  </si>
  <si>
    <t>PC87</t>
  </si>
  <si>
    <t>Bielek Boris,prof.Ing.PhD.</t>
  </si>
  <si>
    <t>Exoerimentálne overovanie akustických parametrov fasádneho panela</t>
  </si>
  <si>
    <t>23.08.-21.09.2022</t>
  </si>
  <si>
    <t>NDS, a.s.</t>
  </si>
  <si>
    <t>PB49</t>
  </si>
  <si>
    <t>Analýza vybraných svahových deformácií v trase diaľnice</t>
  </si>
  <si>
    <t>14.2.-23.03.2022</t>
  </si>
  <si>
    <t>Tremco CPG s.r.o.</t>
  </si>
  <si>
    <t>PB66</t>
  </si>
  <si>
    <t>Experimentálne overenie tepelno-technických parametrov</t>
  </si>
  <si>
    <t>23.12.2021-10.05.2022</t>
  </si>
  <si>
    <t>PB96</t>
  </si>
  <si>
    <t>Kopecký Miloslav,prof.Ing.PhD.</t>
  </si>
  <si>
    <t>Optimalizácia metodiky a rozsahu monitoringu na zosuvných územiach</t>
  </si>
  <si>
    <t>09.3.-29.06.2022</t>
  </si>
  <si>
    <t>27.7.2021-01.06.2022</t>
  </si>
  <si>
    <t>PW76</t>
  </si>
  <si>
    <t>Dušička Peter,prof.Ing.PhD.</t>
  </si>
  <si>
    <t>Vypracovanie projektu-aktualizácia kapacitných kriviek metodami hydrotechnického výskumu</t>
  </si>
  <si>
    <t>25.9.2020-28.07.2022</t>
  </si>
  <si>
    <t>Železnice SR</t>
  </si>
  <si>
    <t>PB41</t>
  </si>
  <si>
    <t>Zabezpečenie geotechnického monitoringu svahu železničného zárezu</t>
  </si>
  <si>
    <t>07.12.2021-18.11.2022</t>
  </si>
  <si>
    <t>PY96</t>
  </si>
  <si>
    <t>Experimentálny výskum vlastností zemín odkaliska Predajná I</t>
  </si>
  <si>
    <t>21.2.2020-24.10.2022</t>
  </si>
  <si>
    <t>NOVA Fluid</t>
  </si>
  <si>
    <t>PD17</t>
  </si>
  <si>
    <t>Franek Michal,Ing.PhD.</t>
  </si>
  <si>
    <t>Experimentálne meranie vo veternom tuneli</t>
  </si>
  <si>
    <t>pb</t>
  </si>
  <si>
    <t>HB Reavis</t>
  </si>
  <si>
    <t>PB55</t>
  </si>
  <si>
    <t>Experimentálne overenie vodotesnosti fasády</t>
  </si>
  <si>
    <t>14.1.-02.02.2022</t>
  </si>
  <si>
    <t>Twin City Tower</t>
  </si>
  <si>
    <t>PB69</t>
  </si>
  <si>
    <t>Expertízna geotechnická analýza spôsobu uzavretia a rekultivácie svahu skládky odpadov</t>
  </si>
  <si>
    <t>03.02.-07.02.2022</t>
  </si>
  <si>
    <t>PB79</t>
  </si>
  <si>
    <t>Macák Marek,Ing.PhD.</t>
  </si>
  <si>
    <t>Odborné stanovisko k zaťaženiu vetrom objektu Nové Apollo</t>
  </si>
  <si>
    <t>15.01.2022-23.02.2022</t>
  </si>
  <si>
    <t>PB80</t>
  </si>
  <si>
    <t>Experimentálne otestovanie vodotesnosti fasády</t>
  </si>
  <si>
    <t>11.2.-22.02.2022</t>
  </si>
  <si>
    <t>Mesto Piešťany</t>
  </si>
  <si>
    <t>PB47</t>
  </si>
  <si>
    <t>Hydraulické posúdenie vplyvu úpravy pilierov Kolonádového osta a koryta Váhu</t>
  </si>
  <si>
    <t>19.11.2021-28.02.2022</t>
  </si>
  <si>
    <t>PB06</t>
  </si>
  <si>
    <t>Štúdia návrhu retenčných priestorov v povodí horného Uhu</t>
  </si>
  <si>
    <t>18.8.2021-18.3.2022</t>
  </si>
  <si>
    <t>PB45</t>
  </si>
  <si>
    <t>Geodetické meranie mostov</t>
  </si>
  <si>
    <t>23.11.2021-30.05.2022</t>
  </si>
  <si>
    <t>ENVEA s.r.o.</t>
  </si>
  <si>
    <t>PC01</t>
  </si>
  <si>
    <t>Počítačová simulácia prúdenia vetra</t>
  </si>
  <si>
    <t>29.3.-06.05.2022</t>
  </si>
  <si>
    <t>PD10</t>
  </si>
  <si>
    <t>Vetrová štúdia počítačová simulácia prúdenia vetra</t>
  </si>
  <si>
    <t>11.10.-07.11.2022</t>
  </si>
  <si>
    <t>PC69</t>
  </si>
  <si>
    <t>Posúdenie vybraných blokov sekundárneho ostenia</t>
  </si>
  <si>
    <t>18.7.-24.11.2022</t>
  </si>
  <si>
    <t>PC65</t>
  </si>
  <si>
    <t>07.07.-12.12.2022</t>
  </si>
  <si>
    <t>PC74</t>
  </si>
  <si>
    <t>Overenie vodotesností vybraných polí fasády administratívnej budovy</t>
  </si>
  <si>
    <t>7.7.-22.8.2022</t>
  </si>
  <si>
    <t>Hornex</t>
  </si>
  <si>
    <t>PC38</t>
  </si>
  <si>
    <t>Experimentálne overenie vzduchovej priepustnosti obalových konštrukcií priestorov objektu</t>
  </si>
  <si>
    <t>12.5.-14.9.2022</t>
  </si>
  <si>
    <t>PC89</t>
  </si>
  <si>
    <t>6.9.-09.12.2022</t>
  </si>
  <si>
    <t>EURO-ROYAL</t>
  </si>
  <si>
    <t>PD09</t>
  </si>
  <si>
    <t>Szabó Daniel,Mgr.</t>
  </si>
  <si>
    <t>Vedecko-výskumná spolupráca pri vývoji konopného betónu</t>
  </si>
  <si>
    <t>4.10.-24.10.2022</t>
  </si>
  <si>
    <t>PC40</t>
  </si>
  <si>
    <t>Analýza možností účinného spriechodnenia biokoridora VDŽ podľa metodického usmernenia MŽP SK</t>
  </si>
  <si>
    <t>23.5.-20.12.2022</t>
  </si>
  <si>
    <t>UK Bratislava</t>
  </si>
  <si>
    <t>PD30</t>
  </si>
  <si>
    <t>Výsledky stanovenia zrnotosti jednpzrnných sedimentov</t>
  </si>
  <si>
    <t>22.11.-04.12.2022</t>
  </si>
  <si>
    <t>Eustream</t>
  </si>
  <si>
    <t>PC51</t>
  </si>
  <si>
    <t>Brodniansky Ján,prof.Ing.PhD.</t>
  </si>
  <si>
    <t>Vypracovanie projektovej dokumentácie na opravu koróznych vád</t>
  </si>
  <si>
    <t>8.6.-24.10.2022</t>
  </si>
  <si>
    <t>PD38</t>
  </si>
  <si>
    <t>Geotechnické konzultácie a výpočty pre projekt PPP Projekt D4 v zmysle</t>
  </si>
  <si>
    <t>1.11.-23.12.2022</t>
  </si>
  <si>
    <t>AMV Slovakia</t>
  </si>
  <si>
    <t>PB73</t>
  </si>
  <si>
    <t>Hubová Olga,doc.Ing.PhD.</t>
  </si>
  <si>
    <t xml:space="preserve">Analýza únostnosti samostatne stojacej steny od účinkov vetra </t>
  </si>
  <si>
    <t>2.2.-15.3.2022</t>
  </si>
  <si>
    <t>PC11</t>
  </si>
  <si>
    <t>Paulík Peter,doc.Ing.PhD.</t>
  </si>
  <si>
    <t>Most M 137 na Bojníckej ulici, nasadenie monitoringu a dočasnej prevádzky mosta-výskumná analýza</t>
  </si>
  <si>
    <t>16.2.-29.11.2022</t>
  </si>
  <si>
    <t>58 200,00</t>
  </si>
  <si>
    <t>PC60</t>
  </si>
  <si>
    <t>Štefunková Zuzana,Ing.PhD.</t>
  </si>
  <si>
    <t xml:space="preserve">Skúšky tepelnotechnických a mechanických vlastností materiálu </t>
  </si>
  <si>
    <t>23.6.-28.6.2022</t>
  </si>
  <si>
    <t>PD11</t>
  </si>
  <si>
    <t>Skúšky tepelnotechnických a mechanických vlastností materiálu</t>
  </si>
  <si>
    <t>9.9.-24.10.2022</t>
  </si>
  <si>
    <t>1 008,00</t>
  </si>
  <si>
    <t>SVP, š.p.</t>
  </si>
  <si>
    <t>Vodohosp. výstavba</t>
  </si>
  <si>
    <t>Hl. mesto SR</t>
  </si>
  <si>
    <t>Prehliadky, monitoring a správa z dynamických meraní mosta</t>
  </si>
  <si>
    <t>MK SR</t>
  </si>
  <si>
    <t>MK-8739/2021-180</t>
  </si>
  <si>
    <t>Makýš Oto, doc. Ing. PhD.</t>
  </si>
  <si>
    <t>Študijné cesty študentov k téme obnovy pamiatok</t>
  </si>
  <si>
    <t>MK-8753/2021-180</t>
  </si>
  <si>
    <t>On-line seminárne k realizácii pamiatkovej obnovy</t>
  </si>
  <si>
    <t>MK-8746/2021-180</t>
  </si>
  <si>
    <t xml:space="preserve">Dni technológie obnovy pamiatok (DTOP) 2022 </t>
  </si>
  <si>
    <t>MK-8740/2021-180</t>
  </si>
  <si>
    <t>Vydanie publikácie o murovaných konštrukciách</t>
  </si>
  <si>
    <t>Visegrad Fund</t>
  </si>
  <si>
    <t>doc. Dr. Ing. arch. Roman Rabenseifer</t>
  </si>
  <si>
    <t>Towards Sustainable Future: Sustainable Buildings Challenge</t>
  </si>
  <si>
    <t>2021-2022</t>
  </si>
  <si>
    <t xml:space="preserve">Visegrad Fund </t>
  </si>
  <si>
    <t>V4UA1211</t>
  </si>
  <si>
    <t>Academic Center for Ukrainian REfugees - ACURE</t>
  </si>
  <si>
    <t>2022 - 2022</t>
  </si>
  <si>
    <t>16 742.24</t>
  </si>
  <si>
    <t>Erasmus + KA2 Strategické partnertvá</t>
  </si>
  <si>
    <t>2019 -1-HU01 - KA203 -060975, Zml.:0101/0020/20</t>
  </si>
  <si>
    <t>Higher Education Package for Nearly Zero Energy and Smart Building Design (Hi-Smart)</t>
  </si>
  <si>
    <t>01/09/2019-31/08/2022</t>
  </si>
  <si>
    <t>9 299.55</t>
  </si>
  <si>
    <t>Erasmus +</t>
  </si>
  <si>
    <t>KA107-14975940</t>
  </si>
  <si>
    <t>Mobilita študentov a zamestnancov VŠ medzi krajinami programu a partnerskými krajinami - Ukrajina</t>
  </si>
  <si>
    <t>01/08/2020 - 31/07/2023</t>
  </si>
  <si>
    <t>Úrad vlády SR - Plán obnovy a odolnosti</t>
  </si>
  <si>
    <t>09I03-03-V01-00036</t>
  </si>
  <si>
    <t>K09 Efektívnejšie riadenie a posilnenie financovania výskumu, vývoja a inovácií, Štipendiá pre excelentných výskumníkov ohrozených vojnovým konfliktom na Ukrajine: Kód výzvy: 09I03-03-V01, Investícia 3 – Excelentná veda, Plán obnovy</t>
  </si>
  <si>
    <t>08/2022 - 07/2025</t>
  </si>
  <si>
    <t>09I03-03-V01-00029</t>
  </si>
  <si>
    <t>Ždímalová Mária, doc. Mgr. PhD.</t>
  </si>
  <si>
    <t>09/2022-08/2025 /</t>
  </si>
  <si>
    <t xml:space="preserve">Erasmus + Strategické partnerstvá </t>
  </si>
  <si>
    <t xml:space="preserve">KA201 / 2020-1-SK01-KA201-078391 </t>
  </si>
  <si>
    <t>prof. Ing. Gabriela Pavlendová, Ph.D.</t>
  </si>
  <si>
    <t>AR Physics made for students</t>
  </si>
  <si>
    <t xml:space="preserve">01/09/2020 – 31/8/2023  </t>
  </si>
  <si>
    <t>Betonárske dni</t>
  </si>
  <si>
    <t>PC43</t>
  </si>
  <si>
    <t>Gajdošová Katarína,doc.Ing.PhD.</t>
  </si>
  <si>
    <t>Konferencia</t>
  </si>
  <si>
    <t>20.10.-21.10.2022</t>
  </si>
  <si>
    <t>TM Real s.r.o.</t>
  </si>
  <si>
    <t>PC88</t>
  </si>
  <si>
    <t>Fillo Ľudovít,prof.Ing.PhD</t>
  </si>
  <si>
    <t>Posúdenie stavu objektov so súp.číslom 7639</t>
  </si>
  <si>
    <t>25.8.-08.08.2022</t>
  </si>
  <si>
    <t>Vertical Industrial</t>
  </si>
  <si>
    <t>PC94</t>
  </si>
  <si>
    <t>Priechodský Vladimír,Ing.PhD.</t>
  </si>
  <si>
    <t>protokolov zo skúšok</t>
  </si>
  <si>
    <t>12.9.-20.9.2022</t>
  </si>
  <si>
    <t>PK87</t>
  </si>
  <si>
    <t>odovzdanie protokolov zo skúšok kameniva.</t>
  </si>
  <si>
    <t>13.9.-31.12.2022</t>
  </si>
  <si>
    <t>PC99</t>
  </si>
  <si>
    <t>odovzdanie protokolov zo skúšok v zmysle objednávky.</t>
  </si>
  <si>
    <t>14.9.-30.9.2022</t>
  </si>
  <si>
    <t>PD07</t>
  </si>
  <si>
    <t>05.10.-07.10.2022</t>
  </si>
  <si>
    <t>Vodohospodárska výstavba</t>
  </si>
  <si>
    <t>PC93</t>
  </si>
  <si>
    <t xml:space="preserve">Protokoly zo skúšok betonárskej ocele </t>
  </si>
  <si>
    <t>12.9.-24.10.2022</t>
  </si>
  <si>
    <t>PD15</t>
  </si>
  <si>
    <t>Protokoly zo skúšok betonárskej ocele</t>
  </si>
  <si>
    <t>19.10.-24.10.2022</t>
  </si>
  <si>
    <t>Úrad pre normalizáciu</t>
  </si>
  <si>
    <t>PC57</t>
  </si>
  <si>
    <t>Prevzatie európskych noriem  (EN)</t>
  </si>
  <si>
    <t>15.6.-16.11.2022</t>
  </si>
  <si>
    <t>Hlavné mesto SR Bratislava</t>
  </si>
  <si>
    <t>PC78</t>
  </si>
  <si>
    <t>Štúdia možnosti rekonštrukcie mosta na ceste mládeže v exponovanom mieste prírodného prostredia</t>
  </si>
  <si>
    <t>22.6.-28.11.2022</t>
  </si>
  <si>
    <t>PD32</t>
  </si>
  <si>
    <t>Realizácia Hlavných prehliadok vybraných mostných objektov</t>
  </si>
  <si>
    <t>12.10.-29.11.2022</t>
  </si>
  <si>
    <t>Správa ciest</t>
  </si>
  <si>
    <t>PB51</t>
  </si>
  <si>
    <t>Projekt prestavby mostných objektov,rekonštrukcie mostov a pilierov mosta</t>
  </si>
  <si>
    <t>9.11.-14.12.2022</t>
  </si>
  <si>
    <t>Žilinská univerzita</t>
  </si>
  <si>
    <t>PW84</t>
  </si>
  <si>
    <t>Schlosser Tibor,doc.Ing.CSc.</t>
  </si>
  <si>
    <t>Nové štandardy projektovania</t>
  </si>
  <si>
    <t>16.10.2020-8.5.2022</t>
  </si>
  <si>
    <t>Mesto Trnava</t>
  </si>
  <si>
    <t>PB76</t>
  </si>
  <si>
    <t xml:space="preserve">Služby spojené s participáciou na príprave a realizácii verejného obstarávania k projektu </t>
  </si>
  <si>
    <t>28.1.-20.5.2022</t>
  </si>
  <si>
    <t>Mesto Nitra</t>
  </si>
  <si>
    <t>PB14</t>
  </si>
  <si>
    <t>Vypracovanie PD Predĺženie pešej zóny a DKP Križovatky Tr. A. Hlinku, časť Dopravné prieskumy.</t>
  </si>
  <si>
    <t>24.11.2021-23.5.2022</t>
  </si>
  <si>
    <t>NDS a.s.</t>
  </si>
  <si>
    <t>PB33</t>
  </si>
  <si>
    <t>Zuzulová Andrea,doc.Ing.PhD.</t>
  </si>
  <si>
    <t>Plánovanie rehabilitácie vozoviek v správe NDS a.s.</t>
  </si>
  <si>
    <t>19.10.2021-26.5.2022</t>
  </si>
  <si>
    <t>ZSE Bratislava</t>
  </si>
  <si>
    <t>PC67</t>
  </si>
  <si>
    <t>Práce projektové stavebné</t>
  </si>
  <si>
    <t>28.7.-29.9.2022</t>
  </si>
  <si>
    <t>Duslo a.s.</t>
  </si>
  <si>
    <t>PB88</t>
  </si>
  <si>
    <t>Erdélyi Ján,doc.Ing.PhD.</t>
  </si>
  <si>
    <t xml:space="preserve">Kontrolné merania parabolickej strešnej konštrukcie skladu </t>
  </si>
  <si>
    <t>3.3.-18.3.2022</t>
  </si>
  <si>
    <t>Ústav stavebnej mechaniky</t>
  </si>
  <si>
    <t>PB94</t>
  </si>
  <si>
    <t>Geodetické merania kanála "Pasienkový-Zemné"</t>
  </si>
  <si>
    <t>22.2.-18.3.2022</t>
  </si>
  <si>
    <t>Óbuday Egyetem</t>
  </si>
  <si>
    <t>PC46</t>
  </si>
  <si>
    <t>realizáciu intenzívneho kurzu terestrického laserového skenovania.</t>
  </si>
  <si>
    <t>18.5.-20.6.2022</t>
  </si>
  <si>
    <t>A.G.K. 2022</t>
  </si>
  <si>
    <t>PC58</t>
  </si>
  <si>
    <t>Medzinárodná konferencia</t>
  </si>
  <si>
    <t>SKANSKA a.s.</t>
  </si>
  <si>
    <t>PC63</t>
  </si>
  <si>
    <t>3D sken stromov pred budúcim objektom na stavbe HOLD v Budapešti</t>
  </si>
  <si>
    <t>17.6.-8.8.2022</t>
  </si>
  <si>
    <t>Baumi s.r.o.</t>
  </si>
  <si>
    <t>PC35</t>
  </si>
  <si>
    <t>Vykonanie meraní za účelom dlhodobého monitoringu sadania základov polyfunkčnej budovy</t>
  </si>
  <si>
    <t>15.5.-7.9.2022</t>
  </si>
  <si>
    <t>PT Engineering</t>
  </si>
  <si>
    <t>PD03</t>
  </si>
  <si>
    <t>skenovania vybraných častí výrobnej linky</t>
  </si>
  <si>
    <t>8.9.-18.10.2022</t>
  </si>
  <si>
    <t>Archsytl s.r.o.</t>
  </si>
  <si>
    <t>PD28</t>
  </si>
  <si>
    <t>Vykonanie meraní podkrovia na Zrínského 15 v Bratislave</t>
  </si>
  <si>
    <t>1.12.-13.12.2022</t>
  </si>
  <si>
    <t>SKELETON a.s.</t>
  </si>
  <si>
    <t>PC25</t>
  </si>
  <si>
    <t>Technológie zakladania stavieb</t>
  </si>
  <si>
    <t>11.6.-15.7.2022</t>
  </si>
  <si>
    <t>PA35</t>
  </si>
  <si>
    <t>poskytnutie služieb konzultačnej činnosti v počte 83 hodín</t>
  </si>
  <si>
    <t>11.3.2021-31.3.2022</t>
  </si>
  <si>
    <t>APIS facility</t>
  </si>
  <si>
    <t>PC59</t>
  </si>
  <si>
    <t>Experimentálne overenie tepelno-technických parametrov technických zariadení vo výťahovej šachte.</t>
  </si>
  <si>
    <t>22.6.-1.7.2022</t>
  </si>
  <si>
    <t>PB95</t>
  </si>
  <si>
    <t>Experimentálne meranie vrátane spracovania správy z merania</t>
  </si>
  <si>
    <t>23.2.-30.6.2022</t>
  </si>
  <si>
    <t>Vedecko-výskumná spolupráca-experimentálne overenie akustických parametrov nepriehľadného fasádneho panela</t>
  </si>
  <si>
    <t>23.8.-21.9.2022</t>
  </si>
  <si>
    <t>SKY PARK</t>
  </si>
  <si>
    <t>PC19</t>
  </si>
  <si>
    <t>Dlhý Dušan,Ing.PhD.</t>
  </si>
  <si>
    <t>Meranie nepriezvučnosti konštrukcií(dvere) na stavbe pre akciu Obytný súbor Čulenova - II.etapa</t>
  </si>
  <si>
    <t>13.4.-7.12.2022</t>
  </si>
  <si>
    <t>XL four</t>
  </si>
  <si>
    <t>PW20</t>
  </si>
  <si>
    <t>Odovzdanie hlukovej štúdie pre stupeň DÚR pre akciu "Obytný súbor-Hviezdny dvor</t>
  </si>
  <si>
    <t>4.5.2020-8.12.2022</t>
  </si>
  <si>
    <t>Alto Real Estate</t>
  </si>
  <si>
    <t>PD34</t>
  </si>
  <si>
    <t>Vedecko-výskumná spolupráca spojená s termovíznou diagnostikou</t>
  </si>
  <si>
    <t>13.12.-13.12.2022</t>
  </si>
  <si>
    <t>Celoštátny aktív</t>
  </si>
  <si>
    <t>PB97</t>
  </si>
  <si>
    <t>Ároch Rudolf,doc.Ing.Phd.</t>
  </si>
  <si>
    <t>12.5.-31.5.2022</t>
  </si>
  <si>
    <t>PB62</t>
  </si>
  <si>
    <t>Analýza a návrh sanácie nízkeho krytia II. línie v lokalite RS metódou riadeného spúšťania"-I.etapa</t>
  </si>
  <si>
    <t>31.1.-28.4.2022</t>
  </si>
  <si>
    <t>PA70</t>
  </si>
  <si>
    <t xml:space="preserve">Diagnostické prehliadky premostení prepravnej siete eustream a.s. </t>
  </si>
  <si>
    <t>2.2.-3.5.2022</t>
  </si>
  <si>
    <t>Obermeyer Helika</t>
  </si>
  <si>
    <t>PB75</t>
  </si>
  <si>
    <t>Makýš Peter,doc.Ing.PhD.</t>
  </si>
  <si>
    <t xml:space="preserve">EXT_DUR_Dokumentácia pre územné rozhodnutie, Projekt organizácie výstavby </t>
  </si>
  <si>
    <t>11.1.-14.2.2022</t>
  </si>
  <si>
    <t>ÚVO</t>
  </si>
  <si>
    <t>PB74</t>
  </si>
  <si>
    <t>Gašparík Jozef,prof.Ing.PhD.</t>
  </si>
  <si>
    <t>odovzdanie odborného stanoviska na predmet zákazky:Zníženie energetickej náročnosti zdroja tepla ZŠ s MŠ v Slanci</t>
  </si>
  <si>
    <t>8.2.-21.2.2022</t>
  </si>
  <si>
    <t>PC03</t>
  </si>
  <si>
    <t xml:space="preserve">odovzdanie predmetu zákazky: Odborné stanovisko v konaní č.3846-6000/2022-OD </t>
  </si>
  <si>
    <t>30.3.-12.4.2022</t>
  </si>
  <si>
    <t>ČVUT Praha</t>
  </si>
  <si>
    <t>PC36</t>
  </si>
  <si>
    <t xml:space="preserve">Za aktívnu spoluprácu pri zabezpečení vydania vedeckého článku autorov z ČVUT Praha  v časopise MDPI Sustainability katedrou technológie stavieb Stavebnej fakulty STU v Bratislave. </t>
  </si>
  <si>
    <t>12.5.-16.5.2022</t>
  </si>
  <si>
    <t>PC42</t>
  </si>
  <si>
    <t>Gašparík Jozef, prof.Ing.PhD.</t>
  </si>
  <si>
    <t>Odborné stanovisko v konaní č.13752-6000/2021-OD</t>
  </si>
  <si>
    <t>25.5.-16.6.2022</t>
  </si>
  <si>
    <t>PC62</t>
  </si>
  <si>
    <t>Projekt organizácie výstavby</t>
  </si>
  <si>
    <t>25.4.-30.6.2022</t>
  </si>
  <si>
    <t>Konstrukt Plus</t>
  </si>
  <si>
    <t>PD01</t>
  </si>
  <si>
    <t>spracovanie Časového plánu pre realizáciu stavby a Organizácie výstavby a staveniska</t>
  </si>
  <si>
    <t>11.10.2021.-4.10.2022</t>
  </si>
  <si>
    <t>PD14</t>
  </si>
  <si>
    <t xml:space="preserve">Vypracovanie POV </t>
  </si>
  <si>
    <t>6.10.-25.10.2022</t>
  </si>
  <si>
    <t>Proma s.r.o.</t>
  </si>
  <si>
    <t>PC71</t>
  </si>
  <si>
    <t>Projektová dokumentácia pre stavebné povolenie</t>
  </si>
  <si>
    <t>4.7.-21.11.2022</t>
  </si>
  <si>
    <t>PD36</t>
  </si>
  <si>
    <t>Vypracovanie Projektu organizácie výstavby do ZSPD</t>
  </si>
  <si>
    <t>25.8.-15.12.2022</t>
  </si>
  <si>
    <t>Skúšky osvedčovateľov</t>
  </si>
  <si>
    <t>PB70</t>
  </si>
  <si>
    <t>Škultétyová Ivona,prof.Ing.PhD.</t>
  </si>
  <si>
    <t>prevádzkovanie verejných vodovovov resp. verejných kanalizácií</t>
  </si>
  <si>
    <t>2.1.-31.12.2022</t>
  </si>
  <si>
    <t>Slovenské elektrárne</t>
  </si>
  <si>
    <t>PC06</t>
  </si>
  <si>
    <t>Pilař Pavol,Ing.PhD.</t>
  </si>
  <si>
    <t>Vizuálne riešenie batériového úložiska v lokalite Čierny Váh.</t>
  </si>
  <si>
    <t>13.5.-23.6.2022</t>
  </si>
  <si>
    <t>PC10</t>
  </si>
  <si>
    <t>Gregorová Jana,doc.Ing.PhD.</t>
  </si>
  <si>
    <t>Predprojektová príprava pre komplexnú obnovu mestského opevnenia v Trnave -2.etapa</t>
  </si>
  <si>
    <t>22.6.-19.12.2022</t>
  </si>
  <si>
    <t>OS Dolný Kubín</t>
  </si>
  <si>
    <t>PW54</t>
  </si>
  <si>
    <t>Petráková Zora.doc.Ing.PhD.</t>
  </si>
  <si>
    <t>vyúčtovanie náhrady za výsluch znalca a náhrady straty času</t>
  </si>
  <si>
    <t>1.2.-18.2.2022</t>
  </si>
  <si>
    <t>Mesto Kremnica</t>
  </si>
  <si>
    <t>PB58</t>
  </si>
  <si>
    <t>ZP vo veci žalobcu Mesto Kremnica proti žalovanému EUBIRAC</t>
  </si>
  <si>
    <t>2.1.-21.1.2022</t>
  </si>
  <si>
    <t>OS Spišská Nová Ves</t>
  </si>
  <si>
    <t>PW81</t>
  </si>
  <si>
    <t>vyúčtovanie odmeny,náhrady hotových výdavkov a náhrady za stratu času.</t>
  </si>
  <si>
    <t>OS Bratislava II</t>
  </si>
  <si>
    <t>PB01</t>
  </si>
  <si>
    <t>yúčtovanie odmeny,náhrady výdavkov a náhrady za stratu času vo veci Uznesenia 18C/40/2019</t>
  </si>
  <si>
    <t>12.1.-25.1.2022</t>
  </si>
  <si>
    <t>PB60</t>
  </si>
  <si>
    <t>Výstavba a rekonštrukcia chodníkov a výstavba osvetlenia v meste Rimavská Sobota.</t>
  </si>
  <si>
    <t>25.1.-23.2.2022</t>
  </si>
  <si>
    <t>SVP š.p.</t>
  </si>
  <si>
    <t>PB63</t>
  </si>
  <si>
    <t>majetkoprávneho vysporiadania novovytvorených pozemkov</t>
  </si>
  <si>
    <t>4.1.-23.2.2022</t>
  </si>
  <si>
    <t>Providentia</t>
  </si>
  <si>
    <t>PB65</t>
  </si>
  <si>
    <t>vo veci: posúdenia skutkového stavu výskytu porúch a vád vybraných stavebných prác</t>
  </si>
  <si>
    <t>22.11.2021-23.2.2022</t>
  </si>
  <si>
    <t>Ladislav Gál</t>
  </si>
  <si>
    <t>PB42</t>
  </si>
  <si>
    <t>vypracovanie ZP prevádzky VE Gabčíkovo</t>
  </si>
  <si>
    <t>9.3.-21.3.2022</t>
  </si>
  <si>
    <t>PB83</t>
  </si>
  <si>
    <t>vypracovanie odborného stanoviska k Rozhodnutiu ÚVO</t>
  </si>
  <si>
    <t>16.2.-5.3.2022</t>
  </si>
  <si>
    <t>IMOS</t>
  </si>
  <si>
    <t>PA97</t>
  </si>
  <si>
    <t>vypracovanie ZP na objekte centra Centrál Bratislava</t>
  </si>
  <si>
    <t>3.8.2021-10.3.2022</t>
  </si>
  <si>
    <t>AQUALAND</t>
  </si>
  <si>
    <t>PB53</t>
  </si>
  <si>
    <t>vypracovanie ZP v rámci TZB na zariadení TERMÁLY Malé Bielice</t>
  </si>
  <si>
    <t>15.3.-21.3.2022</t>
  </si>
  <si>
    <t>Metrostav Slovakia</t>
  </si>
  <si>
    <t>PB08</t>
  </si>
  <si>
    <t xml:space="preserve">vyúčtovanie znalečného za vypracovanie ZP č.16/2022 </t>
  </si>
  <si>
    <t>12.2.-23.3.2022</t>
  </si>
  <si>
    <t>OS Trenčín</t>
  </si>
  <si>
    <t>PA74</t>
  </si>
  <si>
    <t>vyúčtovania odmeny,náhrady výdavkov a náhrady za stratu času v zmysle Uznesenia 18C/226/2009</t>
  </si>
  <si>
    <t>31.3.-12.4.2022</t>
  </si>
  <si>
    <t>ORAVINGstavebniny</t>
  </si>
  <si>
    <t>PB99</t>
  </si>
  <si>
    <t>vyúčtovanie odmeny,náhrady výdavkov a náhrady za stratu času v zmysle objednávky č.2203001</t>
  </si>
  <si>
    <t>Full services</t>
  </si>
  <si>
    <t>PB92</t>
  </si>
  <si>
    <t>vypracovanie ZP vo veci posúdenia dostupnosti denného osvetlenia vo vnútorných obytných priestoroch</t>
  </si>
  <si>
    <t>28.2.-13.4.2022</t>
  </si>
  <si>
    <t>ProDevelopment</t>
  </si>
  <si>
    <t>PC05</t>
  </si>
  <si>
    <t>vypracovanie ZP vo veci stanovenia zosuvu časti klincového svahu zárezu</t>
  </si>
  <si>
    <t>29.3.-13.4.2022</t>
  </si>
  <si>
    <t>Odborné minimum</t>
  </si>
  <si>
    <t>PC14</t>
  </si>
  <si>
    <t>Vzdelávanie</t>
  </si>
  <si>
    <t>1.6.-30.6.2022</t>
  </si>
  <si>
    <t>Žilinská teplárenská</t>
  </si>
  <si>
    <t>PB86</t>
  </si>
  <si>
    <t>Vypracovanie ZP vo veci stanovenia všeobecnej hodnoty pozemkov.</t>
  </si>
  <si>
    <t>22.2.-18.5.2022</t>
  </si>
  <si>
    <t>REDBONE s.r.o.</t>
  </si>
  <si>
    <t>PC13</t>
  </si>
  <si>
    <t xml:space="preserve">Vypracovanie ZP vo veci statické a konštrukčné posúdenie vyhotovenia fasádnej konštrukcie </t>
  </si>
  <si>
    <t>11.4.-6.5.2022</t>
  </si>
  <si>
    <t>Svet Zdravia</t>
  </si>
  <si>
    <t>PB52</t>
  </si>
  <si>
    <t>statické a konštrukčné posúdenie vyhotovenia fasádnej konštrukcie točitého schodiska</t>
  </si>
  <si>
    <t>16.12.2021-6.5.2022</t>
  </si>
  <si>
    <t>OS Senica</t>
  </si>
  <si>
    <t>PA57</t>
  </si>
  <si>
    <t>veci zrušenia a vysporiadania podielového spoluvlastníctva v zmysle Uznesenia.</t>
  </si>
  <si>
    <t>6.5.-18.5.2022</t>
  </si>
  <si>
    <t>vyúčtovanie odmeny, náhrady hotových výdavkov a náhrady za stratu času -výsluch znalca Ing. Gregušová</t>
  </si>
  <si>
    <t>26.5.-30.5.2022</t>
  </si>
  <si>
    <t>KR PZ Banská Bystrica</t>
  </si>
  <si>
    <t>PA75</t>
  </si>
  <si>
    <t>ZP vo veci posúdenia protipovodňovej hrádze na miestnom vodnom toku Rudniansky potok v zmysle Uznesenia</t>
  </si>
  <si>
    <t>23.5.-30.5.2022</t>
  </si>
  <si>
    <t>OR PZ Levice</t>
  </si>
  <si>
    <t>PY93</t>
  </si>
  <si>
    <t>vykonané montážne a stavebné práce podľa izometrií</t>
  </si>
  <si>
    <t>6.6.-20.6.2022</t>
  </si>
  <si>
    <t>PB24</t>
  </si>
  <si>
    <t>vo veci určenia hodnoty nájmu za užívanie rodinného domu v zmysle Uznesenia 19C/71/2016.</t>
  </si>
  <si>
    <t>OS Skalica</t>
  </si>
  <si>
    <t>PW62</t>
  </si>
  <si>
    <t>vo veci Uznesenia 2C/17/2017 vypracovanie ZP</t>
  </si>
  <si>
    <t>8.7.-26.7.2022</t>
  </si>
  <si>
    <t>OS Trnava</t>
  </si>
  <si>
    <t>PB56</t>
  </si>
  <si>
    <t>vyúčtovanie ZP vo veci stanovenia hodnoty nehnuteľnosti v zmysle uznesenia 6C/23/2019.</t>
  </si>
  <si>
    <t>Vysoká škola výtv.umení</t>
  </si>
  <si>
    <t>PB91</t>
  </si>
  <si>
    <t>Znalecký posudok na stav budovy</t>
  </si>
  <si>
    <t>12.2.-11.7.2022</t>
  </si>
  <si>
    <t>VION a.s.</t>
  </si>
  <si>
    <t>PC54</t>
  </si>
  <si>
    <t>Odborné vyjadrenie k odborným otázkam a záverom vyjadrenia ÚSZ Žilinskej</t>
  </si>
  <si>
    <t>13.6.-11.7.2022</t>
  </si>
  <si>
    <t>Ing.Schmidová</t>
  </si>
  <si>
    <t>PC18</t>
  </si>
  <si>
    <t xml:space="preserve">vypracovanie ZP odvodu spalín z kondenzačného kotla </t>
  </si>
  <si>
    <t>21.4.-18.7.2022</t>
  </si>
  <si>
    <t>Ministerstvo dopravy a výstavby</t>
  </si>
  <si>
    <t>PC44</t>
  </si>
  <si>
    <t>Analýza vývoja cien vybraných komodít a zdôvodnenie výkyvov v sledovanom období</t>
  </si>
  <si>
    <t>30.5.-19.7.2022</t>
  </si>
  <si>
    <t>PC48</t>
  </si>
  <si>
    <t>Stanovenie všeobecnej hodnoty,všeobecnej hodnoty nájmu a všeobecnej hodnoty bremena</t>
  </si>
  <si>
    <t>3.6.-11.7.2022</t>
  </si>
  <si>
    <t>PC29</t>
  </si>
  <si>
    <t>ZP-ocenenia sporných objektov</t>
  </si>
  <si>
    <t>21.4.-22.8.2022</t>
  </si>
  <si>
    <t>PC80</t>
  </si>
  <si>
    <t xml:space="preserve">Odborné konzultácie v súvislosti s vyhotovením objektu fasádnej konštrukcie schodiska </t>
  </si>
  <si>
    <t>25.7.-15.8.2022</t>
  </si>
  <si>
    <t>Seminár Kočovce</t>
  </si>
  <si>
    <t>PC83</t>
  </si>
  <si>
    <t>Zvyšovanie odbornej kvalifikácie znalcov</t>
  </si>
  <si>
    <t>4.11.-5.11.2022</t>
  </si>
  <si>
    <t>Skúšky znalcov</t>
  </si>
  <si>
    <t>PD13</t>
  </si>
  <si>
    <t>odborné skúšky znalcov</t>
  </si>
  <si>
    <t>13.12.-15.12.2022</t>
  </si>
  <si>
    <t>PC97</t>
  </si>
  <si>
    <t>Vypracovanie súdnoznaleckého posudku pre objekt Drotárska cesta</t>
  </si>
  <si>
    <t>12.9.-18.10.2022</t>
  </si>
  <si>
    <t>Allianz</t>
  </si>
  <si>
    <t>PC28</t>
  </si>
  <si>
    <t>Vypracovanie súdnoznaleckého posudku za účelom zistenia rozsahu vzniknutej škody</t>
  </si>
  <si>
    <t>27.4.-18.10.2022</t>
  </si>
  <si>
    <t>OS BA II</t>
  </si>
  <si>
    <t>PB64</t>
  </si>
  <si>
    <t>ZP k Uzneseniu 16C/45/2019 v právnej veci žalobcu ViON-Šindolka proti MH Invest.</t>
  </si>
  <si>
    <t>15.10.-2.11.2022</t>
  </si>
  <si>
    <t>DP Bratislava a.s.</t>
  </si>
  <si>
    <t>PC96</t>
  </si>
  <si>
    <t>vyhotovenie ZP horúcovodného potrubia medzi teplárňou a vozovňou Jurajov dvor v zmysle</t>
  </si>
  <si>
    <t>5.9.-27.10.2022</t>
  </si>
  <si>
    <t>MS Real</t>
  </si>
  <si>
    <t>PC70</t>
  </si>
  <si>
    <t xml:space="preserve">vypracovanie odborného stanoviska vo veci navrhovateľa MS REAL </t>
  </si>
  <si>
    <t>15.7.-15.11.2022</t>
  </si>
  <si>
    <t>Lúčnica</t>
  </si>
  <si>
    <t>PC95</t>
  </si>
  <si>
    <t>vyhotovenie ZP -ohodnotenie nehnuteľností</t>
  </si>
  <si>
    <t>12.9.-17.11.2022</t>
  </si>
  <si>
    <t>Slovenská národná knižnica</t>
  </si>
  <si>
    <t>PC81</t>
  </si>
  <si>
    <t xml:space="preserve">vypracovanie ZP vo veci posúdenia skutkového stavu výskytu porúch a vád ex.schodiska  </t>
  </si>
  <si>
    <t>25.7.-5.12.2022</t>
  </si>
  <si>
    <t>OS Dunajská Streda</t>
  </si>
  <si>
    <t>PB84</t>
  </si>
  <si>
    <t>vykonanie ZP o zrušenie a vysporiadanie bezpodielového vlastníctva v súdnom konaní k Uzneseniu 10C/13/2014</t>
  </si>
  <si>
    <t>12.12.-15.12.2022</t>
  </si>
  <si>
    <t>PD24</t>
  </si>
  <si>
    <t>vypracovanie ZP vo veci stanovenia VŠH majetku suboru hnuteľných vecí</t>
  </si>
  <si>
    <t>10.11.-16.12.2022</t>
  </si>
  <si>
    <t>11.1.-13.1.2022</t>
  </si>
  <si>
    <t>Cech zváračských odborníkov</t>
  </si>
  <si>
    <t>PA67</t>
  </si>
  <si>
    <t>odovzdanie výsledkov skúšok lešenárskych stojok</t>
  </si>
  <si>
    <t>6.6.2021-21.1.2022</t>
  </si>
  <si>
    <t>YIT Slovakia</t>
  </si>
  <si>
    <t>PB81</t>
  </si>
  <si>
    <t xml:space="preserve">odovzdanie výsledkov zo skúšok ocele zo stavieb YIT </t>
  </si>
  <si>
    <t>22.2.-24.2.2022</t>
  </si>
  <si>
    <t>PB82</t>
  </si>
  <si>
    <t>odovzdanie výsledkov zo skúšok ocele zo stavieb YIT</t>
  </si>
  <si>
    <t>Cor Metal</t>
  </si>
  <si>
    <t>PB87</t>
  </si>
  <si>
    <t xml:space="preserve">odovzdanie výsledkov zo skúšok ocele </t>
  </si>
  <si>
    <t>3.3.-10.3.2022</t>
  </si>
  <si>
    <t>PB71</t>
  </si>
  <si>
    <t>odovzdanie výsledkov zo skúšok lešenárskych stojok a pätiek</t>
  </si>
  <si>
    <t>7.2.-9.3.2022</t>
  </si>
  <si>
    <t>PC04</t>
  </si>
  <si>
    <t xml:space="preserve">odovzdanie protokolov zo skúšok </t>
  </si>
  <si>
    <t>30.3.-0.4.2022</t>
  </si>
  <si>
    <t>DANUCEM</t>
  </si>
  <si>
    <t>PC07</t>
  </si>
  <si>
    <t>odovzdanie protokolov zo skúšok</t>
  </si>
  <si>
    <t>31.1.-13.4.2022</t>
  </si>
  <si>
    <t>Danucem</t>
  </si>
  <si>
    <t>PC17</t>
  </si>
  <si>
    <t xml:space="preserve">odovzdanie protokolov zo skúšok. </t>
  </si>
  <si>
    <t>20.4.-25.4.2022</t>
  </si>
  <si>
    <t>PC34</t>
  </si>
  <si>
    <t>odovzdanie protokolov zo skúšok v zmysle</t>
  </si>
  <si>
    <t>12.5.-17.5.2022</t>
  </si>
  <si>
    <t>Ingsteel</t>
  </si>
  <si>
    <t>PC45</t>
  </si>
  <si>
    <t xml:space="preserve">odovzdanie protokolov zo skúšok I.časť. </t>
  </si>
  <si>
    <t>30.5.-4.7.2022</t>
  </si>
  <si>
    <t>Danucem Slovensko</t>
  </si>
  <si>
    <t>PC66</t>
  </si>
  <si>
    <t>odovzdanie protokolov zo skúšok.</t>
  </si>
  <si>
    <t>6.7.-28.6.2022</t>
  </si>
  <si>
    <t>PC56</t>
  </si>
  <si>
    <t>Protokoly zo skúšok</t>
  </si>
  <si>
    <t>15.6.-18.7.2022</t>
  </si>
  <si>
    <t>PC77</t>
  </si>
  <si>
    <t>mimoriadna prehliadka lávky L326</t>
  </si>
  <si>
    <t>22.6.-28.9.2022</t>
  </si>
  <si>
    <t>SjF</t>
  </si>
  <si>
    <t>Dopravný podnik Bratislava a.s.</t>
  </si>
  <si>
    <t xml:space="preserve">D </t>
  </si>
  <si>
    <t>36/21</t>
  </si>
  <si>
    <t>Magdolen Ľuboš, doc. Ing., PhD.</t>
  </si>
  <si>
    <t>Pevnostný výpočet konštrukcie robotického pracoviska + správa (protokol)</t>
  </si>
  <si>
    <t>13.12.2021 - 20.12.2021</t>
  </si>
  <si>
    <t>Slovenské elektrárne , a.s.</t>
  </si>
  <si>
    <t>7/09</t>
  </si>
  <si>
    <t>Urban František, prof. Ing., CSc.</t>
  </si>
  <si>
    <t>Nezávislé posudzovanie materiálov</t>
  </si>
  <si>
    <t>11_2021</t>
  </si>
  <si>
    <t>Nafta a.s.</t>
  </si>
  <si>
    <t>37/21</t>
  </si>
  <si>
    <t>Chmelko Vladimír, doc. Ing., PhD.</t>
  </si>
  <si>
    <t>Analýza dodaných vzoriek potrubí a simulácie bezpečnosti prevádzky potrubí s vadami</t>
  </si>
  <si>
    <t>1.1.2021 - 23.12.221</t>
  </si>
  <si>
    <t>Slovnaft, a.s.</t>
  </si>
  <si>
    <t>21/21</t>
  </si>
  <si>
    <t>Mlkvik Marek, doc. Ing., PhD.</t>
  </si>
  <si>
    <t>CFD analýzy prúdenia spalín v spalinovode na vstupe, návrh úpravy spalinovodu, CFD analýza prúdenia spalín v upravenom spalinovode, CFD analýza prúdenia spalín a popolčeka v EPS</t>
  </si>
  <si>
    <t>19.8.2021- 17.12.2021</t>
  </si>
  <si>
    <t>Anttolik Glivka</t>
  </si>
  <si>
    <t>4/08</t>
  </si>
  <si>
    <t>Ďuriš Stanislav, prof. Ing., PhD.</t>
  </si>
  <si>
    <t>Slovak language tranining</t>
  </si>
  <si>
    <t>4_2022</t>
  </si>
  <si>
    <t>Volkswagen Slovakia a.s.,
BA</t>
  </si>
  <si>
    <t>6/22</t>
  </si>
  <si>
    <t>Králik Marián, doc. Ing., PhD.</t>
  </si>
  <si>
    <t>Výučba vo Volkswagene, a.s. Bratislava</t>
  </si>
  <si>
    <t>3_2021</t>
  </si>
  <si>
    <t>Cloetta Slovakia s.r.o</t>
  </si>
  <si>
    <t>7/22</t>
  </si>
  <si>
    <t>Gábrišová Zuzana, doc. Ing. , PhD.</t>
  </si>
  <si>
    <t>EDS analýza s vyhodnotením vzorky</t>
  </si>
  <si>
    <t>5.4.2022 - 11.4.2022</t>
  </si>
  <si>
    <t>8/22</t>
  </si>
  <si>
    <t>2_2022</t>
  </si>
  <si>
    <t>Plastic Omnium Auto Exteriors, s.r.o.</t>
  </si>
  <si>
    <t>1/22</t>
  </si>
  <si>
    <t>Kurilla Matej, Ing. PhD.</t>
  </si>
  <si>
    <t>3D print</t>
  </si>
  <si>
    <t>20.12.2021 - 10.1.2022</t>
  </si>
  <si>
    <t>Schaeffler Skalica, spol. s r.o.</t>
  </si>
  <si>
    <t>Masaryk Michal, prof. Ing., PhD.</t>
  </si>
  <si>
    <t>školenie: tepelné čerpadlá a ich aplikácia v závode</t>
  </si>
  <si>
    <t>18.2.20222</t>
  </si>
  <si>
    <t>Jozef Bezák</t>
  </si>
  <si>
    <t>12/22</t>
  </si>
  <si>
    <t>Hudecová Elena, Mgr.</t>
  </si>
  <si>
    <t>kurz nemeckého jazyka</t>
  </si>
  <si>
    <t>9.6-17.6.2022</t>
  </si>
  <si>
    <t>LKW Komponenten s.r.o.</t>
  </si>
  <si>
    <t>školenieBeMI modul pneumatického systému 0</t>
  </si>
  <si>
    <t>16.-19.5.2022</t>
  </si>
  <si>
    <t>PONECO, s.r.o.</t>
  </si>
  <si>
    <t>5/22</t>
  </si>
  <si>
    <t>Spektrografická analýza a metalografická analýza dodaného materiálu skrutky  M30</t>
  </si>
  <si>
    <t>1.2.2022 - 28.2.2022</t>
  </si>
  <si>
    <t>Wertheim T s.r.o., D.Streda</t>
  </si>
  <si>
    <t>9/22</t>
  </si>
  <si>
    <t>Morávek Ivan, Ing., PhD.</t>
  </si>
  <si>
    <t>Výroba ozubených kolies podľa výkresu</t>
  </si>
  <si>
    <t>4.5.2022 - 19.5.2022</t>
  </si>
  <si>
    <t>DUSLO, a.s.</t>
  </si>
  <si>
    <t>19/22</t>
  </si>
  <si>
    <t>Peciar Marián, prof. Ing., PhD.</t>
  </si>
  <si>
    <t>Prebierka kompletnosti dodávky triediacej zostavy RHEWUM pri expedícií</t>
  </si>
  <si>
    <t>4.7.2022 - 20.7.2022</t>
  </si>
  <si>
    <t>školenie Hydraulického systému v termíne 13.-17.6.2022</t>
  </si>
  <si>
    <t>13.-17.6.2022</t>
  </si>
  <si>
    <t>NAFTA Speicher</t>
  </si>
  <si>
    <t>21/22</t>
  </si>
  <si>
    <t>Corrosion severity assessment on Wolfersberg separators</t>
  </si>
  <si>
    <t>1.3.2022 - 30.6.2022</t>
  </si>
  <si>
    <t>26/22</t>
  </si>
  <si>
    <t>Švec, Pavol, prof. Ing., PhD.</t>
  </si>
  <si>
    <t>2.9.2022 - 6.9.2022</t>
  </si>
  <si>
    <t>28/22</t>
  </si>
  <si>
    <t>Gábrišová Zuzana, doc. Ing. PhD.</t>
  </si>
  <si>
    <t>5.10.2022 - 11.10.2022</t>
  </si>
  <si>
    <t>30/22</t>
  </si>
  <si>
    <t>9_2022</t>
  </si>
  <si>
    <t>SOVA Digital a.s.</t>
  </si>
  <si>
    <t>Schrek Alexander, doc. Ing. PhD.</t>
  </si>
  <si>
    <t>školenie Hydraulického systému v termíne 3.-7.10.2022</t>
  </si>
  <si>
    <t>3.10. 2022 - 7.10 2022</t>
  </si>
  <si>
    <t>Ministerstvo dopravy a výstavby SR</t>
  </si>
  <si>
    <t>22/22</t>
  </si>
  <si>
    <t>Využiteľnosť 5G sietí z pohľadu zvýšenia  bezpečnosti cestnej premávky s initeligentnej mobility</t>
  </si>
  <si>
    <t>22.4.2022 - 30.10 2022</t>
  </si>
  <si>
    <t>33/22</t>
  </si>
  <si>
    <t>EDS analýza s vyhodnotením vzorky 11ks</t>
  </si>
  <si>
    <t>4.11.2022 - 16.11.2022</t>
  </si>
  <si>
    <t>poradenské služby ( riešenie problematiky pri čistení LUKA a návrh výsypnej plošiny s dodatočnou pevnosťou)</t>
  </si>
  <si>
    <t>22.6.2022 - 10.10.2022</t>
  </si>
  <si>
    <t>31/22</t>
  </si>
  <si>
    <t>10_2022</t>
  </si>
  <si>
    <t>Tampere University of Applied Sciences Ltd (TAMK),</t>
  </si>
  <si>
    <t xml:space="preserve">G </t>
  </si>
  <si>
    <t>2021-1-FI01-KA220-HED-000027535</t>
  </si>
  <si>
    <t>Velichová Daniela, doc.RNDr. , CSc.</t>
  </si>
  <si>
    <t>DigiSTEM</t>
  </si>
  <si>
    <t>1.12.2021 - 30.11.2024</t>
  </si>
  <si>
    <t>Lucian Blaga University of Sibiu</t>
  </si>
  <si>
    <t>2021-1-RO01-KA220-HED-000032258</t>
  </si>
  <si>
    <t>PYTHAGORAS</t>
  </si>
  <si>
    <t>01.2.2022 - 31.1.2025</t>
  </si>
  <si>
    <t>Slovenská akademická asociácia pre medzinárodnú spoluprácu Národná agentúra programu Erasmus+ pre vzdelávanie a odbornú prípravu</t>
  </si>
  <si>
    <t>2022-1-SK01-KA220-VET-000088988</t>
  </si>
  <si>
    <t>Križan Peter, doc. Ing. PhD.</t>
  </si>
  <si>
    <t>Project for Assessment and Support of Key Skills/Competences</t>
  </si>
  <si>
    <t>1.9.2022 - 31. 08. 2024</t>
  </si>
  <si>
    <t>Nadácia Volkswagen Slovakia</t>
  </si>
  <si>
    <t>012/22_S</t>
  </si>
  <si>
    <t>Automotiva Inovation Lab</t>
  </si>
  <si>
    <t>1.3.2022 - 30.11.2022</t>
  </si>
  <si>
    <t>Nadácia Tatra banky</t>
  </si>
  <si>
    <t>2022VZDinst006</t>
  </si>
  <si>
    <t>Peciar Peter, doc. Ing., PhD.</t>
  </si>
  <si>
    <t>Implementácia rozšírenej reality do výučby procesnej techniky</t>
  </si>
  <si>
    <t>30.11.2022 -30.11.2023</t>
  </si>
  <si>
    <t>International Visegrad Fund</t>
  </si>
  <si>
    <t>Green Deal strategies for V4 countries: The needs and challenges to reach low-carbon industry ( CCUV4)</t>
  </si>
  <si>
    <t>1.1.2022 - 31.12.2023</t>
  </si>
  <si>
    <t>030STU-4/2022</t>
  </si>
  <si>
    <t>Šooš Ľubomír, prof. Ing. PhD.</t>
  </si>
  <si>
    <t>RORESA - Aplikácia rozšírenej reality v procese výučby výrobných strojov a systémov</t>
  </si>
  <si>
    <t>2022-2024</t>
  </si>
  <si>
    <t>024STU-4/2022</t>
  </si>
  <si>
    <t>Beniak Juraj, doc. Ing., PhD.</t>
  </si>
  <si>
    <t>Virtuálne laboratórium aditívnej výroby a reverzného inžinierstva</t>
  </si>
  <si>
    <t>038STU-4/2022</t>
  </si>
  <si>
    <t>Chmelko, Vladimír, doc. Ing., PhD.</t>
  </si>
  <si>
    <t>Laboratórna podpora interdisciplinárneho a projektovo orientovaného prístupu k výučbe predmetov strojného inžinierstva</t>
  </si>
  <si>
    <t>021STU-4/2022</t>
  </si>
  <si>
    <t>Macho Oliver, Ing., PhD.</t>
  </si>
  <si>
    <t>Aplikácia inovácií v oblasti práškových materiálov vo výučbe procesnej techniky</t>
  </si>
  <si>
    <t>033STU-4/2022</t>
  </si>
  <si>
    <t>Tvorba a zavedenie certifikovaného kurzu pre CAx systémy s prvkami umelej inteligencie do výuky strojárskej konštrukcie</t>
  </si>
  <si>
    <t>016STU-4/2022</t>
  </si>
  <si>
    <t>Olšiak Róbert, prof. Ing., PhD.</t>
  </si>
  <si>
    <t>Implementácia progresívnych metód výskumu a výsledkov ich aplikácie do procesu výučby predmetov experimentálneho charakteru v odbore energetických strojov a zariadení</t>
  </si>
  <si>
    <t>050STU-4/2021</t>
  </si>
  <si>
    <t>Polóni Marián, prof. Ing. PhD.</t>
  </si>
  <si>
    <t>Experimentálna jednotka pre bakalárske a diplomové práce v zameraní spaľovacích motorov</t>
  </si>
  <si>
    <t>014STU-4/2020</t>
  </si>
  <si>
    <t>Palenčár Jakub, doc. Ing., PhD.</t>
  </si>
  <si>
    <t>Zavádzanie progresívnych metód pre zvyšovanie úrovne vzdelávacieho procesu predmetu navrhovanie a vyhodnocovanie meraní</t>
  </si>
  <si>
    <t>023STU-4/2020</t>
  </si>
  <si>
    <t>Ďuriš, Stanislav, prof. Ing. PhD.</t>
  </si>
  <si>
    <t>Zavádzanie problematiky metrologického zabezpečenia zdravotníckej techniky do výučby študentov</t>
  </si>
  <si>
    <t>012STU-4/2021</t>
  </si>
  <si>
    <t>Gulan Martin, doc. Ing. PhD.</t>
  </si>
  <si>
    <t>Nízkonákladové miniatúrne didaktické prostriedky pre pedagogický proces automatického riadenia a mechatroniky na mikroradičových platformách</t>
  </si>
  <si>
    <t>019STU-4/2020</t>
  </si>
  <si>
    <t>Hučko Branislav,doc. Ing., PhD.</t>
  </si>
  <si>
    <t>Publikačný portál "Journal of Mechanical Engineering - Strojnícky časopis"</t>
  </si>
  <si>
    <t>024STU-4/2020</t>
  </si>
  <si>
    <t>Vachálek Ján, doc. Ing., PhD.</t>
  </si>
  <si>
    <t>Budovanie progresívneho laboratória metrológie v rámci konceptu Priemysel 4.0</t>
  </si>
  <si>
    <t>032STU-4/2021</t>
  </si>
  <si>
    <t>Belavý Cyril, prof. Ing., CSc.</t>
  </si>
  <si>
    <t>Budovanie inovatívneho laboratória automatického riadenia pre podporu inteligentného priemyslu a bezkontaktnej výučby</t>
  </si>
  <si>
    <t>041STU-4/2020</t>
  </si>
  <si>
    <t>Margetin Matúš, Ing. PhD.</t>
  </si>
  <si>
    <t>Implementácia využitia nekonvenčných materiálov vo výuke inžinierskych predmetov</t>
  </si>
  <si>
    <t>036STU-4/2020</t>
  </si>
  <si>
    <t>Aplikácia inovácií poznatkov procesnej techniky vo výučbe konštrukčných predmetov</t>
  </si>
  <si>
    <t>007STU-4/2021</t>
  </si>
  <si>
    <t>Šišmišová Dana, Ing. PhD.</t>
  </si>
  <si>
    <t>Budovanie laboratória elektrotechniky pre potreby inteligentného priemyslu s možnosťou bezkontaktnej výuky.</t>
  </si>
  <si>
    <t>013STU-4/2021</t>
  </si>
  <si>
    <t>Halaj Martin, doc. Ing., PhD.</t>
  </si>
  <si>
    <t>Posilnenie aktivizujúcich metód výučby v oblasti technického merania</t>
  </si>
  <si>
    <t>003VŠVU-4/2020</t>
  </si>
  <si>
    <t>Kolláth Ľudovít, doc. Ing., PhD.</t>
  </si>
  <si>
    <t>Zvýšenie úrovne edukačného procesu v oblasti kinetickej architektúry</t>
  </si>
  <si>
    <t>1/0675/22</t>
  </si>
  <si>
    <t>Analýza neistôt pri kalibrácií meradiel a prevodníkov</t>
  </si>
  <si>
    <t>1/0070/22</t>
  </si>
  <si>
    <t>Výskum a vývoj granulačného zariadenia pre výrobu kompozitných partikulárnych materiálov vhodných pre 3D tlač</t>
  </si>
  <si>
    <t>2022-2025</t>
  </si>
  <si>
    <t>1/0687/21</t>
  </si>
  <si>
    <t>Palenčár Rudolf, prof. Ing. CSc.</t>
  </si>
  <si>
    <t>Rozvoj metód vyhodnotenia meraní so zameraním na zabezpečenie nadväznosti meraní</t>
  </si>
  <si>
    <t>1/0665/21</t>
  </si>
  <si>
    <t>Matúš Miloš, doc. Ing., PhD.</t>
  </si>
  <si>
    <t>Výskum a optimalizácia technologických parametrov progresívnej aditívnej výroby efektívnych ochranných prostriedkov proti COVID-19</t>
  </si>
  <si>
    <t>1/0271/20</t>
  </si>
  <si>
    <t>Jančo Roland, prof. Ing., PhD.</t>
  </si>
  <si>
    <t>Návrh objektívnych a termodynamicky konzistentných materiálových modelov uvažujúcich veľké pretvorenia</t>
  </si>
  <si>
    <t>1/0430/20</t>
  </si>
  <si>
    <t>Musil Miloš, prof. Ing., CSc.</t>
  </si>
  <si>
    <t>Analýza seizmickej odolnosti rotačných sústav</t>
  </si>
  <si>
    <t>1/0405/19</t>
  </si>
  <si>
    <t>Schrek Alexander, doc. Ing., PhD.</t>
  </si>
  <si>
    <t>Tvárnenie a REW spájanie kombinovaných výťažkov z vysokopevných mikrolegovaných plechov a plechov z Al-zliatin</t>
  </si>
  <si>
    <t>2019-2022</t>
  </si>
  <si>
    <t>APVV -21-0195</t>
  </si>
  <si>
    <t>Výskum možnosti digitálnej transformácie kontinuálnych dopravných systémov</t>
  </si>
  <si>
    <t>APVV -21-0406</t>
  </si>
  <si>
    <t>Gulan Ladislav, prof. Ing. PhD.</t>
  </si>
  <si>
    <t>Výskum systému mobilných manipulačných zariadení pre logistickú podporu hasičských a záchranárskych zborov</t>
  </si>
  <si>
    <t>APVV -21-0173</t>
  </si>
  <si>
    <t>Biokompatibilné personalizované náhrady produkované technológiou spracovania taviteľného filamentu</t>
  </si>
  <si>
    <t xml:space="preserve">APVV-21-0323 </t>
  </si>
  <si>
    <t>Gabrišová Ľudmila, Mgr. Ing., PhD.</t>
  </si>
  <si>
    <t>Vývoj nových metód izolácie fytosterolov z kukuričného oleja</t>
  </si>
  <si>
    <t xml:space="preserve">APVV-21-0216  </t>
  </si>
  <si>
    <t>Pokročilé matematické a štatistické metódy pre meranie a metrológiu</t>
  </si>
  <si>
    <t>01.07.2022 - 31.12.2025</t>
  </si>
  <si>
    <t xml:space="preserve">APVV-21-0144  </t>
  </si>
  <si>
    <t>Vývoj a experimentálne overenie klimaticky adaptívnej transparentnej fasády s viacstupňovým využívaním obnoviteľných zdrojov energie pre nízkoexergetické sálavé systémy</t>
  </si>
  <si>
    <t>APVV-18-0066</t>
  </si>
  <si>
    <t>Vývoj inovatívnych metód pre primárnu metrológiu momentu sily aplikáciou silových účinkov konvenčnej etalonáže</t>
  </si>
  <si>
    <t>01.07.2019 - 31.12.2022</t>
  </si>
  <si>
    <t>APVV-20-0346</t>
  </si>
  <si>
    <t>Magdolén Ľuboš, doc. Ing. PhD.</t>
  </si>
  <si>
    <t>APVV-20-0317</t>
  </si>
  <si>
    <t>Výskum a vývoj nových procesov získavania prchavých aróma aktívnych zlúčenín z biotechnologického média</t>
  </si>
  <si>
    <t>1.8.2021 - 30.06.2025</t>
  </si>
  <si>
    <t>APVV-20-0046</t>
  </si>
  <si>
    <t>Efektívne energetické zhodnotenie alternatívnych palív z odpadov v kogeneračných jednotkách.</t>
  </si>
  <si>
    <t>01.07.2021 - 30.06.2024</t>
  </si>
  <si>
    <t>APVV-20-0428</t>
  </si>
  <si>
    <t>Danko Ján, Ing., PhD.</t>
  </si>
  <si>
    <t>Výskum progresívnych metód znižovania prenosu hluku a vibrácií hnacieho ústrojenstva elektromobilov s využitím gumo-kovových dielov s podporou umelej inteligencie</t>
  </si>
  <si>
    <t>1.7.2021 - 30.6.2024</t>
  </si>
  <si>
    <t>APVV-18-0527</t>
  </si>
  <si>
    <t>Vývoj a optimalizácia technológie aditívnej výroby a konštrukcie zariadenia pre výrobu súčiastok s optimalizovanou pevnosťou a výrobnými nákladmi</t>
  </si>
  <si>
    <t>APVV-17-0666</t>
  </si>
  <si>
    <t>Šolek Peter, prof., Ing., CSc.</t>
  </si>
  <si>
    <t>Výskum vlastností materiálov a ich vývoj pre nosné konštrukcie a pruženie v prívesovej technike</t>
  </si>
  <si>
    <t>01.08.2018 - 31.07.2022</t>
  </si>
  <si>
    <t>APVV-19-0401</t>
  </si>
  <si>
    <t>Digitálne dvojča vozidla s podporou umelej inteligencie pre autonómne dopravné prostriedky</t>
  </si>
  <si>
    <t>01.07.2020 - 30.06.2023</t>
  </si>
  <si>
    <t>APVV-18-0023</t>
  </si>
  <si>
    <t>Roháľ-Ilkiv Boris, prof. Ing., CSc.</t>
  </si>
  <si>
    <t>Efektívne metódy pre vnorené riadenie založené na optimalizácii</t>
  </si>
  <si>
    <t>APVV-19-0559</t>
  </si>
  <si>
    <t>Pokusová Marcela, prof. Ing., PhD.</t>
  </si>
  <si>
    <t>Modifikácia povrchu vybraných kovových materiálov počas elektrohydro- dynamického módu elektrolytno-plazmovej technológie</t>
  </si>
  <si>
    <t>APVV-18-0348</t>
  </si>
  <si>
    <t>Spracovanie odpadných polyolefínov na plynné monoméry a zmesné etylétery</t>
  </si>
  <si>
    <t>APVV-19-0538</t>
  </si>
  <si>
    <t>Žiaran Stanislav, prof. Ing., CSc.,</t>
  </si>
  <si>
    <t>Progresívny hybridný vysokootáčkový spriadací aktuátor</t>
  </si>
  <si>
    <t>APVV-19-0607</t>
  </si>
  <si>
    <t>Optimalizované progresívne tvary a netradičné kompozitné suroviny ušľachtilých biopalív</t>
  </si>
  <si>
    <t>APVV-18-0505</t>
  </si>
  <si>
    <t>Vývoj originálnej konštrukcie zhutňovacieho lisu s obrátenou kinematikou</t>
  </si>
  <si>
    <t>APVV-17-0309</t>
  </si>
  <si>
    <t>Výskum modulárnej štruktúry novej generácie pásových ťahačov pre technológie v enviromentálne citlivom prostredí</t>
  </si>
  <si>
    <t>01.08.2018 - 30.06.2022</t>
  </si>
  <si>
    <t>SK-AT-20-0021</t>
  </si>
  <si>
    <t>Gulan, Martin, doc. Ing., PhD.</t>
  </si>
  <si>
    <t>Testbedy pre akceleráciu digitálnej transformácie malých a stredných podnikov</t>
  </si>
  <si>
    <t>01.04.2021 - 31.12.2022</t>
  </si>
  <si>
    <t>SK-UA-21-0071</t>
  </si>
  <si>
    <t>Využitie technológií inovatívnej syntézy pri vytváraní samočinných vretien</t>
  </si>
  <si>
    <t>01.02.2022 - 31.12.2023</t>
  </si>
  <si>
    <t>MŠVVaŠ SR</t>
  </si>
  <si>
    <t>1224/2019</t>
  </si>
  <si>
    <t>Šooš, Ľubomír, prof. Ing., PhD.</t>
  </si>
  <si>
    <t>Univerzitná a priemyselná výskumno-edukačná platforma recyklujúcej spoločnosti</t>
  </si>
  <si>
    <t>18.12.2019- 21.12.2022</t>
  </si>
  <si>
    <t>MH SR</t>
  </si>
  <si>
    <t>313012P612</t>
  </si>
  <si>
    <t>Automatizácia v procese výroby nákladných železničných vozidiel</t>
  </si>
  <si>
    <t>1.3.2019 - 31.1.2023</t>
  </si>
  <si>
    <t>313012P922</t>
  </si>
  <si>
    <t>Nová generácia nákladných železničných vozidiel</t>
  </si>
  <si>
    <t>1.3.2019 - 31.12.2022</t>
  </si>
  <si>
    <t>313012P062</t>
  </si>
  <si>
    <t>Výskum a vývoj zameraný na inováciu procesu výroby účinnejších odlučovačov ropných látok</t>
  </si>
  <si>
    <t>1.1.2019 - 30.06.2022</t>
  </si>
  <si>
    <t>Výskumná agentúra</t>
  </si>
  <si>
    <t>313011V334</t>
  </si>
  <si>
    <t>Magdolén Ľuboš, doc. Ing., PhD.</t>
  </si>
  <si>
    <t>Inovatívne riešenia pohonných, energetických a bezpečnostných komponentov dopravných prostriedkov</t>
  </si>
  <si>
    <t>1.9.2019- 30.6.2023</t>
  </si>
  <si>
    <t>313021X329</t>
  </si>
  <si>
    <t>Šooš Ľubomír, Prof. Ing., PhD., Peciar Marián, prof. Ing., PhD., Masaryk Michal, doc. Ing., PhD., Magdolén Ľuboš, doc. Ing., PhD., Hučko Branislav,doc. Ing., PhD.</t>
  </si>
  <si>
    <t>Advancing University Ca-pacity and Competence in Research, Development a Innovation)</t>
  </si>
  <si>
    <t>1.9.2019- 31.12.2023</t>
  </si>
  <si>
    <t>313022U737</t>
  </si>
  <si>
    <t>Priemyselný výskum a experimentálny vývoj zariadenia na adaptívne orbitálne obrábanie zváracích hrán osovo symetrických telies</t>
  </si>
  <si>
    <t>1.10.2020- 30.9.2023</t>
  </si>
  <si>
    <t>TechSim Engineering s.r.o.</t>
  </si>
  <si>
    <t>FW01010462</t>
  </si>
  <si>
    <t>Výpočtová a experimentální podpora 3D tisku kovových komponent technologií DLMS a vystavených v provozu víceosému únavovému zatěžování</t>
  </si>
  <si>
    <t>3/2020 -6/2023</t>
  </si>
  <si>
    <t xml:space="preserve">EIT Manufacturing </t>
  </si>
  <si>
    <t>Juhás Martin, Ing, PhD.</t>
  </si>
  <si>
    <t xml:space="preserve">Learning Factories for Digital Transformation of SMEs </t>
  </si>
  <si>
    <t xml:space="preserve">Empower LIFT network </t>
  </si>
  <si>
    <t xml:space="preserve">Smart Measurement Assisted Assembly Lines for large-scale structures </t>
  </si>
  <si>
    <t>InMAS</t>
  </si>
  <si>
    <t>Interactive Manufacturing @ Schools</t>
  </si>
  <si>
    <t>Learning Factories for Digital Transformation of SMEs II</t>
  </si>
  <si>
    <t xml:space="preserve">Grandová Katarína, Ing. </t>
  </si>
  <si>
    <t>Teaching Factory Competition</t>
  </si>
  <si>
    <t>2022-2023</t>
  </si>
  <si>
    <t>EduDevRIS (21317)  EIT</t>
  </si>
  <si>
    <t>Slovenská akadémia vied</t>
  </si>
  <si>
    <t>Gáliková Veronika, Mgr., PhD.</t>
  </si>
  <si>
    <t>Spoločné aspekty teoretickej fyziky a technických vied</t>
  </si>
  <si>
    <t>LANOLIA s.r.o.</t>
  </si>
  <si>
    <t>HZ</t>
  </si>
  <si>
    <t>2/22</t>
  </si>
  <si>
    <t>Masaryk, Michal, prof. Ing. PhD.</t>
  </si>
  <si>
    <t>Vývojové práce na zariadení pre odber a automatizované vyhodnocovanie mikrobiologických testovacích vzoriek v zmylse špecifikácie</t>
  </si>
  <si>
    <t>ADEN s.r.o.</t>
  </si>
  <si>
    <t>13/22</t>
  </si>
  <si>
    <t>Knížat Branislav, doc. Ing., PhD.</t>
  </si>
  <si>
    <t>Výskum príčin vibrácií potrubného dvora a návrh postupu na ich elimináciu</t>
  </si>
  <si>
    <t>27.5.2022 - 16.9.2022</t>
  </si>
  <si>
    <t>Intensa s.r.o.</t>
  </si>
  <si>
    <t>10/19</t>
  </si>
  <si>
    <t>Gašparík Marek, Ing. PhD.</t>
  </si>
  <si>
    <t>2.9.2019 - 28.3.2022</t>
  </si>
  <si>
    <t>67/18</t>
  </si>
  <si>
    <t>Vypracovanie štúdie a výskum možností detekcie defektov v potrubných systémoch pomocou akustických metód - 4. etapa</t>
  </si>
  <si>
    <t>1.1.2021 - 30.6.2022</t>
  </si>
  <si>
    <t>EURAMET e.V</t>
  </si>
  <si>
    <t>21NRM05</t>
  </si>
  <si>
    <t>Standardisation for safe implant scanning in MRI ( STASIS)</t>
  </si>
  <si>
    <t>01.10.2022 - 30.9.2025</t>
  </si>
  <si>
    <t>Hlavné mesto Slovenskej republiky Bratislava</t>
  </si>
  <si>
    <t>35/21</t>
  </si>
  <si>
    <t>Vývoj a aplikácia diagnostiky aktuálneho stavu a zaťaženia lán mosta SNP</t>
  </si>
  <si>
    <t>1.1.2022 - 30.11.2022</t>
  </si>
  <si>
    <t>SHOCK GmbH</t>
  </si>
  <si>
    <t>29/21</t>
  </si>
  <si>
    <t>Analysis of the internal stresses of granite sink materials</t>
  </si>
  <si>
    <t>1.4.2021 - 30.4.2022</t>
  </si>
  <si>
    <t xml:space="preserve">Náplňou projektu bolo vytvorenie matematického modelu materiálu umývadiel (syntetický kameň). Bol vyvinutý spôsob výroby a upínania vzoriek pre mechanické skúšky. Na základe ich výsledkov bol zostavený matematický model materiálu a navrhnutý postup simulácie tepelných šokov, ktoré boli aj experimentálne verifikované. </t>
  </si>
  <si>
    <t>Adient Slovakia s.r.o.</t>
  </si>
  <si>
    <t>29/22</t>
  </si>
  <si>
    <t>Durability tests and development of ressidual stressess detection methodology</t>
  </si>
  <si>
    <t>1.4.2022 -27.10.2022</t>
  </si>
  <si>
    <t>Náplňou projektu boli statické a cyklické skúšky dodaných vzoriek. Významnou časťou bol vývoj metódy a metodiky merania zvyškových napätí na hranách po strihaní tenkých plechov.</t>
  </si>
  <si>
    <t>10/22</t>
  </si>
  <si>
    <t>Úprava ventila olejového systému</t>
  </si>
  <si>
    <t>19.5.2022. - 30.6.2022</t>
  </si>
  <si>
    <t>Výskum a vývoj hydrauliky ventilu, hydraulický výpočet, CFD simulácia, výrobné výkresy a úprava, experimentálne overenie charakteristiky</t>
  </si>
  <si>
    <t>20/22</t>
  </si>
  <si>
    <t>Termálna analýza závodu</t>
  </si>
  <si>
    <t>6.7.2022 19.9.2022</t>
  </si>
  <si>
    <t xml:space="preserve">Výskum a vývoj metód termálnej analýzy tepelných tokov, matematické modelovanie a simulácia, pokročilé optimalizačné metódy, mat.-ekon. analýza finálnych riešení </t>
  </si>
  <si>
    <t>AGRO CS a.s.</t>
  </si>
  <si>
    <t>16/22</t>
  </si>
  <si>
    <t>Ověření laboratórnych měření na provozním kompaktoru po úpravě povrchu válcu kompaktoru</t>
  </si>
  <si>
    <t>24.6.2022 - 31.7.2022</t>
  </si>
  <si>
    <t>Vývoj a implementácia nových modelov mikrogeometrie povrchovej vrstvy v pracovnej zóne kompaktora do teórie lisovania v zóne zhutňovania, výskumné overenie v laboratórnom meradle a scale up do reálneho zariadenia</t>
  </si>
  <si>
    <t>Noving s.r.o.</t>
  </si>
  <si>
    <t>18/22</t>
  </si>
  <si>
    <t>Úprava vypieracieho systému LAD2-Basic Design - 2 etapa</t>
  </si>
  <si>
    <t>1.6.2022-20.7.2022</t>
  </si>
  <si>
    <t>Aplikácia rovníc separácie v zariadeniach so skrápaním pre odlučovače partikulárnych materiálov v mokrých pračkách - výskumné práce, teoretické prepočty a návrh charakteristických rozmerov pre zadanú granulometriu</t>
  </si>
  <si>
    <t>Providium s.r.o.</t>
  </si>
  <si>
    <t>25/22</t>
  </si>
  <si>
    <t>Filtrácia pre oddeľovanie nemiešateľných kvapalín a tuhých častíc</t>
  </si>
  <si>
    <t>23.5.2022 - 31.8.2022</t>
  </si>
  <si>
    <t>Výskum nových modelov separácie nemiešateľných kvapalín a modelov pre separáciu prachových častíc aplikovateľných do teoretického modelu procesu povrchovej filtrácie</t>
  </si>
  <si>
    <t>VermiVital s.r.o.</t>
  </si>
  <si>
    <t>15/22</t>
  </si>
  <si>
    <t>Fekete Roman, prof. Ing., PhD.</t>
  </si>
  <si>
    <t>Vykonanie testov originálneho materiálu na zistenie vybraných
mechanicko-fyzikálnych vlastností pre extrudovanie, resp. aj tabletovanie a kompaktovanie a preverenie možností technológie extrúdie</t>
  </si>
  <si>
    <t>16.6.2022 - 10.7.2022</t>
  </si>
  <si>
    <t>Vývoj nekonvenčnej aplikácie granulácie pastovitých materiálov s využitím úpravy mechanicko-fyzikálnych vlastnosti a obsahu kvapalnej fázy na reálny granulačný proces, testovanie použiteľnosti navrhovaných pracovných parametrov (tabletovanie, kompaktovanie, extrudovanie)</t>
  </si>
  <si>
    <t>27/22</t>
  </si>
  <si>
    <t>Vykonanie testov extrúznej technológie originálneho materiálu s možnosťou zaradenia potrebného dovlhčenia v intenzívnom homogenizátore. Výroba aplikačnej vzorky s hmotnosťou 50kg v rovnovážnom suchom stave.</t>
  </si>
  <si>
    <t>26.8.2022-30.9.2022</t>
  </si>
  <si>
    <t>Vývoj axiálneho extrudéra pre realizáciu procesu extrúzie kompostu v kombinácii s dvojvalcový kompaktorom - detailná analýza pracovných parametrov a vplyv vstupných vlastností experimentálneho materiálu na charakteristické vlastnosti produktu</t>
  </si>
  <si>
    <t>23/22</t>
  </si>
  <si>
    <t>Dzianik František, Ing. PhD.</t>
  </si>
  <si>
    <t>Procesná analýza a návrh technického riešenia súčastí mokrách práčok pre LAD2</t>
  </si>
  <si>
    <t>27.7.2022 - 31.8.2022</t>
  </si>
  <si>
    <t>Procesná analýza reálnych odlučovačov partikulárnych materiálov (mokrých práčkok) - výskumné práce a teoretické prepočty pre návrh konštrukcie pri zadaných pracovných parametroch</t>
  </si>
  <si>
    <t>Vývoj upravených modelov procesov pre implementáciu zjednodušení matematického modelovania (prenos tepla, hydraulika tekutín ...) pre využitie v rozšírenej realite procesov prenosu tepla a transpotru kvapalín</t>
  </si>
  <si>
    <t>Implementácia poznatkov výskumu a vývoja riešiteľských pracovísk  z krajín V4 a synergia výsledku výskumných prác v rámci riešenia výskumu technológie konverzie CO2 v koncepte biorafinérie s prihliadnutím na ekologickú a ekonomickú stránku vybraných technologických zariadení a procesov, ako je zachytávanie a čistenie CO2, výroba medziproduktov a produktov, ako sú bionafta, bioetanol, metán, metanol, kyselina mravčia, lipidy, karotenoidy, pigmenty, doplnkové potravinové produkty atď.</t>
  </si>
  <si>
    <t>3/22</t>
  </si>
  <si>
    <t>Úprava vypieracieho systému LAD2-Basic Design</t>
  </si>
  <si>
    <t>10.2.2022 - 5.5.2022</t>
  </si>
  <si>
    <t>Aplikácia rovníc separácie v zariadeniach pre odlučovamie partikulárnych materiálov v mokrých pračkách -výskumné a vývojové práce, teoretické prepočty a návrh charakteristických rozmerov pre zadanú granulometriu</t>
  </si>
  <si>
    <t>Slovenské elektrárne, a.s.</t>
  </si>
  <si>
    <t>Výskum a vývoj vysoko prúdovej prenosovej a energetickej sústavy z pozemnej stanice do pracovnej časti technologického nosiča priemyselného zariadenia na výškové práce - II etapa</t>
  </si>
  <si>
    <t>ZR1/dielo</t>
  </si>
  <si>
    <t>Obnova 1. poschodia Krajskej knižnice v Žiline (architektonický návrh, 3. miesto v súťaži návrhov)</t>
  </si>
  <si>
    <t>Revitalizácia lesoparku Kalvária v Bardejove (architektonický návrh, 1. miesto v súťaži návrhov)</t>
  </si>
  <si>
    <t>22.08.2022</t>
  </si>
  <si>
    <t>ZN2/dielo</t>
  </si>
  <si>
    <t>Čerpacia stanica budúcnosti (architektonický návrh, 3. miesto v súťaži návrhov)</t>
  </si>
  <si>
    <t>4.8.2022</t>
  </si>
  <si>
    <t>Typový rodinný dom - KOCKA (architektonický návrh, 1. miesto v súťaži návrhov)</t>
  </si>
  <si>
    <t>Banská Bystrica: Slovenská agentúra životného prostredia ; Archinfo.sk</t>
  </si>
  <si>
    <t>Typový rodinný dom - ORAVA (architektonický návrh, 3. miesto v súťaži návrhov)</t>
  </si>
  <si>
    <t>SR3/dielo</t>
  </si>
  <si>
    <t>Kancelárie pre spoločnosť Pán účtovník (projekt interiéru)</t>
  </si>
  <si>
    <t>Archinfo.sk</t>
  </si>
  <si>
    <t>02.02.2022</t>
  </si>
  <si>
    <t>Víkendový apartmán na Štrbskom Plese (projekt interiéru)</t>
  </si>
  <si>
    <t>05.05.2022</t>
  </si>
  <si>
    <t>SR2/výkon</t>
  </si>
  <si>
    <t>Application of prefabrication in contemporary architecture of apartment housesb (výstava - kurátorstvo)</t>
  </si>
  <si>
    <t>Bratislava: SvF STU v Bratislave</t>
  </si>
  <si>
    <t>SR2/dielo</t>
  </si>
  <si>
    <t>Modernizácia rodinného typového domu, Štefanov nad Oravou (projektová dokumentácia DSP)</t>
  </si>
  <si>
    <t>Štefanov nad Oravou: Obec Štefanov nad Oravou</t>
  </si>
  <si>
    <t>23.12.2022</t>
  </si>
  <si>
    <t>Modernizácia rodinného domu, Piešťany (projektová dokumentácia DSP)</t>
  </si>
  <si>
    <t>Piešťany: Mesto Piešťany</t>
  </si>
  <si>
    <t>11.5.2022</t>
  </si>
  <si>
    <t>Prístavba rodinného domu, Sološnica (projektová dokumentácia DSP)</t>
  </si>
  <si>
    <t>Sološnica: Obec Sološnica</t>
  </si>
  <si>
    <t>31.1.2022</t>
  </si>
  <si>
    <t>Zobytnenie podkrovia rodinného domu (projektová dokumentácia DSP)</t>
  </si>
  <si>
    <t>Bratislava: Mestská časť Bratislava - Staré mesto</t>
  </si>
  <si>
    <t>14.2.2022</t>
  </si>
  <si>
    <t>Pošta Tornaľa, rekonštrukcia strechy a zateplenie fasády (projektová dokumentácia DSP)</t>
  </si>
  <si>
    <t>Tornaľa: Mesto Tornaľa</t>
  </si>
  <si>
    <t>Interiér bytu J+J, Devínska Nová Ves (projekt interiéru)</t>
  </si>
  <si>
    <t>04.12.2022</t>
  </si>
  <si>
    <t>SR1/dielo</t>
  </si>
  <si>
    <t>Konverzia sladovne na domov seniorov (architektonický návrh)</t>
  </si>
  <si>
    <t>Vyhne: Obec Vyhne</t>
  </si>
  <si>
    <t>Bytový dom Lúčky (projektová dokumentácia DSP)</t>
  </si>
  <si>
    <t>Skalica: Mesto Skalica</t>
  </si>
  <si>
    <t>11.7.2022</t>
  </si>
  <si>
    <t>Výstavba telocvične SOŠ Ekonomická, Spišská Nová Ves (projektová dokumentácia DUR)</t>
  </si>
  <si>
    <t>Spišská Nová Ves: Mesto Spišská Nová Ves</t>
  </si>
  <si>
    <t>10.5.2022</t>
  </si>
  <si>
    <t>Obnova objektu Hurbanove kasárne - Blok F (architektonický návrh)</t>
  </si>
  <si>
    <t>Bratislava: Krajský pamiatkový úrad</t>
  </si>
  <si>
    <t>Osvetová beseda, Ivanka pri Dunaji (architektonický návrh)</t>
  </si>
  <si>
    <t>Archinfo.sk ; Ivánka pri Dunaji: Obecný úrad</t>
  </si>
  <si>
    <t>16.07.2022</t>
  </si>
  <si>
    <t>Rekreačné objekty Plánky, Záhorská Bystrica (architektonický návrh)</t>
  </si>
  <si>
    <t>SN2/dielo</t>
  </si>
  <si>
    <t>Vodný, tzv. Štampelovský mlyn na Hornej ul. č. 4 v Modre - 3. etapa (architektonický návrh)</t>
  </si>
  <si>
    <t> Protokolárne miesto "Hrob neznámeho vojaka" (architektonický návrh, 4. miesto v súťaži návrhov)</t>
  </si>
  <si>
    <t>Bratislava: Mestský úrad Bratislava-Staré mesto ; Archinfo.sk</t>
  </si>
  <si>
    <t>18.01.2022</t>
  </si>
  <si>
    <t>Typový rodinný dom - ŠTVOREC (architektonický návrh, 4. miesto v súťaži návrhov)</t>
  </si>
  <si>
    <t>SN1/dielo</t>
  </si>
  <si>
    <t>Predprojektová príprava na komplexnú obnovu mestského opevnenia v Trnave (architektonický návrh)</t>
  </si>
  <si>
    <t>Trnava: Mesto Trnava</t>
  </si>
  <si>
    <t>21.1.2022</t>
  </si>
  <si>
    <t>SM2/dielo</t>
  </si>
  <si>
    <t>Hasičská zbrojnica jednoty dobrovoľných hasičov Lanškroun (architektonický návrh)</t>
  </si>
  <si>
    <t>Lanškroun, ČR: Městský úrad Lanškroun</t>
  </si>
  <si>
    <t>I/dielo</t>
  </si>
  <si>
    <t>Projekt exteriéru rekreačného objektu A, Slnečné jazerá, Senec (projektová dokumentácia DRS)</t>
  </si>
  <si>
    <t>Senec: Mesto Senec</t>
  </si>
  <si>
    <t>28.11.2022</t>
  </si>
  <si>
    <t>Projekt exteriéru rekreačného objektu B, Slnečné jazerá, Senec (projektová dokumentácia DRS)</t>
  </si>
  <si>
    <r>
      <t xml:space="preserve">Bránický Filip, Ing. PhD. </t>
    </r>
    <r>
      <rPr>
        <sz val="10"/>
        <rFont val="Times New Roman"/>
        <family val="1"/>
        <charset val="238"/>
      </rPr>
      <t>(25%) - Čačala, Patrik (25%) -Szkuban, Samuel (25%) -</t>
    </r>
    <r>
      <rPr>
        <b/>
        <sz val="10"/>
        <rFont val="Times New Roman"/>
        <family val="1"/>
        <charset val="238"/>
      </rPr>
      <t xml:space="preserve"> Pilař Pavol, Mgr. art. Ing. ArtD.</t>
    </r>
    <r>
      <rPr>
        <sz val="10"/>
        <rFont val="Times New Roman"/>
        <family val="1"/>
        <charset val="238"/>
      </rPr>
      <t xml:space="preserve"> (25%)</t>
    </r>
  </si>
  <si>
    <r>
      <rPr>
        <sz val="10"/>
        <rFont val="Times New Roman"/>
        <family val="1"/>
        <charset val="238"/>
      </rPr>
      <t xml:space="preserve">Michalica, Miroslav (35%) - Pozdech, Tomáš  (35%) - Hečko, Filip (35%) - </t>
    </r>
    <r>
      <rPr>
        <b/>
        <sz val="10"/>
        <rFont val="Times New Roman"/>
        <family val="1"/>
        <charset val="238"/>
      </rPr>
      <t>Dlhý Dušan, Ing.</t>
    </r>
    <r>
      <rPr>
        <sz val="10"/>
        <rFont val="Times New Roman"/>
        <family val="1"/>
        <charset val="238"/>
      </rPr>
      <t xml:space="preserve"> (10%)</t>
    </r>
  </si>
  <si>
    <r>
      <t xml:space="preserve">Naddourová Nora, Ing. </t>
    </r>
    <r>
      <rPr>
        <sz val="10"/>
        <rFont val="Times New Roman"/>
        <family val="1"/>
        <charset val="238"/>
      </rPr>
      <t>(50%)</t>
    </r>
    <r>
      <rPr>
        <b/>
        <sz val="10"/>
        <rFont val="Times New Roman"/>
        <family val="1"/>
        <charset val="238"/>
      </rPr>
      <t xml:space="preserve"> -</t>
    </r>
    <r>
      <rPr>
        <sz val="10"/>
        <rFont val="Times New Roman"/>
        <family val="1"/>
        <charset val="238"/>
      </rPr>
      <t xml:space="preserve"> Kohútová Lenka (50%)</t>
    </r>
  </si>
  <si>
    <r>
      <t xml:space="preserve">Ruhigová Ema, Ing. arch. Ing. PhD. </t>
    </r>
    <r>
      <rPr>
        <sz val="10"/>
        <rFont val="Times New Roman"/>
        <family val="1"/>
        <charset val="238"/>
      </rPr>
      <t>(50%)</t>
    </r>
    <r>
      <rPr>
        <b/>
        <sz val="10"/>
        <rFont val="Times New Roman"/>
        <family val="1"/>
        <charset val="238"/>
      </rPr>
      <t xml:space="preserve"> - Ruhig Roman, Ing. arch. Ing. PhD. </t>
    </r>
    <r>
      <rPr>
        <sz val="10"/>
        <rFont val="Times New Roman"/>
        <family val="1"/>
        <charset val="238"/>
      </rPr>
      <t>(50%)</t>
    </r>
  </si>
  <si>
    <r>
      <t xml:space="preserve">Provazník Robert, Ing. </t>
    </r>
    <r>
      <rPr>
        <sz val="10"/>
        <rFont val="Times New Roman"/>
        <family val="1"/>
        <charset val="238"/>
      </rPr>
      <t>(100%)</t>
    </r>
  </si>
  <si>
    <r>
      <t xml:space="preserve">Bránický Filip, Ing. PhD. </t>
    </r>
    <r>
      <rPr>
        <sz val="10"/>
        <rFont val="Times New Roman"/>
        <family val="1"/>
        <charset val="238"/>
      </rPr>
      <t>(100%)</t>
    </r>
  </si>
  <si>
    <r>
      <t xml:space="preserve">Jamnický Martin, Ing. </t>
    </r>
    <r>
      <rPr>
        <sz val="10"/>
        <rFont val="Times New Roman"/>
        <family val="1"/>
        <charset val="238"/>
      </rPr>
      <t>(100%)</t>
    </r>
  </si>
  <si>
    <r>
      <t>Kuráň, Jozef</t>
    </r>
    <r>
      <rPr>
        <sz val="10"/>
        <rFont val="Times New Roman"/>
        <family val="1"/>
        <charset val="238"/>
      </rPr>
      <t xml:space="preserve"> (34%)</t>
    </r>
    <r>
      <rPr>
        <b/>
        <sz val="10"/>
        <rFont val="Times New Roman"/>
        <family val="1"/>
        <charset val="238"/>
      </rPr>
      <t xml:space="preserve"> - Bránický Filip, Ing. PhD. </t>
    </r>
    <r>
      <rPr>
        <sz val="10"/>
        <rFont val="Times New Roman"/>
        <family val="1"/>
        <charset val="238"/>
      </rPr>
      <t>(33%)</t>
    </r>
    <r>
      <rPr>
        <b/>
        <sz val="10"/>
        <rFont val="Times New Roman"/>
        <family val="1"/>
        <charset val="238"/>
      </rPr>
      <t xml:space="preserve"> -  </t>
    </r>
    <r>
      <rPr>
        <sz val="10"/>
        <rFont val="Times New Roman"/>
        <family val="1"/>
        <charset val="238"/>
      </rPr>
      <t>Šimek Richard (33%)</t>
    </r>
  </si>
  <si>
    <r>
      <t xml:space="preserve">Bránický Filip, Ing. PhD. </t>
    </r>
    <r>
      <rPr>
        <sz val="10"/>
        <rFont val="Times New Roman"/>
        <family val="1"/>
        <charset val="238"/>
      </rPr>
      <t>(30%)</t>
    </r>
    <r>
      <rPr>
        <b/>
        <sz val="10"/>
        <rFont val="Times New Roman"/>
        <family val="1"/>
        <charset val="238"/>
      </rPr>
      <t xml:space="preserve"> - </t>
    </r>
    <r>
      <rPr>
        <sz val="10"/>
        <rFont val="Times New Roman"/>
        <family val="1"/>
        <charset val="238"/>
      </rPr>
      <t>Šimek Richard (30%)</t>
    </r>
    <r>
      <rPr>
        <b/>
        <sz val="10"/>
        <rFont val="Times New Roman"/>
        <family val="1"/>
        <charset val="238"/>
      </rPr>
      <t xml:space="preserve"> - Poliak Martin, Ing. </t>
    </r>
    <r>
      <rPr>
        <sz val="10"/>
        <rFont val="Times New Roman"/>
        <family val="1"/>
        <charset val="238"/>
      </rPr>
      <t>(30%)</t>
    </r>
    <r>
      <rPr>
        <b/>
        <sz val="10"/>
        <rFont val="Times New Roman"/>
        <family val="1"/>
        <charset val="238"/>
      </rPr>
      <t xml:space="preserve"> - Ščigulinský, Martin, Ing. </t>
    </r>
    <r>
      <rPr>
        <sz val="10"/>
        <rFont val="Times New Roman"/>
        <family val="1"/>
        <charset val="238"/>
      </rPr>
      <t>(10%)</t>
    </r>
  </si>
  <si>
    <r>
      <t xml:space="preserve">Nádaská Zuzana, Ing. arch. PhD. </t>
    </r>
    <r>
      <rPr>
        <sz val="10"/>
        <rFont val="Times New Roman"/>
        <family val="1"/>
        <charset val="238"/>
      </rPr>
      <t>(40%)</t>
    </r>
    <r>
      <rPr>
        <b/>
        <sz val="10"/>
        <rFont val="Times New Roman"/>
        <family val="1"/>
        <charset val="238"/>
      </rPr>
      <t xml:space="preserve"> - Bránický Filip, Ing. PhD. </t>
    </r>
    <r>
      <rPr>
        <sz val="10"/>
        <rFont val="Times New Roman"/>
        <family val="1"/>
        <charset val="238"/>
      </rPr>
      <t>(40%) - Kázik, Michal (20%)</t>
    </r>
  </si>
  <si>
    <r>
      <t>Gregorová Jana, doc. Ing. arch. PhD.</t>
    </r>
    <r>
      <rPr>
        <sz val="10"/>
        <rFont val="Times New Roman"/>
        <family val="1"/>
        <charset val="238"/>
      </rPr>
      <t xml:space="preserve"> (30%)</t>
    </r>
    <r>
      <rPr>
        <b/>
        <sz val="10"/>
        <rFont val="Times New Roman"/>
        <family val="1"/>
        <charset val="238"/>
      </rPr>
      <t xml:space="preserve"> - Naddourová Nora, Ing. </t>
    </r>
    <r>
      <rPr>
        <sz val="10"/>
        <rFont val="Times New Roman"/>
        <family val="1"/>
        <charset val="238"/>
      </rPr>
      <t>(30%) -</t>
    </r>
    <r>
      <rPr>
        <b/>
        <sz val="10"/>
        <rFont val="Times New Roman"/>
        <family val="1"/>
        <charset val="238"/>
      </rPr>
      <t xml:space="preserve"> Vargic, Lukáš, Ing. </t>
    </r>
    <r>
      <rPr>
        <sz val="10"/>
        <rFont val="Times New Roman"/>
        <family val="1"/>
        <charset val="238"/>
      </rPr>
      <t xml:space="preserve">(30%) - </t>
    </r>
    <r>
      <rPr>
        <b/>
        <sz val="10"/>
        <rFont val="Times New Roman"/>
        <family val="1"/>
        <charset val="238"/>
      </rPr>
      <t>Poliak Martin, Ing.</t>
    </r>
    <r>
      <rPr>
        <sz val="10"/>
        <rFont val="Times New Roman"/>
        <family val="1"/>
        <charset val="238"/>
      </rPr>
      <t xml:space="preserve"> (10%)</t>
    </r>
  </si>
  <si>
    <r>
      <t xml:space="preserve">Gregorová Jana, doc. Ing. arch. PhD. </t>
    </r>
    <r>
      <rPr>
        <sz val="10"/>
        <rFont val="Times New Roman"/>
        <family val="1"/>
        <charset val="238"/>
      </rPr>
      <t>(45%)</t>
    </r>
    <r>
      <rPr>
        <b/>
        <sz val="10"/>
        <rFont val="Times New Roman"/>
        <family val="1"/>
        <charset val="238"/>
      </rPr>
      <t xml:space="preserve"> - Hanzl Jakub, Ing. </t>
    </r>
    <r>
      <rPr>
        <sz val="10"/>
        <rFont val="Times New Roman"/>
        <family val="1"/>
        <charset val="238"/>
      </rPr>
      <t>(20%)</t>
    </r>
    <r>
      <rPr>
        <b/>
        <sz val="10"/>
        <rFont val="Times New Roman"/>
        <family val="1"/>
        <charset val="238"/>
      </rPr>
      <t xml:space="preserve"> - Poliak Martin, Ing. </t>
    </r>
    <r>
      <rPr>
        <sz val="10"/>
        <rFont val="Times New Roman"/>
        <family val="1"/>
        <charset val="238"/>
      </rPr>
      <t>(20%)</t>
    </r>
    <r>
      <rPr>
        <b/>
        <sz val="10"/>
        <rFont val="Times New Roman"/>
        <family val="1"/>
        <charset val="238"/>
      </rPr>
      <t xml:space="preserve"> - </t>
    </r>
    <r>
      <rPr>
        <sz val="10"/>
        <rFont val="Times New Roman"/>
        <family val="1"/>
        <charset val="238"/>
      </rPr>
      <t>Vojteková Eva, doc. Ing. arch. PhD. (15%)</t>
    </r>
  </si>
  <si>
    <r>
      <t xml:space="preserve">Bránický Filip, Ing. PhD. </t>
    </r>
    <r>
      <rPr>
        <sz val="10"/>
        <rFont val="Times New Roman"/>
        <family val="1"/>
        <charset val="238"/>
      </rPr>
      <t>(34%)</t>
    </r>
    <r>
      <rPr>
        <b/>
        <sz val="10"/>
        <rFont val="Times New Roman"/>
        <family val="1"/>
        <charset val="238"/>
      </rPr>
      <t xml:space="preserve"> - Ščigulinský, Martin, Ing. </t>
    </r>
    <r>
      <rPr>
        <sz val="10"/>
        <rFont val="Times New Roman"/>
        <family val="1"/>
        <charset val="238"/>
      </rPr>
      <t>(33%) - Dúbravka, Peter (33%)</t>
    </r>
  </si>
  <si>
    <r>
      <t xml:space="preserve">Ruhigová Ema, Ing. arch. Ing. PhD. </t>
    </r>
    <r>
      <rPr>
        <sz val="10"/>
        <rFont val="Times New Roman"/>
        <family val="1"/>
        <charset val="238"/>
      </rPr>
      <t>(25%)</t>
    </r>
    <r>
      <rPr>
        <b/>
        <sz val="10"/>
        <rFont val="Times New Roman"/>
        <family val="1"/>
        <charset val="238"/>
      </rPr>
      <t xml:space="preserve"> - Ruhig Roman, Ing. arch. Ing. PhD. </t>
    </r>
    <r>
      <rPr>
        <sz val="10"/>
        <rFont val="Times New Roman"/>
        <family val="1"/>
        <charset val="238"/>
      </rPr>
      <t>(25%) - Tinka Peter (25%) - Ághová Slávka (25%)</t>
    </r>
  </si>
  <si>
    <t>13.06.2022 - 25.06.2022</t>
  </si>
  <si>
    <t>Banská Bystrica: Slovenská agentúra životného prostredia; Archinfo.sk</t>
  </si>
  <si>
    <t>Bratislava: SHELL Slovensko; Portál asb.sk</t>
  </si>
  <si>
    <t>Bardejov: Mesto Bardejov; Archinfo.sk</t>
  </si>
  <si>
    <t>Žilina: Krajská knižnica v Žiline; Archinfo.sk; Komarch.sk</t>
  </si>
  <si>
    <t>1/0452/19</t>
  </si>
  <si>
    <t>doc. Ing. Martin Weis, PhD.</t>
  </si>
  <si>
    <t>Technológia injekt tlače organických polovodičov pre flexibilnú elektroniku</t>
  </si>
  <si>
    <t>1/0532/19</t>
  </si>
  <si>
    <t>Ing. Magdaléna Kadlečíková, PhD.</t>
  </si>
  <si>
    <t>Kompozity na báze uhlíkových nanorúrok a vláknitých alebo mikropórovitých uhlíkových materiálov</t>
  </si>
  <si>
    <t>1/0727/19</t>
  </si>
  <si>
    <t>Ing. Juraj Marek, PhD.</t>
  </si>
  <si>
    <t>Rozvoj metód charakterizácie a analýza spoľahlivosti inovatívnych výkonových prvkov na báze GaN podporená 2/3D modelovaním a simuláciou</t>
  </si>
  <si>
    <t>1/0745/19</t>
  </si>
  <si>
    <t>prof. Ing. Mikuláš Huba, PhD.</t>
  </si>
  <si>
    <t>Riadenie a modelovanie mechatronických systémov v emobilite</t>
  </si>
  <si>
    <t>1/0746/19</t>
  </si>
  <si>
    <t>prof. Ing. Alexander Šatka, CSc.</t>
  </si>
  <si>
    <t>Charakterizácia a diagnostika polovodičových štruktúr a prvkov mikroskopickými metódami</t>
  </si>
  <si>
    <t>1/0758/19</t>
  </si>
  <si>
    <t>doc. Ing. Martin Donoval, PhD.</t>
  </si>
  <si>
    <t>Flexibilné SMART senzorické prvky ako súčasť Internetu vecí</t>
  </si>
  <si>
    <t>1/0130/20</t>
  </si>
  <si>
    <t>prof. Ing. Miglierini Marcel, DrSc.</t>
  </si>
  <si>
    <t>Hyperjemné interakcie medzi jadrom a elektrónovým obalom ako nástroj špeciačnej analýzy železa</t>
  </si>
  <si>
    <t>2020-2023</t>
  </si>
  <si>
    <t>1/0731/20</t>
  </si>
  <si>
    <t>Ing. Daniel Arbet, PhD.</t>
  </si>
  <si>
    <t>Rozvoj metód zvyšovania efektivity systémov na konverziu energie na čipe</t>
  </si>
  <si>
    <t>1/0049/20</t>
  </si>
  <si>
    <t>doc. Ing. Andrej Babinec, PhD.</t>
  </si>
  <si>
    <t>Modelovanie a riadenie biosystémov</t>
  </si>
  <si>
    <t>1/0733/20</t>
  </si>
  <si>
    <t>doc. Ing. Jaroslav Kováč, PhD.</t>
  </si>
  <si>
    <t>Vývoj a charakterizácia progresívnych substrátov pre povrchovo zosilnený Ramanovský rozptyl (SERS) vhodných pre environmentálne senzory</t>
  </si>
  <si>
    <t>1/0529/20</t>
  </si>
  <si>
    <t>doc. Ing. Miroslav Mikolášek, PhD.</t>
  </si>
  <si>
    <t>Výskum progresívnych heteroštruktúr pre foto-elektrochemické a optoelektronické aplikácie</t>
  </si>
  <si>
    <t>1/0554/20</t>
  </si>
  <si>
    <t>Ing. Marián Marton, PhD.</t>
  </si>
  <si>
    <t>Syntéza uhlíkových nanomateriálov z kvapalných prekurzorov</t>
  </si>
  <si>
    <t>1/0599/20</t>
  </si>
  <si>
    <t>Ing. Jozef Rodina, PhD.</t>
  </si>
  <si>
    <t>Robustná lokalizácia pre drony v priemysle 4.0</t>
  </si>
  <si>
    <t>1/0775/20</t>
  </si>
  <si>
    <t>Ing. Martin Dekan, PhD.</t>
  </si>
  <si>
    <t>Lokalizácia mobilného robota v priemyselnom prostredí</t>
  </si>
  <si>
    <t>2/0084/20</t>
  </si>
  <si>
    <t>prof. Ing. Vladimír Nečas, PhD.</t>
  </si>
  <si>
    <t>Vysokoodolné polovodičové senzory ionizujúceho žiarenia pre využitie v radiačnom prostredí</t>
  </si>
  <si>
    <t>1/0382/20</t>
  </si>
  <si>
    <t>Ing. Vladimír Kršjak, PhD.</t>
  </si>
  <si>
    <t>Mikroštrukturálna charakterizácia moderných ocelí vystavených extrémnym radiačným prostrediam</t>
  </si>
  <si>
    <t>1/0135/20</t>
  </si>
  <si>
    <t>doc. Ing. Rastislav Dosoudil, PhD.</t>
  </si>
  <si>
    <t>Keramické a flexibilné kompozitné materiály s riadenou modifikáciou ich elektromagnetických vlastností</t>
  </si>
  <si>
    <t>1/0395/20</t>
  </si>
  <si>
    <t>Ing. Jarmila Degmová, PhD.</t>
  </si>
  <si>
    <t>Konštrukčné materiály jadrových zariadení</t>
  </si>
  <si>
    <t>2/0072/20</t>
  </si>
  <si>
    <t>Ing. Eugen Antal, PhD</t>
  </si>
  <si>
    <t>Moderné metódy spracovania šifrovaných archívnych dokumentov</t>
  </si>
  <si>
    <t>1/0045/21</t>
  </si>
  <si>
    <t>prof. Ing. René Harťanský, PhD.</t>
  </si>
  <si>
    <t>Elektromagnetická kompatibilita bezdrôtových IoT zariadení</t>
  </si>
  <si>
    <t>1/0760/21</t>
  </si>
  <si>
    <t>prof. Ing. Viera Stopjaková, PhD.</t>
  </si>
  <si>
    <t>Rozvoj a implementácia zberačov energie na čipe</t>
  </si>
  <si>
    <t>1/0416/21</t>
  </si>
  <si>
    <t>prof. Ing. Justín Murín, DrSc.</t>
  </si>
  <si>
    <t>Pokročilé numerické metódy modelovania a simulácie nosníkov všeobecného prierezu vyrobených z homogénnych i funkčne gradovaných materiálov</t>
  </si>
  <si>
    <t>1/0615/21</t>
  </si>
  <si>
    <t>Tienenie rádioaktívnych materiálov v jadrových zariadeniach a v medicíne</t>
  </si>
  <si>
    <t>1/0677/21</t>
  </si>
  <si>
    <t>Ing. Anton Kuzma, PhD.</t>
  </si>
  <si>
    <t>Fotonické vláknové senzory s 3Dnanoštruktúrou na báze polymérnych materiálov</t>
  </si>
  <si>
    <t>1/0789/21</t>
  </si>
  <si>
    <t>prof. Ing. Ivan Hotový, DrSc.</t>
  </si>
  <si>
    <t>Nanoštruktúrne polovodivé materiály a ich integrácia do chemoodporových senzorov plynov a do senzorov
ťažkých kovov</t>
  </si>
  <si>
    <t>2/0055/21</t>
  </si>
  <si>
    <t>Ing. Tomáš Váry, PhD.</t>
  </si>
  <si>
    <t>Štúdium nízkomolekulových \pi-konjugovaných derivátov tiofénu vhodných ako organické polovodiče</t>
  </si>
  <si>
    <t xml:space="preserve"> -</t>
  </si>
  <si>
    <t>len aktivita</t>
  </si>
  <si>
    <t>1/0107/22</t>
  </si>
  <si>
    <t>doc. Ing. Erik Kučera, PhD.</t>
  </si>
  <si>
    <t>Moderné metódy HMI pre riadenie kyberneticko-fyzikálnych systémov</t>
  </si>
  <si>
    <t>2/0165/22</t>
  </si>
  <si>
    <t>Mgr. Martin Konôpka, PhD.</t>
  </si>
  <si>
    <t>Hľadanie optimálnych štruktúrnych a elektronických vlastností organických polovodičových vrstiev</t>
  </si>
  <si>
    <t>1/0631/22</t>
  </si>
  <si>
    <t>Ing. Marian Vojs, PhD.</t>
  </si>
  <si>
    <t>3D diamantové elektródy pre vysoko-efektívne čistenie a dezinfekciu odpadových vôd</t>
  </si>
  <si>
    <t>APVV-17-0190</t>
  </si>
  <si>
    <t>doc. Ing. Peter Drahoš, PhD.</t>
  </si>
  <si>
    <t>Vývoj autonómneho vozidla na otvorenej platforme elektromobilu</t>
  </si>
  <si>
    <t>1.8.2018-31.12.2022</t>
  </si>
  <si>
    <t>APVV-17-0116</t>
  </si>
  <si>
    <t>prof. Ing. Peter Hubinský, PhD.</t>
  </si>
  <si>
    <t>Algoritmus kolektívnej inteligencie: Interdisciplinárne štúdium swarmového správania netopierov</t>
  </si>
  <si>
    <t>Hl.rieš.: SAV</t>
  </si>
  <si>
    <t>APVV-18-0273</t>
  </si>
  <si>
    <t>doc. Ing. Andrea Šagátová, PhD.</t>
  </si>
  <si>
    <t>Radiačne odolnejší senzor pre RTG zobrazovanie vyššej kvality</t>
  </si>
  <si>
    <t>1.7.2019-30.6.2023</t>
  </si>
  <si>
    <t>APVV-18-0028</t>
  </si>
  <si>
    <t>Mgr. Marek Pípa, PhD.</t>
  </si>
  <si>
    <t>Výskum a optimalizácia konštrukcie a materiálového zloženia káblov pre náročné požiadavky prostredí koncepcie Priemysel 4.0</t>
  </si>
  <si>
    <t>Hl.rieš.: VUKI</t>
  </si>
  <si>
    <t>APVV-18-0029</t>
  </si>
  <si>
    <t>doc. Ing. Juraj Packa, PhD.</t>
  </si>
  <si>
    <t>Výskum nových polyesterových a polyesterimidových živičnatých kompozitov s cieľom zvýšenia adhézie a flexibility impregnantov</t>
  </si>
  <si>
    <t>APVV-18-0054</t>
  </si>
  <si>
    <t>Vertikálny GaN MOSFET pre výkonové spínacie aplikácie</t>
  </si>
  <si>
    <t>1.7.2019-30.6.2022</t>
  </si>
  <si>
    <t>APVV-18-0211</t>
  </si>
  <si>
    <t>AMF: Zobrazovanie, manipulácia, simulácia na atomárnej škále</t>
  </si>
  <si>
    <t>APVV-18-0243</t>
  </si>
  <si>
    <t>Výskum radiačne odolných polovodičových detektorov pre jadrovú energetiku</t>
  </si>
  <si>
    <t>1.7.2019-31.12.2022</t>
  </si>
  <si>
    <t>APVV-18-0550</t>
  </si>
  <si>
    <t>prof. Ing. Daniel Donoval, DrSc.</t>
  </si>
  <si>
    <t>Tlačené senzorické prvky pre monitorovanie ľudského zdravia pomocou internetu vecí</t>
  </si>
  <si>
    <t>Hl.rieš.: POWERTEC</t>
  </si>
  <si>
    <t>DS-FR-19-0014</t>
  </si>
  <si>
    <t>Ing. Branislav Vrban, PhD.</t>
  </si>
  <si>
    <t xml:space="preserve">Experimentálne a výpočtové štúdie tieniacich vlastností materiálov využívaných v radiačnej ochrane </t>
  </si>
  <si>
    <t>1.3.2020-31.12.2022</t>
  </si>
  <si>
    <t>APVV-19-0220</t>
  </si>
  <si>
    <t>prof. Ing. Pavol Zajac, PhD.</t>
  </si>
  <si>
    <t>Ontologická reprezentácia pre bezpečnosť informačných systémov</t>
  </si>
  <si>
    <t>1.7.2020-30.6.2024</t>
  </si>
  <si>
    <t>APVV-19-0392</t>
  </si>
  <si>
    <t>Rozvoj zberačov energie na čipe pre energeticky-autonómne elektronické systémy</t>
  </si>
  <si>
    <t>1.7.2020-31.12.2023</t>
  </si>
  <si>
    <t>APVV-19-0406</t>
  </si>
  <si>
    <t>Výskum a vývoj senzorov a aktuátorov vyrobených z polymérnych monofilov</t>
  </si>
  <si>
    <t>1.7.2020-30.6.2023</t>
  </si>
  <si>
    <t>APVV-19-0436</t>
  </si>
  <si>
    <t>prof. Ing. Peter Farkaš, DrSc.</t>
  </si>
  <si>
    <t>Nové informačné a komunikačné technológie pre budúcu informačnú infraštruktúru</t>
  </si>
  <si>
    <t>APVV-19-0049</t>
  </si>
  <si>
    <t>prof. Ing. Vladimír Šály, PhD.</t>
  </si>
  <si>
    <t>Výskum starnutia elektroizolačných systémov, zmeny životnosti používaných materiálov po zavedení nových EÚ regulácií (RoHS, REACH)</t>
  </si>
  <si>
    <t>APVV-20-0010</t>
  </si>
  <si>
    <t>Výskum vplyvu hélia na radiačné krehnutie modelových zliatin</t>
  </si>
  <si>
    <t>1.7.2021-30.6.2025</t>
  </si>
  <si>
    <t>APVV-20-0042</t>
  </si>
  <si>
    <t>Mikroelektromechanické senzory s rádiofrekvenčným prenosom</t>
  </si>
  <si>
    <t>APVV-20-0157</t>
  </si>
  <si>
    <t>prof. Ing. František Janíček, PhD.</t>
  </si>
  <si>
    <t>Efektívne prepojenie energetických systémov miest pomocou pokročilých otvorených technológii</t>
  </si>
  <si>
    <t>1.7.2021-31.12.2024</t>
  </si>
  <si>
    <t>APVV-20-0300</t>
  </si>
  <si>
    <t>Tieniace vlastnosti materiálov využívaných v radiačnej ochrane</t>
  </si>
  <si>
    <t xml:space="preserve">APVV-20-0310 </t>
  </si>
  <si>
    <t>prof. Ing. Martin Weis, DrSc.</t>
  </si>
  <si>
    <t>Výskum a vývoj pokročilých organických materiálov a štruktúr pre prípravu senzorov plynov pomocou technológie inkjet tlače</t>
  </si>
  <si>
    <t>1.8.2021-30.6.2024</t>
  </si>
  <si>
    <t>APVV-20-0437</t>
  </si>
  <si>
    <t>Fotonické labortórium na čipe: výskum a vývoj platformy plazmonického senzora pre okamžitú detekciu zložiek v roztokoch</t>
  </si>
  <si>
    <t>APVV-20-0111</t>
  </si>
  <si>
    <t>Pokročilé lítiové batérie s dlhou životnosťou</t>
  </si>
  <si>
    <t>Hl. SAV, FEI je spolurieš. s CND STU</t>
  </si>
  <si>
    <t>APVV-20-0220</t>
  </si>
  <si>
    <t>Moderné elektronické súčiastky na báze ultraširokopásmového polovodiča Ga2O3 pre budúce vysokonapäťové aplikácie</t>
  </si>
  <si>
    <t>Hl. SAV, FEI je spolurieš. s MTF STU</t>
  </si>
  <si>
    <t xml:space="preserve">APVV-20-0266 </t>
  </si>
  <si>
    <t>Aplikácia moderných výkonových tranzistorov na báze široko pásmových polovodičov a analýza ich spoľahlivosť</t>
  </si>
  <si>
    <t>Hl.rieš.: NanoDesign</t>
  </si>
  <si>
    <t>APVV-21-0125</t>
  </si>
  <si>
    <t>Experimentálna platforma pre digitálne technológie Industry 4.0</t>
  </si>
  <si>
    <t>1.7.2022-30.6.2026</t>
  </si>
  <si>
    <t>APVV-21-0278</t>
  </si>
  <si>
    <t xml:space="preserve">prof. Ing. Ivan Hotový, DrSc. </t>
  </si>
  <si>
    <t>Nanoštrukturované tenkovrstvové materiály vyznačujúce sa slabými väzbovými interakciami pre elektronické a senzorické aplikácie</t>
  </si>
  <si>
    <t>APVV-21-0352</t>
  </si>
  <si>
    <t>prof. Ing. František Duchoň, PhD.</t>
  </si>
  <si>
    <t>Navigačný stack pre autonómne drony v priemyselnom prostredí</t>
  </si>
  <si>
    <t>1.7.2022-30.6.2024</t>
  </si>
  <si>
    <t>APVV-21-0365</t>
  </si>
  <si>
    <t>Ing. Martin Florovič, PhD.</t>
  </si>
  <si>
    <t>Moderné nanomembránové heteroštruktúry na báze GaAs pre vysoko produktívne vysokofrekvenčné prvky</t>
  </si>
  <si>
    <t>1.7.2022-30.6.2025</t>
  </si>
  <si>
    <t>APVV-21-0509</t>
  </si>
  <si>
    <t>Diagnostický telemedicínsky systém pre automatizované vyhodnocovanie krvného tlaku s využitím miniatúrnych IoT zariadení a neurónových sietí</t>
  </si>
  <si>
    <t>APVV-21-0170</t>
  </si>
  <si>
    <t>Ing. Jakub Lüley, PhD.</t>
  </si>
  <si>
    <t>Rozšírenie národného etalónu v kľúčovej oblasti pre hospodárstvo SR</t>
  </si>
  <si>
    <t>1.7.2022-31.12.2024</t>
  </si>
  <si>
    <t>Hl.rieš.: SMU</t>
  </si>
  <si>
    <t>APVV-21-0231</t>
  </si>
  <si>
    <t>Tranzistory na báze 2D kovových chalkogenidov pripravených teplom</t>
  </si>
  <si>
    <t>APVV-21-0272</t>
  </si>
  <si>
    <t>Štúdium elektrónových vlastností 2D materiálov ultra presnými metódami kvantového Monte Carla</t>
  </si>
  <si>
    <t>MVP</t>
  </si>
  <si>
    <t>Ing. Peter Ondrejka</t>
  </si>
  <si>
    <t>Príprava a charakterizácia superkapacitorov s vysokou energetickou hustotou na báze disulfidov kovov.</t>
  </si>
  <si>
    <t>1.4.2021-31.3.2022</t>
  </si>
  <si>
    <t>Ing. Jakub Matišák</t>
  </si>
  <si>
    <t>Platforma pre online laboratórium na riadenie mechatronických systémov</t>
  </si>
  <si>
    <t>Ing. Filip Žemla</t>
  </si>
  <si>
    <t>Zber dát PLC zariadení s využitím cloud computingu</t>
  </si>
  <si>
    <t>Ing. Boris Nerušil</t>
  </si>
  <si>
    <t>Mobilné pracovisko pre detekciu dysgrafie</t>
  </si>
  <si>
    <t>Ing. Martin Ziman</t>
  </si>
  <si>
    <t>Návrh fotonických a plazmonických štruktúr s využitím SiON</t>
  </si>
  <si>
    <t>Ing. Michal Šnírer</t>
  </si>
  <si>
    <t>Nodalizácia modelovania aktívnej zóny pre stanovenie hustoty toku neutrónov v mimo-zónovej oblasti reaktora VVER-440/V-213</t>
  </si>
  <si>
    <t>Ing. Martin Feiler</t>
  </si>
  <si>
    <t>Návrh vláknových senzorov na báze 3D fotonických štruktúr</t>
  </si>
  <si>
    <t>Ing. Tomáš Vincze</t>
  </si>
  <si>
    <t>Vývoj sol-gel technológie prípravy tenko-vrstvových tranzistorov na báze oxidov medi a ich aplikácia v plynových senzoroch</t>
  </si>
  <si>
    <t>Ing. Lenka Hrušková</t>
  </si>
  <si>
    <t>Pokročilá automatizovaná analýza magnetických parametrov v reálnom čase – aparatúra na nedeštruktívne testovanie</t>
  </si>
  <si>
    <t>Ing. Jozef Bendík, PhD.</t>
  </si>
  <si>
    <t>Impakt malej fotovoltickej výroby v distribučných sieťach</t>
  </si>
  <si>
    <t>Ing. Matej Cenký, PhD.</t>
  </si>
  <si>
    <t>Modelovanie správania spotrebiteľov vlastniacich elektromobil v podmienkach Slovenskej republiky</t>
  </si>
  <si>
    <t>Ing. Dominik Janecký</t>
  </si>
  <si>
    <t>Použitie zmiešanej reality ako terapeutického nástroja zvládania fóbie</t>
  </si>
  <si>
    <t>1.10.2022-30.9.2023</t>
  </si>
  <si>
    <t>Ing. Michal Pifko</t>
  </si>
  <si>
    <t>Mikroelektródové polia tvarované laserovou abláciou na báze bórom dopovaného diamantu pre elektrochemické senzory</t>
  </si>
  <si>
    <t>Ing. Matej Matuš</t>
  </si>
  <si>
    <t>Štúdium emisných a záchytných procesov v moderných tranzistorových štruktúrach pre vysokofrekvenčné a výkonové aplikácie</t>
  </si>
  <si>
    <t>Sprístupnenie dát PLC zariadení na lokálnej a cloudovej sieti s využitím lokálneho servera</t>
  </si>
  <si>
    <t>Ing. Jakub Krchnák</t>
  </si>
  <si>
    <t>Zariadenie pre meranie veľkých anténnych systémov</t>
  </si>
  <si>
    <t>Ing. Andrej Novák</t>
  </si>
  <si>
    <t>Inovácia dátovej analýzy Timepix3 detektorov s novými radiačne odolnými senzormi</t>
  </si>
  <si>
    <t>Ing. Ján Šefčík</t>
  </si>
  <si>
    <t>Automatický balančný mechatronický systém</t>
  </si>
  <si>
    <t xml:space="preserve">Ing. Michal Hausner </t>
  </si>
  <si>
    <t>Optimalizácia procesu výroby a charakterizácie moderných vlnovodných štruktúr a prvkov</t>
  </si>
  <si>
    <t>Ing. Karol Hilko</t>
  </si>
  <si>
    <t>Meracia hlavica na snímanie Barkhausenovho šumu</t>
  </si>
  <si>
    <t xml:space="preserve">Ing. Vratislav Režo </t>
  </si>
  <si>
    <t>Preplachová stanica pre tlačiarenské hlavy Fujifilm Dimatix DMP-2850</t>
  </si>
  <si>
    <t>Ing. Adam Gavula</t>
  </si>
  <si>
    <t>Návrh algoritmu na potlačenie kmitov podvozku mobilného robota</t>
  </si>
  <si>
    <t>Vývoj plynového senzora na báze oxidov medi pripravené pomocou technológie sol-gel</t>
  </si>
  <si>
    <t>Vendula Filová</t>
  </si>
  <si>
    <t>Vývoj metodiky detekce rychlých neutronů pomocí detektorů latentních stop</t>
  </si>
  <si>
    <t>Ing. Lenka Hašková</t>
  </si>
  <si>
    <t xml:space="preserve">Pokročilá automatizovaná analýza magnetických parametrov v reálnom čase - aparatúra na nedeštruktívne testovanie; pokračovanie </t>
  </si>
  <si>
    <t>Mansi Bhatnagar</t>
  </si>
  <si>
    <t>Smart Grid Power Adaptive System by Hybridizing Meta- Heuristic Optimization Techniques</t>
  </si>
  <si>
    <t>Ing. Michal Sobota</t>
  </si>
  <si>
    <t xml:space="preserve">Štúdium stability organických elektrochemických tranzistorov </t>
  </si>
  <si>
    <t>Vivek Dwivedi</t>
  </si>
  <si>
    <t>Design and Development of an Adaptive Camera System for Virtual Teleport</t>
  </si>
  <si>
    <t>Exceletný MVP</t>
  </si>
  <si>
    <t>Grantová schéma na podporu excelentných tímov mladých výskumníkov</t>
  </si>
  <si>
    <t>Ing. Behúl Miroslav, PhD.</t>
  </si>
  <si>
    <t>Fotoaktívne materiály pre detekciu a vysokoúčinné odstraňovanie vírusov, baktériíí a mikropolutantov</t>
  </si>
  <si>
    <t>1.9.2020-31.8.2022</t>
  </si>
  <si>
    <t xml:space="preserve">Ing. Juraj Nevřela, PhD. </t>
  </si>
  <si>
    <t>Progresívny senzorický systém vyhodnocovania teploty ľudského tela na báze moderných organických materiálov v reálnom čase</t>
  </si>
  <si>
    <t>1.9.2021-31.8.2023</t>
  </si>
  <si>
    <t xml:space="preserve">Ing. Marek Čorňák </t>
  </si>
  <si>
    <t>Komplexné Kolaboratívne HRI pracovisko</t>
  </si>
  <si>
    <t>1.12.2022-30.11.2024</t>
  </si>
  <si>
    <t>Nadácia TB</t>
  </si>
  <si>
    <t>2021digvs006</t>
  </si>
  <si>
    <t>Ing. Michal Mičjan, PhD.</t>
  </si>
  <si>
    <t>Systém na monitorovanie kvality ovzdušia na školách a univerzitách</t>
  </si>
  <si>
    <t>1.9.2021-30.6.2022</t>
  </si>
  <si>
    <t>2021digvs010</t>
  </si>
  <si>
    <t>doc. Ing. Oto Haffner, PhD.</t>
  </si>
  <si>
    <t>Ovládanie vesmírneho rovera pomocou motion-capture obleku</t>
  </si>
  <si>
    <t>2021digvs015</t>
  </si>
  <si>
    <t>Bc. Ján Briežnik</t>
  </si>
  <si>
    <t>Lokalizácia a riadenie po trajektórii autonómneho systému segway</t>
  </si>
  <si>
    <t>2021digvs016</t>
  </si>
  <si>
    <t>doc. Ing. Radoslav Vargic, PhD.</t>
  </si>
  <si>
    <t>Virtuálny teleport</t>
  </si>
  <si>
    <t>2021digvs003</t>
  </si>
  <si>
    <t>Inteligentný zberač energie z elektrických vedení</t>
  </si>
  <si>
    <t>2022digVS008</t>
  </si>
  <si>
    <t>Ing. Ladislav Körösi, PhD.</t>
  </si>
  <si>
    <t>Umelá inteligencia v priemyselných riadiacich systémoch</t>
  </si>
  <si>
    <t>1.9.2022-30.6.2023</t>
  </si>
  <si>
    <t>2022digVS016</t>
  </si>
  <si>
    <t>doc. Ing. Katarína Žáková, PhD.</t>
  </si>
  <si>
    <t xml:space="preserve">Digitalizácia a vizualizácia objektov v mechatronike </t>
  </si>
  <si>
    <t>2022VZDinst025</t>
  </si>
  <si>
    <t>Ing. Branislav Korenko, PhD.</t>
  </si>
  <si>
    <t>Laboratórium optoelektroniky - pokročilé technológie</t>
  </si>
  <si>
    <t>1.12.2022-30.11.2023</t>
  </si>
  <si>
    <t>Špičkový vedecký tím</t>
  </si>
  <si>
    <t xml:space="preserve">Inovatívne materiály, technológie a štruktúry pre progresívne mikro/nano-elektronické a fotonické prvky a systémy </t>
  </si>
  <si>
    <t>1.1.2022-31.12.2022</t>
  </si>
  <si>
    <t>Nadácia Pontis</t>
  </si>
  <si>
    <t>NFSEPS21_002</t>
  </si>
  <si>
    <t>prof. Ing. Anton Beláň, PhD.</t>
  </si>
  <si>
    <t>Výskum možnosti využitia veľkokapacitných batériových úložísk v rámci elektrizačnej sústavy Slovenskej republiky</t>
  </si>
  <si>
    <t>10.2.2022-30.9.2022</t>
  </si>
  <si>
    <t>NFSEPS22_006</t>
  </si>
  <si>
    <t>Komplexná obnova Laboratória vysokých napätí na Ilkovičovej 3, FEI STU Bratislava</t>
  </si>
  <si>
    <t>24.3.2022-30.09.2022</t>
  </si>
  <si>
    <t>NFSEPS22_003</t>
  </si>
  <si>
    <t>Technické zabezpečenie pedagogickej a výskumnej činnosti Laboratória vysokých napätí ÚEAE FEI STU</t>
  </si>
  <si>
    <t>10.4.2022-30.9.2022</t>
  </si>
  <si>
    <t>NFSEPS22_019</t>
  </si>
  <si>
    <t>Elektroenergetika od mladých pre mladých</t>
  </si>
  <si>
    <t>1.12.2022-30.4.2023</t>
  </si>
  <si>
    <t>NFSEPS22_021</t>
  </si>
  <si>
    <t>Modernizácia a obnova technologického vybavenia laboratórií</t>
  </si>
  <si>
    <t>1.12.2022-30.9.2023</t>
  </si>
  <si>
    <t>Enics Slovakia s.r.o.</t>
  </si>
  <si>
    <t>Obj. 28285.2</t>
  </si>
  <si>
    <t>Zmluvný výskum v oblasti analýzy návrhnutých dosiek plošných spojov, skúmanie poruchovosti systému a identifikovanie príčin poruchovosti. Návrh modifikácii systému smerom k odstráneniu poruchy.</t>
  </si>
  <si>
    <t>Univerzita Pardubice</t>
  </si>
  <si>
    <t>Obj. 2230330085</t>
  </si>
  <si>
    <t>Bórom dopované diamantové elektródy s aktívnou plochou fi=3mm na Al2O3 substráte</t>
  </si>
  <si>
    <t>Activair s.r.o.</t>
  </si>
  <si>
    <t>Obj. OBV0393/2022</t>
  </si>
  <si>
    <t>Odborné poradenstvo pre vyvíjaný koncept ALI</t>
  </si>
  <si>
    <t>Obj. 2230330173</t>
  </si>
  <si>
    <t>Obj. 2230350193</t>
  </si>
  <si>
    <t>Metrohm Česká republika s.r.o.</t>
  </si>
  <si>
    <t>Obj. 2022_08_03</t>
  </si>
  <si>
    <t>Biofyzikální ústav AV ČR, v. v. i.</t>
  </si>
  <si>
    <t>Obj. OBJ/2313/0105/22</t>
  </si>
  <si>
    <t>Služby technologických platforiem spočívajúcich v optimalizácií designu špeciálnych tlačených senzorov dokifikovaných vrstiev bórom dopovaného diamantu pre detekciu kvartených štruktúr DNA</t>
  </si>
  <si>
    <t>Centrum pre vedu a výskum, s.r.o.</t>
  </si>
  <si>
    <t>Obj. 2022015</t>
  </si>
  <si>
    <t>prof. Ing. Vladimír Slugeň, DrSc.</t>
  </si>
  <si>
    <t>Literárna rešerš problematiky starnutia a zmien materiálových vlastností ťažkého betónu na základe domácich i zahraničných zdrojov, analýza prvkového zloženia vybraných vzoriek z JE EMO12 pomocou hmotnostnej sprektrometrie, simulácia radiačného starnutia betónových vzoriek odobraných zo šachty reaktora JE EMO pomocou kódu MCNP, aplikácie gamaspektroskopickyých analýz na stanovenie skutočných nuklidových vektorov vo vybraných vzorkách, vyhodnotenie jednotlivých experimentálnych analýz a vypracovanie záverečnej správy</t>
  </si>
  <si>
    <t>313011ASX4</t>
  </si>
  <si>
    <t xml:space="preserve">doc. Ing. Martin Donoval, PhD. </t>
  </si>
  <si>
    <t>Výskum a vývoj telemedicínskeho systému na podporu monitorovania možného šírenia ochorenia COVID-19 s cieľom rozvoja analytických nástrojov slúžiacich na znižovanie rizika nákazy</t>
  </si>
  <si>
    <t>3/2021-6/2023</t>
  </si>
  <si>
    <t>Zálohová platba + Priebežné platby</t>
  </si>
  <si>
    <t>313011ASY8</t>
  </si>
  <si>
    <t>Výskum a rozvoj telemedicínskych riešení na podporu boja proti pandémii vyvolanej ochorením COVID-19 a znižovaní jej negatívnych následkov monitorovaním zdravotného stavu ľudí za účelom eliminácie rizika nákazy u rizikových skupín obyvateľstva.</t>
  </si>
  <si>
    <t>1/2021-6/2023</t>
  </si>
  <si>
    <t>SO MIRRI SR</t>
  </si>
  <si>
    <t>311071AHQ3</t>
  </si>
  <si>
    <t>Univerzálny telemedicínsky systém pre ambulantný manažment kardiovaskulárnych ochorení</t>
  </si>
  <si>
    <t>02/2022-09/2023</t>
  </si>
  <si>
    <t>313011U413</t>
  </si>
  <si>
    <t>prof. Ing. Vladimír Slugeň, PhD.</t>
  </si>
  <si>
    <t>Predchádzanie prostredím urýchlenému praskaniu prostredníctvom optimalizácie povrchov</t>
  </si>
  <si>
    <t>3/2019 - 3/2023</t>
  </si>
  <si>
    <t>Ministerstvo hospodárstva SR</t>
  </si>
  <si>
    <t>313012P386</t>
  </si>
  <si>
    <t xml:space="preserve">prof. Ing. Fantišek Duchoň, PhD. </t>
  </si>
  <si>
    <t>Robotické pracovisko pre inteligentné zváranie maloobjemovej výroby (IZVAR)</t>
  </si>
  <si>
    <t>2/2019 - 12/2021</t>
  </si>
  <si>
    <t>Zálohová platba (priebežne sa zúčtováva)</t>
  </si>
  <si>
    <t>313011ATR9</t>
  </si>
  <si>
    <t>Výskum a vývoj využiteľnosti autonómnych lietajúcich prostriedkov v boji proti pandémii spôsobenej COVID-19</t>
  </si>
  <si>
    <t>9/2020-6/2023</t>
  </si>
  <si>
    <t>Z toho 150 000,00 Zálohová platba (priebežne sa zúčtováva)</t>
  </si>
  <si>
    <t>313011ASS8</t>
  </si>
  <si>
    <t>Strategický výskum v oblasti SMART monitoringu, liečby a preventívnej ochrany pred koronavírusom (SARS-CoV-2)</t>
  </si>
  <si>
    <t>01/2021-6/2023</t>
  </si>
  <si>
    <t xml:space="preserve">
313012S686</t>
  </si>
  <si>
    <t xml:space="preserve">
Digitalizácia robotizovaného pracoviska zvárania (DIROZ)</t>
  </si>
  <si>
    <t>01/2022-12/2023</t>
  </si>
  <si>
    <t>313011BUH7</t>
  </si>
  <si>
    <t>Výskum fyzikálnych, technických a materiálových aspektov vysokoteplotných reaktorov s potenciálom výroby vodíka</t>
  </si>
  <si>
    <t>313021W404</t>
  </si>
  <si>
    <t xml:space="preserve">prof. Ing. Farntišek Janíček, PhD. </t>
  </si>
  <si>
    <t>Medzinárodné centrum excelentnosti pre výskum inteligentných a bezpečných informačno-komunikačných technológií a systémov – II. etapa</t>
  </si>
  <si>
    <t>11/2019 - 6/2023</t>
  </si>
  <si>
    <t>spolu s FIIT (suma prináleží FEI)</t>
  </si>
  <si>
    <t>MIRRI SR</t>
  </si>
  <si>
    <t>304011Y497</t>
  </si>
  <si>
    <t>Optovláknové senzory s fotonickými prvkami pre inovatívne aplikácie</t>
  </si>
  <si>
    <t>1.11/2020-31.01/2023</t>
  </si>
  <si>
    <t>Ministerstvo školstva, vedy, výskumu a športu SR</t>
  </si>
  <si>
    <t>Advancing University Capacity and Competence in Research, Development and Innovation</t>
  </si>
  <si>
    <t>1.9/2019-31.12/2023</t>
  </si>
  <si>
    <t>313011BWX3</t>
  </si>
  <si>
    <t>Podpora výskumno-vývojových kapacít zameraných na digitálnu transformáciu klinických a laboratórnych postupov pri poskytovaní zdravotnej starostlivosti</t>
  </si>
  <si>
    <t>1.9/2019-31.12.2023</t>
  </si>
  <si>
    <t>313021W479</t>
  </si>
  <si>
    <t>Výskumné centrum pre analýzu a ochranu dát - II. Etapa</t>
  </si>
  <si>
    <t>1.1/2017-31.06/2023</t>
  </si>
  <si>
    <t>EIT</t>
  </si>
  <si>
    <t>Ing. Richard Balogh, PhD.</t>
  </si>
  <si>
    <t>EIT Manufacturing - InMas 2020/2021</t>
  </si>
  <si>
    <t>1.1/2020-31.12/2022</t>
  </si>
  <si>
    <t>To support the transformation of existing SME´s, Tie 1 &amp; Tier 2´s into volume automotive composite material suppliers</t>
  </si>
  <si>
    <t>1.1/2021-31.12/2021</t>
  </si>
  <si>
    <t>20037/21018/22137/23090</t>
  </si>
  <si>
    <t>Shaping the Next Generation of manufacturing professionals I-IV</t>
  </si>
  <si>
    <t>1.1/2020-12/2023</t>
  </si>
  <si>
    <t>EIT Manufacturing - InMas 2022</t>
  </si>
  <si>
    <t>H2020 EU</t>
  </si>
  <si>
    <t>H2020/783274 - ECSEL-RIA</t>
  </si>
  <si>
    <t>01.06.2018 - 31.05.2021</t>
  </si>
  <si>
    <t>predĺženie do 30.05. 2022</t>
  </si>
  <si>
    <t>MŠVVaŠR</t>
  </si>
  <si>
    <t>H2020/783158 - ECSEL-IA</t>
  </si>
  <si>
    <t xml:space="preserve">Ing. Aleš Chvála, PhD. </t>
  </si>
  <si>
    <t>01.11.2018 - 30.04.2022</t>
  </si>
  <si>
    <t>predĺženie do 30.04. 2023, dofinancovanie</t>
  </si>
  <si>
    <t>predĺženie do 30.04. 2023</t>
  </si>
  <si>
    <t>H2020-Euratom-1.2.</t>
  </si>
  <si>
    <t>847593 - COFUND-EJP</t>
  </si>
  <si>
    <t>EURAD - European Joint Programme on Radioactive Waste Management</t>
  </si>
  <si>
    <t>1.6.2019-30.05.2024</t>
  </si>
  <si>
    <t>824964 - DIH2</t>
  </si>
  <si>
    <t xml:space="preserve">DIH2 - A Pan#European Network of Robotics DIHs for Agile Production </t>
  </si>
  <si>
    <t>01.01.2019-31.12.2022</t>
  </si>
  <si>
    <t>na FEI STU len aktivita, riešiteľ projektu NCR</t>
  </si>
  <si>
    <t>H2020/826392 - ECSEL - RIA</t>
  </si>
  <si>
    <t>UltimateGaN - Research for GaN technologies, devices, packages and applications to address the challenges of the future GaN roadmap</t>
  </si>
  <si>
    <t>1.5.2019-31.10. 2022</t>
  </si>
  <si>
    <t xml:space="preserve">dofinancovanie </t>
  </si>
  <si>
    <t>H2020-Euratom-1.8.</t>
  </si>
  <si>
    <t>H2020/847555-NFRP-2018-7 CSA</t>
  </si>
  <si>
    <t xml:space="preserve">doc. Ing. Ján Haščík, PhD. </t>
  </si>
  <si>
    <t>ENEEP - European Nuclear Experimental Educational Platform</t>
  </si>
  <si>
    <t>01.06.2019-31.05.2022</t>
  </si>
  <si>
    <t>FP7</t>
  </si>
  <si>
    <t xml:space="preserve">ENEN RU II - Strengthening of Cooperation and Exchange for Nuclear Education and Training between the EU and the Russian Federation </t>
  </si>
  <si>
    <t>2014-2017 -</t>
  </si>
  <si>
    <t xml:space="preserve">pokračuje ako členstvo </t>
  </si>
  <si>
    <t>H2020/826417 - ECSEL - IA</t>
  </si>
  <si>
    <t xml:space="preserve">Power2Power - Providing next-generation Silicon - based power solutions in transport and machinery for significant decarbonisation in the next decade </t>
  </si>
  <si>
    <t>1.6.2019 - 30.5. 2022</t>
  </si>
  <si>
    <t>NATO</t>
  </si>
  <si>
    <t>SPS G5448</t>
  </si>
  <si>
    <t xml:space="preserve">prof. Ing. Otokar Grošek, PhD. </t>
  </si>
  <si>
    <t>Secure Communication in the Quantum Era</t>
  </si>
  <si>
    <t>01.04.2018 - 30.07.2022</t>
  </si>
  <si>
    <t>presun FP</t>
  </si>
  <si>
    <t>H 2020 EU</t>
  </si>
  <si>
    <t>H2020/876659</t>
  </si>
  <si>
    <t>iREL40 - Intelligent Reliability 4.0</t>
  </si>
  <si>
    <t>01.05.2020 - 30.04.2023</t>
  </si>
  <si>
    <t>Progresuss - Highly efficient and trustworthy electronics, components and systems for the next generation energy supply infrastructure</t>
  </si>
  <si>
    <t>01.04.2020-31.03.2023</t>
  </si>
  <si>
    <t>H2020/945234</t>
  </si>
  <si>
    <t xml:space="preserve">Ing. Jarmila Degmová, PhD. </t>
  </si>
  <si>
    <t xml:space="preserve">ECC - SMART - Joint European Canadian Chinese Development of Small Modular Reactor Technology </t>
  </si>
  <si>
    <t>01.09.2020-31.08.2024</t>
  </si>
  <si>
    <t>H2020/900014</t>
  </si>
  <si>
    <t xml:space="preserve">Fractesuss -  Fracture mechanics testing of irradiated RPV steels by means of sub-sized specimens </t>
  </si>
  <si>
    <t>01.10.2020-30.09.2024</t>
  </si>
  <si>
    <t>H2020/945272</t>
  </si>
  <si>
    <t>STRUMAT LTO - Structural Materials Research for safe Long Term Operation of LWR NPPs</t>
  </si>
  <si>
    <t>H2020/945041</t>
  </si>
  <si>
    <t>SafeG - Safety of GFR Trough Innovative Materials, technologies and processes</t>
  </si>
  <si>
    <t>IAEA</t>
  </si>
  <si>
    <t>CODE - F23034</t>
  </si>
  <si>
    <t>IAEA - Radiation Technologies for Treatment of Emerging Organic Pollutants</t>
  </si>
  <si>
    <t>07/2020-12/2023</t>
  </si>
  <si>
    <t>H2020/952176</t>
  </si>
  <si>
    <t>DIH WORLD - Accelerating deployment and matureness of DIHs for the benefit of Digitisation of European SMEs</t>
  </si>
  <si>
    <t>H2020/952911</t>
  </si>
  <si>
    <t xml:space="preserve">BOOSTER - Boost of Organic Solar Technology for European Radiance </t>
  </si>
  <si>
    <t>01.09.2020 - 31.08.2024</t>
  </si>
  <si>
    <t>H2020/101007281</t>
  </si>
  <si>
    <t>HiEFFICIENT - Highly EFFICIENT and reliable electric drivetrains based on modular, intelligent and highly integrated wide band gap power electronics modules</t>
  </si>
  <si>
    <t>01.05. 2021 - 30.04. 2024</t>
  </si>
  <si>
    <t>H2020/ 101004730</t>
  </si>
  <si>
    <t>I.FAST - Innovation Fostering in Accelerator Science and Technology</t>
  </si>
  <si>
    <t>01.05.2021 - 30.04. 2025</t>
  </si>
  <si>
    <t>EURATOM2027</t>
  </si>
  <si>
    <t>Ing. Jakub Luley, PhD.</t>
  </si>
  <si>
    <t>OFFERR-eurOpean platForm For accEssing nucleaR R&amp;d facilities</t>
  </si>
  <si>
    <t>01.09.2022 - 31.08. 2026</t>
  </si>
  <si>
    <t>INNUMAT-Innovative Structural Materials for Fission and Fusion</t>
  </si>
  <si>
    <t>DELISA-LTO: DEscription of the extended LIfetime and its influence on the SAfety operation and construction materials performance – Long Term Operation with no compromises in the safety</t>
  </si>
  <si>
    <t>01.06. 2022-31.05. 2026</t>
  </si>
  <si>
    <t>10% prevod spoluriešiteľovi MTF</t>
  </si>
  <si>
    <t xml:space="preserve">doc. Ing. Branislav Vrban, PhD. </t>
  </si>
  <si>
    <t>ESFR SIMPLE-European Sodium Fast Reactor</t>
  </si>
  <si>
    <t>01.10.2022-30.09. 2026</t>
  </si>
  <si>
    <t xml:space="preserve">Ing. Štefan Čerba, PhD. </t>
  </si>
  <si>
    <t xml:space="preserve">ENEN2Plus -Building European Nuclear Competence trough continuous Advanced and Structured Education and Training </t>
  </si>
  <si>
    <t>NetEURATOM- Establishment of a Network providing improved professionalised servises and support to Euratom National Contact Points and programme applicants</t>
  </si>
  <si>
    <t>01.06. 2022-31.05. 2027</t>
  </si>
  <si>
    <r>
      <t>5G_GaN2</t>
    </r>
    <r>
      <rPr>
        <b/>
        <sz val="10"/>
        <rFont val="Times New Roman"/>
        <family val="1"/>
        <charset val="238"/>
      </rPr>
      <t xml:space="preserve"> - </t>
    </r>
    <r>
      <rPr>
        <sz val="10"/>
        <rFont val="Times New Roman"/>
        <family val="1"/>
        <charset val="238"/>
      </rPr>
      <t>Advanced RF Transceivers for 5G base stations based on GaN Technology</t>
    </r>
  </si>
  <si>
    <r>
      <rPr>
        <sz val="10"/>
        <rFont val="Times New Roman"/>
        <family val="1"/>
        <charset val="238"/>
      </rPr>
      <t>REACTION</t>
    </r>
    <r>
      <rPr>
        <b/>
        <sz val="10"/>
        <rFont val="Times New Roman"/>
        <family val="1"/>
        <charset val="238"/>
      </rPr>
      <t xml:space="preserve"> -</t>
    </r>
    <r>
      <rPr>
        <sz val="10"/>
        <rFont val="Times New Roman"/>
        <family val="1"/>
        <charset val="238"/>
      </rPr>
      <t xml:space="preserve"> first and euRopEAn siC eigTh Inches pilOt liNe</t>
    </r>
  </si>
  <si>
    <t>FEI</t>
  </si>
  <si>
    <t>016STU-4/2020</t>
  </si>
  <si>
    <t>prof. Ing. Danica Rosinová, PhD.</t>
  </si>
  <si>
    <t>Virtuálna a zmiešaná realita vo výučbe pre Industry 4.0</t>
  </si>
  <si>
    <t>011STU-4/2020</t>
  </si>
  <si>
    <t>prof. Ing. Vladimír Kutiš, PhD.</t>
  </si>
  <si>
    <t>Laboratórium smart štruktúr a dynamiky</t>
  </si>
  <si>
    <t>025STU-4/2020</t>
  </si>
  <si>
    <t>prof. Ing. Július Cirák, CSc.</t>
  </si>
  <si>
    <t>Kooperačné vzdelávanie v nanotechnológiách a nanovedách</t>
  </si>
  <si>
    <t>039STU-4/2021</t>
  </si>
  <si>
    <t>Digitálne technológie pre Industry 4.0 testbed</t>
  </si>
  <si>
    <t>030STU-4/2021</t>
  </si>
  <si>
    <t>Budovanie laboratória mechatroniky na báze smart technológií</t>
  </si>
  <si>
    <t>034STU-4/2021</t>
  </si>
  <si>
    <t>doc. Ing. Rastislav Róka, PhD.</t>
  </si>
  <si>
    <t>Použitie progresívnych foriem vzdelávania pri príprave nových vzdelávacích programov v oblasti optických bezdrôtových technológií</t>
  </si>
  <si>
    <t>015STU-4/2021</t>
  </si>
  <si>
    <t>prof. Ing. Gregor Rozinaj, PhD.</t>
  </si>
  <si>
    <t>MonEd - Moderné trendy a nové technológie online vzdelávania v IKT študijných programoch v Európskom vzdelávacom priestore</t>
  </si>
  <si>
    <t>006STU-4/2022</t>
  </si>
  <si>
    <t>doc. Ing. Peter Bokes, PhD.</t>
  </si>
  <si>
    <t>Digitálna podpora predmetov fyzikálneho inžinierstva</t>
  </si>
  <si>
    <t>028STU-4/2022</t>
  </si>
  <si>
    <t>Riadenie mobilných robotov</t>
  </si>
  <si>
    <t>SK-PL-21-0041</t>
  </si>
  <si>
    <t xml:space="preserve">prof. Ing. Ľubica Stuchlíková, PhD.  </t>
  </si>
  <si>
    <t>Kľúčové technológie pre progresívne elektronické a optoelektronické štruktúry a prvky</t>
  </si>
  <si>
    <t>1.1.2022-31.12.2023</t>
  </si>
  <si>
    <t>Bel Power Solutions, s.r.o.</t>
  </si>
  <si>
    <t>P201033895</t>
  </si>
  <si>
    <t>doc. Ing. Karol Kováč, PhD.</t>
  </si>
  <si>
    <t>EMC skúšky</t>
  </si>
  <si>
    <t>P201034273</t>
  </si>
  <si>
    <t>P201034453</t>
  </si>
  <si>
    <t>HMH s.r.o.</t>
  </si>
  <si>
    <t>621W220064</t>
  </si>
  <si>
    <t>doc. Ing. Ján Haščík, PhD.</t>
  </si>
  <si>
    <t>Postgraduálne štúdium</t>
  </si>
  <si>
    <t>Inštitút bezpečnosti práce, s.r.o.</t>
  </si>
  <si>
    <t>Obj. AF/02/SF</t>
  </si>
  <si>
    <t>Prenájom učební</t>
  </si>
  <si>
    <t>Obj. P201034776</t>
  </si>
  <si>
    <t>Obj. 621W220004</t>
  </si>
  <si>
    <t>Obj. P201034976</t>
  </si>
  <si>
    <t>Marek Antal</t>
  </si>
  <si>
    <t>-</t>
  </si>
  <si>
    <t>Ing. Vladimír Kujan, PhD.</t>
  </si>
  <si>
    <t>Školenie odbornej spôsobilosti</t>
  </si>
  <si>
    <t>3DB, s.r.o.</t>
  </si>
  <si>
    <t xml:space="preserve">Slovenské elektrárne, a. s. </t>
  </si>
  <si>
    <t>Obj. 4500309473</t>
  </si>
  <si>
    <t>Calmit, spol. s r.o.</t>
  </si>
  <si>
    <t>Obj. 422115</t>
  </si>
  <si>
    <t>Ing. Attila Kment, PhD.</t>
  </si>
  <si>
    <t>Periodické skúšky OOPP</t>
  </si>
  <si>
    <t>Nimrod Ron</t>
  </si>
  <si>
    <t>Ing. Michal Adamík, PhD.</t>
  </si>
  <si>
    <t>Robotický obraz</t>
  </si>
  <si>
    <t>Obj. P201035664</t>
  </si>
  <si>
    <t>RK - Energy, s. r. o.</t>
  </si>
  <si>
    <t>Obj. P201035267-1</t>
  </si>
  <si>
    <t>SEC spol. s r.o.</t>
  </si>
  <si>
    <t>Obj. 20220222</t>
  </si>
  <si>
    <t>Obj. 4600012190</t>
  </si>
  <si>
    <t>doc. Ing. Róbert Hinca, PhD.</t>
  </si>
  <si>
    <t>Posudzovanie materiálov</t>
  </si>
  <si>
    <t>Pragolab s.r.o.</t>
  </si>
  <si>
    <t>Obj. O20220119</t>
  </si>
  <si>
    <t>Ing. Ľubomír Medera</t>
  </si>
  <si>
    <t>Obj. 001/2021</t>
  </si>
  <si>
    <t>Analýza zmien</t>
  </si>
  <si>
    <t>Aliter Technologies,a.s.</t>
  </si>
  <si>
    <t>Obj. AT-O20220324-GKR-01</t>
  </si>
  <si>
    <t>Obj. P201036482-1</t>
  </si>
  <si>
    <t>Obj. P201036654-1</t>
  </si>
  <si>
    <t>Úrad jadrového dozoru Slovenskej republiky</t>
  </si>
  <si>
    <t>Obj. 91875</t>
  </si>
  <si>
    <t>Obj. 20220411</t>
  </si>
  <si>
    <t>SML/0301/0005/22</t>
  </si>
  <si>
    <t>Periodická príprava KF</t>
  </si>
  <si>
    <t>Obj. P201037113</t>
  </si>
  <si>
    <t>Ing. Michal Minárik</t>
  </si>
  <si>
    <t>Bc. Melisa Sirotková</t>
  </si>
  <si>
    <t>RSBP spol. s r.o.</t>
  </si>
  <si>
    <t>Obj. 20220296</t>
  </si>
  <si>
    <t>Obj. 4500307751</t>
  </si>
  <si>
    <t>MINALOX s.r.o.</t>
  </si>
  <si>
    <t>Ing. Oliver Hromkovič</t>
  </si>
  <si>
    <t>Ing. Michal Šovčík, PhD.</t>
  </si>
  <si>
    <t>Pavol Michniak - Diamantky</t>
  </si>
  <si>
    <t>NECTEL spol. s r.o.</t>
  </si>
  <si>
    <t>Bc. Viktor Póda</t>
  </si>
  <si>
    <t>Bc. Tibor Gula</t>
  </si>
  <si>
    <t>Ing. Matej Molnár</t>
  </si>
  <si>
    <t>Bc. Imrich Sátor</t>
  </si>
  <si>
    <t>Bc. Michal Dékany</t>
  </si>
  <si>
    <t>MR plyn, s.r.o.</t>
  </si>
  <si>
    <t>Ústav polymérov SAV</t>
  </si>
  <si>
    <t>Obj. 96/2022</t>
  </si>
  <si>
    <t>Ing. Peter Benko, PhD.</t>
  </si>
  <si>
    <t>Ing. David Majlar</t>
  </si>
  <si>
    <t>Ing. Richard Ravasz</t>
  </si>
  <si>
    <t>Ing. Peter Lupták</t>
  </si>
  <si>
    <t>skHosting.eu s.r.o.</t>
  </si>
  <si>
    <t>TM ELEKTRO s.r.o.</t>
  </si>
  <si>
    <t>FRIGO SLOVAKIA, s.r.o.</t>
  </si>
  <si>
    <t>Obj. P201037387</t>
  </si>
  <si>
    <t>Obj. P201037488</t>
  </si>
  <si>
    <t>ERMS s.r.o.</t>
  </si>
  <si>
    <t>Obj. 2022002</t>
  </si>
  <si>
    <t>MH Teplárenský holding, a.s.</t>
  </si>
  <si>
    <t>Obj. ZSL-2006-00036-94100</t>
  </si>
  <si>
    <t>Obj. 4500308010</t>
  </si>
  <si>
    <t>ZSE Elektrárne s.r.o.</t>
  </si>
  <si>
    <t>Obj. 4520115907</t>
  </si>
  <si>
    <t>Obj. P201038585</t>
  </si>
  <si>
    <t>Obj. P201038796-2</t>
  </si>
  <si>
    <t>IMCO POWER, s.r.o.</t>
  </si>
  <si>
    <t>Obj. EVB 220055</t>
  </si>
  <si>
    <t>Obj. P201039226</t>
  </si>
  <si>
    <t>Obj. P201039355-2</t>
  </si>
  <si>
    <t>Schaeffler Kysuce, spol. s r.o.</t>
  </si>
  <si>
    <t>Obj. 0045/267/32590809</t>
  </si>
  <si>
    <t>Online kurz</t>
  </si>
  <si>
    <t>Topsolar s. r. o.</t>
  </si>
  <si>
    <t>Obj. 2022-06-01</t>
  </si>
  <si>
    <t>Optotune Slovakia s.r.o.</t>
  </si>
  <si>
    <t>Obj. 4500004958</t>
  </si>
  <si>
    <t xml:space="preserve">MediaTech Central Europe, a. s. </t>
  </si>
  <si>
    <t>Obj. 202210052</t>
  </si>
  <si>
    <t>Schaeffler Kysuce, spol. s ro.o.</t>
  </si>
  <si>
    <t>Obj. 0045/267/32606214</t>
  </si>
  <si>
    <t>Obj. 0045/267/32590812</t>
  </si>
  <si>
    <t>Obj. 0045/267/32606237</t>
  </si>
  <si>
    <t>Obj. 201039838</t>
  </si>
  <si>
    <t>Dopravný podnik Bratislava, akciová spoločnosť</t>
  </si>
  <si>
    <t>Obj. 8400011235</t>
  </si>
  <si>
    <t>Vertiv Slovakia, a. s.</t>
  </si>
  <si>
    <t>Obj. 14070123160</t>
  </si>
  <si>
    <t xml:space="preserve">KOVOTVAR, výrobné družstvo </t>
  </si>
  <si>
    <t>Obj. 31-o-22</t>
  </si>
  <si>
    <t>Obj. P201040049</t>
  </si>
  <si>
    <t>ZKW Slovakia s.r.o.</t>
  </si>
  <si>
    <t>Obj. 4100176320</t>
  </si>
  <si>
    <t>Obj. 4100174490</t>
  </si>
  <si>
    <t>Prysmian Kablo, s.r.o.</t>
  </si>
  <si>
    <t>Obj. 4501632368</t>
  </si>
  <si>
    <t>Prysmian Kablo - skúšky káblov</t>
  </si>
  <si>
    <t>Obj. 20220718</t>
  </si>
  <si>
    <t>Moire Labs s.r.o.</t>
  </si>
  <si>
    <t>Obj. VOBJ2022005</t>
  </si>
  <si>
    <t>Obj. 4600015082</t>
  </si>
  <si>
    <t>Technická správa</t>
  </si>
  <si>
    <t>SRS Group s.r.o.</t>
  </si>
  <si>
    <t>Delta Electronics (Slovakia). s.r.o.</t>
  </si>
  <si>
    <t>Obj. PO220525400240</t>
  </si>
  <si>
    <t>Slovenská legálna metrológia, n.o.</t>
  </si>
  <si>
    <t>Obj. 2022/312/0070</t>
  </si>
  <si>
    <t>Photoneo s. r. o.</t>
  </si>
  <si>
    <t>Obj. 20211003</t>
  </si>
  <si>
    <t>SLOVNAFT, a.s.</t>
  </si>
  <si>
    <t>Obj. 4550053805</t>
  </si>
  <si>
    <t>Ing. Milan Pavúk, PhD.</t>
  </si>
  <si>
    <t>Analýza</t>
  </si>
  <si>
    <t xml:space="preserve">InoBat Auto j.s.a. </t>
  </si>
  <si>
    <t>Obj. 2022061701</t>
  </si>
  <si>
    <t>InoBAT - vybíjanie a stabilizácia batérií</t>
  </si>
  <si>
    <t>Obj. 2022/312/0077</t>
  </si>
  <si>
    <t>Energotel,a.s.</t>
  </si>
  <si>
    <t>Obj. 2022226</t>
  </si>
  <si>
    <t>Matoha Instrumentation Ltd.</t>
  </si>
  <si>
    <t>Obj. P00336</t>
  </si>
  <si>
    <t>MT elektro s.r.o.</t>
  </si>
  <si>
    <t>Obj. 01T/2022</t>
  </si>
  <si>
    <t xml:space="preserve">SENSONEO  j. s. a. </t>
  </si>
  <si>
    <t>Obj. P00961</t>
  </si>
  <si>
    <t>Obj. 4100180414</t>
  </si>
  <si>
    <t>TESTEK, a.s.</t>
  </si>
  <si>
    <t>Ing. Juraj Paulech, PhD.</t>
  </si>
  <si>
    <t>Odborná príprava na skúšku</t>
  </si>
  <si>
    <t>Obj. P201041571</t>
  </si>
  <si>
    <t>Sun light system s.r.o.</t>
  </si>
  <si>
    <t>Overovanie hybridného stierača</t>
  </si>
  <si>
    <t>WOODCOTE GROUP a.s.</t>
  </si>
  <si>
    <t>Obj. 4550053782</t>
  </si>
  <si>
    <t>Obj. 0045/267/32919786</t>
  </si>
  <si>
    <t>Obj. 0045/267/32910505</t>
  </si>
  <si>
    <t>Obj. 0045/267/32910509</t>
  </si>
  <si>
    <t>Obj. 0045/267/32910488</t>
  </si>
  <si>
    <t>MEOPTIS, s.r.o.</t>
  </si>
  <si>
    <t>Obj. 48/2022</t>
  </si>
  <si>
    <t>Obj. P00976</t>
  </si>
  <si>
    <t>Obj. P201041759</t>
  </si>
  <si>
    <t>Obj. AF/12/SF</t>
  </si>
  <si>
    <t>Ing. Peter Ťapák, PhD.</t>
  </si>
  <si>
    <t>Testek_testovanie a optimalizácia mob.apl</t>
  </si>
  <si>
    <t>Obj. 4500307752</t>
  </si>
  <si>
    <t>Obj. 52/2022</t>
  </si>
  <si>
    <t>Obj. P201042201</t>
  </si>
  <si>
    <t>Obj. P201042525</t>
  </si>
  <si>
    <t>ETS spol. s r.o.</t>
  </si>
  <si>
    <t>Obj. P201043121</t>
  </si>
  <si>
    <t>Obj. 621W220039</t>
  </si>
  <si>
    <t>Obj. 8400011573</t>
  </si>
  <si>
    <t xml:space="preserve">Západoslovenská vodárenská </t>
  </si>
  <si>
    <t>Obj. 4296/13/Chl/2022</t>
  </si>
  <si>
    <t>PPA Energo s.r.o.</t>
  </si>
  <si>
    <t>Obj. 3880/22</t>
  </si>
  <si>
    <t>Konzultácie</t>
  </si>
  <si>
    <t>Obj. P201043546</t>
  </si>
  <si>
    <t>Slovenská elektrizačná prenosová sústava, a.s.</t>
  </si>
  <si>
    <t>Obj. 4500023027</t>
  </si>
  <si>
    <t>Mestský futbalový klub,  a.s.</t>
  </si>
  <si>
    <t>Obj. 37TU/2022</t>
  </si>
  <si>
    <t>Mgr. Roman Dubnička, PhD.</t>
  </si>
  <si>
    <t>Meranie umelého osvetlenia</t>
  </si>
  <si>
    <t>ELTODO SK, a.s.</t>
  </si>
  <si>
    <t>Obj. 2022220301</t>
  </si>
  <si>
    <t>Eurostyle Systems Liptovský Mikuláš s.r.o.</t>
  </si>
  <si>
    <t>Obj. 45201953</t>
  </si>
  <si>
    <t>AgeVolt Slovakia s. r. o.</t>
  </si>
  <si>
    <t>Obj. OBV0063/2022</t>
  </si>
  <si>
    <t>REGONIK spol. s r.o.</t>
  </si>
  <si>
    <t>Obj. 004-22</t>
  </si>
  <si>
    <t>Obj. 0045/267/32919791</t>
  </si>
  <si>
    <t>SOFTEC, spol. s r.o.</t>
  </si>
  <si>
    <t>Obj. 4500307755</t>
  </si>
  <si>
    <t>Obj. 22P3005</t>
  </si>
  <si>
    <t>Obj. 621W220045</t>
  </si>
  <si>
    <t>Obj. 20221108</t>
  </si>
  <si>
    <t>SK-AT Interreg 5</t>
  </si>
  <si>
    <t>INTERREG V-A SK-AT/2016/01</t>
  </si>
  <si>
    <t>RoboCoop - Robotics Education driven by Interregional Cooperation</t>
  </si>
  <si>
    <t>01.08.2018 - 31.07. 2022</t>
  </si>
  <si>
    <t>Interreg CE</t>
  </si>
  <si>
    <t>CE1581</t>
  </si>
  <si>
    <t xml:space="preserve">Development of an integrated concept for the deployment of innovative technologies and services allowing independent living of frail elderly </t>
  </si>
  <si>
    <t>01.04.2019 - 31.03.2022</t>
  </si>
  <si>
    <t>SAIA</t>
  </si>
  <si>
    <t>CEEPUS III</t>
  </si>
  <si>
    <t xml:space="preserve">doc.Ing.Alena Kozáková, PhD. </t>
  </si>
  <si>
    <t>BG-1103 Modelling, Simulation and Computer-aided Design in Engineering and Management</t>
  </si>
  <si>
    <t>2018 -</t>
  </si>
  <si>
    <t>ERASMUS+</t>
  </si>
  <si>
    <t>2019-2083/001-001</t>
  </si>
  <si>
    <t xml:space="preserve">doc. Ing. Katarína Žáková, PhD. </t>
  </si>
  <si>
    <t>ETAT - Education &amp; Training for Automation 4.0 in Thailand</t>
  </si>
  <si>
    <t>15.11. 2019 - 14.11. 2022</t>
  </si>
  <si>
    <t>predĺženie do 14.11. 2023</t>
  </si>
  <si>
    <t>Akcia Rakúsko - Slovensko 2022-03-15-002</t>
  </si>
  <si>
    <t xml:space="preserve">prof. Ing. Ivan Hotový, PhD. </t>
  </si>
  <si>
    <t>Novel Structures for Gas Sensors and Photonic Data Processing Concepts</t>
  </si>
  <si>
    <t xml:space="preserve">15.07. 2022 -15.06. 2023 </t>
  </si>
  <si>
    <t>Akcia Rakúsko - Slovensko 2020-10-15-001</t>
  </si>
  <si>
    <t>prof. Ing. František Uherek, PhD.</t>
  </si>
  <si>
    <t>Passive optical components for telecom and medical applications (PASTEL)</t>
  </si>
  <si>
    <t>01.01. 2021 - 31.12. 2023</t>
  </si>
  <si>
    <t>1287, 28</t>
  </si>
  <si>
    <t xml:space="preserve">preúčtovanie </t>
  </si>
  <si>
    <t>ESA</t>
  </si>
  <si>
    <t xml:space="preserve">doc. Ing. Pavol Valko, PhD. </t>
  </si>
  <si>
    <t>Space Engineering Through (True) Training (SETTT)</t>
  </si>
  <si>
    <t>2020 - 2022</t>
  </si>
  <si>
    <t>2020-1-CZ01-KA226-VET-094346</t>
  </si>
  <si>
    <t xml:space="preserve">prof. Ing. Pavol Podhradský, PhD. </t>
  </si>
  <si>
    <t xml:space="preserve">DiT4LL- Digital Technologies for Lecturing and Learning </t>
  </si>
  <si>
    <t>01.06. 2021 -31.05. 2023</t>
  </si>
  <si>
    <t>2020-1-CZ01-KA226-HE-094373</t>
  </si>
  <si>
    <t>PADINE-TT - Partnership for Distance Nuclear Education - removing social barriers Trough new Technology</t>
  </si>
  <si>
    <t>01.05. 2021 - 30.04. 2023</t>
  </si>
  <si>
    <t>Visegrad fund</t>
  </si>
  <si>
    <t>V4 - 22120307</t>
  </si>
  <si>
    <t>V4 - Leadership for Horizon Europe - telemedicine</t>
  </si>
  <si>
    <t>FCHPT</t>
  </si>
  <si>
    <t>APVV bilaterálna</t>
  </si>
  <si>
    <t>SK-PT-18-0007</t>
  </si>
  <si>
    <t>doc. Ing. Dana Dvoranová, PhD.</t>
  </si>
  <si>
    <t>Multifunkčné kovmi modifikované TiO2 fotokatalyzátory na environmentálnu remediáciu</t>
  </si>
  <si>
    <t>1.1.2019-31.12.2022</t>
  </si>
  <si>
    <t>SK-FR-19-0004</t>
  </si>
  <si>
    <t>doc. Ing. Radoslav Paulen, PhD.</t>
  </si>
  <si>
    <t>Optimálny návrh a riadenie procesov</t>
  </si>
  <si>
    <t>1.2.2020-31.12.2022</t>
  </si>
  <si>
    <t>APVV multilaterálne</t>
  </si>
  <si>
    <t>DS-FR-19-0001</t>
  </si>
  <si>
    <t>Multifunkčné monolitické aergély pre účinné čistenie vôd</t>
  </si>
  <si>
    <t>DS-FR-19-0031</t>
  </si>
  <si>
    <t>Plne centralizované riadenie vozidla</t>
  </si>
  <si>
    <t>DS-FR-19-0035</t>
  </si>
  <si>
    <t>prof. Ing. Peter Rapta, DrSc.</t>
  </si>
  <si>
    <t>Redoxne aktívne komplexy kovov ako katalyzátory pre produkciu energeticky bohatých materiálov</t>
  </si>
  <si>
    <t>SK-SRB-21-0006</t>
  </si>
  <si>
    <t>Medzifázový prenos náboja – cesta k lepšiemu využitiu svetelnej energie fotokatalyzátormi</t>
  </si>
  <si>
    <t>1.3.2022-31.12.2023</t>
  </si>
  <si>
    <t>SK-SRB-21-0019</t>
  </si>
  <si>
    <t>prof. Ing. Ľubomír Švorc, DrSc.</t>
  </si>
  <si>
    <t>Zelené prístupy v elektroanalýze rastlinných metabolitov a doplnkov výživy</t>
  </si>
  <si>
    <t>SK-SRB-21-0035</t>
  </si>
  <si>
    <t>prof. Ing. Ivan Špánik, DrSc.</t>
  </si>
  <si>
    <t>Vplyv mikroplastov na výskyt zmäkčovadiel v povrchových vodách a na zdravie ľudí</t>
  </si>
  <si>
    <t>SlovakAid</t>
  </si>
  <si>
    <t>SAMRS/2020/ZB/1/4</t>
  </si>
  <si>
    <t>Ing. Andrea Machyňáková, PhD.</t>
  </si>
  <si>
    <t>Inštalácia analytických metód pre stanovenie organických znečisťujúcich zlúčenín vyžadovaných podľa rámcovej smernice o vodách 2013/39/EÚ v Centre pre ekotoxikologický výskum v Podgorici</t>
  </si>
  <si>
    <t>1.10.2020-31.7.2022</t>
  </si>
  <si>
    <t>SAMRS/2022/GE/1/2</t>
  </si>
  <si>
    <t>prof. Ing. Juma Haydary, PhD.</t>
  </si>
  <si>
    <t>Podpora využitia obnoviteľných zdrojov energie a budovanie kapacít v oblasti ochrany životného prostredia na Gruzínskej Technickej Univerzite</t>
  </si>
  <si>
    <t>1.10.2022-31.3.2024</t>
  </si>
  <si>
    <t>Európska komisia</t>
  </si>
  <si>
    <t>2020-1-SK01-KA226-HE-094322</t>
  </si>
  <si>
    <t>Digitalizácia laboratórnych cvičení z klasickej a inštrumentálnej analytickej chémie</t>
  </si>
  <si>
    <t>1.3.2021-31.5.2023</t>
  </si>
  <si>
    <t>2020-1-RS01-KA226-HE-094562</t>
  </si>
  <si>
    <t>Development of digital approach for occupational health and safety systems in higher education courses</t>
  </si>
  <si>
    <t>1.3.2021-30.9.2022</t>
  </si>
  <si>
    <t>2021-1-SK01-KA220-VET-000027995</t>
  </si>
  <si>
    <t>Digitalizácia chemických experimentov pre zlepšenie kvality a podporu výučby chémie na stredných školách</t>
  </si>
  <si>
    <t>1.11.2021-31.10.2024</t>
  </si>
  <si>
    <t>2021-1-SK01-KA220-VET-000033337</t>
  </si>
  <si>
    <t>doc. Ing. Katarína Vizárová, PhD.</t>
  </si>
  <si>
    <t>SAFECULT</t>
  </si>
  <si>
    <t>1.11.2021-31.10.2023</t>
  </si>
  <si>
    <t>IVF Grant</t>
  </si>
  <si>
    <t>Ing. Martin Grančay, PhD.</t>
  </si>
  <si>
    <t>V4+WB Network of Research Managers and Administrators (RMAs)</t>
  </si>
  <si>
    <t>1.11.2020-30.4.2022</t>
  </si>
  <si>
    <t>CEDIS s.r.o.</t>
  </si>
  <si>
    <t>ZOD036/21</t>
  </si>
  <si>
    <t>prof. Ing. Miroslav Drtil, PhD.</t>
  </si>
  <si>
    <t>Konzultačná činnosť a poradenská činnosť</t>
  </si>
  <si>
    <t>2.11.2021-31.12.2023</t>
  </si>
  <si>
    <t>Odvoz a likvidácia odpadu, a.s.</t>
  </si>
  <si>
    <t>ZOD038/21</t>
  </si>
  <si>
    <t>prof. Ing. Peter Segľa, DrSc.</t>
  </si>
  <si>
    <t>Elementárna analýza a sušenie</t>
  </si>
  <si>
    <t>2.9.2021-31.1.2022</t>
  </si>
  <si>
    <t>EURO-VAT s.r.o.</t>
  </si>
  <si>
    <t>ZOD001/22</t>
  </si>
  <si>
    <t>Ing. Rastislav Šípoš, PhD.</t>
  </si>
  <si>
    <t>Stanovenie metanolu vo vzorke SCREENWASH -20</t>
  </si>
  <si>
    <t>10.1.2022-14.1.2022</t>
  </si>
  <si>
    <t>Hydrometria s.r.o.</t>
  </si>
  <si>
    <t>ZOD002/22</t>
  </si>
  <si>
    <t>Ing. Zuzana Imreová, PhD.</t>
  </si>
  <si>
    <t>Sríning elektrón.mikroskopom prvk.analýz., atóm.absorp.spektofotometria</t>
  </si>
  <si>
    <t>3.1.2022-31.3.2022</t>
  </si>
  <si>
    <t>Libaro s.r.o.</t>
  </si>
  <si>
    <t>ZOD003/22</t>
  </si>
  <si>
    <t>prof. Ing. Miroslav Hutňan, CSc.</t>
  </si>
  <si>
    <t>Jednorázové testy produktu BG MAX 3000</t>
  </si>
  <si>
    <t>1.2.2022-31.3.2022</t>
  </si>
  <si>
    <t>Podunajské orechy s.r.o.</t>
  </si>
  <si>
    <t>ZOD004/22</t>
  </si>
  <si>
    <t>doc. Ing. František Kreps, PhD.</t>
  </si>
  <si>
    <t>Analýza orechov a ich kvality</t>
  </si>
  <si>
    <t>1.2.2022-4.3.2022</t>
  </si>
  <si>
    <t>ZOD005/22</t>
  </si>
  <si>
    <t>Stanovenie metanolu vo vzorke SCREENWASH -60</t>
  </si>
  <si>
    <t>7.2.2022-11.2.2022</t>
  </si>
  <si>
    <t>OFZ, a.s.</t>
  </si>
  <si>
    <t>ZOD006/22</t>
  </si>
  <si>
    <t>doc. Ing. Pavol Hudec, CSc.</t>
  </si>
  <si>
    <t>Stanov.mer.povrch.min.12vz.krem.úletu-SIOXID v zmysl.STN EN 13263</t>
  </si>
  <si>
    <t>19.1.2022-31.12.2022</t>
  </si>
  <si>
    <t>Inova Tech, spol.s.r.o.</t>
  </si>
  <si>
    <t>ZOD007/22</t>
  </si>
  <si>
    <t xml:space="preserve">Ing.Aleš Ház </t>
  </si>
  <si>
    <t>Stan.sušiny a termogravit.analýza kaučuk.dirsperzie podľa normy ASTM D6370</t>
  </si>
  <si>
    <t>9.2.2022-10.2.2022</t>
  </si>
  <si>
    <t>IKEA Industry Slovakia s.r.o.</t>
  </si>
  <si>
    <t>ZOD008/22</t>
  </si>
  <si>
    <t>Ing. Petra Strižincová, PhD.</t>
  </si>
  <si>
    <t>Stanovenie plošnej hmotnosti, hrúbky a tržného zaťaženia</t>
  </si>
  <si>
    <t>15.2.2022-15.2.2022</t>
  </si>
  <si>
    <t>ZOD009/22</t>
  </si>
  <si>
    <t>Ing. Ida Skotnicová, PhD.</t>
  </si>
  <si>
    <t>Testovanie parametrov tržné zaťaženie a stretch.</t>
  </si>
  <si>
    <t>24.2.2022-24.2.2022</t>
  </si>
  <si>
    <t>INJECTA, a.s.</t>
  </si>
  <si>
    <t>ZOD010/22</t>
  </si>
  <si>
    <t>doc. Ing. Marián Janek, PhD.</t>
  </si>
  <si>
    <t>Chemická analýza prášku</t>
  </si>
  <si>
    <t>31.1.2022-15.2.2022</t>
  </si>
  <si>
    <t>MARKOS spol.s.r.o.</t>
  </si>
  <si>
    <t>ZOD012/22</t>
  </si>
  <si>
    <t>Ing. Aleš Ház, PhD.</t>
  </si>
  <si>
    <t>Stanovenie bodu zadymenia oxidačnej stability sójového oleja</t>
  </si>
  <si>
    <t>14.3.2022-14.3.2022</t>
  </si>
  <si>
    <t>ZOD014/22</t>
  </si>
  <si>
    <t>doc. Ing. Štefan Šutý, PhD.</t>
  </si>
  <si>
    <t>Testovanie parametrov papiera</t>
  </si>
  <si>
    <t>16.3.2022-16.3.2022</t>
  </si>
  <si>
    <t>Roffelsen Slovakia s.r.o.</t>
  </si>
  <si>
    <t>ZOD020/22</t>
  </si>
  <si>
    <t>Vstupná charakteristika vzorky</t>
  </si>
  <si>
    <t>6.6.2022-7.6.2022</t>
  </si>
  <si>
    <t>Združenie ,,Energy 21"</t>
  </si>
  <si>
    <t>ZOD024/22</t>
  </si>
  <si>
    <t xml:space="preserve">Analýza vzoriek s lignínovou matricou </t>
  </si>
  <si>
    <t>6.6.2022-10.6.2022</t>
  </si>
  <si>
    <t>Univerzita Komenského Prírodoved.fakulta</t>
  </si>
  <si>
    <t>ZOD027/22</t>
  </si>
  <si>
    <t>Elementárna analýza 8 vzoriek s paralelkami, príprava vzoriek a vyhod.meraní</t>
  </si>
  <si>
    <t>27.6.2022-30.6.2022</t>
  </si>
  <si>
    <t>hameln rds s.r.o.</t>
  </si>
  <si>
    <t>ZOD028/22</t>
  </si>
  <si>
    <t>doc. Ing. Vladimír Jorík, CSc.</t>
  </si>
  <si>
    <t>RTG difrakčná analýza vzoriek</t>
  </si>
  <si>
    <t>11.7.2022-31.12.2022</t>
  </si>
  <si>
    <t>ZOD030/22</t>
  </si>
  <si>
    <t>Konzultácia expertov k technol.vybaveniu KC Nitra remes.dielni na Martin.cintoríne</t>
  </si>
  <si>
    <t>14.7.2022-15.7.2022</t>
  </si>
  <si>
    <t>OP papírna, s.r.o.</t>
  </si>
  <si>
    <t>ZOD033/22</t>
  </si>
  <si>
    <t>Rozbor konopí</t>
  </si>
  <si>
    <t>5.9.2022-9.9.2022</t>
  </si>
  <si>
    <t>UNICOL s.r.o.</t>
  </si>
  <si>
    <t>ZOD034/22</t>
  </si>
  <si>
    <t>12.9.2022-14.9.2022</t>
  </si>
  <si>
    <t>Úrad pre verejné obstarávanie</t>
  </si>
  <si>
    <t>ZOD040/22</t>
  </si>
  <si>
    <t>Ing. Lukáš Gál, PhD.</t>
  </si>
  <si>
    <t>Odborné stanovisko v konaní č.9793-6000/2022-OD</t>
  </si>
  <si>
    <t>17.10.2022-7.11.2022</t>
  </si>
  <si>
    <t>Výskumný ústav papiera a celulózy a.s.</t>
  </si>
  <si>
    <t>ZOD042/22</t>
  </si>
  <si>
    <t>doc.Ing.Radko Tiňo</t>
  </si>
  <si>
    <t>SEM mikroskopia povrchu 7 vzoriek(natierané papiere a PET fólia)</t>
  </si>
  <si>
    <t>24.10.2022-26.10.2022</t>
  </si>
  <si>
    <t>ZOD044/22</t>
  </si>
  <si>
    <t>Ing. Michal Kaliňák, PhD.</t>
  </si>
  <si>
    <t>Meranie 13C NMR spektier 2 vzoriek</t>
  </si>
  <si>
    <t>28.11.2022-1.12.2022</t>
  </si>
  <si>
    <t>Univerzita Komenského v Bratislave</t>
  </si>
  <si>
    <t>ZOD045/22</t>
  </si>
  <si>
    <t>doc. Ing. Radko Tiňo, PhD.</t>
  </si>
  <si>
    <t>Analýzy-snímanie na elektrónovom mikroskope</t>
  </si>
  <si>
    <t>21.11.2022-25.11.2022</t>
  </si>
  <si>
    <t>Axxence Slovakia, s.r.o.</t>
  </si>
  <si>
    <t>ZOD046/22</t>
  </si>
  <si>
    <t>Superkritická extrakcia s CO2</t>
  </si>
  <si>
    <t>23.11.2022-24.11.2022</t>
  </si>
  <si>
    <t xml:space="preserve">BioX Technologies </t>
  </si>
  <si>
    <t>ZOD047/22</t>
  </si>
  <si>
    <t>Superkritická extrakcia s CO2 a zrýchlená ASE</t>
  </si>
  <si>
    <t>21.11.2022-23.11.2022</t>
  </si>
  <si>
    <t>Národné poľnohospodárske a potravin. centrum</t>
  </si>
  <si>
    <t>APVV všeobecná</t>
  </si>
  <si>
    <t>APVV-17-0109</t>
  </si>
  <si>
    <t>prof. Ing. Gabriel Čík, CSc.</t>
  </si>
  <si>
    <t>Komplexné využitie pribudliny na prípravu látok s vysokou pridanou hodnotou</t>
  </si>
  <si>
    <t>1.8.2018-30.6.2022</t>
  </si>
  <si>
    <t>APVV-17-0119</t>
  </si>
  <si>
    <t>prof. Ing. Igor Bodík, PhD.</t>
  </si>
  <si>
    <t>Monitoring ciest farmaceutík z čistiarenských kalov do pôd, rastlín a podzemných vôd</t>
  </si>
  <si>
    <t>1.8.2018-30.7.2022</t>
  </si>
  <si>
    <t>APVV-17-0149</t>
  </si>
  <si>
    <t>doc. RNDr. Miroslav Gál, PhD.</t>
  </si>
  <si>
    <t>Zelený expresný systém pre produkciu rekombinantných proteínov v Candida utilis</t>
  </si>
  <si>
    <t>APVV-17-0262</t>
  </si>
  <si>
    <t>prof. Ing. Milan Čertík, PhD.</t>
  </si>
  <si>
    <t>Re-dizajn metabolizmu tukotvorných mikroorganizmov pre biotechnologickú prípravu priemyselne atraktívnych olejov</t>
  </si>
  <si>
    <t>1.8.2018-31.12..2022</t>
  </si>
  <si>
    <t>APVV-17-0302</t>
  </si>
  <si>
    <t>doc. Ing. Tomáš Soták, PhD.</t>
  </si>
  <si>
    <t>Selektívna konverzia odpadovej biomasy chemickými a biotechnologickými procesmi</t>
  </si>
  <si>
    <t>APVV-17-0333</t>
  </si>
  <si>
    <t>doc. Ing. Vladimír Štefuca, CSc.</t>
  </si>
  <si>
    <t>Výskum a vývoj efektívnych procesov prípravy vanilínu a iných prírodných aróm s využitím oxidačného a protektívneho účinku rekombinantnej katalázy a peroxidázy</t>
  </si>
  <si>
    <t>1.8.2018-3010.2022</t>
  </si>
  <si>
    <t>APVV-17-0513</t>
  </si>
  <si>
    <t>prof. Ing. Viktor Milata, DrSc.</t>
  </si>
  <si>
    <t>Smart chromogénne heterocykly</t>
  </si>
  <si>
    <t>APVV-18-0016</t>
  </si>
  <si>
    <t>prof. Ing. Marian Koman, DrSc.</t>
  </si>
  <si>
    <t>Molekulové nanomagnety zložené z komplexov prechodných kovov</t>
  </si>
  <si>
    <t>APVV-18-0039</t>
  </si>
  <si>
    <t>Ing. Tatiana Klempova, PhD.</t>
  </si>
  <si>
    <t>Aplikácia fermentovaných bioproduktov a humínových látok vo výžive hydiny, nový prístup ku zlepšeniu zdravia zvierat a produkcii bezpečných a funkčných potravín</t>
  </si>
  <si>
    <t>APVV-18-0061</t>
  </si>
  <si>
    <t>prof. Ing. Peter Šimko, DrSc.</t>
  </si>
  <si>
    <t>Potraviny so zníženým obsahom cholesterolu</t>
  </si>
  <si>
    <t>APVV-18-0134</t>
  </si>
  <si>
    <t>doc. Ing. Zuzana Labovská, PhD.</t>
  </si>
  <si>
    <t>Viacúrovňová intenzifikácia chemických procesov a priemyselných klastrov</t>
  </si>
  <si>
    <t>APVV-18-0155</t>
  </si>
  <si>
    <t>doc. Ing. Milan Králik, PhD.</t>
  </si>
  <si>
    <t>Syntéza, kompatibilizácia a transport komponentov multifunkčných systémov vhodných na stabilizáciu celulózových materiálov</t>
  </si>
  <si>
    <t>APVV-18-0188</t>
  </si>
  <si>
    <t>prof. Ing. Milan Polakovič, CSc.</t>
  </si>
  <si>
    <t>Chemoenzymatická syntéza látok s farmaceutickýmpotenciálom:
optimalizácia procesov produkcie fenyletanoidných glykozidov</t>
  </si>
  <si>
    <t>APVV-18-0201</t>
  </si>
  <si>
    <t>doc. Ing. Martin Rebroš, PhD.</t>
  </si>
  <si>
    <t>Funkčná analýza a produkcia bioaktívnych látok hmyzu a kliešťov</t>
  </si>
  <si>
    <t>APVV-18-0197</t>
  </si>
  <si>
    <t>doc. Ing. Ivan Šalitroš, PhD.</t>
  </si>
  <si>
    <t>Relaxačné procesy v kvantových magnetických systémoch</t>
  </si>
  <si>
    <t>APVV-18-0232</t>
  </si>
  <si>
    <t>doc. Ing. Elena Graczová, PhD.</t>
  </si>
  <si>
    <t>Regenerácia iónových kvapalín používaných v separačných procesoch</t>
  </si>
  <si>
    <t>APVV-18-0254</t>
  </si>
  <si>
    <t>Príprava biokatalyzátorov z priemyselných vedľajších produktov a ich využitie v biorafinériách</t>
  </si>
  <si>
    <t>APVV-18-0255</t>
  </si>
  <si>
    <t>doc. Ing. Pavol Hudec, PhD.</t>
  </si>
  <si>
    <t>Katalytická depolymerizácia lignínu zo surovín na výrobu pokročilých biopalív</t>
  </si>
  <si>
    <t>1.7.2019-30.11.2022</t>
  </si>
  <si>
    <t>doc. Ing. Elena Hájeková, PhD.</t>
  </si>
  <si>
    <t>APVV-19-0024</t>
  </si>
  <si>
    <t>Redoxne aktívne komplexy kovov vykazujúce duálne protirakovinové
a antibakteriálne účinky</t>
  </si>
  <si>
    <t>APVV-19-0031</t>
  </si>
  <si>
    <t>prof. Ing. Ľubomír Valík, PhD.</t>
  </si>
  <si>
    <t>Mikrobiálne kontaminanty v tradičných slovenských syroch: ich eliminácia vedeckými nástrojmi založenými na kvantitatívnej analýze a matematickom modelovaní</t>
  </si>
  <si>
    <t>APVV-19-0087</t>
  </si>
  <si>
    <t>Bioaktívne komplexy prechodných kovov s magnetickou bistabilitou</t>
  </si>
  <si>
    <t>APVV-19-0093</t>
  </si>
  <si>
    <t>prof. Ing. Albert Breier, DrSc.</t>
  </si>
  <si>
    <t>Viaclieková rezistencia u leukemických buniek - fenotyp spôsobený interferenciou viacerých molekulárnych príčin</t>
  </si>
  <si>
    <t>1.7.2020-30.5.2024</t>
  </si>
  <si>
    <t>APVV-19-0094</t>
  </si>
  <si>
    <t>Obranné mechanizmy mikrobiálnych a živočíšnych buniek pri znižovaní ich citlivosti na rastlinné defenzné zlúčeniny</t>
  </si>
  <si>
    <t>APVV-19-0091</t>
  </si>
  <si>
    <t>doc. Ing. Ján Kruželák, PhD.</t>
  </si>
  <si>
    <t>Elastomérne kompozitné a zmesné materiály so zložkami z obnoviteľných zdrojov</t>
  </si>
  <si>
    <t>APVV-19-0250</t>
  </si>
  <si>
    <t>doc. Ing. Tomáš Mackuľak, PhD.</t>
  </si>
  <si>
    <t>Výskyt mikroplastov a vybraných mikropolutantov v povrchových a
pitných vodách Slovenska a ich účinné odstránenie pomocou progresívnych postupov</t>
  </si>
  <si>
    <t>1.7.2020-31.5.2024</t>
  </si>
  <si>
    <t>APVV-19-0338</t>
  </si>
  <si>
    <t>Ing. Jana Nováčiková, PhD.</t>
  </si>
  <si>
    <t>Pokročilá fotochemicky indukovaná radikálová polymerizácia s prenosom atómu tolerantná k prítomnosti kyslíka</t>
  </si>
  <si>
    <t>APVV-19-0149</t>
  </si>
  <si>
    <t>doc. Ing. Svetlana Hrouzková, PhD.</t>
  </si>
  <si>
    <t>Inovácie v analytických systémoch pre udržateľné a bezpečné životné prostredie</t>
  </si>
  <si>
    <t>APVV-19-0170</t>
  </si>
  <si>
    <t>Výroba plynu s parametrami kvality plynného paliva, splyňovaním tuhého odpadu a biomasy</t>
  </si>
  <si>
    <t>1.7.2019-31.12.2023</t>
  </si>
  <si>
    <t>APVV-20-0105</t>
  </si>
  <si>
    <t>Ing. Peter Koóš, PhD.</t>
  </si>
  <si>
    <t>Štúdium a optimalizácia prietokových sytémov pre syntézu zložitých organických molekúl</t>
  </si>
  <si>
    <t>APVV-20-0129</t>
  </si>
  <si>
    <t>doc. Ing. Boris Lakatoš, PhD.</t>
  </si>
  <si>
    <t>Potenciálna úloha kyseliny valproovej v potlačení zápalu</t>
  </si>
  <si>
    <t>1.8.2021-30.6.2025</t>
  </si>
  <si>
    <t>APVV-20-0166</t>
  </si>
  <si>
    <t>Nekonvenčné kvasinky ako producenty lipidov s vysokou pridanou hodnotou</t>
  </si>
  <si>
    <t>APVV-20-0193</t>
  </si>
  <si>
    <t>Ing. Leona Omaníková, PhD.</t>
  </si>
  <si>
    <t>Materiálová recyklácia environmentálne prijateľných polymérnych materiálov získaných z obnoviteľných zdrojov</t>
  </si>
  <si>
    <t>APVV-20-0213</t>
  </si>
  <si>
    <t>doc. Ing. Lukáš Bučinský, PhD.</t>
  </si>
  <si>
    <t>Súčinnosť prístupov teoretickej chémie, kryštalografie, spektroskopie a organickej syntézy pri riešení bytostných problémov tejto doby (pandemické hrozby a vývoj liečiv)</t>
  </si>
  <si>
    <t>APVV-20-0256</t>
  </si>
  <si>
    <t>prof. Ing. Ivan Hudec, PhD.</t>
  </si>
  <si>
    <t>Obalové systémy na báze biodegradovateľných polymérov z
obnoviteľných zdrojov</t>
  </si>
  <si>
    <t>1.7.2021-30.6.2024</t>
  </si>
  <si>
    <t>APVV-20-0208</t>
  </si>
  <si>
    <t>prof. Ing. Michal Rosenberg, PhD.</t>
  </si>
  <si>
    <t>Príprava špeciálnych sacharidov a ich derivátov z prírodných surovín
s využitím biotechnologických postupov</t>
  </si>
  <si>
    <t>APVV-20-0261</t>
  </si>
  <si>
    <t>prof. Ing. Michal Kvasnica, PhD.</t>
  </si>
  <si>
    <t>Energeticky efektívne, bezpečné a zabezpečené procesné riadenie</t>
  </si>
  <si>
    <t>APVV-20-0257</t>
  </si>
  <si>
    <t>doc. Ing. Svetlana Kryštofová, PhD.</t>
  </si>
  <si>
    <t>Strom a krajina – vplyv drevín na diverzitu pôdnych mikroorganizmov
v poľnohospodárskej krajine</t>
  </si>
  <si>
    <t>APVV-20-0298</t>
  </si>
  <si>
    <t>doc. Ing. Pavol Jakubec, PhD.</t>
  </si>
  <si>
    <t>Denné svetlo ako iniciátor chemických reakcií v syntéze antibiotík</t>
  </si>
  <si>
    <t>APVV-20-0272</t>
  </si>
  <si>
    <t>Imobilizácia a koimobilizácia viabilných celobunkových biokatalyzátorov s enzýmovými kaskádami pre produkciu chemických špecialít, vývoj metód ich charakterizácie a bioreaktorové inžinierstvo</t>
  </si>
  <si>
    <t>APVV-20-0312</t>
  </si>
  <si>
    <t>Nové chromatografické membránové adsorbenty: fyzikálnochemické
a procesové charakteristiky a optimalizácia separácie vybraných terapeutických proteínov</t>
  </si>
  <si>
    <t>APVV-20-0143</t>
  </si>
  <si>
    <t>Mgr. Ladislav Bačiak, PhD.</t>
  </si>
  <si>
    <t>Samovražedná génová terapia sprostredkovaná exozómami z
mezenchýmových stromálnych a pankreatických nádorových buniek
v liečbe duktálneho adenokarcinómu pankreasu</t>
  </si>
  <si>
    <t>APVV-20-0348</t>
  </si>
  <si>
    <t>Valorizácia kávového odpadu pre produkciu priemyselne zaujímavých látok s vyššou pridanou hodnotou a biodieselu</t>
  </si>
  <si>
    <t>APVV-20-0410</t>
  </si>
  <si>
    <t>Ochrana a konzervovanie novodobých objektov kultúrneho dedičstva s obsahom plastov</t>
  </si>
  <si>
    <t>APVV-21-0019</t>
  </si>
  <si>
    <t>prof. Ing. Miroslav Fikar, DrSc.</t>
  </si>
  <si>
    <t>Dátovo orientované procesné riadenie</t>
  </si>
  <si>
    <t>APVV-21-0076</t>
  </si>
  <si>
    <t>Kanabinoidy a rekombinantné kvasinky - perspektívy produkcie bioaktívnych molekúl</t>
  </si>
  <si>
    <t>APVV-21-0173</t>
  </si>
  <si>
    <t>1.7.2022-31.12.2025</t>
  </si>
  <si>
    <t>APVV-21-0178</t>
  </si>
  <si>
    <t>Charakterizácia znečistenia povrchových vôd v chránených vysokohorských oblastiach inovatívnymi vzorkovacími postupmi</t>
  </si>
  <si>
    <t>APVV-21-0172</t>
  </si>
  <si>
    <t>doc. Ing. Anna Ujhelyiová, PhD.</t>
  </si>
  <si>
    <t>Farebné koncentráty na báze polymérov z obnoviteľných zdrojov</t>
  </si>
  <si>
    <t>APVV-21-0211</t>
  </si>
  <si>
    <t>Nové prístupy založené na kombinácii analytickej chémie, počítačového videnia a chemometrie pre hodnotenie integrity výrobkov</t>
  </si>
  <si>
    <t>APVV-21-0299</t>
  </si>
  <si>
    <t>RNDr. Svatava Kašparová, PhD.</t>
  </si>
  <si>
    <t>Automatický nástroj na vyhodnocovanie kvantitatívnych MRI štúdií kĺbovej chrupavky v čase</t>
  </si>
  <si>
    <t>APVV-21-0321</t>
  </si>
  <si>
    <t>Štúdium mechanizmu pohybu tau proteínu v CNS</t>
  </si>
  <si>
    <t>APVV-21-0039</t>
  </si>
  <si>
    <t>Fotochemické Všestranne Materiály pre Čistenie Vody</t>
  </si>
  <si>
    <t>1.7.2022-29.6.2026</t>
  </si>
  <si>
    <t>1/0012/19</t>
  </si>
  <si>
    <t>Štúdium získavania zdraviu prospešných látok z rastlinnej biomasy a ich implementácia do potravín.</t>
  </si>
  <si>
    <t>2/0070/19</t>
  </si>
  <si>
    <t>Výskum zmien vo fenotype leukemických buniek po indukcii membránového transportéra ABCB1.</t>
  </si>
  <si>
    <t>1/0262/19</t>
  </si>
  <si>
    <t>prof. Ing. Štefan Marchalín, DrSc.</t>
  </si>
  <si>
    <t>Nové prístupy v syntéze bioaktívnych funkcionalizovaných analógov polyhydroxylovaných indolizidínových
alkaloidov</t>
  </si>
  <si>
    <t>1/0343/19</t>
  </si>
  <si>
    <t>prof. Ing. Ján Híveš, PhD.</t>
  </si>
  <si>
    <t>Elektrochemická príprava železanov pre degradáciu mikropolutantov v odpadových vodách</t>
  </si>
  <si>
    <t>1/0585/19</t>
  </si>
  <si>
    <t>Laditeľné explicitné prediktívne regulátory pre systémy s rýchlou dynamikou</t>
  </si>
  <si>
    <t>1/0602/19</t>
  </si>
  <si>
    <t>doc. Ing. Milena Reháková, PhD.</t>
  </si>
  <si>
    <t>Príprava a štúdium polymérnych gélov s využitím v ochrane kultúrneho dedičstva</t>
  </si>
  <si>
    <t>1/0488/19</t>
  </si>
  <si>
    <t>Ing. Pavol Gemeiner, PhD.</t>
  </si>
  <si>
    <t>Tlačené funkčné vrstvy pre hybridné perovskitové solárne články</t>
  </si>
  <si>
    <t>1/0718/19</t>
  </si>
  <si>
    <t>doc. Ing. Jozef Kožíšek, CSc.</t>
  </si>
  <si>
    <t>Cielený výskum elektrónovej štruktúry s dôsledkom na chemické a fyzikálno-chemické vlastnosti II.</t>
  </si>
  <si>
    <t>1/0521/19</t>
  </si>
  <si>
    <t>Vývoj a využitie moderných analytických metód na určovanie pôvodu slovenských výberových tokajských vín</t>
  </si>
  <si>
    <t>2/0012/20</t>
  </si>
  <si>
    <t>Ing. Peter Gajdoš, PhD.</t>
  </si>
  <si>
    <t>Kyselina puniková: produkcia a mechanizmy jej účinku v kvasinkách</t>
  </si>
  <si>
    <t>1.1.2020-31.12.2023</t>
  </si>
  <si>
    <t>1/0139/20</t>
  </si>
  <si>
    <t>doc. Ing. Martin Breza, CSc.</t>
  </si>
  <si>
    <t>Elektrónová štruktúra komplexov kovov s "non-innocent" ligandami ako kľúč k interpretácii a predikcii ich
vlastností II.</t>
  </si>
  <si>
    <t>1/0159/20</t>
  </si>
  <si>
    <t>Vývoj nových elektroanalytických, spektrometrických a chromatografických metód a spájanie dát pre analýzu,
charakterizáciu a klasifikáciu zložitých vzoriek</t>
  </si>
  <si>
    <t>1/0162/20</t>
  </si>
  <si>
    <t>doc. Ing. Peter Szolcsányi, PhD.</t>
  </si>
  <si>
    <t>Efektívna škálovateľná syntéza nových vonných molekúl</t>
  </si>
  <si>
    <t>1.1.2020-31.12.2022</t>
  </si>
  <si>
    <t>1/0412/20</t>
  </si>
  <si>
    <t>Pokročilé ekologické analytické metódy na extrakciu a stanovenie xenobiotík vo vzorkách životného prostredia</t>
  </si>
  <si>
    <t>1/0545/20</t>
  </si>
  <si>
    <t>Pokročilé riadenie energeticky náročných procesov s neurčitosťami v chemických, biochemických a potravinárskych technológiách</t>
  </si>
  <si>
    <t>1/0504/20</t>
  </si>
  <si>
    <t>Výskum mechanizmu účinku nových potenciálnych liečiv s duálnym protirakovinovým a antibakteriálnym efektom na báze tiosemikarbazónových hybridov</t>
  </si>
  <si>
    <t>1/0583/20</t>
  </si>
  <si>
    <t>Ing. Zlatica Kohajdová, PhD.</t>
  </si>
  <si>
    <t>Hodnotenie potenciálu alternatívnych surovín pri výrobe cereálnych výrobkov s pridanou hodnotou</t>
  </si>
  <si>
    <t>2/0136/20</t>
  </si>
  <si>
    <t>Ing. Silvia Martiniaková, PhD.</t>
  </si>
  <si>
    <t>Hodnotenie a porovnanie protizápalovej a antioxidačnej účinnosti karotenoidov in vitro a in vivo pomocou modelov chronických zápalových ochorení</t>
  </si>
  <si>
    <t>1/0766/20</t>
  </si>
  <si>
    <t>Cielená syntéza atraktívnych a biorelevantných zlúčenín s využitím moderných syntetických metód</t>
  </si>
  <si>
    <t>1/0482/20</t>
  </si>
  <si>
    <t>prof. Ing. Marián Valko, DrSc.</t>
  </si>
  <si>
    <t>Cyklická zmena oxidačného stavu a DNA interkalačné vlastnosti bifunkčných komplexov prechodných kovov s
halogénderivátmi nesteroidných protizápalových liečiv: Syntéza, štruktúrna charakterizácia, biologická aktivita a
protirakovinové vlastnosti</t>
  </si>
  <si>
    <t>2/0130/20</t>
  </si>
  <si>
    <t>Intenzifikácia vývoja, produkcie a neinvazívnej charakterizácie nových imobilizovaných celobunkových
biokatalyzátorov na báze enzýmových kaskád pre produkciu chemických špecialít</t>
  </si>
  <si>
    <t>1/0064/21</t>
  </si>
  <si>
    <t>Fotokatalyzátory a fotoiniciátory aktivované viditeľným žiarením</t>
  </si>
  <si>
    <t>1.1.2021-31.12.2023</t>
  </si>
  <si>
    <t>1/0267/21</t>
  </si>
  <si>
    <t>doc. RNDr. Zdenko Takáč, PhD.</t>
  </si>
  <si>
    <t>Agregácia neurčitých dát reprezentovaných intervalmi a vektormi</t>
  </si>
  <si>
    <t>1/0342/21</t>
  </si>
  <si>
    <t>Bioanorganické kompozity pre náhrady kostných tkanív pripravované pomocou 3D tlače.</t>
  </si>
  <si>
    <t>1.1.2021-31.12.2024</t>
  </si>
  <si>
    <t>1/0461/21</t>
  </si>
  <si>
    <t>prof. Ing. Vladimír Lukeš, DrSc.</t>
  </si>
  <si>
    <t>Štúdium chemickej a elektrónovej štruktúry nových organických zlúčenín s bioinšpirovanými stavebnými jednotkami</t>
  </si>
  <si>
    <t>1/0515/21</t>
  </si>
  <si>
    <t>Ing. Silvia Mošovská, PhD.</t>
  </si>
  <si>
    <t>Kinetika devitalizácie mikroorganizmov pri miernom opracovaní potravín: aplikácia matematických modelov a hodnotenie účinku nízkoteplotnej plazmy a miernych devitalizačných teplôt na mikroorganizmy</t>
  </si>
  <si>
    <t>1/0527/21</t>
  </si>
  <si>
    <t>doc. Ing. Mária Greifová, PhD.</t>
  </si>
  <si>
    <t>Charakteristika a využitie mikroorganizmov degradujúcich biogénne amíny ako možné riešenie pre zabezpečenie zdravotne bezpečných fermentovaných potravín</t>
  </si>
  <si>
    <t>1/0548/21</t>
  </si>
  <si>
    <t>doc. Ing. Mário Mihaľ, PhD.</t>
  </si>
  <si>
    <t>Experimentálne a matematické modelovanie dvojreaktorových membránových hybridných systémov pre výrobu chemických špecialít</t>
  </si>
  <si>
    <t>1/0511/21</t>
  </si>
  <si>
    <t>prof. Ing. Ľudovít Jelemenský, DrSc.</t>
  </si>
  <si>
    <t>Zlepšenie vlastnej bezpečnosti pri návrhu výrobných procesov pomocou počítačovo podporovaného matematického modelovania.</t>
  </si>
  <si>
    <t>1/0691/21</t>
  </si>
  <si>
    <t>Efektívne riadenie priemyselných prevádzok s použitím dát</t>
  </si>
  <si>
    <t>1/0464/21</t>
  </si>
  <si>
    <t>doc. Ing. Lucia Bírošová, PhD.</t>
  </si>
  <si>
    <t>Mikroplasty v potravinovom reťazci a ich súvis s bakteriálnou rezistenciou voči antibiotikám</t>
  </si>
  <si>
    <t>1/0078/21</t>
  </si>
  <si>
    <t>Ing. Michal Zalibera, PhD.</t>
  </si>
  <si>
    <t>NO-uvoľňujúce organokovové komplexy s azolovými ligandmi ako potenciálne protirakovinové liečivá</t>
  </si>
  <si>
    <t>1/0747/21</t>
  </si>
  <si>
    <t>doc. Ing. Matilda Zemanová, PhD.</t>
  </si>
  <si>
    <t>Viaczložkové katalyzátory pre elektrolytické štiepenie vody</t>
  </si>
  <si>
    <t>2/0032/21</t>
  </si>
  <si>
    <t>Ing. Eva Kuzielová, PhD.</t>
  </si>
  <si>
    <t>Štúdium degradácie viaczložkových cementových materiálov v dôsledku uhličitej korózie v podmienkach simulujúcich geotermálne vrty</t>
  </si>
  <si>
    <t>2/0016/22</t>
  </si>
  <si>
    <t>Mgr. Lucia Messingerová, PhD.</t>
  </si>
  <si>
    <t>Štrukturálne usporiadanie pre-mRNA nevyhnutné pre exonizáciu Alu</t>
  </si>
  <si>
    <t>1.1.2022-31.12.2025</t>
  </si>
  <si>
    <t>1/0029/22</t>
  </si>
  <si>
    <t>Fotoaktívne a sublimovateľné komplexy prechodných kovov vykazujúce magnetickú bistabilitu</t>
  </si>
  <si>
    <t>2/0057/22</t>
  </si>
  <si>
    <t>Inteligentná hlbková mozgová stimulácia ako inovatívna stratégia pre liečbu mozgových porúch</t>
  </si>
  <si>
    <t>1/0297/22</t>
  </si>
  <si>
    <t>doc. Ing. Juraj Oravec, PhD.</t>
  </si>
  <si>
    <t>Metódy riadenia pre nízkouhlíkovú automatizáciu procesov</t>
  </si>
  <si>
    <t>1/0388/22</t>
  </si>
  <si>
    <t>doc. Ing. Petra Olejníková, PhD.</t>
  </si>
  <si>
    <t>Adaptívne mechanizmy vláknitých húb – prvý krok k indukcii rezistencie voči antifungálnym zlúčeninám</t>
  </si>
  <si>
    <t>1/0498/22</t>
  </si>
  <si>
    <t>doc. Ing. Zuzana Cibulková, PhD.</t>
  </si>
  <si>
    <t>Aplikácia izokonverzných metód na štúdium stability materiálov</t>
  </si>
  <si>
    <t>1/0411/22</t>
  </si>
  <si>
    <t>Praktická syntéza antibiotík účinných voči najnebezpečnejším bakteriálnym patogénom</t>
  </si>
  <si>
    <t>1.1.2022-31.12.2024</t>
  </si>
  <si>
    <t>1/0515/22</t>
  </si>
  <si>
    <t>Bioreaktorové inžinierstvo enzýmových oxidačných procesov</t>
  </si>
  <si>
    <t>1/0663/22</t>
  </si>
  <si>
    <t>Ing. Svetlana Kryštofová, PhD.</t>
  </si>
  <si>
    <t>Skrat kyseliny gama-aminomaslovej (GABA) v hubách: nedocenená metabolická dráha s významným vplyvom na fungálnu biológiu</t>
  </si>
  <si>
    <t>018STU-4/2020</t>
  </si>
  <si>
    <t>Tvorba multimediálnych učebníc a
internetových stránok pre výučbu
anorganickej chémie na vysokých školách</t>
  </si>
  <si>
    <t>037STU-4/2020</t>
  </si>
  <si>
    <t>Moderné interaktívne vzdelávanie v NMR spektroskopii</t>
  </si>
  <si>
    <t>035STU-4/2021</t>
  </si>
  <si>
    <t>doc. Ing. Pavel Ačai, PhD.</t>
  </si>
  <si>
    <t>Aplikácia matematického modelovania
vo výučbe predmetu „Prediktívna
mikrobiológia a hodnotenie rizika“</t>
  </si>
  <si>
    <t>018STU-4/2021</t>
  </si>
  <si>
    <t>Zvýšenie kvality a inovácia vzdelávacieho procesu v predmete laboratórne cvičenia z analytickej chémie</t>
  </si>
  <si>
    <t>1.1.2021-31.12.2022</t>
  </si>
  <si>
    <t>Špičkové tímy na VŠ</t>
  </si>
  <si>
    <t/>
  </si>
  <si>
    <t>prof. Ing. Marián Valko, PhD.</t>
  </si>
  <si>
    <t>Fyzikálno-chemické vlastností a štruktúry
látok</t>
  </si>
  <si>
    <t>1.1.2015-31.12.2022</t>
  </si>
  <si>
    <t>prof. Ing. Milan Polakovič, PhD.</t>
  </si>
  <si>
    <t>Špičkový tím biotechnologických separácií</t>
  </si>
  <si>
    <t>NFP313011V336</t>
  </si>
  <si>
    <t>Dopytovo orientovaný výskum pre udržateľné a inovatívne potraviny</t>
  </si>
  <si>
    <t>ŠF</t>
  </si>
  <si>
    <t>NFP313022V911</t>
  </si>
  <si>
    <t>Priemyselný výskum nových technologických postupov výroby závlahovej vody</t>
  </si>
  <si>
    <t>1.5.2020-30.4.2023</t>
  </si>
  <si>
    <t>NFP313011ASS8</t>
  </si>
  <si>
    <t>1.1.2021-30.6.2023</t>
  </si>
  <si>
    <t>NFP313011ATA2</t>
  </si>
  <si>
    <t>Výskum progresívnych metód diagnostiky COVID-19 a biomarkerov umožňujúcich skorú detekciu jedincov so zvýšeným rizikom ťažkého priebehu ochorenia</t>
  </si>
  <si>
    <t xml:space="preserve">FFG </t>
  </si>
  <si>
    <t>BASISPROGRAMME Collective research – Projektbeschreibung KraftPell – Anwendung und Modifizierung von Kraft-Lignin als Additiv zur Herstellung von Pellets</t>
  </si>
  <si>
    <t>28.2.2021-31.1.2023</t>
  </si>
  <si>
    <t>Ministerstvo vnútra SR</t>
  </si>
  <si>
    <t>SKR-COKP2-2021/000597-036</t>
  </si>
  <si>
    <t>Projekt na zabezpečenie odstránenia nebezpečných odpadov s obsahom polychlórovaných bifenilov v areáli bývalého podniku Chemko Strážske</t>
  </si>
  <si>
    <t>1.9.2021-31.12-2021</t>
  </si>
  <si>
    <t>Interreg Slovakia-Hungary</t>
  </si>
  <si>
    <t>SKHU/1902/4.1/001</t>
  </si>
  <si>
    <t>prof. Ing. Alexander Kaszonyi, PhD.</t>
  </si>
  <si>
    <t>Joint chemical laboratory for the service of bioeconomy in the Slovak-Hungarian border region</t>
  </si>
  <si>
    <t>7.1.2020-30.11.2022</t>
  </si>
  <si>
    <t>The Research Council of Norway</t>
  </si>
  <si>
    <t>Multifunctional high-value fungal biomass from the Norwegian agriculture supply chain by-products</t>
  </si>
  <si>
    <t>1.1.2020-31.12.2024</t>
  </si>
  <si>
    <t>Nórske fondy 2014-2021</t>
  </si>
  <si>
    <t>Inovatívne sorbenty na báze uhlíku ako účinný spôsob dočisťovania odpadových vôd</t>
  </si>
  <si>
    <t>1.4.2022-30.4.2024</t>
  </si>
  <si>
    <t>BIN SGS02_2021_001</t>
  </si>
  <si>
    <t>Zelené inovácie v študentských záverečných prácach a semestrálnych projektoch</t>
  </si>
  <si>
    <t>1.9.2022-31.3.2024</t>
  </si>
  <si>
    <t>Fostering Opportunities Towards Slovak Excellence in Advanced Control for Smart Industries</t>
  </si>
  <si>
    <t>1.10.2022-30.9.2025</t>
  </si>
  <si>
    <t>Horizont Európa</t>
  </si>
  <si>
    <t>CONFORMITY</t>
  </si>
  <si>
    <t>ZOD058/19</t>
  </si>
  <si>
    <t>Sledovanie fyzikálnych vlastnostíkonídií produkčného kmeňa Penicillium chrysogenum a yabezpečenie uchovávania viabilných konídií</t>
  </si>
  <si>
    <t>10.9.2019-31.12.2022</t>
  </si>
  <si>
    <t>EBA s.r.o.</t>
  </si>
  <si>
    <t>ZOD010/20</t>
  </si>
  <si>
    <t>Príprava a dodanie čistých druhov baktérií pre aplikáciu do mikrobiologického substrátu ROPSTOP SB</t>
  </si>
  <si>
    <t>13.2.2020-7.2.2023</t>
  </si>
  <si>
    <t>PLEURAN s.r.o.</t>
  </si>
  <si>
    <t>ZOD017/20</t>
  </si>
  <si>
    <t>Vplyv autochtónnej a alachtónnej mikrobioty Hlivy ustricovej na technologický proces a jej ďalšie spracovanie</t>
  </si>
  <si>
    <t>15.3.2020-31.12.2022</t>
  </si>
  <si>
    <t>Proer s.r.o.</t>
  </si>
  <si>
    <t>ZOD033/20</t>
  </si>
  <si>
    <t>Výskumná činnosť súvisiaca s mikrobiálnymi kontaminantmi</t>
  </si>
  <si>
    <t>1.5.2020-31.12.2022</t>
  </si>
  <si>
    <t>InRec, s.r.o.</t>
  </si>
  <si>
    <t>ZOD053/20</t>
  </si>
  <si>
    <t>Koncepčný dizajn procesu termokatalytického splynovania</t>
  </si>
  <si>
    <t>1.9.2020-31.12.2022</t>
  </si>
  <si>
    <t>Synthcluster s.r.o.</t>
  </si>
  <si>
    <t>ZOD002/21</t>
  </si>
  <si>
    <t>Vývoj technologických postupov prípravy biochemikálií</t>
  </si>
  <si>
    <t>18.1.2021-31.12.2023</t>
  </si>
  <si>
    <t>Zoltamilk s.r.o.</t>
  </si>
  <si>
    <t>ZOD009/21</t>
  </si>
  <si>
    <t>Produkcia biomasy</t>
  </si>
  <si>
    <t>1.4.2021-30.12.2023</t>
  </si>
  <si>
    <t>Valicare s.r.o.</t>
  </si>
  <si>
    <t>ZOD011/22</t>
  </si>
  <si>
    <t>prof.Ing. Ivan Špánik</t>
  </si>
  <si>
    <t>Vývoj a validácia metódy pre stanovenie manitolu a naproxenu</t>
  </si>
  <si>
    <t>22.2.2022-31.12.2022</t>
  </si>
  <si>
    <t>Hydropol - Rudolf Polák spol.s.r.o.</t>
  </si>
  <si>
    <t>ZOD013/22</t>
  </si>
  <si>
    <t>prof. Ing. Ján Derco, DrSc.</t>
  </si>
  <si>
    <t>Výskum a analýza možnosti čistenia odpadových vôd z odlučovačov ropných látok</t>
  </si>
  <si>
    <t>7.3.2022-30.4.2022</t>
  </si>
  <si>
    <t>VEGUM a.s.</t>
  </si>
  <si>
    <t>ZOD015/22</t>
  </si>
  <si>
    <t>Vývoj gumárskych zmesí a realizácia testov</t>
  </si>
  <si>
    <t>1.4.2022-31.12.2022</t>
  </si>
  <si>
    <t>ZOD016/22</t>
  </si>
  <si>
    <t>Výskum povrchovej úpravy a chemick.zloženia kanýl spoločnosti</t>
  </si>
  <si>
    <t>14.3.2022-31.3.2022</t>
  </si>
  <si>
    <t>Mondi SCP, a.s.</t>
  </si>
  <si>
    <t>ZOD017/22</t>
  </si>
  <si>
    <t>Zhotovenie prevádzky novej anaeróno-aeróbnej ČOV a návrh optimalizácie jej činnosti</t>
  </si>
  <si>
    <t>1.5.2022-31.10.2022</t>
  </si>
  <si>
    <t>GEORGANICS s.r.o.</t>
  </si>
  <si>
    <t>ZOD018/22</t>
  </si>
  <si>
    <t>Výskum a meranie NMR spektier</t>
  </si>
  <si>
    <t>18.5.2022-30.5.2022</t>
  </si>
  <si>
    <t>VOJANY a.s.</t>
  </si>
  <si>
    <t>ZOD019/22</t>
  </si>
  <si>
    <t>prof. Ing. Ján Lokaj, PhD.</t>
  </si>
  <si>
    <t>Výskum a analýza tvrdých nánosov v kotloch</t>
  </si>
  <si>
    <t>5.5.2022-31.12.2022</t>
  </si>
  <si>
    <t>AUDOV s.r.o.</t>
  </si>
  <si>
    <t>ZOD021/22</t>
  </si>
  <si>
    <t>prof. Ing. Pavol Rajniak</t>
  </si>
  <si>
    <t>Superabsorbent pre slané vody</t>
  </si>
  <si>
    <t>17.5.2022-31.3.2023</t>
  </si>
  <si>
    <t>Evonik Fermas s.r.o.</t>
  </si>
  <si>
    <t>ZOD022/22</t>
  </si>
  <si>
    <t>Vyšetrovanie nečistôt v prolíne</t>
  </si>
  <si>
    <t>3.6.2022-30.7.2022</t>
  </si>
  <si>
    <t>ZOD023/22</t>
  </si>
  <si>
    <t>Meranie spektier a spolupráca na výskume</t>
  </si>
  <si>
    <t>13.6.2022-22.6.2022</t>
  </si>
  <si>
    <t>Enhanced Inkjet s.r.o.</t>
  </si>
  <si>
    <t>ZOD025/22</t>
  </si>
  <si>
    <t>doc. Ing. Viera Jančovičová, PhD.</t>
  </si>
  <si>
    <t>Vývoj UV vytvrdzovateľného systému na maskovanie materiálov</t>
  </si>
  <si>
    <t>20.6.2022-30.9.2023</t>
  </si>
  <si>
    <t>Slovnaft</t>
  </si>
  <si>
    <t>ZOD026/22</t>
  </si>
  <si>
    <t>doc. Ing. Miroslav Variny, PhD.</t>
  </si>
  <si>
    <t>Modelovanie a optimalizácia priemyselnej dekab.elektrafiky</t>
  </si>
  <si>
    <t>6.7.2022-28.4.2023</t>
  </si>
  <si>
    <t>ZOD031/22</t>
  </si>
  <si>
    <t>Výskum a analýza NMR spektier</t>
  </si>
  <si>
    <t>25.8.2022-31.8.2022</t>
  </si>
  <si>
    <t>MemBrain s.r.o.</t>
  </si>
  <si>
    <t>ZOD032/22</t>
  </si>
  <si>
    <t xml:space="preserve">Ing. Ivan Červeňanský, </t>
  </si>
  <si>
    <t>Možnosti intenzifikácie elektordialýzy zmenou geometrie sieťoviny</t>
  </si>
  <si>
    <t>26.8.2022-20.9.2022</t>
  </si>
  <si>
    <t>Biosynth s.r.o.</t>
  </si>
  <si>
    <t>ZOD035/22</t>
  </si>
  <si>
    <t>Meranie spektier a výskum</t>
  </si>
  <si>
    <t>19.9.2022-30.9.2022</t>
  </si>
  <si>
    <t>Aquatec VFL s.r.o.</t>
  </si>
  <si>
    <t>ZOD036/22</t>
  </si>
  <si>
    <t>Dočisťovanie a dezinfekcia biologicky vyčistenej odpadovej vody</t>
  </si>
  <si>
    <t>15.9.2022-15.12.2022</t>
  </si>
  <si>
    <t>ARPenviro s.r.o.</t>
  </si>
  <si>
    <t>ZOD037/22</t>
  </si>
  <si>
    <t>Udržateľné nakladanie s odpadovými vodami</t>
  </si>
  <si>
    <t>10.10.2022-14.12.2022</t>
  </si>
  <si>
    <t>Bratislavská vodárenská spoločnosť</t>
  </si>
  <si>
    <t>ZOD041/22</t>
  </si>
  <si>
    <t>Ing. Ronald Zakhar, PhD.</t>
  </si>
  <si>
    <t>Realizácia koagulačných a flokulačných experimentov</t>
  </si>
  <si>
    <t>1.11.2022-15.12.2022</t>
  </si>
  <si>
    <t>3U s.r.o.</t>
  </si>
  <si>
    <t>ZOD048/22</t>
  </si>
  <si>
    <t>Výskum nežiadúcich agregátov v disperzno silikátových systémov</t>
  </si>
  <si>
    <t>20.10.2022-30.11.2022</t>
  </si>
  <si>
    <t>EM1</t>
  </si>
  <si>
    <t>Otiepková Soňa</t>
  </si>
  <si>
    <t>Rosemary Landscape - kolekcia kobercov tkaných na storočnom tkáčskom stave</t>
  </si>
  <si>
    <t>Design Week, Miláno, Taliansko</t>
  </si>
  <si>
    <t>7.6.-12.6.2022</t>
  </si>
  <si>
    <t>EM3</t>
  </si>
  <si>
    <t>Horňák Juraj</t>
  </si>
  <si>
    <t>Game of Ur arts＆crafts</t>
  </si>
  <si>
    <t>Priestory nadácie Giorgio Cini, Benátky, Taliansko</t>
  </si>
  <si>
    <t>10.4 – 1.5. 2022</t>
  </si>
  <si>
    <t>EN2</t>
  </si>
  <si>
    <t>Mazalán Peter</t>
  </si>
  <si>
    <t>Ich habe genug / Už stačí - Architektonické scénografické riešenie</t>
  </si>
  <si>
    <t>Štátne divadlo Košice</t>
  </si>
  <si>
    <t>13.3.2022</t>
  </si>
  <si>
    <t>ZM1</t>
  </si>
  <si>
    <t>Hanták Jakub</t>
  </si>
  <si>
    <t>Architektonické dielo: 11 oper.výcvikových stredísk na Medzinárodnú architektonickú súťaž / 1. miesto</t>
  </si>
  <si>
    <t>Generalzolldirektion, Bonn, Nemecko</t>
  </si>
  <si>
    <t>30.5.2022</t>
  </si>
  <si>
    <t>Fejo Katarína, Hanáček Tomáš</t>
  </si>
  <si>
    <t>Návrh na medzinárodnú architektonickú súťaž - "Hornád nové mestské centrum" Košice / 3. miesto</t>
  </si>
  <si>
    <t>Mesto Košice</t>
  </si>
  <si>
    <t>16.6.2022</t>
  </si>
  <si>
    <t>Hajtmanek Roman</t>
  </si>
  <si>
    <t>Rotospace 1.0 - virtuálny kinetický priestor</t>
  </si>
  <si>
    <t>MoNA Gallery Ocala, Florida, USA</t>
  </si>
  <si>
    <t>28.2.2022</t>
  </si>
  <si>
    <t>Németh Ilona (Mészároš Gabi, Tóth Anikó N.)</t>
  </si>
  <si>
    <t>Návrh na súťaž: Memory of Rape in Wartimes (Pamätník ženám znásilneným počas vojen)</t>
  </si>
  <si>
    <t>2B Galéria, Budapešť, Maďarsko</t>
  </si>
  <si>
    <t>9.3.-8.4.2022</t>
  </si>
  <si>
    <t>ZM2</t>
  </si>
  <si>
    <t>Kočlík Dušan, Andráš Milan, Nahálka Pavol, Tóth Adam</t>
  </si>
  <si>
    <t>Infocentrum UK - návrh a realizácia priestorov na účely informačného centra a študentského klubu</t>
  </si>
  <si>
    <t>Rektorát UK, Bratislava</t>
  </si>
  <si>
    <t>7.4.2022</t>
  </si>
  <si>
    <t>Jelenčík Branislav</t>
  </si>
  <si>
    <t>Logotyp, dizajnmanuál a vizuál medzin. sochárskeho sympózia Stromorodie/Treecarnation</t>
  </si>
  <si>
    <t>Slovenská výtvarná únia, Bratislava</t>
  </si>
  <si>
    <t>14.8.-28.8.2022</t>
  </si>
  <si>
    <t>Návrh na medzinárodnú architektonickú súťaž -"Medzipriestory pražskej tržnice" Praha / 2. miesto</t>
  </si>
  <si>
    <t>Mesto Praha</t>
  </si>
  <si>
    <t>13.4.2022</t>
  </si>
  <si>
    <t>Ebringerová Paulína</t>
  </si>
  <si>
    <t>Masters in Moderation - logotypy, newslettre, sablóny na content soc. sietí a digitálnej komunikácie</t>
  </si>
  <si>
    <t>Masters in moderation, Arnhem, Holandsko</t>
  </si>
  <si>
    <t>Júl 2022</t>
  </si>
  <si>
    <t>Dielo: Edukačný komiks - konferencia New Topics in Design</t>
  </si>
  <si>
    <t>Galéria SVU Umelka, Bratislava</t>
  </si>
  <si>
    <t>30.11.2022</t>
  </si>
  <si>
    <t>Baláž Martin (Rejta Erik)</t>
  </si>
  <si>
    <t>1 in 3 White Squere Denotation - konferencia New Topics in Design</t>
  </si>
  <si>
    <t>ZM3</t>
  </si>
  <si>
    <t>Dóci Ondrej</t>
  </si>
  <si>
    <t>Albus - mestský e-bike</t>
  </si>
  <si>
    <t>Expo Dubaj 2020, Spojené arabské emiráty</t>
  </si>
  <si>
    <t>1.10.2021-31.3.2022</t>
  </si>
  <si>
    <t>Pohaničová Jana</t>
  </si>
  <si>
    <t>Secesná Bratislava - Úsvit moderny - dokumentárne video o secesnej architektúre Bratislavy</t>
  </si>
  <si>
    <t>https://www.youtube.com/watch?v=1WQamtnR-yo</t>
  </si>
  <si>
    <t>7.3.2022</t>
  </si>
  <si>
    <t>Návrh na architektonicko-urbanistickú súťaž: Papírové náměstí v Liberci / 3. miesto</t>
  </si>
  <si>
    <t>Mesto Liberec, ČR</t>
  </si>
  <si>
    <t>20.9.2022</t>
  </si>
  <si>
    <t>ZN1</t>
  </si>
  <si>
    <t>Bočková Monika, Novotná Mária, Ebringerová Paulína</t>
  </si>
  <si>
    <t>COOL NOUVEAU, Od mestského ringu k ornamentu - architektonické riešenie a dizajn výstavy</t>
  </si>
  <si>
    <t>4.2.- 23.2.2022</t>
  </si>
  <si>
    <t>Majcher Stanislav (Jablonský Marek)</t>
  </si>
  <si>
    <t>Vybudovanie nového urgentného príjmu - realizácia</t>
  </si>
  <si>
    <t>Nemocnica s poliklinikou Prievidza, sídlo Bojnice</t>
  </si>
  <si>
    <t>17.6.2022</t>
  </si>
  <si>
    <t>ZN2</t>
  </si>
  <si>
    <t>Očakávanie - Architektonické scénografické riešenie</t>
  </si>
  <si>
    <t>SND, Opera, Bratislava</t>
  </si>
  <si>
    <t>3.6.2022</t>
  </si>
  <si>
    <t>Bujdáková Karolína</t>
  </si>
  <si>
    <t>Priestorové riešenie a scéna pre divadelnú hru Elektrický anjel</t>
  </si>
  <si>
    <t>FAD STU, Bratislava</t>
  </si>
  <si>
    <t>26.10.2022</t>
  </si>
  <si>
    <t>Návrh na architektonicko-urbanistickú súťaž: Obnova a rozvoj Kúpeľov Sliač</t>
  </si>
  <si>
    <t>Kúpele Sliač</t>
  </si>
  <si>
    <t>9.8.2022</t>
  </si>
  <si>
    <t>ZN3</t>
  </si>
  <si>
    <t>Lukáč Milan</t>
  </si>
  <si>
    <t>" i.con.a 2022 " socha vytvorená na ocenenie Industrial Award 2022</t>
  </si>
  <si>
    <t>Design factory Jarovce</t>
  </si>
  <si>
    <t>10.11.-11.11.2022</t>
  </si>
  <si>
    <t>ZR1</t>
  </si>
  <si>
    <t>Fejo Katarína, Hanáček Tomáš, Gregor Pavel</t>
  </si>
  <si>
    <t>Návrh na architektonicko-urbanistickú súťaž: Bytový dom s polyfunkciou Trnava - Halenárska / 2. miesto</t>
  </si>
  <si>
    <t>28.10.2022</t>
  </si>
  <si>
    <t>SM1</t>
  </si>
  <si>
    <t>Hain Vladimír, Hajtmánek Roman</t>
  </si>
  <si>
    <t>Virtuálna prehliadka STM-Múzeum dopravy v rámci Industrial Days 6</t>
  </si>
  <si>
    <t>STM-Múzeum dopravy v Bratislave</t>
  </si>
  <si>
    <t>11.11.2022</t>
  </si>
  <si>
    <t>Ebringerova Paulína, Kupko Alexander</t>
  </si>
  <si>
    <t>Výstava: KOLABO 2022 / interiér</t>
  </si>
  <si>
    <t>BADW, Divadlo K, Bratislava</t>
  </si>
  <si>
    <t>8.12-10.12.2022</t>
  </si>
  <si>
    <t>Uhrík Martin, Hajtmanek Roman</t>
  </si>
  <si>
    <t>Modulárny systém stojanov na bicykle Bajkstend</t>
  </si>
  <si>
    <t>BADW, Zoya Gallery, Bratislava</t>
  </si>
  <si>
    <t>7.12.-14.12.2022</t>
  </si>
  <si>
    <t>Virtuálna rekonštrukcia rímskeho kastela a strážnej veže v nemeckom meste Gunzenhausen</t>
  </si>
  <si>
    <t>Living Danube Limes, Gunzenhausen, Nemecko</t>
  </si>
  <si>
    <t>21.6.2022</t>
  </si>
  <si>
    <t>Virtuálna rekonštrukcia rímskeho legionárskeho tábora Lederata v Srbsku</t>
  </si>
  <si>
    <t>Karloveské rameno, Bratislava</t>
  </si>
  <si>
    <t>6.8.2022</t>
  </si>
  <si>
    <t>Brâncuşiho ruky - séria ručne tkaných kobercov</t>
  </si>
  <si>
    <t>Kolabo, Divadlo K, Bratislava</t>
  </si>
  <si>
    <t>Németh Ilona</t>
  </si>
  <si>
    <t>Dielo: Plávajúce záhrady - 2 objekty</t>
  </si>
  <si>
    <t>Documenta fifteen, Kassel, Nemecko</t>
  </si>
  <si>
    <t>18.6.-25.9. 2022</t>
  </si>
  <si>
    <t>Dielo: Grandstand 8 / Hľadisko 8, Greetings from Ringelsdorf-Niederabsdorf to Bruce Nauman -inštalácia</t>
  </si>
  <si>
    <t>Ringelsdorf-Niederabsdorf, Rakúsko</t>
  </si>
  <si>
    <t>17.9.2022</t>
  </si>
  <si>
    <t>Dielo: Eastern Sugar @ Trafo Gallery - inštalácia a výstavný projekt</t>
  </si>
  <si>
    <t>Trafó Gallery, Budapešť, Maďarsko</t>
  </si>
  <si>
    <t>6.5.-19.6. 2022</t>
  </si>
  <si>
    <t>SM2</t>
  </si>
  <si>
    <t>Home - séria ručne tkaných kobercov</t>
  </si>
  <si>
    <t>Pražská tržnica, Praha, ČR</t>
  </si>
  <si>
    <t>22.4.-23.4.2022</t>
  </si>
  <si>
    <t>Kočlík Dušan</t>
  </si>
  <si>
    <t>Výstavná expozícia Gaudeámus 2022</t>
  </si>
  <si>
    <t>Incheba Expo, Bratislava</t>
  </si>
  <si>
    <t>4.10.-6.10.22</t>
  </si>
  <si>
    <t>Sombathy Martin, Hencová, Páriš, Levársky, Otiepková</t>
  </si>
  <si>
    <t>MODDOM 2022 - návrh a realizácia interiéru</t>
  </si>
  <si>
    <t>19.10.-23.10.2022</t>
  </si>
  <si>
    <t>Výstava: Železničné dedičstvo Slovenska v Európskom kontexte</t>
  </si>
  <si>
    <t>6.9.2022-6.1.2023</t>
  </si>
  <si>
    <t>Hain Vladimír (Žalman Peter)</t>
  </si>
  <si>
    <t>Výstava: Dušan Samo Jurkovič známý a neznámý / kurátorstvo</t>
  </si>
  <si>
    <t>Múzeum luhačovického Zálesí, Luhačovice, ČR</t>
  </si>
  <si>
    <t>6.10.2022</t>
  </si>
  <si>
    <t>Ebringerova Paulína</t>
  </si>
  <si>
    <t>Výstava: KOLABO 2022 / kurátorstvo</t>
  </si>
  <si>
    <t>Ebringerová Paulína, Kupko Alexander</t>
  </si>
  <si>
    <t>Salónka - Visegrad Found Showroom / interiér</t>
  </si>
  <si>
    <t>Stará tržnica, Bratislava</t>
  </si>
  <si>
    <t>7.12.-21.12.2022</t>
  </si>
  <si>
    <t>Daniel Peter, Hronský Michal</t>
  </si>
  <si>
    <t>Výstavný stánok fy Europlac na výstavu HOLZ-HANDWERK 2022</t>
  </si>
  <si>
    <t>HOLZ-HANDWERK 2022, Norimberg, Nemecko</t>
  </si>
  <si>
    <t>12.7.-15.7.2022</t>
  </si>
  <si>
    <t>Hajtmanek Roman, Morgenstein Peter</t>
  </si>
  <si>
    <t>Dizajn nástroja Tangible Architecture</t>
  </si>
  <si>
    <t>30.9.2022</t>
  </si>
  <si>
    <t>Michálková Jana</t>
  </si>
  <si>
    <t>Kreslo FurNature</t>
  </si>
  <si>
    <t>Dielo: Polyfunkčná žena - inštalácia a audio technika reprodukujúca 13 ženských hlasov</t>
  </si>
  <si>
    <t>Dům umění Fakulty umění a designu Univerzity J.E.Purkyně, Ústí nad Labem, Česko</t>
  </si>
  <si>
    <t>12.05.-2.7.2022</t>
  </si>
  <si>
    <t>SM3</t>
  </si>
  <si>
    <t>Masarik Jozef Eduard</t>
  </si>
  <si>
    <t>Diaľnica desť - video (07:14 min.)</t>
  </si>
  <si>
    <t>Opening Hours, Treptow Atelier, berlín</t>
  </si>
  <si>
    <t>26.3.2022</t>
  </si>
  <si>
    <t>Sombathy Martin</t>
  </si>
  <si>
    <t>Tom Fruin &amp; Joya – Daylight candle</t>
  </si>
  <si>
    <t>JOYA, LLC, Brooklyn, NY, USA</t>
  </si>
  <si>
    <t>Tom Fruin &amp; Joya – Nightlight candle</t>
  </si>
  <si>
    <t>Ploczeková Eva</t>
  </si>
  <si>
    <t>Dielo: Cruise - land-art, grafika, CGD, CRD</t>
  </si>
  <si>
    <t>Faro Cabo Mayor Art Center, Cantabria, Španielsko</t>
  </si>
  <si>
    <t>1.9.-31.12.2022</t>
  </si>
  <si>
    <t>Dielo: Sailing - land-art, grafika, CGD, CRD</t>
  </si>
  <si>
    <t>Dielo: Silence at Sea - land-art, grafika, CGD, CRD</t>
  </si>
  <si>
    <t>Dielo: Ex libris MD - land-art, grafika, CGD, CRD</t>
  </si>
  <si>
    <t>5th International Ex-libris Competition, Istanbul, Turecko</t>
  </si>
  <si>
    <t>15.11.-15.12.2022</t>
  </si>
  <si>
    <t>Dielo: Das Quadrat schmelzen III. / Roztopenie námestia III. - 1. Medzin. GCB MiniPrint 2022</t>
  </si>
  <si>
    <t>Galeria und Werkstatt für künstlerische Graphik, Berlín, DE</t>
  </si>
  <si>
    <t>12.11.-17.12.2022</t>
  </si>
  <si>
    <t>Dielo: Das Quadrat schmelzen V. / Roztopenie námestia V. - 1. Medzin. GCB MiniPrint 2022</t>
  </si>
  <si>
    <t>Salónka - Visegrad Found Showroom / kurátorstvo</t>
  </si>
  <si>
    <t>Mind Your Body</t>
  </si>
  <si>
    <t>BADW, Zichyho palác, Bratislava</t>
  </si>
  <si>
    <t>Re-flectō - analógový modifikátor pohľadu - full dome projekcie</t>
  </si>
  <si>
    <t>Hvezdáreň a planetárium Brno, ČR</t>
  </si>
  <si>
    <t>12.11.2022</t>
  </si>
  <si>
    <t>Výstavný kiosk fy Europlac na ARCHPOINT RIVER CRUISE 2022</t>
  </si>
  <si>
    <t>ARCHPOINT RIVER CRUISE 2022, Franfurkt, Nemecko</t>
  </si>
  <si>
    <t>16.9.-20.9.2022</t>
  </si>
  <si>
    <t>Hajtmanek Roman, Morgenstein P., Kupko A., Krpálová M.</t>
  </si>
  <si>
    <t>Výstavný stánok „Dotkni sa nástrojov digitálneho navrhovania miest“</t>
  </si>
  <si>
    <t>SN1</t>
  </si>
  <si>
    <t>Neistota - scénografia</t>
  </si>
  <si>
    <t>Divadlo K, Bratislava</t>
  </si>
  <si>
    <t>23.3.2022</t>
  </si>
  <si>
    <t>Šíp Lukáš, Salcer Igor</t>
  </si>
  <si>
    <t>Kancelárske priestory spoločnosti Asseco Group</t>
  </si>
  <si>
    <t>Asseco Group, Bratislava</t>
  </si>
  <si>
    <t>Kacej Michal, Čerešňová Zuzana, Fratričová Slávka</t>
  </si>
  <si>
    <t>Zdravotno-sociálne zariadenie, Typ A - architektonická štúdia</t>
  </si>
  <si>
    <t>Ministerstvo práce, sociálnych vecí a rodiny SR, BA</t>
  </si>
  <si>
    <t>5.5.2022</t>
  </si>
  <si>
    <t>Final Sale - grafické podklady k scénografii výstavy, pozvánka, plagát, digitálne informačné podklady</t>
  </si>
  <si>
    <t>Galéria Ľudovíta Fullu, Bratislava</t>
  </si>
  <si>
    <t>7.9.2022-8.1.2023</t>
  </si>
  <si>
    <t>Final Sale - exkluzívny supermarket fullovského štýlu</t>
  </si>
  <si>
    <t>Ebringerová Paulína, Kubinský Bohuš (Moravčíková M.)</t>
  </si>
  <si>
    <t>Afloat - objekt, monumentálna vzduchová inštalácia</t>
  </si>
  <si>
    <t>Grape festival, Letisko Trenčín</t>
  </si>
  <si>
    <t>Ebringerová Paulína, Kubinský Bohuš (Čejteiová M.)</t>
  </si>
  <si>
    <t>Dielo: Liiine - spojenie zvuku, svetiel a architektúry</t>
  </si>
  <si>
    <t>FAD STU, Bratislava (Biela noc)</t>
  </si>
  <si>
    <t>16.9.-18.9.2022</t>
  </si>
  <si>
    <t>Stacho Monika (Stacho Ľubomír)</t>
  </si>
  <si>
    <t>Vyšný Komárnik - drevený gréckokatolícky kostol - fotografia z cyklu Sakrálne príbehy</t>
  </si>
  <si>
    <t>Považská galéria umenia, Žilina</t>
  </si>
  <si>
    <t>22.10.-12.11.2022</t>
  </si>
  <si>
    <t>Trenčín - synagóga - fotografia z cyklu Sakrálne príbehy</t>
  </si>
  <si>
    <t>Banská Štiavnica - fotografia z cyklu Sakrálne príbehy</t>
  </si>
  <si>
    <t>Bytča - synagóga - fotografia z cyklu Sakrálne príbehy</t>
  </si>
  <si>
    <t>Ilija - fotografia z cyklu Sakrálne príbehy</t>
  </si>
  <si>
    <t>Bardejov - synagóga - fotografia z cyklu Sakrálne príbehy</t>
  </si>
  <si>
    <t>Štítnik - románsky kostol - fotografia z cyklu Sakrálne príbehy</t>
  </si>
  <si>
    <t>Holíč - fotografia z cyklu Sakrálne príbehy</t>
  </si>
  <si>
    <t>Lučenec - synagóga -fotografia z cyklu Sakrálne príbehy</t>
  </si>
  <si>
    <t>Ducové - Kostolište - fotografia z cyklu Sakrálne príbehy</t>
  </si>
  <si>
    <t>Kremnica -fotografia z cyklu Sakrálne príbehy</t>
  </si>
  <si>
    <t>Kšinná - románsky kostol - fotografia z cyklu Sakrálne príbehy</t>
  </si>
  <si>
    <t>Bratislava - ortodoxná synagóga - fotografia z cyklu Sakrálne príbehy</t>
  </si>
  <si>
    <t>Svinica - freska praotcov - fotografia z cyklu Sakrálne príbehy</t>
  </si>
  <si>
    <t>Svinica - fotografia z cyklu Sakrálne príbehy</t>
  </si>
  <si>
    <t>Bratislava - kaplnka jezuitov - fotografia z cyklu Sakrálne príbehy</t>
  </si>
  <si>
    <t>Kopčany - fotografia z cyklu Sakrálne príbehy</t>
  </si>
  <si>
    <t>Bratislava - gotický portál najstaršej synagógy - fotografia z cyklu Sakrálne príbehy</t>
  </si>
  <si>
    <t>Košice - Dominikánsky kostol - fotografia z cyklu Sakrálne príbehy</t>
  </si>
  <si>
    <t>Bardejovské kúpele - Drevený gréckokatolícky kostolík - fotografia z cyklu Sakrálne príbehy</t>
  </si>
  <si>
    <t>Jednotka magnetickej rezonancie - centrum diagnostiky</t>
  </si>
  <si>
    <t>Nemocnica s poliklinikou Považská Bystrica</t>
  </si>
  <si>
    <t>27.2.2022</t>
  </si>
  <si>
    <t>Varga Tibor (Rypák Lukáš, Volf Karol)</t>
  </si>
  <si>
    <t>Overovacia štúdia objektu „Trnava, Vojenský archív – zabezpečenie priestorov pre archiváciu“</t>
  </si>
  <si>
    <t>Ministerstvo obrany SR, Bratislava</t>
  </si>
  <si>
    <t>Jún 2022</t>
  </si>
  <si>
    <t>Stacho Monika</t>
  </si>
  <si>
    <t>Dielo: Chlapci z kolečka - 3 fotografie</t>
  </si>
  <si>
    <t>27.10.-11.11.2022</t>
  </si>
  <si>
    <t>Výstava Opri sa o mňa - dielo Svätý Andrej</t>
  </si>
  <si>
    <t>Galéria Domu Quo Vadis</t>
  </si>
  <si>
    <t>4.11.-4.12.2022</t>
  </si>
  <si>
    <t>Výstava Opri sa o mňa - dielo Svätá Barbora</t>
  </si>
  <si>
    <t>Výstava Opri sa o mňa - dielo Pantokrator</t>
  </si>
  <si>
    <t>Výstava Opri sa o mňa - dielo Svätá Alžbeta</t>
  </si>
  <si>
    <t>Výstava Opri sa o mňa - dielo Svätá Ester</t>
  </si>
  <si>
    <t>Výstava Opri sa o mňa - dielo Svätý Jonah</t>
  </si>
  <si>
    <t>Výstava Opri sa o mňa - dielo Svätý Peter</t>
  </si>
  <si>
    <t>Výstava Opri sa o mňa - dielo Svätá Jana</t>
  </si>
  <si>
    <t>Výstava Opri sa o mňa - dielo Sv. Irenej, Sv. Juliana, Sv. Zuzana, Sv. Marcela, Sv. Sofia, Sv. Eva, Sv. Paulina, Sv. Natalia</t>
  </si>
  <si>
    <t>Výstava Opri sa o mňa - dielo - Sv. Rodina, Sv. Jana, Sv. Lýdia, Sv. Pantokrator, Sv. Alžbeta, Sv. Paula, Sv. Petronela, Božské ticho, Sv. Irenej</t>
  </si>
  <si>
    <t>Výstava Opri sa o mňa - dielo Sv. Štefan Kráľ, Sv. Bartolomej, Sv. Jozef, Sv. Boris, Sv. Andrej, Deesis, Sv. Peter, Sv. Zuzana, Sv. Anna</t>
  </si>
  <si>
    <t>Výstava Opri sa o mňa - dielo Sv. Peter a Sv. Zuzana, Zahalený Pantokrator Sv. Irenej, Sv. Bartolomej, Sv. Jozef, Sv. Jana, Sv. Paula, Sv. Štefan Kráľ, Deesis, Sv. Rodina, Archanjel Michal...</t>
  </si>
  <si>
    <t>Der Turm zu Babel - intermediálne dielo</t>
  </si>
  <si>
    <t>Filaharmonie Brno, ČR</t>
  </si>
  <si>
    <t>22.10.2022</t>
  </si>
  <si>
    <t>(O)hlasy- intermediálne dielo</t>
  </si>
  <si>
    <t>SNG - nové átrium, Bratislava</t>
  </si>
  <si>
    <t>10.12.2022</t>
  </si>
  <si>
    <t>Turlíková Zuzana, (Turlík Jozef)</t>
  </si>
  <si>
    <t>Výstava: Dary pápežov Slovensku - grafický dizajn výstavy</t>
  </si>
  <si>
    <t>SNM - Bratislavský hrad, Bratislava</t>
  </si>
  <si>
    <t>14.9.2022-16.4.2023</t>
  </si>
  <si>
    <t>Dizajn vizuálnej komunikácie k výstave Opri sa o mňa</t>
  </si>
  <si>
    <t>Kupko Alexander (Zajíček Viliam)</t>
  </si>
  <si>
    <t>Tensegrity light - svetelná interaktívna inštalácia</t>
  </si>
  <si>
    <t>Majestic Music Club</t>
  </si>
  <si>
    <t>1.10.2022</t>
  </si>
  <si>
    <t>Kupko Alexander</t>
  </si>
  <si>
    <t>Light rays - svetelná interaktívna inštalácia</t>
  </si>
  <si>
    <t>Schleicher Alexander (+ kolektív)</t>
  </si>
  <si>
    <t>Zdravotno-sociálne zariadenie, Typ B - štúdia</t>
  </si>
  <si>
    <t>Ambulantné zariadenie - TYP C - štúdia</t>
  </si>
  <si>
    <t>SN2</t>
  </si>
  <si>
    <t>Grafický dizajn publikácie: Monika Stacho: Gregor´s garden, ISBN 978-80-570-3717-0</t>
  </si>
  <si>
    <t>Vydavateľ: Ľubo Stacho, Bratislava</t>
  </si>
  <si>
    <t>Kubinský Bohuš</t>
  </si>
  <si>
    <t>Výstava Quo vadis - priestorová interaktívna zvuková inštalácia-zvukový objekt</t>
  </si>
  <si>
    <t>Záhorská galéria Jána Mudrocha, Senica</t>
  </si>
  <si>
    <t>28.1.-27.3.2022</t>
  </si>
  <si>
    <t>Requiem, Op. 90 (Robert Schumann) - Architektonické scénografické riešenie</t>
  </si>
  <si>
    <t>P*AKT, centrum súčasnej kultúry, Bratislava</t>
  </si>
  <si>
    <t>Filová Natália, Rollová Lea</t>
  </si>
  <si>
    <t>Rodinný typ bývania, Typ B - architektonická štúdia</t>
  </si>
  <si>
    <t>Vráblová Edita</t>
  </si>
  <si>
    <t>Grafický návrh obálky publikácie Inteligentné budovy, ISBN 978-80-227-5227-5</t>
  </si>
  <si>
    <t>Spektrum STU, Bratislava</t>
  </si>
  <si>
    <t>Botek Andrej</t>
  </si>
  <si>
    <t>Dielo: Z mojich vnútorných fragmentov, výstava XXXI. Salón</t>
  </si>
  <si>
    <t>Ružinovská galéria, Bratislava</t>
  </si>
  <si>
    <t>5.10.-25.11.2022</t>
  </si>
  <si>
    <t>Vráblová Edita, Wojčík Rudolf</t>
  </si>
  <si>
    <t>Zdravotno-sociálne zariadenie, Typ E - architektonická štúdia</t>
  </si>
  <si>
    <t>Postre z workshopu so znevýhodnenými - grafická úprava</t>
  </si>
  <si>
    <t>Hain Vladimír (Belláková Eva)</t>
  </si>
  <si>
    <t>Výstava: Architektúra konverzií Slovenska 2005 - 2022 /kurátorstvo</t>
  </si>
  <si>
    <t>Design Factory, Bratislava - Jarovce</t>
  </si>
  <si>
    <t>10.11.2022</t>
  </si>
  <si>
    <t>Výstava: Dary pápežov Slovensku - interiér</t>
  </si>
  <si>
    <t>Hain Vladimír (Hallová K.)</t>
  </si>
  <si>
    <t>V elektrárni to žije / kurátorstvo - stála expozícia</t>
  </si>
  <si>
    <t>Elektrárňa Piešťany</t>
  </si>
  <si>
    <t>Architektonické riešenie výstavy Opri sa o mňa</t>
  </si>
  <si>
    <t>Breathe heart - svetelná interaktívna inštalácia</t>
  </si>
  <si>
    <t>Breathe Festival, Veľký Šariš</t>
  </si>
  <si>
    <t>26.8.2022</t>
  </si>
  <si>
    <t>Schleicher Alexander, Kolimárová Simona</t>
  </si>
  <si>
    <t>SN3</t>
  </si>
  <si>
    <t>Anjelské chóry ilustrácia obálky publikácie Hľadanie jeho tváre, autorov Imrich Peres a Pavel Procházka</t>
  </si>
  <si>
    <t>Academia Christiana, Bratislava</t>
  </si>
  <si>
    <t>Vráblová Edita, Czafík Michal</t>
  </si>
  <si>
    <t>Grafický návrh obálky knihy Vysokoškolské domovy, ISBN - 978-80-227-5194-0</t>
  </si>
  <si>
    <t>Antony Tibor</t>
  </si>
  <si>
    <t>Spirulina Lamp V02 - sofistikované interiérové svietidlo</t>
  </si>
  <si>
    <t>Nábrežie Dunaja, Eurovea, Bratislava</t>
  </si>
  <si>
    <t>9.9.-10.9.2022</t>
  </si>
  <si>
    <t>Grafický dizajn publikácie: Kocúr od naproti</t>
  </si>
  <si>
    <t>Vydavateľstvo EZOPO, Bratislava</t>
  </si>
  <si>
    <t>Výstavný stánok fy Europlac na výstave Trendfilter</t>
  </si>
  <si>
    <t>TRENDFILTER, Bünde, Nemecko</t>
  </si>
  <si>
    <t>Marec 2022</t>
  </si>
  <si>
    <t>Grafické spracovanie časopisu Nové mesto</t>
  </si>
  <si>
    <t>Vydavateľstvo Nové mesto, Bratislava</t>
  </si>
  <si>
    <t>Grafický dizaj publikácie : Pápež František deťom</t>
  </si>
  <si>
    <t>Mazalán Peter (Boroš, Zaika, Fuček, Malachovský, Ráchela)</t>
  </si>
  <si>
    <t>Výtvarno-architektonická súťaž : Pamätník obetiam Covid -19</t>
  </si>
  <si>
    <t>HM SR Bratislava, Bratislava</t>
  </si>
  <si>
    <t>16.11.2022</t>
  </si>
  <si>
    <t>Tesařová Kateřina</t>
  </si>
  <si>
    <t>Tri mačiatka - ilustrácia publikácie, ISBN: 9788082410122</t>
  </si>
  <si>
    <t>DAXE, Bratislava</t>
  </si>
  <si>
    <t>Tri mačiatka - grafický dizajn publikácie, ISBN: 9788082410122</t>
  </si>
  <si>
    <t>Klip skupiny Arzén-Kamaráti / video (03:14 min.)</t>
  </si>
  <si>
    <t>Medzinárodný festival Jánošíkové dni, Terchová</t>
  </si>
  <si>
    <t>27.7.2022</t>
  </si>
  <si>
    <t>SR1</t>
  </si>
  <si>
    <t>Andráš Milan, Kacej Michal</t>
  </si>
  <si>
    <t>Obytný súbor IBV Župčany - projekt pre ÚR</t>
  </si>
  <si>
    <t>PP-Perfekt, s.r.o., Prešov</t>
  </si>
  <si>
    <t>Sopirová Alžbeta</t>
  </si>
  <si>
    <t>Územný plán obce Lehota pod Vtáčnikom - koncept riešenia</t>
  </si>
  <si>
    <t>Obecný úrad Lehota pod Vtáčnikom</t>
  </si>
  <si>
    <t>22.3.2022</t>
  </si>
  <si>
    <t>Šimkovič, Vladimír, Žitňanský Márius</t>
  </si>
  <si>
    <t>Návrh na architektonickú súťaž -Welnesss hotel Zuberec</t>
  </si>
  <si>
    <t>VI Group, spol. s.r.o., Bratislava</t>
  </si>
  <si>
    <t>12.4.2022</t>
  </si>
  <si>
    <t>Architektonické dielo: ALFA škôlka na jednokolovú architektonickú súťaž</t>
  </si>
  <si>
    <t>Ceruz, s.r.o., Sereď</t>
  </si>
  <si>
    <t>Kiaček Matúš</t>
  </si>
  <si>
    <t>Návrh na architektonickú súťaž -Transformácia kina Hviezda: Nové kultúrne centrum</t>
  </si>
  <si>
    <t>12.5.2022</t>
  </si>
  <si>
    <t>Šíp Lukáš</t>
  </si>
  <si>
    <t>Radové rodinné domy Prúdy – blok SO.06</t>
  </si>
  <si>
    <t>TS Stavby, Dvorníky</t>
  </si>
  <si>
    <t>Lüley Marek</t>
  </si>
  <si>
    <t>Interiér historickej budovy Laurinská 1, Bratislava</t>
  </si>
  <si>
    <t>Súkromný objednávateľ, Bratislava</t>
  </si>
  <si>
    <t>Územný plán obce Krnča, Zmeny a doplnky č. 3</t>
  </si>
  <si>
    <t>Obec Krnča</t>
  </si>
  <si>
    <t>Územný plán obce Nový Život – Koncept riešenia</t>
  </si>
  <si>
    <t>Obec Nový Život</t>
  </si>
  <si>
    <t>Boháčová Kristína (Boháč, Ivan)</t>
  </si>
  <si>
    <t>Návrh na architektonickú súťaž - Osvetová beseda, Ivanka pri Dunaji</t>
  </si>
  <si>
    <t>Obec Ivanka pri Dunaji</t>
  </si>
  <si>
    <t>16.7.2022</t>
  </si>
  <si>
    <t>Varga Tibor</t>
  </si>
  <si>
    <t>Rozšírenie objektu školy, športovej haly a revitalizácie areálu školy</t>
  </si>
  <si>
    <t>Obec Novoť</t>
  </si>
  <si>
    <t>4.10.2022</t>
  </si>
  <si>
    <t>Komplexná rekonštrukcia objektu ZPB Stupné</t>
  </si>
  <si>
    <t>CSC Nádej, Dolný Lieskov</t>
  </si>
  <si>
    <t>14.1.2022</t>
  </si>
  <si>
    <t>Štúdia modernizácie mestských kúpeľov v Banskej Štiavnici</t>
  </si>
  <si>
    <t>Mesto Banská Štiavnica</t>
  </si>
  <si>
    <t>2.11.2022</t>
  </si>
  <si>
    <t>Polyfunkčný objekt, Špitálska 25 - návrh</t>
  </si>
  <si>
    <t>FP Invest Špitálska, Bratislava</t>
  </si>
  <si>
    <t>27.10.2022</t>
  </si>
  <si>
    <t>Novostavba RD, hospodársky objekt, pivnica - projekt pre SP</t>
  </si>
  <si>
    <t>Súkromný investor, Liptovský Mikuláš</t>
  </si>
  <si>
    <t>31.5.2022</t>
  </si>
  <si>
    <t>Novostavba 8-izbového RD - projekt pre SP</t>
  </si>
  <si>
    <t>Súkromný investor, Bešeňová</t>
  </si>
  <si>
    <t>23.6.2022</t>
  </si>
  <si>
    <t>Majcher Stanislav (Jablonský Marek, Okšová Lucia))</t>
  </si>
  <si>
    <t>Rekreačný park s náučným chodníkom - projekt pre SP</t>
  </si>
  <si>
    <t>Investor Kúpele Lúčky</t>
  </si>
  <si>
    <t>8.11.2022</t>
  </si>
  <si>
    <t>Hanták Jakub (Tóth Attila, Istenes Jozef, Mrva Daniel)</t>
  </si>
  <si>
    <t>Návrh na krajinársko-architektonickú súťaž: Mestský park - Városliget Dunajská Streda</t>
  </si>
  <si>
    <t>Mesto Dunajská Streda</t>
  </si>
  <si>
    <t>15.10.2022</t>
  </si>
  <si>
    <t>Šuda Michal</t>
  </si>
  <si>
    <t>Dielo: To be or not to be - 3. Sympózium</t>
  </si>
  <si>
    <t>Park Juraja Meliša, Nové Zámky</t>
  </si>
  <si>
    <t>29.8.-11.9.2022</t>
  </si>
  <si>
    <t>Petrík Vladimír</t>
  </si>
  <si>
    <t>Dielo: Za bránou - výstava: Priestory nášho bytia</t>
  </si>
  <si>
    <t>Galéria Pálffy, Bratislava</t>
  </si>
  <si>
    <t>29.6.-27.7.2022</t>
  </si>
  <si>
    <t>Dielo: Rozháraný deň - výstava: Priestory nášho bytia</t>
  </si>
  <si>
    <t>Dielo: Pri stole - výstava: Priestory nášho bytia</t>
  </si>
  <si>
    <t>Dielo: Špenát - výstava: Priestory nášho bytia</t>
  </si>
  <si>
    <t>Dielo: Cez taje cesta je I - výstava: Priestory nášho bytia</t>
  </si>
  <si>
    <t>Dielo: Cez taje cesta je II - výstava: Priestory nášho bytia</t>
  </si>
  <si>
    <t>Dielo: K prameňu - výstava: Priestory nášho bytia</t>
  </si>
  <si>
    <t>Dielo: Postavy (15 diel) - výstava: Priestory nášho bytia</t>
  </si>
  <si>
    <t>Dielo: Postavy (16 diel) - výstava: Priestory nášho bytia</t>
  </si>
  <si>
    <t>Hain Vladimír, Jelínková Martina + spoluautori</t>
  </si>
  <si>
    <t>Pálenica Solčany - rekonštrukcia bývalého liehovaru</t>
  </si>
  <si>
    <t>Súkromný investor, Topoľčany</t>
  </si>
  <si>
    <t>29.7.2022</t>
  </si>
  <si>
    <t>Predajňa potravín - polyfunkčná zóna „Prúdy“ Sereď</t>
  </si>
  <si>
    <t>Retail Park Prúdy, Sereď</t>
  </si>
  <si>
    <t>14.11.2022</t>
  </si>
  <si>
    <t>Bátor Jozef (+ kolektív)</t>
  </si>
  <si>
    <t>Architektonické dielo ALFA škôlka na jednokolovú architektonickú súťaž</t>
  </si>
  <si>
    <t>Premena prvého slovenského literárneho gymnázia projekt pre SP</t>
  </si>
  <si>
    <t>Mesto Revúca</t>
  </si>
  <si>
    <t>15.6.2022</t>
  </si>
  <si>
    <t>Návrh na urbanisticko-architektonickú súťaž - Kultúrny dom Malacky</t>
  </si>
  <si>
    <t>Mesto Malacky</t>
  </si>
  <si>
    <t>28.1.2022</t>
  </si>
  <si>
    <t>Návrh na urbanisticko-architektonickú súťaž - Kultúrne stredisko a knižnica, Žarnovická - Rača</t>
  </si>
  <si>
    <t>Mestská Bratislava-Rača</t>
  </si>
  <si>
    <t>11.1.2022</t>
  </si>
  <si>
    <t>Návrh na urbanisticko-krajinársko-architektonická súťaž - Revitalizácia Námestia Republiky</t>
  </si>
  <si>
    <t>7.9.2022</t>
  </si>
  <si>
    <t>Návrh na urbanisticko-architektonická súťaž - Revitalizácia a dostavba mestskej krytej plavárne a letných kúpalisk v Žiline</t>
  </si>
  <si>
    <t>Mesto Žilina</t>
  </si>
  <si>
    <t>SR2</t>
  </si>
  <si>
    <t>Vráblová Edita, Puškár Branislav, Czafík Michal</t>
  </si>
  <si>
    <t>Átrium - stojisko na bicykle - realizácia</t>
  </si>
  <si>
    <t>Internát Miloša Uhra, MTF STU, Trnava</t>
  </si>
  <si>
    <t>Fitness centrum - realizácia</t>
  </si>
  <si>
    <t>Smatanová Katarína, Šeligová Andrea</t>
  </si>
  <si>
    <t>Pešia zóna Vrakuňa - urbanistická štúdia</t>
  </si>
  <si>
    <t>MČ Bratislava-Vrakuňa</t>
  </si>
  <si>
    <t>Február 2022</t>
  </si>
  <si>
    <t>Hajduková Romana, Sopirová Alžbeta</t>
  </si>
  <si>
    <t>Urbanistická štúdia " Doľany rozvojový zámer RZ 36"</t>
  </si>
  <si>
    <t>Obecný úrad Doľany</t>
  </si>
  <si>
    <t>Január 2022</t>
  </si>
  <si>
    <t>Filípková Jana + kolektív</t>
  </si>
  <si>
    <t>Isadore Community Hub, Pradiareň 1900, Bratislava - realizácia</t>
  </si>
  <si>
    <t>Isadore Community Hub, Bratislava</t>
  </si>
  <si>
    <t>25.3.2022</t>
  </si>
  <si>
    <t>Návrh na architektonickú súťaž -Muzeum Říčany: Prostor pro moderní vzdělávaní</t>
  </si>
  <si>
    <t>Mesto Říčany</t>
  </si>
  <si>
    <t>22.2.2022</t>
  </si>
  <si>
    <t>Polyfunkčný areál Hrachostav - realizácia</t>
  </si>
  <si>
    <t>Hrachostav, Sereď</t>
  </si>
  <si>
    <t>23.5.2022</t>
  </si>
  <si>
    <t>Urbanistická štúdia "Polyfunkčná zóna Prúdy" zmena 05/2022</t>
  </si>
  <si>
    <t>Haus Land, Sereď</t>
  </si>
  <si>
    <t>17.2.2022</t>
  </si>
  <si>
    <t>Knižný ateliér EZOPO, interiér - realizácia</t>
  </si>
  <si>
    <t>EZOPO, Bratislava</t>
  </si>
  <si>
    <t>Kacej Michal, Andráš Milan</t>
  </si>
  <si>
    <t>Novostavba rodinného domu, Trnkov</t>
  </si>
  <si>
    <t>Súkromný objednávateľ, Kapušany</t>
  </si>
  <si>
    <t>14.3.2022</t>
  </si>
  <si>
    <t>Novostavba rodinného domu, Ruská Nová Ves</t>
  </si>
  <si>
    <t>Súkromný objednávateľ, Ruská Nová Ves</t>
  </si>
  <si>
    <t>23.2.2022</t>
  </si>
  <si>
    <t>Prístavba penziónu + 1 b.j., Trnava-Modranka, Trnava-Modranka</t>
  </si>
  <si>
    <t>Súkromný objednávateľ, Trnava</t>
  </si>
  <si>
    <t>1.8.2022</t>
  </si>
  <si>
    <t>Rekonštrukcia bytu Gajova ul., Bratislava</t>
  </si>
  <si>
    <t>19.5.2022</t>
  </si>
  <si>
    <t>Rodinný dom Lénárt - projekt pre stavebné povolenie</t>
  </si>
  <si>
    <t>Súkromný objednávateľ, Nová Dubnica</t>
  </si>
  <si>
    <t>Kolektívna výstava : Fragmenty pamäte / kurátorstvo</t>
  </si>
  <si>
    <t>24.8-11.9.2022</t>
  </si>
  <si>
    <t>Dielo: Spleť myšlienok, Fragmenty pamäte - výstava</t>
  </si>
  <si>
    <t>Dielo: Útržky snov, Fragmenty pamäte - výstava</t>
  </si>
  <si>
    <t>Dielo: Vírivé myšlienky vírusové, Fragmenty pamäte - výstava</t>
  </si>
  <si>
    <t>Dielo: Spoločné dielo 7 autorov v rámci performance, Fragmenty pamäte - výstava</t>
  </si>
  <si>
    <t>BUBBLES - zrkadlová stena</t>
  </si>
  <si>
    <t>Reštaurácia Bubbles - Ponton, Bratislava</t>
  </si>
  <si>
    <t>Hronský Michal, Daniel Peter, Kočlík Dušan</t>
  </si>
  <si>
    <t>Návrh interiéru Starej radnice v Žiline</t>
  </si>
  <si>
    <t>2.5.2022</t>
  </si>
  <si>
    <t>Novostavba 4-izbového RD - projekt pre SP</t>
  </si>
  <si>
    <t>Súkromný investor, Ružomberok</t>
  </si>
  <si>
    <t>Novostavba rodinného domu - realizácia</t>
  </si>
  <si>
    <t>Súkromný investor, Lučenec</t>
  </si>
  <si>
    <t>3.5.2022</t>
  </si>
  <si>
    <t>Novostavba rekreačnej chaty - projekt pre SP</t>
  </si>
  <si>
    <t>Súkromný investor, Dolný Kubín</t>
  </si>
  <si>
    <t>Novostavba Rodinného domu - realizácia</t>
  </si>
  <si>
    <t>Súkromný investor, Banská Bystrica</t>
  </si>
  <si>
    <t>17.11.2022</t>
  </si>
  <si>
    <t>Grafický dizajn fasády partnera EXIQA predajcu Rmans, vývesného štítu, výlep výkladov predajne</t>
  </si>
  <si>
    <t>Exiqua, Košice</t>
  </si>
  <si>
    <t>Dielo: Svetlo zhora - Sochárske sympózium</t>
  </si>
  <si>
    <t>Mestská časť Záhorská Bystrica</t>
  </si>
  <si>
    <t>20.6.-25.6.2022</t>
  </si>
  <si>
    <t>Dielo: Neisté istoty - výstava Otvorený priestor</t>
  </si>
  <si>
    <t>3.8.-12.9.2022</t>
  </si>
  <si>
    <t>Dielo: Preliezačka - výstava: Priestory nášho bytia</t>
  </si>
  <si>
    <t>Dielo: Mohutná - Túžba - výstava: Priestory nášho bytia</t>
  </si>
  <si>
    <t>Dielo: Makovica - výstava: Priestory nášho bytia</t>
  </si>
  <si>
    <t>Dielo: Zbytky snehu - výstava: Priestory nášho bytia</t>
  </si>
  <si>
    <t>Dielo: Po zime I - výstava: Priestory nášho bytia</t>
  </si>
  <si>
    <t>Dielo: Po zime II - výstava: Priestory nášho bytia</t>
  </si>
  <si>
    <t>Dielo: Siluety - výstava: Priestory nášho bytia</t>
  </si>
  <si>
    <t>Hain Vladimír</t>
  </si>
  <si>
    <t>Rodinný dom s dvojgarážou - Solčany</t>
  </si>
  <si>
    <t>Súkromný investor, Solčany</t>
  </si>
  <si>
    <t>Novostavba RD, Ruská Nová Ves</t>
  </si>
  <si>
    <t>Súkromný investor, Ruská Nová Ves</t>
  </si>
  <si>
    <t>13.10.2022</t>
  </si>
  <si>
    <t>Interiér showroomu Europlac POINT, Bratislava</t>
  </si>
  <si>
    <t>Europlac, Topoľčany</t>
  </si>
  <si>
    <t>Október 2022</t>
  </si>
  <si>
    <t>Dielo: V mysli, výstava Vystavenisko</t>
  </si>
  <si>
    <t>Ruinálna stavba, Somolického 14, Bratislava</t>
  </si>
  <si>
    <t>1.4.-15.4.2022</t>
  </si>
  <si>
    <t>Rekonštrukcia priestorov Bratislavskej integrovanej dopravy</t>
  </si>
  <si>
    <t>Bratislavská integrovaná doprava, Bratislava</t>
  </si>
  <si>
    <t>19.12.2022</t>
  </si>
  <si>
    <t>Novostavba rodinného domu, Liptovský Mikuláš - realizácia</t>
  </si>
  <si>
    <t>Súkromný objednávateľ, Liptovský Mikuláš</t>
  </si>
  <si>
    <t>1.4.2022</t>
  </si>
  <si>
    <t>Schleicher Alexander, Kolimárová S., Boháčová, K., (Boháč)</t>
  </si>
  <si>
    <t>Návrh a realizácia výstavy: 3 x súťaž v Starom Meste</t>
  </si>
  <si>
    <t>18.10.-30.10.2022</t>
  </si>
  <si>
    <t>Novostavba rodinného domu Teriakovce - projekt pre SP</t>
  </si>
  <si>
    <t>Súkromný investor, Teriakovce</t>
  </si>
  <si>
    <t>9.12.2022</t>
  </si>
  <si>
    <t>SR3</t>
  </si>
  <si>
    <t>Alfred PIFFL: Zachránil Bratislavský hrad - návrh a realizácia vizuálnej komunikácie na výstavu</t>
  </si>
  <si>
    <t>Filípková Jana, Kurajda Matej (Olah A., Marčák F.)</t>
  </si>
  <si>
    <t>Kaviareň výklad, Banská Bystrica - realizácia</t>
  </si>
  <si>
    <t>27.6.2022</t>
  </si>
  <si>
    <t>Vizuálna identita terapeutickej kancelárie</t>
  </si>
  <si>
    <t>Interiér terapeutickej kancelárie</t>
  </si>
  <si>
    <t>IBV „Malé Sihote“, Šintava - realizácia</t>
  </si>
  <si>
    <t>Obec Šintava</t>
  </si>
  <si>
    <t>28.3.2022</t>
  </si>
  <si>
    <t>Výstava: Zachránil Bratislavský hrad - Alfred Piffl / kurátorstvo</t>
  </si>
  <si>
    <t>Kaviareň Kolečko - realizácia</t>
  </si>
  <si>
    <t>25.4.2022</t>
  </si>
  <si>
    <t>Dielo: Bez názvu, Fragmenty pamäte - výstava</t>
  </si>
  <si>
    <t>Individuálna bytová výstavba, Stráne, Liptovský Mikuláš - projekt pre vydanie ÚR</t>
  </si>
  <si>
    <t>11.3.2022</t>
  </si>
  <si>
    <t>Individuálna bytová výstavba, Okoličné - Háje, Liptovský Mikuláš - projekt pre vydanie ÚR</t>
  </si>
  <si>
    <t>Majcher Stanislav (Jablonský Marek, Veselková, Anna)</t>
  </si>
  <si>
    <t>Vínna pivnica - realizácia</t>
  </si>
  <si>
    <t>Rekreačné domy - projekt pre ÚR</t>
  </si>
  <si>
    <t>Súkromný investor, Demänovská dolina</t>
  </si>
  <si>
    <t>22.6.2022</t>
  </si>
  <si>
    <t>Majcher Stanislav (Jablonský Marek, Konfálová Katarína)</t>
  </si>
  <si>
    <t>Súkromný investor, Liptovská Štiavnica</t>
  </si>
  <si>
    <t>8.2.2022</t>
  </si>
  <si>
    <t>Návrh firemného kalendára a úprava firemných printov</t>
  </si>
  <si>
    <t>Vertical Industrial, Bratislava</t>
  </si>
  <si>
    <t>Inzercie v odb. periodikách, polep firemných automobilov</t>
  </si>
  <si>
    <t>IBG Slovensko, Pezinok</t>
  </si>
  <si>
    <t>Polyfunkčná zóna Prúdy - VI. Etapa</t>
  </si>
  <si>
    <t>10.10.2022</t>
  </si>
  <si>
    <t>Návrh a realizácia interaktívneho svietidla pre súkromného vlastníka</t>
  </si>
  <si>
    <t>FAD</t>
  </si>
  <si>
    <t>038STU-4/2020</t>
  </si>
  <si>
    <t>Mazalán Peter, Ing. arch. M. arch., PhD.</t>
  </si>
  <si>
    <t>Participatívne formy umenia ako súčasť inovatívnych metód v architektonickom navrhovaní</t>
  </si>
  <si>
    <t>037STU-4/2021</t>
  </si>
  <si>
    <t>Ilkovič Ján, doc. Ing. arch., PhD.</t>
  </si>
  <si>
    <t>Inovatívne formy vzdelávania v oblasti tvorby architektonických konštrukcií</t>
  </si>
  <si>
    <t>029STU-4/2021</t>
  </si>
  <si>
    <t>Ilkovičová Ľubica, doc. Ing. arch., PhD.</t>
  </si>
  <si>
    <t>Live a online kooperácia škôl architektúry v sieti REA</t>
  </si>
  <si>
    <t>022STU-4/2021</t>
  </si>
  <si>
    <t>Pohaničová Jana, prof. Ing. arch., PhD.</t>
  </si>
  <si>
    <t>Diskurz o moderne v tieni doby: architekti A. Piffl – V. Karfík – J. E. Koula a ich zakladateľské dielo</t>
  </si>
  <si>
    <t>001STU-4/2021</t>
  </si>
  <si>
    <t>Vinárčiková Jana, doc. Ing. arch., PhD.</t>
  </si>
  <si>
    <t>Reprezentačné interiéry v slovenskej architektúre a ich výtvarné dimenzie</t>
  </si>
  <si>
    <t>015STU-4/2022</t>
  </si>
  <si>
    <t>Stacho Monika, Mgr. art., ArtD.</t>
  </si>
  <si>
    <t>Integrovanie praxe a výskumu do novej koncepcie výučby fotografie v dizajne a architektúre</t>
  </si>
  <si>
    <t>002STU-4/2022</t>
  </si>
  <si>
    <t>Kočlík Dušan, Ing., ArtD.</t>
  </si>
  <si>
    <t>Interiérová tvorba - miznúce dedičstvo a jeho digitálna obnova</t>
  </si>
  <si>
    <t>031STU-4/2022</t>
  </si>
  <si>
    <t>Hain Vladimír, Ing. arch., PhD.</t>
  </si>
  <si>
    <t>Viacdimenzionálny model - edukačno-tvorivý nástroj vo forme zmiešanej reality pre architektov a urbanistov</t>
  </si>
  <si>
    <t>1/0286/21</t>
  </si>
  <si>
    <t>Moravčíková Henrieta, prof. Dr. Ing. arch.</t>
  </si>
  <si>
    <t>Inovácie v architektúre 20. storočia na Slovensku</t>
  </si>
  <si>
    <t>APVV-18-0044</t>
  </si>
  <si>
    <t>Morgenstein Peter, Ing. arch., PhD.</t>
  </si>
  <si>
    <t>Solárny potenciál urbanizovaných území a jeho využitie v koncepte SmartCity</t>
  </si>
  <si>
    <t>BUDAPESTI MŰSZAKI ÉS GAZDASÁGTUDOMÁNYI EGYETEM, EFRR</t>
  </si>
  <si>
    <t>DTP3-433-2.2</t>
  </si>
  <si>
    <t>Vitková Ľubica, prof. Ing. arch., PhD.</t>
  </si>
  <si>
    <t>DANube Urban Brand + Building Regional and Local Resilience through the Valorization of Danube’s Cultural Heritage</t>
  </si>
  <si>
    <t>Minicipiul Oradea, EFRR</t>
  </si>
  <si>
    <t>DTP3-748-2.2</t>
  </si>
  <si>
    <t>Art Nouveau 2</t>
  </si>
  <si>
    <t>REGEA, EFRR</t>
  </si>
  <si>
    <t>DTP3-538-2.2</t>
  </si>
  <si>
    <t>Joklová Viera, doc. Ing. arch., PhD.</t>
  </si>
  <si>
    <t>City Storage and Sector Coupling Lab</t>
  </si>
  <si>
    <t>Donau Universitaet Krems, EFRR</t>
  </si>
  <si>
    <t>DTP3-1-359-2.2</t>
  </si>
  <si>
    <t>Paulíny Pavol, Ing. arch., PhD.</t>
  </si>
  <si>
    <t>Living Danube Limes</t>
  </si>
  <si>
    <t>Cultural studies Platform CULTstore, Serbia</t>
  </si>
  <si>
    <t>Railway Heritage for Sustainable Tourism Development - Rail4V4+V</t>
  </si>
  <si>
    <t>Ministerstvo práce, sociálnych vecí a rodiny SR, ESF</t>
  </si>
  <si>
    <t>312041R446</t>
  </si>
  <si>
    <t>Rollová Lea, doc. Ing. arch., PhD.</t>
  </si>
  <si>
    <t>Deinštitucionalizácia zariadení sociálnych služieb - Podpora transformačných tímov</t>
  </si>
  <si>
    <t>2018-2023</t>
  </si>
  <si>
    <t>312041APA3</t>
  </si>
  <si>
    <t>Podpora univerzálneho navrhovania</t>
  </si>
  <si>
    <t>Ministerstvo kultúry SR</t>
  </si>
  <si>
    <t>MK-9043/2021-180</t>
  </si>
  <si>
    <t>Vošková Katarrína, Ing. arch., PhD.</t>
  </si>
  <si>
    <t>Jesenná univerzita architektúry 2022 - - Banská Štiavnica renesančná. Medzinárodný multidisciplinárny workshop</t>
  </si>
  <si>
    <t>MK-9044/2021-180</t>
  </si>
  <si>
    <t xml:space="preserve">Jelínková Martina, Ing. arch. </t>
  </si>
  <si>
    <t>Karol Chudomelka a jeho prínos pre pamiatkovú starostlivosť</t>
  </si>
  <si>
    <t>FPU</t>
  </si>
  <si>
    <t>22-514-05014</t>
  </si>
  <si>
    <t>Sýkorová Zuzana, Mgr.</t>
  </si>
  <si>
    <t>Akvizícia publikácií do fondu Knižnice FAD STU</t>
  </si>
  <si>
    <t>22-343-02443</t>
  </si>
  <si>
    <t>Reflexie architektúry</t>
  </si>
  <si>
    <t>Úrad vlády Slovenskej republiky</t>
  </si>
  <si>
    <t>CLT02015</t>
  </si>
  <si>
    <t>Gregor Pavel, prof. Ing. arch., PhD.</t>
  </si>
  <si>
    <t>Empatia v umení</t>
  </si>
  <si>
    <t>BIN SGS02_2021_003</t>
  </si>
  <si>
    <t>Udržateľnosti miest a komunít v plánovaní a architektúre</t>
  </si>
  <si>
    <t>SAAIC - Slovenská akademická asosiácia pre medzinárodnú spoluprácu</t>
  </si>
  <si>
    <t>2020-1-SK01-KA202-078245</t>
  </si>
  <si>
    <t>Kotradyová Veronika, prof. Ing., PhD.</t>
  </si>
  <si>
    <t>DESIRE-DESIgn for all metods to cREate age-friendly housing</t>
  </si>
  <si>
    <t>Eskisehir Osmangazi Universitesi, Turecko</t>
  </si>
  <si>
    <t>2020-1-TR01-KA205-091140</t>
  </si>
  <si>
    <t>Kristiánová Katarína, doc. Ing. arch. ,PhD.</t>
  </si>
  <si>
    <t>Empowering Rural Tourism through Entreprenuership with Youth</t>
  </si>
  <si>
    <t>Slovenská poľnohospodárska univerzita, Nitra</t>
  </si>
  <si>
    <t>2020-1-SK01-KA203-078379</t>
  </si>
  <si>
    <t>Learnig Landscapes</t>
  </si>
  <si>
    <t>"Ion Mincu" University of Architecture and Urbanism, Rumunsko</t>
  </si>
  <si>
    <t>2019-1-RO01-KA203-063878</t>
  </si>
  <si>
    <t>Vitková Ľubica, doc. Ing. arch., PhD.</t>
  </si>
  <si>
    <t>Erasmus +_Creativ Danube: Innovative teaching for inclusive development in small and medium sized danubian cities</t>
  </si>
  <si>
    <t>Ekonomická univerzita, Bratislava</t>
  </si>
  <si>
    <t>2021-1-SK01-KA220-HED-000023022</t>
  </si>
  <si>
    <t>Turlíková Zuzana, Mgr. art., ArtD.</t>
  </si>
  <si>
    <t>CT.Uni: Creative Thinking – Taking an Innovative and STEAM Approach for a Transdisciplinary University</t>
  </si>
  <si>
    <t>2021-2-TR01-KA210-YOU-000050325</t>
  </si>
  <si>
    <t>Kristiánová Katarína, doc. Ing. arch., PhD.</t>
  </si>
  <si>
    <t>Renovation Models for Rural Tourism Destinations with Youth</t>
  </si>
  <si>
    <t>Universität für Weiterbildung Krems (Donau-Universität Krems)</t>
  </si>
  <si>
    <t>2021-2-AT01-KA220-HED-000050449</t>
  </si>
  <si>
    <t>Terao Vošková Katarína, Ing. arch., PhD.</t>
  </si>
  <si>
    <t>Complex Participatory Reconstruction of Urban Structure</t>
  </si>
  <si>
    <t>Bratislavský samosprávny kraj</t>
  </si>
  <si>
    <t>DOT/2022/0305</t>
  </si>
  <si>
    <t>Ebringerová Paulína, Mgr. art., ArtD.</t>
  </si>
  <si>
    <t>Efemérna architektúra vo verejnom priestore</t>
  </si>
  <si>
    <t>ŠKODA AUTO a.s</t>
  </si>
  <si>
    <t>ZoS/0501/0027/22</t>
  </si>
  <si>
    <t>Lipková Michala, doc. Mgr. Art., ArtD.</t>
  </si>
  <si>
    <t>Digitálne materiály a MoCap v automobilovom design procese</t>
  </si>
  <si>
    <t>O/26738874/21</t>
  </si>
  <si>
    <t>Projekt Experience</t>
  </si>
  <si>
    <t>Wolkswagen AG</t>
  </si>
  <si>
    <t>P/0501/0040/22</t>
  </si>
  <si>
    <t>Projekt Sentient Spaces</t>
  </si>
  <si>
    <t>Unilin Czechia s.r.o.</t>
  </si>
  <si>
    <t>ZoS/0501/0007/22</t>
  </si>
  <si>
    <t>Študentská súťaž - interiérový návrh centra COMPEX v Prahe</t>
  </si>
  <si>
    <t>ZEHETNER s.r.o.</t>
  </si>
  <si>
    <t>ZoS/0501/0008/22</t>
  </si>
  <si>
    <t>Macháčová Klára, Ing. arch., PhD.</t>
  </si>
  <si>
    <t>Študentská súťaž - architektonické štúdie pre Centrum zdravia</t>
  </si>
  <si>
    <t>DREVONA MARKET s.r.o.</t>
  </si>
  <si>
    <t>ZoS/0501/0012/22</t>
  </si>
  <si>
    <t>Študentská súťaž - vypracovanie interirových návrhov a nábytkových prvkov</t>
  </si>
  <si>
    <t>ZoS/0501/0017/21</t>
  </si>
  <si>
    <t>Čerešňová Zuzana, doc. Ing. arch., PhD.</t>
  </si>
  <si>
    <t>Vypracovanie auditov prípustnosti budov</t>
  </si>
  <si>
    <t>OTS2202583SSVOSV2206</t>
  </si>
  <si>
    <t>Monitoring a hodnotenie bezbariérovej prípustnosti mestských budov</t>
  </si>
  <si>
    <t>Evanjelická diakonia ECAV na Slovensku</t>
  </si>
  <si>
    <t>P/0501/0064/22</t>
  </si>
  <si>
    <t>Tóthová Zuzana, doc. Ing. arch., PhD.</t>
  </si>
  <si>
    <t>Návrh techncikého riešenia</t>
  </si>
  <si>
    <t>ZoD/0502/0002/21</t>
  </si>
  <si>
    <t>Varga Tibor, Ing. arch., PhD.</t>
  </si>
  <si>
    <t>Overovacia štúdia: Rozšírenie objedku školy, športová hala, revitalizácia areálu školy</t>
  </si>
  <si>
    <t>Ministerstvo práce, sociálnych vecí a rodiny SR</t>
  </si>
  <si>
    <t>ZoD/0502/0009/21</t>
  </si>
  <si>
    <t>Vypracovanie a dodanie architektonických štúdií na objekty poskytovania socinych služieb v rámci plánu obnovy Komponent 13 časť a - ambulantné služby v nových ambulantných zariadeniach</t>
  </si>
  <si>
    <t>Vypracovanie a dodanie architektonických štúdií na objekty poskytovania socinych služieb v rámci plánu obnovy Komponent 13 časť b - zariadenia komunitného typu, hlavne zariadenia rodinného typu s kapacitou max. 12 miest na zariadenie</t>
  </si>
  <si>
    <t>Vypracovanie a dodanie architektonických štúdií na objekty poskytovania socinych služieb v rámci plánu obnovy Komponent 13 časť c - zdravotno-sociálna starotlivosť s kapacitou 30 prijímateľov</t>
  </si>
  <si>
    <t>Ministerstvo investícií, regionálneho rozvoja a informatizácie SR</t>
  </si>
  <si>
    <t>ZoD/0502/0001/22</t>
  </si>
  <si>
    <t>Daniel Peter, doc. Ing. arch., PhD.</t>
  </si>
  <si>
    <t>Podpora vytvorenia siete regionálnych centier MIRRI SR</t>
  </si>
  <si>
    <t>Ministerstvo obrany SR</t>
  </si>
  <si>
    <t>ZoD/0502/0002/22 (SEMaI-190-33/2022)</t>
  </si>
  <si>
    <t>Overovacia štúdia objektu "Trnava, VA - zabezpečenie priestorov pre archiváciu"</t>
  </si>
  <si>
    <t>ZoD/0502/0003/22</t>
  </si>
  <si>
    <t>Rosina Roman, Ing.</t>
  </si>
  <si>
    <t>Projektová dokumentácia - Biologická stanica Śúr</t>
  </si>
  <si>
    <t>Saint-Gobain Construction Products, s.r.o.</t>
  </si>
  <si>
    <t>ZoD/0502/0004/22</t>
  </si>
  <si>
    <t>Vojteková Eva, doc. Ing. arch., PhD.</t>
  </si>
  <si>
    <t>Študentská súťaž "Saint-Gobain Architectural Students Contest 2022"</t>
  </si>
  <si>
    <t>ZoD/0502/0005/22</t>
  </si>
  <si>
    <t>Parčík pri synagóge, PD</t>
  </si>
  <si>
    <t>Mesto Nové Mesto nad Váhom</t>
  </si>
  <si>
    <t>ZoD/0502/0006/22</t>
  </si>
  <si>
    <t>Kováč Bohumil, prof. Ing. arch., PhD.</t>
  </si>
  <si>
    <t>Zmeny  a doplnky územného plánu mesta Nové Mesto nad Váhom</t>
  </si>
  <si>
    <t>Mesto Púchov</t>
  </si>
  <si>
    <t>ZoD/0502/0008/22</t>
  </si>
  <si>
    <t>Štúdia objektu viacfunkčného parkovacieho domu "Rožák"</t>
  </si>
  <si>
    <t>Obec Dubová</t>
  </si>
  <si>
    <t>ZoD/0502/0009/22</t>
  </si>
  <si>
    <t>Overovacia štúdia: Rozšírenie základnej a materskej školy Dubová</t>
  </si>
  <si>
    <t>ZoD/0502/0011/22</t>
  </si>
  <si>
    <t>Zapracovanie zmien a doplnkov č. 1-13 územného plánu Nového Mesta nad Váhom</t>
  </si>
  <si>
    <t>ZoD/0502/0007/22</t>
  </si>
  <si>
    <t>Rekonštrukcia objektu na Vajanského nábreží 10, Bratislava</t>
  </si>
  <si>
    <t>ZoD/0502/0010/22</t>
  </si>
  <si>
    <t>Rekonštrukcia objektu bývalej "Starej pošty" - objekt č. 1 na Radlinského ulici v Trnave</t>
  </si>
  <si>
    <t>Overovacia štúdia: štúdia obnovy budovy MK SR, Jakubovo nám. 12, BA</t>
  </si>
  <si>
    <t>P/0502/0078/22</t>
  </si>
  <si>
    <t>Úprava objektov A a B na Kolonke, Púchov</t>
  </si>
  <si>
    <t>Smatanová Katarína, doc. Ing. arch., PhD.</t>
  </si>
  <si>
    <t>MTF</t>
  </si>
  <si>
    <t>1/0747/19</t>
  </si>
  <si>
    <t>Čaus Alexander, prof. Ing. DrSc.</t>
  </si>
  <si>
    <t>Optimalizácia geometrie rezných nástrojov vyrábaných zlievarenskou technológiou a práškovou metalurgiou za účelom zvýšenia trvanlivosti</t>
  </si>
  <si>
    <t>1/0223/19</t>
  </si>
  <si>
    <t>Derzsi Mariana, Dr. hab. doc. Mgr. PhD.</t>
  </si>
  <si>
    <t>Modelovanie nových funkčných materiálov z prvých princípov</t>
  </si>
  <si>
    <t>1/0721/20</t>
  </si>
  <si>
    <t>Čambál Miloš, prof. Ing. CSc.</t>
  </si>
  <si>
    <t>Identifikácia priorít udržateľného riadenia ľudských zdrojov s ohľadom na vekovú diverzitu zamestnancov 
v kontexte meniacich sa podmienok fungovania priemyselných podnikov</t>
  </si>
  <si>
    <t>1/0144/20</t>
  </si>
  <si>
    <t>Bošák Ondrej, doc. Mgr. PhD.</t>
  </si>
  <si>
    <t>Fyzikálne vlastnosti skiel na báze oxidov ťažkých kovov</t>
  </si>
  <si>
    <t>1/0796/20</t>
  </si>
  <si>
    <t>Behúlová Mária, doc. RNDr. CSc.</t>
  </si>
  <si>
    <t>Vývoj pokročilých modelov pre návrh a optimalizáciu procesov tepelného spracovania a spájania novovyvíjaných vysokopevných ocelí</t>
  </si>
  <si>
    <t>2/0135/20</t>
  </si>
  <si>
    <t>Šugár Peter, prof. Ing. CSc.</t>
  </si>
  <si>
    <t>Povlakovanie povrchu práškovo metalurgického titánu pôsobením elektromagnetického žiarenia v pracovnej atmosfére a štúdium vytvorených povlakov</t>
  </si>
  <si>
    <t>1/0019/20</t>
  </si>
  <si>
    <t xml:space="preserve">Peterka Jozef, prof. Dr. Ing. </t>
  </si>
  <si>
    <t>Presné výpočty, modelovanie a simulácia vznikajúcich povrchov na základe fyzikálnych príčin vzniku obrobených povrchov a povrchov vznikajúcich aditívnymi technológiami v podmienkach strojového a robotického obrábania</t>
  </si>
  <si>
    <t>1/0112/20</t>
  </si>
  <si>
    <t>Jurči Peter, prof. Ing. PhD.</t>
  </si>
  <si>
    <t>Stanovenie optimálneho režimu kryogénneho spracovania pre nástrojové ocele</t>
  </si>
  <si>
    <t>1/0303/20</t>
  </si>
  <si>
    <t>Koleňák Roman, prof. Ing. PhD.</t>
  </si>
  <si>
    <t>Výskum spájkovania kovových a nekovových meteiálov pri výrobe výkonových polovodičových súčiastok</t>
  </si>
  <si>
    <t>1/0408/20</t>
  </si>
  <si>
    <t>Dobrotka Andrej, Mgr. PhD.</t>
  </si>
  <si>
    <t>Hľadanie multikomponentného charakteru flickeringu v akréčnych systémoch</t>
  </si>
  <si>
    <t>1/0205/21</t>
  </si>
  <si>
    <t>Pekarčíková Marcela, Dr.-Ing.</t>
  </si>
  <si>
    <t>Tepelná stabilizácia vysokoteplotných supravodivých pások pre použitie v obmedzovačoch skratových prúdov</t>
  </si>
  <si>
    <t>1/0287/21</t>
  </si>
  <si>
    <t>Sahul Martin, Ing. PhD.</t>
  </si>
  <si>
    <t>Výskum hybridnej výroby komponentov progresívnymi metódami navárania</t>
  </si>
  <si>
    <t>1/0499/21</t>
  </si>
  <si>
    <t>Hodúlová Erika, doc. Ing. PhD.</t>
  </si>
  <si>
    <t>Výskum zvariteľnosti a spájkovateľnosti materiálov
 s rozdielnou teplotou tavenia spájanými koncentrovanými zdrojmi energie</t>
  </si>
  <si>
    <t>1/0230/21</t>
  </si>
  <si>
    <t>Pauliková Alena, doc. Ing. PhD.</t>
  </si>
  <si>
    <t>Environmentálna kvalita a životný cyklus stavebných materiálov</t>
  </si>
  <si>
    <t>Vančo Ľubomír, Ing., Ing. Arch. PhD.</t>
  </si>
  <si>
    <t>Kompozity na báze uhlíkových nanorúrok a vláknitých alebo mikropórovitých uhlíkových materiálov</t>
  </si>
  <si>
    <t>1/0678/22</t>
  </si>
  <si>
    <t>Rantuch Peter, doc. Ing. PhD.</t>
  </si>
  <si>
    <t>Progresívne metódy zužitkovania polymérnych odpadov pre produkciu grafénu</t>
  </si>
  <si>
    <t>1/0193/22</t>
  </si>
  <si>
    <t>Vrábeľ Róbert, prof. Mgr. PhD.</t>
  </si>
  <si>
    <t>Návrh identifikácie a systému monitorovania parametrov výrobných zariadení pre potreby prediktívnej údržby v súlade s konceptom Industry 4.0 s využitím technológií Industrial IoT</t>
  </si>
  <si>
    <t>1/0345/22</t>
  </si>
  <si>
    <t>Čaplovič Ľubomír, prof. Ing. PhD.</t>
  </si>
  <si>
    <t>Výskum štruktúry, oxidačnej odolnosti a tribomechanických vlastností nanokompozitných multivrstvových povlakov na báze nitridov prechodových prvkov</t>
  </si>
  <si>
    <t>1/0692/22</t>
  </si>
  <si>
    <t>Priputen Pavol, RNDr. PhD.</t>
  </si>
  <si>
    <t>Mikroštruktúra, stabilita fáz a vlastnosti zliatin s viacerými základnými prvkami kombinujúcimi prechodné kovy s poprechodnými kovmi</t>
  </si>
  <si>
    <t>1/0531/22</t>
  </si>
  <si>
    <t>Kusý Martin, prof. Ing. PhD.</t>
  </si>
  <si>
    <t>Vplyv stavu napätosti zliatin na báze Zn na mechanizmus  a kinetiku ich korózie</t>
  </si>
  <si>
    <t>1/0389/22</t>
  </si>
  <si>
    <t>Černičková Ivona, doc. Ing. PhD.</t>
  </si>
  <si>
    <t>Analýza tvorby mikroštruktúry a jej vplyv na vybrané vlastnosti bezolovnatých spájok</t>
  </si>
  <si>
    <t>1/0176/22</t>
  </si>
  <si>
    <t>Važan Pavel, prof. Ing. PhD.</t>
  </si>
  <si>
    <t>Proaktívne riadenie hybridných výrobných systémov s využitím digitálneho dvojčaťa založeného na simulácii</t>
  </si>
  <si>
    <t>1/0518/22</t>
  </si>
  <si>
    <t>Zavádzanie integrovaných manažérskych systémov s hodnotovo orientovanými požiadavkami pre vytváranie modulárnych kolaboratívnych pracovísk</t>
  </si>
  <si>
    <t>031STU-4/2020</t>
  </si>
  <si>
    <t>Sieťová vizualizácia spoločných a špecifických prvkov a zdokumentovaných infromácií integrovaných manažérskych systémov s ohľadom na príslušné ISO normy</t>
  </si>
  <si>
    <t>005STU-4/2020</t>
  </si>
  <si>
    <t>Némethová Andrea , Ing. PhD.</t>
  </si>
  <si>
    <t>Inovácia a nové možnosti vzdelávania v oblasti riadenia priemyselných procesov pomocou PLC</t>
  </si>
  <si>
    <t>006STU-4/2020</t>
  </si>
  <si>
    <t>Moravčík  Roman, doc. Ing. PhD.</t>
  </si>
  <si>
    <t>E-vzdelávanie a implementácia informačných technológií vo výučbe materiálovo-technologických predmetov</t>
  </si>
  <si>
    <t>001TU Z-4/2020</t>
  </si>
  <si>
    <t>Martinka Jozef, prof. Ing. PhD.</t>
  </si>
  <si>
    <t>Implementácia progresívnych technológií, metód a foriem do vzdlávania v študijnom odbore Bezpečnostné vedy</t>
  </si>
  <si>
    <t>013STU-4/2020</t>
  </si>
  <si>
    <t>Tvorba nových študijných materiálov vrátane mulitnediálnej učebnice  pre oblasť technickej prípravy výroby vo zváraní a spájaní materiálov</t>
  </si>
  <si>
    <t>006STU-4/2021</t>
  </si>
  <si>
    <t>Božek Pavol, Dr.h.c. prof. Ing. CSc.</t>
  </si>
  <si>
    <t>Progresívna forma interdisciplinárneho vzdelávania a podpory rozvoja štúdia odborných predmetov v univerzitnom prostredí</t>
  </si>
  <si>
    <t>021STU-4/2021</t>
  </si>
  <si>
    <t>Hrablik Chovanová Henrieta, doc. Ing. PhD.</t>
  </si>
  <si>
    <t>Implementácia inovatívnych metód výučby a MM učebnice pre oblasť rozhodovania a uplatňovania analytických metód vo výučbe vybraných predmetov priemyselného inžinierstva</t>
  </si>
  <si>
    <t>016STU-4/2021</t>
  </si>
  <si>
    <t>Nové formy vzdelávania pre potreby rišenia krízových situácií  (napr. COVID-19) s využitím umelej inteligencie</t>
  </si>
  <si>
    <t>020STU-4/2021</t>
  </si>
  <si>
    <t>Kuracina Richard, doc. Ing. PhD.</t>
  </si>
  <si>
    <t>Vybudovanie inovatívneho výučbového laboratória pre praktické a dynamické vzdelávanie študentov v odbore BOZP</t>
  </si>
  <si>
    <t>009STU-4/2021</t>
  </si>
  <si>
    <t xml:space="preserve">Rolník Ladislav, Ing. PhD.  </t>
  </si>
  <si>
    <t>Inovácie procesov výučby technických predmetov implementáciou rozšírenej a virtuálnej reality</t>
  </si>
  <si>
    <t>004STU-4/2022</t>
  </si>
  <si>
    <t>Mišútová Mária, doc. RNDr. PhD.</t>
  </si>
  <si>
    <t>Model online výučby s dôrazom na zvýšenie kvality vzdelávania inžinierov v období možnej pandémie</t>
  </si>
  <si>
    <t>001STU-4/2022</t>
  </si>
  <si>
    <t>Košťál Peter, doc. Ing. PhD.</t>
  </si>
  <si>
    <t>Podpora dištančnej formy vzdelávania formou on-line prístupu pre vybrané predmety študijných programov počítačovej podpory</t>
  </si>
  <si>
    <t>018TUKE-4/2022</t>
  </si>
  <si>
    <t>Tvorba nových študijných materiálov vrátane interaktívnej multimediálnej vysokoškolskej učebnice pre oblasť počítačovej podpory inžinierskych činností</t>
  </si>
  <si>
    <t>027STU-4/2022</t>
  </si>
  <si>
    <t>InteIntegrácia požiadaviek praxe v automobilovom
priemysle s výučbou v rámci študijných programov Automatizácia a informatizácia procesov v priemysle a Priemyselné manažérstvo</t>
  </si>
  <si>
    <t>029STU-4/2022</t>
  </si>
  <si>
    <t>Németh Martin, Ing. PhD.</t>
  </si>
  <si>
    <t>Modernizácia a nové možnosti online vzdelávania v oblasti logických systémov riadenia a vizualizácie procesov</t>
  </si>
  <si>
    <t>APVV-17-0025</t>
  </si>
  <si>
    <t>Výskum priameho spájania keramických a kovových 
materiálov pomocou aktívnych spájkovacích zliatin</t>
  </si>
  <si>
    <t>2018-2022</t>
  </si>
  <si>
    <t>APVV-18-0161</t>
  </si>
  <si>
    <t>Dubecký Matúš, Ing. PhD.</t>
  </si>
  <si>
    <t xml:space="preserve">Kvantové Monte Carlo pre silne korelované elektrónové systémy </t>
  </si>
  <si>
    <t>2019-2023</t>
  </si>
  <si>
    <t xml:space="preserve"> APVV-18-0168 </t>
  </si>
  <si>
    <t xml:space="preserve">Noga Pavol, Ing. PhD. </t>
  </si>
  <si>
    <t xml:space="preserve">Nové anorganické zlúčeniny s niklom, paládiom, meďou a striebrom: od DFT modelovania k syntéze pomocou iónových technológií </t>
  </si>
  <si>
    <t>APVV-18-0116</t>
  </si>
  <si>
    <t xml:space="preserve">Výskum progresívnych metód zvárania a spájkovania koróziivzdorných ocelí a medi </t>
  </si>
  <si>
    <t>APVV-18-0418</t>
  </si>
  <si>
    <t>Morovič Ladislav, doc. Ing. PhD.</t>
  </si>
  <si>
    <t xml:space="preserve">Výskum príčin vzniku geometrických odchýlok pri výrobe bezšvíkových rúr a ich technologická dedičnosť s dôrazom na tvarovú stabilitu presných rúr ťahaných za studena s využitím metrologických systémov </t>
  </si>
  <si>
    <t>SK-FR-19-0007</t>
  </si>
  <si>
    <t>Štúdium špeciálnych skiel modifikovaných pomocou iónovej výmeny alebo iónovej implantácie</t>
  </si>
  <si>
    <t>DS-FR-19-0036</t>
  </si>
  <si>
    <t>Labaš Vladimír, doc. RNDr. PhD.</t>
  </si>
  <si>
    <t>Príprava a charakterizácia neusporiadaných materiálov určených pre aplikácie v infračervenej oblasti spektra</t>
  </si>
  <si>
    <t>SK-AT-20-0013</t>
  </si>
  <si>
    <t>Sahul Miroslav, Ing. PhD.</t>
  </si>
  <si>
    <t>Výskum zvariteľnosti ťažko spájateľných kombinácií materiálov elektrónovým lúčom</t>
  </si>
  <si>
    <t>APVV-20-0124</t>
  </si>
  <si>
    <t>Palcut Marián, doc. Mgr. PhD.</t>
  </si>
  <si>
    <t>Nové zliatiny s viacerými základnými prvkami - dizajn, charakterizácia a vlastnosti</t>
  </si>
  <si>
    <t>2021-2025</t>
  </si>
  <si>
    <t>APVV-20-0259</t>
  </si>
  <si>
    <t>Marônek Milan, prof. Ing. CSc.</t>
  </si>
  <si>
    <t>Výskum vlastností komponentov z kóróziivzdorných zliatin
vyhotovených aditívnou výrobou</t>
  </si>
  <si>
    <t>APVV-20-0056</t>
  </si>
  <si>
    <t>Optimalizácia okrúhleho kábla z vysokoteplotného supravodiča pre pulzné magnetické polia</t>
  </si>
  <si>
    <t>SK-UA-21-0032</t>
  </si>
  <si>
    <t>Vplyv stechiometrie a predpätia na mikroštruktúru a tribomechanické vlastnosti povlakov WN/TiSiN s rôznymi hrúbkami nanovrstiev</t>
  </si>
  <si>
    <t>APVV-21-0071</t>
  </si>
  <si>
    <t>Vopát Tomáš, Ing. PhD.</t>
  </si>
  <si>
    <t>Výskum unikátnych progresívnych metód úprav mikrogeometrie rezných hrán pre zvýšenie výkonu rezných nástrojov a produktivity obrábania</t>
  </si>
  <si>
    <t>2022-2026</t>
  </si>
  <si>
    <t>APVV-21-0054</t>
  </si>
  <si>
    <t>Experimentálny výskum nových aktívnych spájkovacích zliatin pre vyššie aplikačné teploty  výkonových polovodičových modulov v elektromobilite</t>
  </si>
  <si>
    <t>APVV-21-0111</t>
  </si>
  <si>
    <t>Bárta Jozef, doc. Ing. PhD.</t>
  </si>
  <si>
    <t xml:space="preserve">Výskum zvárania hliníkových zliatin trecím premiešavacím zváraním s ohľadom na zaťaženie vretena a životnosť nástroja </t>
  </si>
  <si>
    <t>APVV-21-0187</t>
  </si>
  <si>
    <t>Kuracina Richard, doc. Ing. Ph.D.</t>
  </si>
  <si>
    <t>Progresívne metódy testovania prachu a prachuvzdorných zmesí pre potreby výrobného priemyslu na Slovensku</t>
  </si>
  <si>
    <t>APVV-18-0508</t>
  </si>
  <si>
    <t xml:space="preserve">Vývoj PM súčiastok na báze Fe s vyššou únavovou pevnosťou. </t>
  </si>
  <si>
    <t>Noga Pavol, Ing. PhD.</t>
  </si>
  <si>
    <t>Moderné elektronické súčiastky na báze ultraširokopásmo-vého polovidiča Ga2O3 pre vysokonapäťové aplikácie</t>
  </si>
  <si>
    <t>Vretenár Viliam, Ing. PhD.</t>
  </si>
  <si>
    <t xml:space="preserve">Pokročilé lítiové batérie s dlhou životnosťou </t>
  </si>
  <si>
    <t>APVV-21-0008</t>
  </si>
  <si>
    <t xml:space="preserve">Vančo Ľubomír, Ing.arch. Ing. PhD. 
</t>
  </si>
  <si>
    <t>p-GaN elektronika pre úsporu energie a post-CMOS obvody</t>
  </si>
  <si>
    <t>APVV-21-0232</t>
  </si>
  <si>
    <t xml:space="preserve">Šimeková Beáta, Ing. PhD.
</t>
  </si>
  <si>
    <t>Výskum vplyvu zmeny rozloženia energie duálneho laserového lúča na výsledné vlastnosti zvarových spojov duplexných ocelí</t>
  </si>
  <si>
    <t xml:space="preserve">Čaplovičová Mária, Ing. CSc.
</t>
  </si>
  <si>
    <t>Fotochemické všestranné materiály pre čistenie vody</t>
  </si>
  <si>
    <t>SK-CZ-RD-21-0043</t>
  </si>
  <si>
    <t>Tokár Kamil, RNDr. PhD.</t>
  </si>
  <si>
    <t>Perovskitové vrstvy s vylepšenou pasiváciou a štruktúrou</t>
  </si>
  <si>
    <t>APVV-21-0297</t>
  </si>
  <si>
    <t xml:space="preserve">Kotlár Mário, Ing. PhD. 
</t>
  </si>
  <si>
    <t>Pokročilé perovskitové solárne články s optimalizovanou pasiváciou a štruktúrou</t>
  </si>
  <si>
    <t>H2020</t>
  </si>
  <si>
    <t>H2020-Marie Sklodowska-Curie Research and Innovation Staff Exchanges-2017</t>
  </si>
  <si>
    <t xml:space="preserve">Directional Composites through Manufacturing Innovation (Smerové kompozity prostredníctvom výrobných inovácií) </t>
  </si>
  <si>
    <t>Cagáňová Dagmar, prof. Mgr. PhD.</t>
  </si>
  <si>
    <t>The Caliper project: Linking research and innovation for gender equality (Projekt CALIPER: Prepojenie výskumu a inovácií pre rodovú rovnosť)</t>
  </si>
  <si>
    <t>EIT KIC Raw Materials</t>
  </si>
  <si>
    <t>Strémy Maximilián, prof. Ing. PhD.</t>
  </si>
  <si>
    <t>Development of Skill Ecosystem in Visegrad Four Countries (Vývoj ekosystémov zručností v krajinách V4)</t>
  </si>
  <si>
    <t>Horizon-Euroatom</t>
  </si>
  <si>
    <t>Dománková Mária, prof. Ing. PhD.</t>
  </si>
  <si>
    <t>DEscription of the extended LIfetime and its influence on the SAfety operation and construction materials performance – Long Term Operation with no compromises in the safety</t>
  </si>
  <si>
    <t>2020-2026</t>
  </si>
  <si>
    <t>Horizon Europe</t>
  </si>
  <si>
    <t>Kuruc Marcel, doc. Ing. PhD.</t>
  </si>
  <si>
    <t>EIT Manufacturing</t>
  </si>
  <si>
    <t>Juhásová Bohuslava, Ing. PhD.</t>
  </si>
  <si>
    <t>2022-2022</t>
  </si>
  <si>
    <t xml:space="preserve"> Inovatívne konštrukčné materiály pre štiepenie a fúziu</t>
  </si>
  <si>
    <t>H2020 COST</t>
  </si>
  <si>
    <t>High-temperature superconductivity for accelerating the energy transition (Hi-Scale) (Vysokoteplotná supravodivosť pre zlepšenie prenosu energie (Hi-Scale)</t>
  </si>
  <si>
    <t>2020-2024</t>
  </si>
  <si>
    <t>INTERREG</t>
  </si>
  <si>
    <t>Interreg SK-CZ</t>
  </si>
  <si>
    <t>International Doctoral Seminar (Medzinárodný doktorandský seminár)</t>
  </si>
  <si>
    <t>Václav Štefan, doc. Ing. PhD.</t>
  </si>
  <si>
    <t>Preparation and implementation of online educational outputs for engineering departments (Príprava a zavedenie vzdelávacích on-line výstupov pre strojárske odbory)</t>
  </si>
  <si>
    <t>Novotná Ivana, Mgr. PhD.</t>
  </si>
  <si>
    <t>Podpora přenositelných pracovních kompetencí pro trh práce při studiu na vysoké škole</t>
  </si>
  <si>
    <t>ERASMUS</t>
  </si>
  <si>
    <t>Erasmus+ KA2</t>
  </si>
  <si>
    <t>Fidlerová Helena, Ing. PhD.</t>
  </si>
  <si>
    <t>Knowledge Alliance for Business Opportunity Recognition in SDGs (Znalostná aliancia pre zlepšenie podnikania so zreteľom na ciele udržateĽného rozvoja)</t>
  </si>
  <si>
    <t xml:space="preserve">Boosting the scientific excellence and innovation capacity of 3D printing methods in pandemic period </t>
  </si>
  <si>
    <t>Digital Wellbeing for Higher Education Lectures</t>
  </si>
  <si>
    <t>NV Bekaert</t>
  </si>
  <si>
    <t>SML/0600/0016/19</t>
  </si>
  <si>
    <t>Gogola Peter, Ing. PhD.</t>
  </si>
  <si>
    <t>Advanced materials, processing and automation technologies (Progresívne materiály, spracovanie a automatizácia)</t>
  </si>
  <si>
    <t>HZDR Dresden</t>
  </si>
  <si>
    <t>PZHD</t>
  </si>
  <si>
    <t>Riedlmajer Róbert, doc. Ing. PhD.</t>
  </si>
  <si>
    <t>Zmluvný výskum o využití iónového laboratória</t>
  </si>
  <si>
    <t>ITMS 313011W085</t>
  </si>
  <si>
    <t xml:space="preserve">Vedeckovýskumné centrum excelentnosti SlovakION pre materiálový a interdisciplinárny výskum </t>
  </si>
  <si>
    <t>projekty štrukturálnych fondov</t>
  </si>
  <si>
    <t>313011W988</t>
  </si>
  <si>
    <t>Tanuška Pavol, prof. Ing. PhD.</t>
  </si>
  <si>
    <t>Výskum v sieti SANET a možnosti jej ďalšieho využitia a rozvoja</t>
  </si>
  <si>
    <t>3130020S871</t>
  </si>
  <si>
    <t>Výskum a vývoj lietadla SHARK UL a inovácia procesov jeho výroby</t>
  </si>
  <si>
    <t>313021W996</t>
  </si>
  <si>
    <t>Výskum korózie a korózneho praskania v tlakových systémoch primárneho okruhu jadrových elektrární</t>
  </si>
  <si>
    <t>311070AHQ3</t>
  </si>
  <si>
    <t xml:space="preserve">NFP313020BXZ1 </t>
  </si>
  <si>
    <t>Podpora výskumných činností excelentných laboratórií STU v Bratislave</t>
  </si>
  <si>
    <t>NFP313010BUH7</t>
  </si>
  <si>
    <t xml:space="preserve">NFP313010BWQ8 </t>
  </si>
  <si>
    <t xml:space="preserve">Vývoj nových progresívnych rezných nástrojov pre obrábanie súčiastok vyrobených technológiou WAAM aditívnou výrobou za účelom zníženia počtu rezných nástrojov pri obrábaní súčiastok tvorených rôznym typom materiálu. </t>
  </si>
  <si>
    <t xml:space="preserve">312011BPM7 </t>
  </si>
  <si>
    <t>Čička Roman, doc. Ing. PhD.</t>
  </si>
  <si>
    <t xml:space="preserve">Vnútorný systém kvality na STU </t>
  </si>
  <si>
    <t>ZF Slovakia Trnava</t>
  </si>
  <si>
    <t>Hazlinger Marián, doc. Ing. CSc.</t>
  </si>
  <si>
    <t>Vedecko-výskumný projekt: Mechanické skúšky a metalografické analýzy materiálov</t>
  </si>
  <si>
    <t>HKS Forge Trnava</t>
  </si>
  <si>
    <t>Vedecko-výskumný projekt: Mechanické skúšky a metalografické analýzy materiálov výkovkov</t>
  </si>
  <si>
    <t>Kinex Bytča</t>
  </si>
  <si>
    <t>Péteryová Magda, Mgr.</t>
  </si>
  <si>
    <t>Výskum a overenie vlastností ložiskových ocelí</t>
  </si>
  <si>
    <t>Embraco Slovakia Spišská Nová Ves</t>
  </si>
  <si>
    <t>4/22</t>
  </si>
  <si>
    <t>Urminský Ján, Ing. PhD.</t>
  </si>
  <si>
    <t>Výskumná úloha v oblasti 3D skenovania</t>
  </si>
  <si>
    <t>Slovenské elektrárne Bratislava</t>
  </si>
  <si>
    <t>Výskum chemického zloženia komponentov atómovej elektrárne</t>
  </si>
  <si>
    <t>Vacuumschmelze Hanau Hanau Nemecko</t>
  </si>
  <si>
    <t>Vedecko-výskumný projekt: Mechanické skúšky magnetických pásiek</t>
  </si>
  <si>
    <t>Schaeffler Skalica</t>
  </si>
  <si>
    <t>Kritkikos Michaela, Ing. PhD.</t>
  </si>
  <si>
    <t>Výskum pórovitosti tvrdosti a chemického zloženia materiálu</t>
  </si>
  <si>
    <t>Mosdorfer Weiz Rakúsko</t>
  </si>
  <si>
    <t>Tehcnický projekt: Vyhodnotenie tvrdosti 6 ks polotovarov Lasche</t>
  </si>
  <si>
    <t>ArcelorMittal Senica</t>
  </si>
  <si>
    <t>Vedecko-výskumný projekt: Mechanické skúšky zvarovaných spojov plechov zváraných laserom</t>
  </si>
  <si>
    <t>RHP-Technology Seibersdorf Rakúsko</t>
  </si>
  <si>
    <t>Krajčovič Jozef, Mgr. PhD.</t>
  </si>
  <si>
    <t>Výskum CTE materiálov na báze karbidu kremíka spracovaných rôznymi technologickými postupmi</t>
  </si>
  <si>
    <t>11/22</t>
  </si>
  <si>
    <t>Reutter SK Myjava</t>
  </si>
  <si>
    <t>Pastierová Alica, Ing. PhD.</t>
  </si>
  <si>
    <t>Výskum fyzikálnych vlastností materiálu pomocou infračervenou spektroskopiou</t>
  </si>
  <si>
    <t>Design of Exact Engineering Bratislava</t>
  </si>
  <si>
    <t>14/22</t>
  </si>
  <si>
    <t>AAF International Trenčín</t>
  </si>
  <si>
    <t>Výskum vplyvu zvýšenej teploty na vysokoteplotnú filtračnú tkaninu</t>
  </si>
  <si>
    <t>Masam Vráble</t>
  </si>
  <si>
    <t>Jurina František, Ing. PhD.</t>
  </si>
  <si>
    <t>Výskumná úloha v oblasti dielov podľa výkresovej dokumnetácie</t>
  </si>
  <si>
    <t>BOGE Trnava</t>
  </si>
  <si>
    <t>Milde Ján, Ing. PhD.</t>
  </si>
  <si>
    <t>Výskumná úloha v oblasti 3D skenovania dielov</t>
  </si>
  <si>
    <t>Saneca Hlohovec</t>
  </si>
  <si>
    <t>24/22</t>
  </si>
  <si>
    <t>Výskum požiarnych charakteristík iónomeničov</t>
  </si>
  <si>
    <t>Babincová Paulína, Ing. PhD.</t>
  </si>
  <si>
    <t xml:space="preserve">Výskumná analýza častíc prášku </t>
  </si>
  <si>
    <t>ŽOS Trnava</t>
  </si>
  <si>
    <t>Výskum kvality zvarových spojov ŽOS</t>
  </si>
  <si>
    <t>TUV NORD Slovakia Bratislava</t>
  </si>
  <si>
    <t>Štúdium zvariteľnosti pokročilých materiálov na vyhotovenie zásobníka na etylén</t>
  </si>
  <si>
    <t>Roman Majkovič Trnava</t>
  </si>
  <si>
    <t>Výskum výroby súčiastok z polyamidu</t>
  </si>
  <si>
    <t>ŽP VVC Podbrezová</t>
  </si>
  <si>
    <t>32/22</t>
  </si>
  <si>
    <t>Necpal Martin, Ing. PhD.</t>
  </si>
  <si>
    <t>Výskum v oblasti získavania 3D merania a značenia prievlakov laserom</t>
  </si>
  <si>
    <t>35/22</t>
  </si>
  <si>
    <t>36/22</t>
  </si>
  <si>
    <t>Gabalcová Zuzana, Ing. PhD.</t>
  </si>
  <si>
    <t>Výskum geometria 3D tlačených komponentov</t>
  </si>
  <si>
    <t>ZKW Slovakia Krušovce</t>
  </si>
  <si>
    <t>37/22</t>
  </si>
  <si>
    <t>Výskum chemického zloženia a mikroštruktúry nitridovanej súčiastky</t>
  </si>
  <si>
    <t>38/22</t>
  </si>
  <si>
    <t>Výskumná analýza chemického zloženia pre stanovenie prítomnosti povrchovej úpravy materiálu</t>
  </si>
  <si>
    <t>Soleras Advenced Coatings BVBA Deinze Belgicko</t>
  </si>
  <si>
    <t>39/22</t>
  </si>
  <si>
    <t>Vedecko-výskumný projekt-RTG difrakčná analýza prekurzorov a produktov magnetrónového naprašovania</t>
  </si>
  <si>
    <t>BDI Zvolen</t>
  </si>
  <si>
    <t>40/22</t>
  </si>
  <si>
    <t>Research of comprehensive possibilities for 3D scanning and evaluation process for metal parts Internal Dischange Tube</t>
  </si>
  <si>
    <t>Vacuumschmelze Hanau Nemecko</t>
  </si>
  <si>
    <t>41/22</t>
  </si>
  <si>
    <t>ENSECO Nitra</t>
  </si>
  <si>
    <t>42/22</t>
  </si>
  <si>
    <t>Výskum zhody materiálov a mikroštruktúry vybraných komponentov EMO34</t>
  </si>
  <si>
    <t>43/22</t>
  </si>
  <si>
    <t>44/22</t>
  </si>
  <si>
    <t>45/22</t>
  </si>
  <si>
    <t>46/22</t>
  </si>
  <si>
    <t>Výskum v oblasti výroby rýchlo vymeniteľnej vyfukovacej dýzy na zváraciu linku SKD 3D tlač nekovových materiálov</t>
  </si>
  <si>
    <t>Vacuumschmelze Horná Streda</t>
  </si>
  <si>
    <t>47/22</t>
  </si>
  <si>
    <t>Ptačinová Jana, Ing. PhD.</t>
  </si>
  <si>
    <t>Výskum geometrie tvarovaných elektrických kontaktov</t>
  </si>
  <si>
    <t>Jacobs Slovakia Trnava</t>
  </si>
  <si>
    <t>48/22</t>
  </si>
  <si>
    <t>Naď Milan, doc. Ing. CSc.</t>
  </si>
  <si>
    <t>Výskumná analýza napäťovo-deformačného stavu nádrží po odstránení priečnych výstuží</t>
  </si>
  <si>
    <t>49/22</t>
  </si>
  <si>
    <t>51/22</t>
  </si>
  <si>
    <t>52/22</t>
  </si>
  <si>
    <t>53/22</t>
  </si>
  <si>
    <t>Binder Slovakia Bratislava</t>
  </si>
  <si>
    <t>54/22</t>
  </si>
  <si>
    <t>Pašák Matej, Ing. PhD.</t>
  </si>
  <si>
    <t>Výskumná analýza poškodenia bronzového trecieho ložiska</t>
  </si>
  <si>
    <t>BeshapeTech Bratislava</t>
  </si>
  <si>
    <t>55/22</t>
  </si>
  <si>
    <t>Výskum príčiny výskytu defektov po opracovaní tyči z hliníkovej zliatiny</t>
  </si>
  <si>
    <t>Tatrachema Trnava</t>
  </si>
  <si>
    <t>56/22</t>
  </si>
  <si>
    <t>Výskum kinematickej viskozity výrobku DIAVA</t>
  </si>
  <si>
    <t>57/22</t>
  </si>
  <si>
    <t>Výskum obrábania súčiastok z ťažkoobrobiteľného materiálu</t>
  </si>
  <si>
    <t>Výskumný ústav zváračský Bratislava</t>
  </si>
  <si>
    <t>58/22</t>
  </si>
  <si>
    <t>Výskum v oblasti 3D merania dielov podľa dodanej výkresovej dokumentácie</t>
  </si>
  <si>
    <t>59/22</t>
  </si>
  <si>
    <t>60/22</t>
  </si>
  <si>
    <t>BIHA Polianka</t>
  </si>
  <si>
    <t>61/22</t>
  </si>
  <si>
    <t>Výskum v oblasti získavania 3D údajov dielov, výskum v oblasti reverzného inžinierstva formy</t>
  </si>
  <si>
    <t>3DTEC Nitra</t>
  </si>
  <si>
    <t>62/22</t>
  </si>
  <si>
    <t>63/22</t>
  </si>
  <si>
    <t>64/22</t>
  </si>
  <si>
    <t>Výskum v oblasti 3D skenovania dielov AGW</t>
  </si>
  <si>
    <t>65/22</t>
  </si>
  <si>
    <t>Fact Industries Estónsko</t>
  </si>
  <si>
    <t>66/22</t>
  </si>
  <si>
    <t>Výskum kompozitných materiálov na báze SiC, určovanie CTE</t>
  </si>
  <si>
    <t>67/22</t>
  </si>
  <si>
    <t>Výskum mechanických vlastností teplom ovplyvnenej oblasti zvarových spojov</t>
  </si>
  <si>
    <t>68/22</t>
  </si>
  <si>
    <t>Výskum v oblasti 3D meranie dielov</t>
  </si>
  <si>
    <t>Carl Zeiss Slovakia Bratislava</t>
  </si>
  <si>
    <t>69/22</t>
  </si>
  <si>
    <t>Výskumná úloha v oblasti 3D merania plastových dielov a vyhodnocovanie vzoriek</t>
  </si>
  <si>
    <t>Hostin Smolenice</t>
  </si>
  <si>
    <t>70/22</t>
  </si>
  <si>
    <t>Výskum pevnostných vlastností vysokolegovaných ocelí</t>
  </si>
  <si>
    <t>71/22</t>
  </si>
  <si>
    <t>72/22</t>
  </si>
  <si>
    <t>73/22</t>
  </si>
  <si>
    <t>74/22</t>
  </si>
  <si>
    <t>Výskum kvality zvarových spojov pripravených technológiou ručného oblúkového zvárania</t>
  </si>
  <si>
    <t>75/22</t>
  </si>
  <si>
    <t>76/22</t>
  </si>
  <si>
    <t>Výskumná úloha v oblasti výroby dielov</t>
  </si>
  <si>
    <t>Jansen Stahltechnologie Papenburg Nemecko</t>
  </si>
  <si>
    <t>77/22</t>
  </si>
  <si>
    <t>Ďuriška Libor, Ing. PhD.</t>
  </si>
  <si>
    <t>Výskumná analýza poškodenej tanierovej pružiny</t>
  </si>
  <si>
    <t>78/22</t>
  </si>
  <si>
    <t>79/22</t>
  </si>
  <si>
    <t>Výskumná analýza príčiny poškodenia zvarového spoja</t>
  </si>
  <si>
    <t>80/22</t>
  </si>
  <si>
    <t>81/22</t>
  </si>
  <si>
    <t>82/22</t>
  </si>
  <si>
    <t>83/22</t>
  </si>
  <si>
    <t>84/22</t>
  </si>
  <si>
    <t>Tusons Veľké Bierovce</t>
  </si>
  <si>
    <t>85/22</t>
  </si>
  <si>
    <t>Výskumná analýza degradácie mechanických vlastností polyetylénových viazacich pások</t>
  </si>
  <si>
    <t>86/22</t>
  </si>
  <si>
    <t>87/22</t>
  </si>
  <si>
    <t>Pankl Automotive Slovakia Topoľčany</t>
  </si>
  <si>
    <t>89/22</t>
  </si>
  <si>
    <t>Škrobáková Ivana Sára, Ing.</t>
  </si>
  <si>
    <t>Výskumná úloha  výkovkov hriadeľov</t>
  </si>
  <si>
    <t>Lycos -  Trnava Malt House, Trnava</t>
  </si>
  <si>
    <t>90/22</t>
  </si>
  <si>
    <t xml:space="preserve">Výskum zhody materiálu ozubených kolies s materiálom </t>
  </si>
  <si>
    <t>91/22</t>
  </si>
  <si>
    <t>PDS Bratislava</t>
  </si>
  <si>
    <t>92/22</t>
  </si>
  <si>
    <t>Návrh a optimalizácia samoučiaceho algoritmu v rámci Use Case</t>
  </si>
  <si>
    <t>BODE Trnava</t>
  </si>
  <si>
    <t>93/22</t>
  </si>
  <si>
    <t>94/22</t>
  </si>
  <si>
    <t>95/22</t>
  </si>
  <si>
    <t>AJ Metal Design slovakia, Hrnčiarovce nad Parnou</t>
  </si>
  <si>
    <t>96/22</t>
  </si>
  <si>
    <t>Moravčík Roman, doc. Ing. PhD.</t>
  </si>
  <si>
    <t>Výskumná úloha mechanické skúšky a mikroskopická anylýza</t>
  </si>
  <si>
    <t>97/22</t>
  </si>
  <si>
    <t>Centrum pe vedu a výskum, Kalná nad Hronom</t>
  </si>
  <si>
    <t>98/22</t>
  </si>
  <si>
    <t>Výskumná úloha metalografická príprava vzoriek</t>
  </si>
  <si>
    <t>InoBat Auto j.s.a., Banská Bystrica</t>
  </si>
  <si>
    <t>99/22</t>
  </si>
  <si>
    <t>Výskumná úloha konfokálna a riadkovacia elektrónová mikroskopia</t>
  </si>
  <si>
    <t>Miba Steeltec, s.r.o., Vráble</t>
  </si>
  <si>
    <t>100/22</t>
  </si>
  <si>
    <t>Výskumná úloha RTG temzometrické meranie</t>
  </si>
  <si>
    <t xml:space="preserve">Fremach Trnava,s.r.o., Trnava </t>
  </si>
  <si>
    <t>101/22</t>
  </si>
  <si>
    <t>102/22</t>
  </si>
  <si>
    <t>103/22</t>
  </si>
  <si>
    <t>Pašák Mate,j Ing. PhD.</t>
  </si>
  <si>
    <t>Výskumná úloha delenia materiálu a elektrónová mikroskopia</t>
  </si>
  <si>
    <t>VUJE Trnava</t>
  </si>
  <si>
    <t>104/22</t>
  </si>
  <si>
    <t>Výskumná úloha meranie tvrdosti a mikroskopická analýza</t>
  </si>
  <si>
    <t>Dopravný podnik, Bratislava</t>
  </si>
  <si>
    <t>105/22</t>
  </si>
  <si>
    <t>Air International Thermal, s.r.o., Bratislava</t>
  </si>
  <si>
    <t>106/22</t>
  </si>
  <si>
    <t>107/22</t>
  </si>
  <si>
    <t>Podhorský Štefan, doc. Ing. PhD</t>
  </si>
  <si>
    <t>Výskumná úloha analýzy zliatin</t>
  </si>
  <si>
    <t>Remu s.r.o., Pusté Úľany</t>
  </si>
  <si>
    <t>108/22</t>
  </si>
  <si>
    <t>Výskumná úloha výroba formy frézovaním</t>
  </si>
  <si>
    <t>109/22</t>
  </si>
  <si>
    <t>Výskumná úloha - počítačová tomografia</t>
  </si>
  <si>
    <t>101-1/22</t>
  </si>
  <si>
    <t>Výskumná úloha  - vypracovanie správy z hodnotenia potr. dielov</t>
  </si>
  <si>
    <t>101-2/22</t>
  </si>
  <si>
    <t>Výskumná úloha - realizácia experimentálnych meraní a príprava vzoriek</t>
  </si>
  <si>
    <t>101-3/22</t>
  </si>
  <si>
    <t>Výskumná úloha - kontrola nesúladu potr. dielov</t>
  </si>
  <si>
    <t>101-4/22</t>
  </si>
  <si>
    <t>Výskumná úloha - vypracovanie expertného posudku</t>
  </si>
  <si>
    <t>102-1/22</t>
  </si>
  <si>
    <t>Výskumná úloha - analýza chemického zloženia</t>
  </si>
  <si>
    <t>104-1/22</t>
  </si>
  <si>
    <t>Výskumná úloha - meranie, expertíza materiálu</t>
  </si>
  <si>
    <t>104-2/22</t>
  </si>
  <si>
    <t>Dománková Mária prof. Ing. PhD.</t>
  </si>
  <si>
    <t>Výskumná úloha - vypracovanie správy z hodnotenia povrchu potr. dielov</t>
  </si>
  <si>
    <t>104-3/22</t>
  </si>
  <si>
    <t>Výskumná úloha - meranie tvrdosti</t>
  </si>
  <si>
    <t>104-4/22</t>
  </si>
  <si>
    <t>Výskumná úloha - príprava vzoriek</t>
  </si>
  <si>
    <t>105-1/22</t>
  </si>
  <si>
    <t>Emporium BW - Trnava</t>
  </si>
  <si>
    <t>106-1/22</t>
  </si>
  <si>
    <t>Výskumná úloha - analýza kalorimetra</t>
  </si>
  <si>
    <t>107-1/22</t>
  </si>
  <si>
    <t>AcerolMittal - Senica</t>
  </si>
  <si>
    <t>107-2/22</t>
  </si>
  <si>
    <t>Výskumná úloha - mechanické skúšky</t>
  </si>
  <si>
    <t>107-3/22</t>
  </si>
  <si>
    <t xml:space="preserve">Výskumná úloha - materiálová analýza prípravkov </t>
  </si>
  <si>
    <t>107-4/22</t>
  </si>
  <si>
    <t>Protherm Skalica</t>
  </si>
  <si>
    <t>107-5/22</t>
  </si>
  <si>
    <t>107-6/22</t>
  </si>
  <si>
    <t>107-7/22</t>
  </si>
  <si>
    <t>Clamason Slovakia - Nitra</t>
  </si>
  <si>
    <t>112-1/22</t>
  </si>
  <si>
    <t>Výskumná úloha - materiálová analýza</t>
  </si>
  <si>
    <t>RS-STAMP - Bratislava</t>
  </si>
  <si>
    <t>112-2/22</t>
  </si>
  <si>
    <t>Výskumná úloha - metalografická príprava, optická mikroskopia</t>
  </si>
  <si>
    <t>113-1/22</t>
  </si>
  <si>
    <t>Výskumná úloha - skúška pevnosti</t>
  </si>
  <si>
    <t>303-1/22</t>
  </si>
  <si>
    <t>303-2/22</t>
  </si>
  <si>
    <t>303-3/22</t>
  </si>
  <si>
    <t>303-4/22</t>
  </si>
  <si>
    <t>303-5/22</t>
  </si>
  <si>
    <t>Výskumná úloha - výskum tvrdosti materiálu</t>
  </si>
  <si>
    <t>303-6/22</t>
  </si>
  <si>
    <t>304-1/22</t>
  </si>
  <si>
    <t>305-1/22</t>
  </si>
  <si>
    <t>305-2/22</t>
  </si>
  <si>
    <t>R. Majkovič, Trnava</t>
  </si>
  <si>
    <t>306-1/22</t>
  </si>
  <si>
    <t>Výskum obrábania súčiastok</t>
  </si>
  <si>
    <t>309-1/22</t>
  </si>
  <si>
    <t>Buranský Ivan, doc.Ing. PhD.</t>
  </si>
  <si>
    <t>SENECA - Hlohovec</t>
  </si>
  <si>
    <t>502-1/22</t>
  </si>
  <si>
    <t>Vypracovanie technickej dokumentácie</t>
  </si>
  <si>
    <t>CRATUS - Bratislava</t>
  </si>
  <si>
    <t>502-2/22</t>
  </si>
  <si>
    <t xml:space="preserve">Vypracovanie expertného posudku </t>
  </si>
  <si>
    <t>Ústav termomechaniky - Praha</t>
  </si>
  <si>
    <t>801-1/22</t>
  </si>
  <si>
    <t>Výskumná úloha - mikroskopická analýza vzoriek</t>
  </si>
  <si>
    <t>SEMIKRON-Vrbové</t>
  </si>
  <si>
    <t>102-2/22</t>
  </si>
  <si>
    <t>Výskumná úloha - analýza chemického zloženia čipov</t>
  </si>
  <si>
    <t>Audia Plastics - Voderady</t>
  </si>
  <si>
    <t>106-2/22</t>
  </si>
  <si>
    <t>Výskumná úloha - metalografická príprava</t>
  </si>
  <si>
    <t>Felss Rotoform - Ilava</t>
  </si>
  <si>
    <t>107-8/22</t>
  </si>
  <si>
    <t>107-9/22</t>
  </si>
  <si>
    <t>Výskumná úloha - mechanické skúšky pásiek</t>
  </si>
  <si>
    <t>107-10/22</t>
  </si>
  <si>
    <t>PYRONOVA - Bratislava</t>
  </si>
  <si>
    <t>107-11/22</t>
  </si>
  <si>
    <t>Výskumná úloha - analýza lomovej plochy</t>
  </si>
  <si>
    <t>109-1/22</t>
  </si>
  <si>
    <t>Výskumná úloha - meranie chemického zloženia</t>
  </si>
  <si>
    <t>110-1/22</t>
  </si>
  <si>
    <t>Výskumná úloha - meranie vzoriek</t>
  </si>
  <si>
    <t>110-2/22</t>
  </si>
  <si>
    <t>Výskumná úloha - vyhodnotenie vzoriek</t>
  </si>
  <si>
    <t>112-3/22</t>
  </si>
  <si>
    <t>Výskumná úloha - laserová mikroskopia</t>
  </si>
  <si>
    <t>KONŠTRUKTA - Dubnica</t>
  </si>
  <si>
    <t>117-2/22</t>
  </si>
  <si>
    <t>Výskumná úloha - analýza materiálu</t>
  </si>
  <si>
    <t>Akebono Brake - Trenčín</t>
  </si>
  <si>
    <t>118-1/22</t>
  </si>
  <si>
    <t>Cuninková Eva, Ing. PhD.</t>
  </si>
  <si>
    <t>Výskumná úloha - stereomikroskopia</t>
  </si>
  <si>
    <t>303-7/22</t>
  </si>
  <si>
    <t>303-8/22</t>
  </si>
  <si>
    <t>303-9/22</t>
  </si>
  <si>
    <t>303-10/22</t>
  </si>
  <si>
    <t>303-11/22</t>
  </si>
  <si>
    <t>303-12/22</t>
  </si>
  <si>
    <t>303-13/22</t>
  </si>
  <si>
    <t>Výskumná úloha - výskum pórovitosti materiálu</t>
  </si>
  <si>
    <t>303-14/22</t>
  </si>
  <si>
    <t>303-15/22</t>
  </si>
  <si>
    <t>304-2/22</t>
  </si>
  <si>
    <t>Výskumná úloha - 3D scenovanie</t>
  </si>
  <si>
    <t>304-3/22</t>
  </si>
  <si>
    <t>304-4/22</t>
  </si>
  <si>
    <t>305-3/22</t>
  </si>
  <si>
    <t>305-4/22</t>
  </si>
  <si>
    <t>Comein.sk - Prešov</t>
  </si>
  <si>
    <t>306-2/22</t>
  </si>
  <si>
    <t>Výskumná úloha - programovanie</t>
  </si>
  <si>
    <t>309-2/22</t>
  </si>
  <si>
    <t>Buranský Ivan, doc. Ing. PhD.</t>
  </si>
  <si>
    <t>311-1/22</t>
  </si>
  <si>
    <t>Výskumná úloha - meranie dielov</t>
  </si>
  <si>
    <t>ALDI Trade - Partizánske</t>
  </si>
  <si>
    <t>312-1/22</t>
  </si>
  <si>
    <t xml:space="preserve">Výskumná úloha - metalografická analýza </t>
  </si>
  <si>
    <t>104-5/22</t>
  </si>
  <si>
    <t>107-12/22</t>
  </si>
  <si>
    <t>KNOTT - Modra</t>
  </si>
  <si>
    <t>107-13/22</t>
  </si>
  <si>
    <t>Výskumná úloha - analýza náboja</t>
  </si>
  <si>
    <t>107-14/22</t>
  </si>
  <si>
    <t>107-15/22</t>
  </si>
  <si>
    <t>107-16/22</t>
  </si>
  <si>
    <t>107-17/22</t>
  </si>
  <si>
    <t>Výskumná úloha - mechanické skúšky plechov</t>
  </si>
  <si>
    <t>110-3/22</t>
  </si>
  <si>
    <t>110-4/22</t>
  </si>
  <si>
    <t>MATADOR - Vráble</t>
  </si>
  <si>
    <t>111-1/22</t>
  </si>
  <si>
    <t>Výskumná úloha - analýza povlaku ocele</t>
  </si>
  <si>
    <t>Tomra Sorting - Senec</t>
  </si>
  <si>
    <t>117-3/22</t>
  </si>
  <si>
    <t>Výskumná úloha - skúška ťahom</t>
  </si>
  <si>
    <t>303-16/22</t>
  </si>
  <si>
    <t>303-17/22</t>
  </si>
  <si>
    <t>303-18/22</t>
  </si>
  <si>
    <t>303-19/22</t>
  </si>
  <si>
    <t>303-20/22</t>
  </si>
  <si>
    <t>304-5/22</t>
  </si>
  <si>
    <t>304-6/22</t>
  </si>
  <si>
    <t>305-5/22</t>
  </si>
  <si>
    <t>STATON - Turany</t>
  </si>
  <si>
    <t>306-3/22</t>
  </si>
  <si>
    <t>Výskumná úloha - výskum obrábania</t>
  </si>
  <si>
    <t>101-5/22</t>
  </si>
  <si>
    <t>Výskumná úloha - hodnotenie potrubných dielov</t>
  </si>
  <si>
    <t>104-6/22</t>
  </si>
  <si>
    <t>104-7/22</t>
  </si>
  <si>
    <t>KA2M - Trmava</t>
  </si>
  <si>
    <t>109-2/22</t>
  </si>
  <si>
    <t>Výskumná úloha - RTG analýza</t>
  </si>
  <si>
    <t>117-4/22</t>
  </si>
  <si>
    <t>303-21/22</t>
  </si>
  <si>
    <t>303-22/22</t>
  </si>
  <si>
    <t>303-23/22</t>
  </si>
  <si>
    <t>304-7/22</t>
  </si>
  <si>
    <t>304-8/22</t>
  </si>
  <si>
    <t>305-6/22</t>
  </si>
  <si>
    <t>310-1/22</t>
  </si>
  <si>
    <t>Výskumná úloha - značenie prievlakov</t>
  </si>
  <si>
    <t>BHT - Praha</t>
  </si>
  <si>
    <t>502-5/22</t>
  </si>
  <si>
    <t>Výskumná úloha - analýza vzoriek</t>
  </si>
  <si>
    <t>Stredoslovenská distribučná</t>
  </si>
  <si>
    <t>502-6/22</t>
  </si>
  <si>
    <t>Výskumná úloha - expertízny posudok</t>
  </si>
  <si>
    <t>104-8/22</t>
  </si>
  <si>
    <t>Výskumná úloha - metolagrafická analýza</t>
  </si>
  <si>
    <t>104-9/22</t>
  </si>
  <si>
    <t>106-3/22</t>
  </si>
  <si>
    <t>Výskumná úloha - matalografia</t>
  </si>
  <si>
    <t>106-4/22</t>
  </si>
  <si>
    <t>Výskumná úloha - metalografia</t>
  </si>
  <si>
    <t>106-5/22</t>
  </si>
  <si>
    <t>Výskumná úloha - spracovanie výsledkov</t>
  </si>
  <si>
    <t>BRODEVANI SLOVAKIA-Galanta</t>
  </si>
  <si>
    <t>106-6/22</t>
  </si>
  <si>
    <t>Výskumná úloha - SEM analýza</t>
  </si>
  <si>
    <t>110-5/22</t>
  </si>
  <si>
    <t>110-6/22</t>
  </si>
  <si>
    <t>110-7/22</t>
  </si>
  <si>
    <t>110-8/22</t>
  </si>
  <si>
    <t>115-1/22</t>
  </si>
  <si>
    <t>117-5/22</t>
  </si>
  <si>
    <t>119-1/22</t>
  </si>
  <si>
    <t>Labaš Vladimír, doc.RNDr. PhD.</t>
  </si>
  <si>
    <t>Výskumná úloha - analýza meraní</t>
  </si>
  <si>
    <t>301-5/22</t>
  </si>
  <si>
    <t>301-6/22</t>
  </si>
  <si>
    <t>Bárta Jozef doc. Ing. PhD.</t>
  </si>
  <si>
    <t>Výskumná úloha - realizácia exper. meraní a príprava vzoriek</t>
  </si>
  <si>
    <t>303-24/22</t>
  </si>
  <si>
    <t>304-9/22</t>
  </si>
  <si>
    <t>305-7/22</t>
  </si>
  <si>
    <t>305-8/22</t>
  </si>
  <si>
    <t>305-9/22</t>
  </si>
  <si>
    <t>305-10/22</t>
  </si>
  <si>
    <t>305-11/22</t>
  </si>
  <si>
    <t>306-4/22</t>
  </si>
  <si>
    <t>Výskumná úloha - výroba dielov</t>
  </si>
  <si>
    <t>VÚZ - Bratislava</t>
  </si>
  <si>
    <t>306-5/22</t>
  </si>
  <si>
    <t>Výskumná úloha - analýza</t>
  </si>
  <si>
    <t>313-1/22</t>
  </si>
  <si>
    <t>Šugárová Jana, doc.Ing. PhD.</t>
  </si>
  <si>
    <t>Výskumná úloha - technológia povlakovania</t>
  </si>
  <si>
    <t>ELBA - Kremnica</t>
  </si>
  <si>
    <t>314-1/22</t>
  </si>
  <si>
    <t>Sobota Róbert, Ing. PhD.</t>
  </si>
  <si>
    <t>Výskumná úloha - simulácia programu DEFORM</t>
  </si>
  <si>
    <t>105-2/22</t>
  </si>
  <si>
    <t>REVOLT Trnava</t>
  </si>
  <si>
    <t>109-3/22</t>
  </si>
  <si>
    <t>Výskumná úloha - experimentálne pokovovanie</t>
  </si>
  <si>
    <t>110-9/22</t>
  </si>
  <si>
    <t>Thyssenkrupp rothe erde - Považská Bystrica</t>
  </si>
  <si>
    <t>112-4/22</t>
  </si>
  <si>
    <t>Výskumná úloha - analýza povrchovej vrstvy</t>
  </si>
  <si>
    <t>UNION Poisťovňa - Bratislava</t>
  </si>
  <si>
    <t>120-1/22</t>
  </si>
  <si>
    <t>Šutiaková Ingrid, Ing.</t>
  </si>
  <si>
    <t>Výskumná úloha - analýza zlomenej skrutky</t>
  </si>
  <si>
    <t>301-7/22</t>
  </si>
  <si>
    <t>Výskumná úloha - realizácia skúšky materiálov</t>
  </si>
  <si>
    <t>Nemak Slovakia s.r.o.  Žiar nad Hronom</t>
  </si>
  <si>
    <t>301-8/22</t>
  </si>
  <si>
    <t>303-25/22</t>
  </si>
  <si>
    <t>303-26/22</t>
  </si>
  <si>
    <t>303-27/22</t>
  </si>
  <si>
    <t>303-28/22</t>
  </si>
  <si>
    <t>3Dsystems - Bratislava</t>
  </si>
  <si>
    <t>303-29/22</t>
  </si>
  <si>
    <t>304-10/22</t>
  </si>
  <si>
    <t>304-11/22</t>
  </si>
  <si>
    <t>304-12/22</t>
  </si>
  <si>
    <t>304-13/22</t>
  </si>
  <si>
    <t>305-12/22</t>
  </si>
  <si>
    <t>306-7/22</t>
  </si>
  <si>
    <t>Chirana - St. Turá</t>
  </si>
  <si>
    <t>308-1/22</t>
  </si>
  <si>
    <t>Podhorský Štefan, doc. Ing. PhD.</t>
  </si>
  <si>
    <t>310-2/22</t>
  </si>
  <si>
    <t>ALT - Komárno</t>
  </si>
  <si>
    <t>315-1/22</t>
  </si>
  <si>
    <t>Moravčíková Jana, Ing. PhD.</t>
  </si>
  <si>
    <t>104-10/22</t>
  </si>
  <si>
    <t>Výskumná úloha - metalografická príprava vzorky</t>
  </si>
  <si>
    <t>105-3/22</t>
  </si>
  <si>
    <t>Výskumná úloha - rezanie,brúsenie SEN,EDK</t>
  </si>
  <si>
    <t>110-10/22</t>
  </si>
  <si>
    <t>113-2/22</t>
  </si>
  <si>
    <t xml:space="preserve">Výskumná úloha - príprava vzoriek, metalografia </t>
  </si>
  <si>
    <t>IMET-TEC-Bratislava</t>
  </si>
  <si>
    <t>117-6/22</t>
  </si>
  <si>
    <t>Moravčík Roman, doc.Ing. PhD.</t>
  </si>
  <si>
    <t>Výskumná úloha - metalografická analýza</t>
  </si>
  <si>
    <t>301-9/22</t>
  </si>
  <si>
    <t>Výskumná úloha - realizácia expertízy</t>
  </si>
  <si>
    <t>303-30/22</t>
  </si>
  <si>
    <t>Výskumná úloha - dektoskopia hliníkových odliatkov</t>
  </si>
  <si>
    <t>303-31/22</t>
  </si>
  <si>
    <t>304-14/22</t>
  </si>
  <si>
    <t>304-15/22</t>
  </si>
  <si>
    <t>304-16/22</t>
  </si>
  <si>
    <t>305-13/22</t>
  </si>
  <si>
    <t>305-14/22</t>
  </si>
  <si>
    <t>305-15/22</t>
  </si>
  <si>
    <t>306-6/22</t>
  </si>
  <si>
    <t>502-3/22</t>
  </si>
  <si>
    <t>Výskumná úloha - analýza protipožiarných náterov</t>
  </si>
  <si>
    <t>502-4/22</t>
  </si>
  <si>
    <t>602-1/22</t>
  </si>
  <si>
    <t>Výskumná úloha - analýza seizmickej odolnosti</t>
  </si>
  <si>
    <t>602-2/22</t>
  </si>
  <si>
    <t>117-7/22</t>
  </si>
  <si>
    <t>104-11/22</t>
  </si>
  <si>
    <t>Sustainable Transition to the Agile and Green Enterprise (Udržateľný prechod k agilnému a zelenému podniku)</t>
  </si>
  <si>
    <t>Interactive Manufacturing @ Schools ( Interaktívna výroba na školách 2)</t>
  </si>
  <si>
    <t>Görög Augustín, doc. Ing.PhD.</t>
  </si>
  <si>
    <t>Fond na podporu športu</t>
  </si>
  <si>
    <t>Z-2021/004-37</t>
  </si>
  <si>
    <t>Rekonštrukcia bazénovej haly, technických priestorov a  príslušenstva v areáli Materiálovotechnologickej fakulty Slovenskej technickej univerzity so sídlom v Trnave</t>
  </si>
  <si>
    <t>FO+PO</t>
  </si>
  <si>
    <t>17/22</t>
  </si>
  <si>
    <t>Szabó Peter, Ing. Peter</t>
  </si>
  <si>
    <t>Organizácia vedeckej konferencie Managing generations 2022</t>
  </si>
  <si>
    <t>Školenie zváračov, preskúšanie zváračov podľa STN</t>
  </si>
  <si>
    <t>NPS Lubina</t>
  </si>
  <si>
    <t>Halenár Igor, Ing. PhD.</t>
  </si>
  <si>
    <t>Školenie IKT</t>
  </si>
  <si>
    <t>50/22</t>
  </si>
  <si>
    <t>Kubliha Marian, prof. Ing. PhD.</t>
  </si>
  <si>
    <t>Odborná prednáška</t>
  </si>
  <si>
    <t>IKEA-Ba, ProFabrik-Ta</t>
  </si>
  <si>
    <t>301-1/22</t>
  </si>
  <si>
    <t>Zváračský kurz</t>
  </si>
  <si>
    <t>Aerosoace-Advanced - AT</t>
  </si>
  <si>
    <t>114-1/22</t>
  </si>
  <si>
    <t>Odborné konzultácie</t>
  </si>
  <si>
    <t>301-2/22</t>
  </si>
  <si>
    <t>Vedenie kurzu</t>
  </si>
  <si>
    <t>401-1/22</t>
  </si>
  <si>
    <t>Konferencia - MG-2022</t>
  </si>
  <si>
    <t>301-3/22</t>
  </si>
  <si>
    <t>Preklad dokumentov</t>
  </si>
  <si>
    <t>ProFabric-Trnava</t>
  </si>
  <si>
    <t>301-4/22</t>
  </si>
  <si>
    <t>CEEPUS</t>
  </si>
  <si>
    <t>CEEPUS CIII-Freemover-2122-155422</t>
  </si>
  <si>
    <t>Freemover</t>
  </si>
  <si>
    <t>CEEPUS CIII-RS-1011-07-2122-M-153481</t>
  </si>
  <si>
    <t>Mesárošová Jana, Ing. PhD.</t>
  </si>
  <si>
    <t>Fostering sustainable partnership between academia and industry in improving applicability of logistics thinking (FINALIST)</t>
  </si>
  <si>
    <t>CEEPUS CIII-RS-1412-03-2122</t>
  </si>
  <si>
    <t>Interdisciplinary approach for enhancing knowledge in supply chain analytics (SCAN)</t>
  </si>
  <si>
    <t>CEEPUS CIII-Freemover-2122-152576</t>
  </si>
  <si>
    <t>CEEPUS CIII-RS-0304-14-2122</t>
  </si>
  <si>
    <t>Velíšek Karol, prof.h.c. prof .Ing. CSc.</t>
  </si>
  <si>
    <t>Technical Characteristics Researching of Modern Products in Machine Industry with the Purpose of Improvement Their Market Characteristics and Better Placement on the Market</t>
  </si>
  <si>
    <t>Holubek Radovan, doc.Ing. PhD.</t>
  </si>
  <si>
    <t>CEEPUS CIII-Freemover 2122-155411</t>
  </si>
  <si>
    <t>Bočáková Barbora, Ing. PhD.</t>
  </si>
  <si>
    <t>CEEPUS CIII-Freemover 2122-155424</t>
  </si>
  <si>
    <t>CEEPUS CIII Freemover-2122-152601</t>
  </si>
  <si>
    <t>CEEPUS, CIII Freemover-2122-151188</t>
  </si>
  <si>
    <t>Šuba Roland, Ing. PhD.</t>
  </si>
  <si>
    <t>CEEPUS CIII-BG-0722-10-2122-M-152201</t>
  </si>
  <si>
    <t>Bočák Róbert</t>
  </si>
  <si>
    <t>Computer Aided Design of automated systems for assembling</t>
  </si>
  <si>
    <t>CEEPUS CIII RO0013-17-2122-M-153766</t>
  </si>
  <si>
    <t>Horňáková Natália, Ing. PhD.</t>
  </si>
  <si>
    <t>Teaching and Research of Environment-oriented Technologies in Manufacturing</t>
  </si>
  <si>
    <t>Cagáňová Dagmar, prof.Mgr. PhD.</t>
  </si>
  <si>
    <t>CEEPUS RS-1011-07-2122</t>
  </si>
  <si>
    <t>CEEPUS F-2122-157968</t>
  </si>
  <si>
    <t>Pokorný Peter, doc.Ing. PhD.</t>
  </si>
  <si>
    <t>CEEPUS F-2122-157967</t>
  </si>
  <si>
    <t>Václav Štefan, doc.Ing. PhD.</t>
  </si>
  <si>
    <t>CEEPUS CIII-PL-0033-2122-M-157735</t>
  </si>
  <si>
    <t>Velíšek Karol, prof.h.c. prof.Ing. CSc.</t>
  </si>
  <si>
    <t>Development of mechanical engineering (design, technology and production management) as an essential base for progress in the area of small and medium companies’ logistics - research, preparation and implementation of joint programs of study in the aspect of Industry 4.0</t>
  </si>
  <si>
    <t>CEEPUS -Freemover-2122-155423</t>
  </si>
  <si>
    <t>CEEPUS Freemover-2122-152600</t>
  </si>
  <si>
    <t>CEEPUS CIII-M-BG-0722-10-2122</t>
  </si>
  <si>
    <t>Delgado Sobrino Daynier Rolando, doc.Ing. PhD.</t>
  </si>
  <si>
    <t>CEEPUS CIII-RO-0202-14-2122-M-152648</t>
  </si>
  <si>
    <t>Implementation and utilization of e-learning systems in study area of production engineering in Central European Region</t>
  </si>
  <si>
    <t>CEEPUS CIII-Freemover 2122-151187</t>
  </si>
  <si>
    <t>CEEPUS F-2223-162402</t>
  </si>
  <si>
    <t>CEEPUSM-RS-1311-2223-161517</t>
  </si>
  <si>
    <t>Matúšová Miriam, Ing. PhD.</t>
  </si>
  <si>
    <t>Multidisciplinary Approach to Education and Research in the Field of Digital Media Production</t>
  </si>
  <si>
    <t>CEEPUSM-RS-1311-2223-161523</t>
  </si>
  <si>
    <t>Hrušková Erika, Ing. PhD.</t>
  </si>
  <si>
    <t>CEEPUS CIII-PL-0033</t>
  </si>
  <si>
    <t>CEEPUS CIII-RO-0013</t>
  </si>
  <si>
    <t>CEEPUS CIII-M-BG-0722-2223-160506</t>
  </si>
  <si>
    <t>CEEPUS CIII-M-BG-0722-2223-160177</t>
  </si>
  <si>
    <t>CEEPUS CIII-Freemover 2223-162552</t>
  </si>
  <si>
    <t>CEEPUSM-Freemover-2223-162492</t>
  </si>
  <si>
    <t>CEEPUSM-Freemover-2223-162551</t>
  </si>
  <si>
    <t>Necpal Martin, Ing, PhD.</t>
  </si>
  <si>
    <t>CEEPUS CIII-M-RS-0304-2223-160507</t>
  </si>
  <si>
    <t>CEEPUSCIII-Freemover-2122-151744</t>
  </si>
  <si>
    <t>CEEPUS CIII-PL-0033-2223-160182</t>
  </si>
  <si>
    <t>Holubek Radovan, doc.Ing.  PhD.</t>
  </si>
  <si>
    <t>CEEPUS CIII-RO-0013-17-2122-M-152779</t>
  </si>
  <si>
    <t>Novotný Jan, Dr. Ph.D.</t>
  </si>
  <si>
    <t>CEEPUS CIII-PL-0007-17-2122</t>
  </si>
  <si>
    <t>Adamczak Stanislaw, prof.Ing.</t>
  </si>
  <si>
    <t>Metronet - network for novel measuring and manufacturing technologies</t>
  </si>
  <si>
    <t>CEEPUS CIII-RO-0013-17-2122</t>
  </si>
  <si>
    <t>Borzan Cristina Stefana, Ing.</t>
  </si>
  <si>
    <t>CEEPUS CIII-RO-0013-17-2122-M-154522</t>
  </si>
  <si>
    <t>Borzan Marian, prof. PhD.</t>
  </si>
  <si>
    <t>Bajdor Paula</t>
  </si>
  <si>
    <t>Alic Carmen, prof.Ing. Ph.D.</t>
  </si>
  <si>
    <t>Miklos Cristina Carmen, Dr. Ing.</t>
  </si>
  <si>
    <t>Miklos Imre Zsolt, Dr.Ing.</t>
  </si>
  <si>
    <t>Sabau Emilia, Ing. PhD.</t>
  </si>
  <si>
    <t>CEEPUS CIII-BG-0722-10-2122</t>
  </si>
  <si>
    <t>Dinev Georgi, prof. PhDr.</t>
  </si>
  <si>
    <t>CEEPUS CIII-PL-0901-08-2122-M-157463</t>
  </si>
  <si>
    <t>Golebski Rafal, Ing. PhD.</t>
  </si>
  <si>
    <t>Teaching and research in advanced manufacturing</t>
  </si>
  <si>
    <t>CEEPUS CIII-PL-0901-08-2122-M-157520</t>
  </si>
  <si>
    <t>Piotrowski Andrzej, Ing., PhD.</t>
  </si>
  <si>
    <t>CEEPUS CIII-PL-0901-08-2122-M-157464</t>
  </si>
  <si>
    <t>Borali Piotr, Ph.D.</t>
  </si>
  <si>
    <t>CEEPUS CIII-PL-0033-17-2122-M-155427</t>
  </si>
  <si>
    <t>Řehoř Jan, doc.Ing. Ph.D.</t>
  </si>
  <si>
    <t>CEEPUS CIII-PL-0033-17-2122-M-151954</t>
  </si>
  <si>
    <t>Holešovský František, prof.Dr.Ing.</t>
  </si>
  <si>
    <t>CEEPUS CIII-RO-0013-17-2122-M-149323</t>
  </si>
  <si>
    <t>Danel Roman, Ing. PhD.</t>
  </si>
  <si>
    <t>CEEPUS CIII-RS-0304-14-2122-M-153010</t>
  </si>
  <si>
    <t>Ungureanu Miorita, prof. PhDr.</t>
  </si>
  <si>
    <t>CEEPUS CIII-RS-1412-03-2122-M-151216</t>
  </si>
  <si>
    <t>Maslaric Marinko, prof. PhDr.</t>
  </si>
  <si>
    <t>Miretic Dejan,  PhD.</t>
  </si>
  <si>
    <t>CEEPUS CIII-RO-0058-14-2122</t>
  </si>
  <si>
    <t>Cristian Lucian-Nicoale</t>
  </si>
  <si>
    <t xml:space="preserve">Design, implementation and use of joint prtograms regarding quality in manufacturing engineering  </t>
  </si>
  <si>
    <t>Ciusca Nicodim Gabriel, Ing.</t>
  </si>
  <si>
    <t>Pacurar Razvan, Dr.Ing.</t>
  </si>
  <si>
    <t>CEEPUS III RO-0013-2122-161848</t>
  </si>
  <si>
    <t>Sabau Emilia, Ing., PhD.</t>
  </si>
  <si>
    <t>CEEPUS III RO-0013-2122-154233</t>
  </si>
  <si>
    <t>Trif Adrian, prof.</t>
  </si>
  <si>
    <t>Grigore Marian, Ing. Dr.</t>
  </si>
  <si>
    <t>Design, implementation and use of joint prtograms regarding quality in manufacturing engineering</t>
  </si>
  <si>
    <t>Ceclan Vasile Adrian, Dr.Ing.</t>
  </si>
  <si>
    <t>Grozav Sorin-Dimitru, prof.Ing.</t>
  </si>
  <si>
    <t>CEEPUS III CIII-BA-1402-2223</t>
  </si>
  <si>
    <t>Nemedi Imre, prof.Dr.Ing.</t>
  </si>
  <si>
    <t>New teaching technologies and new applications in modernization of teaching at the Faculties of Technical Sciences in connection with the needs of small and medium enterprises in the environment</t>
  </si>
  <si>
    <t>CEEPUS BG-0722-11-2223-160427</t>
  </si>
  <si>
    <t>Sárosi József, prof., PhD.</t>
  </si>
  <si>
    <t>Santa Robert, prof.Dr.</t>
  </si>
  <si>
    <t>CEEPUS CIII-BA-1402-2223</t>
  </si>
  <si>
    <t>Szlivka Ferenc, prof.Dr.</t>
  </si>
  <si>
    <t>CEEPUSS  M-BG-0722-2223-161834</t>
  </si>
  <si>
    <t>Labudzki Remigius, Ing. PhD.</t>
  </si>
  <si>
    <t>CEEPUS III PL-0033-2223-160799</t>
  </si>
  <si>
    <t>Popielarski Pawel, doc. Ing.</t>
  </si>
  <si>
    <t>CEEPUS M-RS-0507-2223-162388</t>
  </si>
  <si>
    <t>Sika Robert, MSc., Eng.</t>
  </si>
  <si>
    <t>Research, Development and Education in Precision Machining</t>
  </si>
  <si>
    <t>CEEPUS M-BG-0722-2223-161087</t>
  </si>
  <si>
    <t>Dosoudilová Monika, doc.Ing.PhD.</t>
  </si>
  <si>
    <t>CEEPUS M-MG-0722-2223-160551</t>
  </si>
  <si>
    <t>Švarc Ivan, doc.Ing. PhD.</t>
  </si>
  <si>
    <t>CEEPUS M-RO-0013-2223-161673</t>
  </si>
  <si>
    <t>Costea Ancuta, doc.PhDr.</t>
  </si>
  <si>
    <t>CEEPUS CIII-RO-0013-2223-161591</t>
  </si>
  <si>
    <t>Borzan Marian, prof., PhD.</t>
  </si>
  <si>
    <t>CEEPUS CIII-RO-0013-2223-161679</t>
  </si>
  <si>
    <t>CEEPUS CIII-M-PL-0901-2223-161616</t>
  </si>
  <si>
    <t>Janoško Martin, Ing.</t>
  </si>
  <si>
    <t>CEEPUS CIII-M-PL-0901-2223-161615</t>
  </si>
  <si>
    <t>Smrcek Lukas, Ing.</t>
  </si>
  <si>
    <t>CEEPUS CIII-M-PL-0901-2223-160937</t>
  </si>
  <si>
    <t>Gnatowski Adam, prof.</t>
  </si>
  <si>
    <t>CEEPUS CIII-M-PL-0901-2223-160936</t>
  </si>
  <si>
    <t>Golebski Rafal, Ing., PhD.</t>
  </si>
  <si>
    <t>CEEPUS M-PL-1705-2223-163128</t>
  </si>
  <si>
    <t>Shefqet Meda, Ing.</t>
  </si>
  <si>
    <t>Integration Development, education and practical improvement in the field of multifaceted problems of designing and manufacturing products for industrial and biomedical purposes</t>
  </si>
  <si>
    <t>CEEPUS RS-0304-2223-163452</t>
  </si>
  <si>
    <t>Gellért Árpád, prof. Ph.D.</t>
  </si>
  <si>
    <t>CEEPUS RS-0304-2223-163450</t>
  </si>
  <si>
    <t>Cofaru Ileana Ioana, Ing. PhD.</t>
  </si>
  <si>
    <t>CEEPUS BA-1402-2223-161159</t>
  </si>
  <si>
    <t>Adina Budiul, Ing. Ph.D.</t>
  </si>
  <si>
    <t>CEEPUS BA-1402-2223-161150</t>
  </si>
  <si>
    <t>Corneliu Birtok Baneasa, Ing. Ph.D.</t>
  </si>
  <si>
    <t>CEEPUS RS-0304-2223-163423</t>
  </si>
  <si>
    <t>Cofaru Nicolae Florin, Ing. PhD.</t>
  </si>
  <si>
    <t>CEEPUS  CIII-BA-1402-2223</t>
  </si>
  <si>
    <t>CEEPUS RO-0013-2223-160342</t>
  </si>
  <si>
    <t>Kratochvíl Jiří Msc. PhD.</t>
  </si>
  <si>
    <t>Neshta Anna</t>
  </si>
  <si>
    <t>Determination of the quality parameters of holes in conical pin joints and the contact spot during plastic deformation of surface layer</t>
  </si>
  <si>
    <t>Bartkowski Dariusz</t>
  </si>
  <si>
    <t>Sub-zero treatment parameters and microstructure and corrosion resistance of Sveker3 steel</t>
  </si>
  <si>
    <t>El Said Atta Mohamed Mustafa</t>
  </si>
  <si>
    <t>Ion beam systhesis of transition metal oxides and halides</t>
  </si>
  <si>
    <t>Grantový program: Výstavba, rekonštrukcia a modernizácia športovej infraštruktúry - 2021</t>
  </si>
  <si>
    <t>FIIT</t>
  </si>
  <si>
    <t>1/0759/19</t>
  </si>
  <si>
    <t>doc. Ing. Valentino Vranić, PhD.</t>
  </si>
  <si>
    <t>Previazanie, vizualizácia a obnovovanie heterogénnych softvérových znalostí</t>
  </si>
  <si>
    <t>025STU-4/2022</t>
  </si>
  <si>
    <t>doc. Ing. Peter Trúchly, PhD.</t>
  </si>
  <si>
    <t>Automotive innovation lab</t>
  </si>
  <si>
    <t>026TUKE-4/2021</t>
  </si>
  <si>
    <t>prof. Ing. Ivan Kotuliak, PhD.</t>
  </si>
  <si>
    <t>Metodická a obsahová inovácia výučby vybraných predmetov z oblasti informačných a komunikačných technológií s orientáciou pre potreby praxe na báze využívania moderných videokonferenčných a kolaboračných nástrojov</t>
  </si>
  <si>
    <t>APVV-21-0448</t>
  </si>
  <si>
    <t>doc. Mgr. MSc. Michal Kováč, PhD.</t>
  </si>
  <si>
    <t>Umelá inteligencia pre precíznu onkológiu: od analýzy jednotlivých
vzoriek po real-time monitorovanie progresie nádorových ochorení</t>
  </si>
  <si>
    <t>SK-SRB-21-0059</t>
  </si>
  <si>
    <t>Bc. Xiaolu Hou, PhD.</t>
  </si>
  <si>
    <t>Zabezpečenie implementácie neurónových sietí</t>
  </si>
  <si>
    <t>APVV-20-0338</t>
  </si>
  <si>
    <t xml:space="preserve">prof. Ing. Ivan Kotuliak, PhD. </t>
  </si>
  <si>
    <t>Hybné sily ekonomického rastu a prežitie firiem v šiestej K-vlne</t>
  </si>
  <si>
    <t>Ing. Lukáš Šoltés, PhD.</t>
  </si>
  <si>
    <t>Právne a technické aspekty zavádzania autonómnych vozidiel</t>
  </si>
  <si>
    <t>SASPRO 2</t>
  </si>
  <si>
    <t>SASPRO2 - 2130/01/01</t>
  </si>
  <si>
    <t>Umelá inteligencia pre personalizovanú onkológiu - Aipology</t>
  </si>
  <si>
    <t>Hardvérové zabezpečenie neurónových sietí – HARSONN</t>
  </si>
  <si>
    <t>rurALLURE ID - 101004887</t>
  </si>
  <si>
    <t>rurAllure: Promotion of rural museums and heritage sites in the vicinity of European pilgrimage routes</t>
  </si>
  <si>
    <t>EŠIF-OPII</t>
  </si>
  <si>
    <t>313012S803</t>
  </si>
  <si>
    <t xml:space="preserve">Ing. Fedor Lehocki, PhD. </t>
  </si>
  <si>
    <t>Výskum efektívnych metód vývoja adaptívnych softvérových ekosystémov. (EMEVYS)</t>
  </si>
  <si>
    <t xml:space="preserve">313012Q938 </t>
  </si>
  <si>
    <t>Ing. Rastislav Bencel, PhD.</t>
  </si>
  <si>
    <t xml:space="preserve">Inovácie prostredníctvom výskumu integrácie heterogénnych systémov IoT využívajúcich technológie Smart Active Cloud s vysokou úrovňou bezpečnosti. </t>
  </si>
  <si>
    <t>313022V816</t>
  </si>
  <si>
    <t>Dr. Techn. Michal Ries</t>
  </si>
  <si>
    <t xml:space="preserve">Výskum a vývoj softvérového riešenia s aplikáciou technológie blockchain v oblasti medzinárodnej železničnej a kontajnerovej prepravy tovaru. </t>
  </si>
  <si>
    <t>prof. Khilenko Volodymyr</t>
  </si>
  <si>
    <t>Medzinárodné centrum excelentnosti pre výskum inteligentných a bezpečných informačno-komunikačných technológií a systémov – II. Etapa</t>
  </si>
  <si>
    <t>313022W057</t>
  </si>
  <si>
    <t>Elektronické metódy odhaľovania neobvyklých obchodných operácií v prostredí obchodného styku.</t>
  </si>
  <si>
    <t>ACCORD -Advancing University Capacity and Competence in Research, Development and Innovation</t>
  </si>
  <si>
    <t>MaSa Tech, s.r o.</t>
  </si>
  <si>
    <t>zmluva 11/2022</t>
  </si>
  <si>
    <t>Výskumná spolupráca</t>
  </si>
  <si>
    <t>OP Centrum BR sro.</t>
  </si>
  <si>
    <t>zmluva 20/2022</t>
  </si>
  <si>
    <t xml:space="preserve">Vzájomná výskumná spolupráca </t>
  </si>
  <si>
    <t>Alanata as.</t>
  </si>
  <si>
    <t>zmluva 21/2022</t>
  </si>
  <si>
    <t>Výskumná spolupráca a partnerstvo</t>
  </si>
  <si>
    <t>Sportradar Slovakia sro.</t>
  </si>
  <si>
    <t>zmluva 23/2022</t>
  </si>
  <si>
    <t>Kistler Bratislava sro.</t>
  </si>
  <si>
    <t>zmluva 25/2022</t>
  </si>
  <si>
    <t>Ministerstvo financií SR</t>
  </si>
  <si>
    <t>zmluva 32/2022</t>
  </si>
  <si>
    <t>Zmluva o dodaní softvérového diela</t>
  </si>
  <si>
    <t>Takeda Pharmaceuticals Slovakia sro</t>
  </si>
  <si>
    <t>zmluva 33/2022</t>
  </si>
  <si>
    <t>Erste Digital GmbH, o.z. Slovakia</t>
  </si>
  <si>
    <t>zmluva 39/2022</t>
  </si>
  <si>
    <t>zmluva 43/2022</t>
  </si>
  <si>
    <t xml:space="preserve">Výskumná spolupráca </t>
  </si>
  <si>
    <t>Ministerstvo životného prostredia</t>
  </si>
  <si>
    <t>zmluva 26/2021</t>
  </si>
  <si>
    <t>Zmluva o vytvorení mobilnej aplikácie</t>
  </si>
  <si>
    <t>Molpir</t>
  </si>
  <si>
    <t>zmluva 52/2015</t>
  </si>
  <si>
    <t>prof. Pavel Čičák, PhD.</t>
  </si>
  <si>
    <t>Výskum, zber, triedenie a analýzy údajov, riešenie digitálneho obsahu, vývoj modulov, knižníc, aplikácoí a vyvodenie záverov z údajov získaných analýzou zdrojových dokumentov.</t>
  </si>
  <si>
    <t>Siemens Healthcare s.r.o.</t>
  </si>
  <si>
    <t>zmluva 59/2015</t>
  </si>
  <si>
    <t>Výskumná spolupráca v oblasti softvérových a informačných systémov</t>
  </si>
  <si>
    <t>Zmluva o spolupráci 7/2022</t>
  </si>
  <si>
    <t>Zmluva o spolupráci v oblasti vzdelávania</t>
  </si>
  <si>
    <t>Združenie používateľov Slovenskej akademickej dátovej siete SANET</t>
  </si>
  <si>
    <t>zmluva 27/2022</t>
  </si>
  <si>
    <t>Zabezpečenie akademickej dátovej siete SANET pre vedu, výskum a vzdelávanie</t>
  </si>
  <si>
    <t>Ditec as</t>
  </si>
  <si>
    <t>objednávka ON220268</t>
  </si>
  <si>
    <t>Propagácia spoločnosti</t>
  </si>
  <si>
    <t>ICV - UTV</t>
  </si>
  <si>
    <t>706/2022</t>
  </si>
  <si>
    <t>Ing. Martina Krbaťová</t>
  </si>
  <si>
    <t>01.06.22 - 31.06.2022</t>
  </si>
  <si>
    <t>Rámcová zmluva 
na predmet zákazky (názov projektu)</t>
  </si>
  <si>
    <t>Organizácia školení digitálnych zručností seniorov a odovzdávanie technických zariadení - komponent 17 – Digitálne Slovensko, Investícia 7: Zlepšovanie digitálnych zručností seniorov a distribúcia Senior tabletov - Plán obnovy a odolnosti SR</t>
  </si>
  <si>
    <t>Búciová Mária, Ing. Mgr.; Takáč Andrej, Ing.</t>
  </si>
  <si>
    <t>GA No. 945478</t>
  </si>
  <si>
    <t>2020 - 2025</t>
  </si>
  <si>
    <t>Slovak Academic and Scientific PROgramme for experienced researchers — SASPRO 2</t>
  </si>
  <si>
    <t>Európska komisia, H2020</t>
  </si>
  <si>
    <t>Búciová Mária, Ing. Mgr.; Kadlečík Branislav, JUDr. PhDr.</t>
  </si>
  <si>
    <t>CARLiS (Careers in Life Sciences) - Rozvoj kapacít a programov pre doktorandov v oblasti vied o živej prírode pre ich lepšie uplatnenie na trhu práce</t>
  </si>
  <si>
    <t>R STU</t>
  </si>
  <si>
    <t>003STU-2-1/2021</t>
  </si>
  <si>
    <t>Ing. Andrej Takáč</t>
  </si>
  <si>
    <t>HRS4R na STU</t>
  </si>
  <si>
    <t>1.1.2021 - 30.6.2023</t>
  </si>
  <si>
    <t xml:space="preserve">Z </t>
  </si>
  <si>
    <t>Z SKATV603, 305011Z513</t>
  </si>
  <si>
    <t>Ing. Miroslav Mihalik</t>
  </si>
  <si>
    <t>DigiVil - Digital Village</t>
  </si>
  <si>
    <t>1.7.2020 - 31.12.2022</t>
  </si>
  <si>
    <t>1.11.2020 - 31.12.2022</t>
  </si>
  <si>
    <t>Z SKATV608, 305011ABB8</t>
  </si>
  <si>
    <t>PSS, a.s.</t>
  </si>
  <si>
    <t>zmluva</t>
  </si>
  <si>
    <t>Ing. Zuzana Mokošová</t>
  </si>
  <si>
    <t xml:space="preserve">Letná univerzita pre stredoškolákov </t>
  </si>
  <si>
    <t>Ing. Milan Belko, PhD.</t>
  </si>
  <si>
    <t>2019 - 31.12.2023</t>
  </si>
  <si>
    <t>ACCORD Zlepšenie univerzitných kapacít a kompetencií vo výskume, vývoji a inováciách</t>
  </si>
  <si>
    <t>SAAIC</t>
  </si>
  <si>
    <t>2022-1-SK01-KA131-HED-000056772</t>
  </si>
  <si>
    <t>Mgr. Lesana Zemanová</t>
  </si>
  <si>
    <t>Mobility študentov a zamestnancov vysokých škôl medzi krajinami programu</t>
  </si>
  <si>
    <t>01.06.2022</t>
  </si>
  <si>
    <t>2022-1-SK01-KA171-HED-000077735</t>
  </si>
  <si>
    <t>01.08.2022</t>
  </si>
  <si>
    <t>2021-TCA-065</t>
  </si>
  <si>
    <t>Školiacu a kooperačnú aktivitu v rámci programu Erasmus+1</t>
  </si>
  <si>
    <t>TCA</t>
  </si>
  <si>
    <t>2021-TCA-073</t>
  </si>
  <si>
    <t>Školiacu a kooperačnú aktivitu v rámci programu Erasmus+</t>
  </si>
  <si>
    <t>08.10.2022</t>
  </si>
  <si>
    <t>2021-1-SK01-KA131-HED-000010381</t>
  </si>
  <si>
    <t>01.09.2021</t>
  </si>
  <si>
    <t xml:space="preserve">KA131, druhá splátka </t>
  </si>
  <si>
    <t xml:space="preserve">KA103, z celkového grantu 872 069 </t>
  </si>
  <si>
    <t>KA131,  z celkového grantu 1 881 051€</t>
  </si>
  <si>
    <t>AO/1-8673/16/NL/NDE</t>
  </si>
  <si>
    <t>doc. Ing. Ľuboš Bača, PhD.</t>
  </si>
  <si>
    <t>Additive manufacturing of ceramic components by FDM technology</t>
  </si>
  <si>
    <t>1.9.2018-31.12.2022</t>
  </si>
  <si>
    <t>Colliers International spol. s.r.o.</t>
  </si>
  <si>
    <t>Darovacia zmluva</t>
  </si>
  <si>
    <t>Ing. Andrej Adamuščin, PhD.</t>
  </si>
  <si>
    <t>Podpora vedy a výskumu v oblasti realitného trhu, projektu International Real Estate Challenge a podujatí European Real Estate  Society</t>
  </si>
  <si>
    <t>ÚM</t>
  </si>
  <si>
    <t>European Commission</t>
  </si>
  <si>
    <t>Finka, Maroš, prof. Ing. arch. PhD.</t>
  </si>
  <si>
    <t>MAKINGCITY - Energy efficient pathway for the city transformation: enabling a positive future, Horizon 2020</t>
  </si>
  <si>
    <t xml:space="preserve">Ondrejička, Vladimír, Ing. PhD., doc. </t>
  </si>
  <si>
    <t>European Union</t>
  </si>
  <si>
    <t>BISON - BIODIVERSITY AND INFRASTRUCTURE SYNERGIES AND OPPORTUNITIES FOR EUROPEAN TRANSPORT NETWORKS, H2020</t>
  </si>
  <si>
    <t>CONNECTGREEN 
 Restoring and managing ecological corridors
in mountains
as
the green infrastructure in the Danube basin</t>
  </si>
  <si>
    <t>2018-2021</t>
  </si>
  <si>
    <t>Finka, Maroš, prof. Ing. arch. PhD., Ondrejička, Vladimír, Ing. PhD.</t>
  </si>
  <si>
    <t>SaveGREEN Safeguarding the functionality of transnationally important ecological corridors in the Danube basin</t>
  </si>
  <si>
    <t>SKHU/1902/4.1/079</t>
  </si>
  <si>
    <t>TP Lab - Territorial Planning Laboratory, Interreg SK-HU</t>
  </si>
  <si>
    <t>COST</t>
  </si>
  <si>
    <t>CA17125</t>
  </si>
  <si>
    <t>doc. Ing. Daniela Špirková, PhD.</t>
  </si>
  <si>
    <t>2018-2013</t>
  </si>
  <si>
    <t>International Visegrad Fund - Standard grants</t>
  </si>
  <si>
    <t>V4-22210032</t>
  </si>
  <si>
    <t>doc. Ing. Marián Zajko, PhD.</t>
  </si>
  <si>
    <t>V4-EduPort</t>
  </si>
  <si>
    <t>2/0170/21</t>
  </si>
  <si>
    <t>Marek, M.V., prof. RNDr. Ing. DrSc., dr. h.c.</t>
  </si>
  <si>
    <t>Manažment globálnej zmeny v zraniteľných územiach</t>
  </si>
  <si>
    <t>KEGA č. 011STU-4/2022</t>
  </si>
  <si>
    <t>doc. Ing. Monika Zatrochová, PhD.</t>
  </si>
  <si>
    <t>Vytvorenie modelu vzdelávania podporujúceho zvyšovanie kompetencií študentov neekonomicky zameranej univerzity v oblasti inovatívneho, podnikateľského myslenia a podpory podnikania</t>
  </si>
  <si>
    <t xml:space="preserve"> APVV-20-0601</t>
  </si>
  <si>
    <t>APVV VV21</t>
  </si>
  <si>
    <t>APVV-21-0099</t>
  </si>
  <si>
    <t>APVV-21-0188</t>
  </si>
  <si>
    <t xml:space="preserve">Finka, Maroš, prof. Ing. arch. PhD., Jamečný, Ľubomír, Ing., PhD. </t>
  </si>
  <si>
    <t>Sinbalef - Tvorba konceptov strategických investičných a rozvojových balíčkov pre regióny Slovenska s kauzálnym prepojením na tvorbu metodiky kvantifikácie ich efektívnosti a účinnosti</t>
  </si>
  <si>
    <t>Trenčiansky samosprávny kraj</t>
  </si>
  <si>
    <t>Zmluva  o dielo</t>
  </si>
  <si>
    <t xml:space="preserve">Finka, Maroš, prof. Ing. arch. PhD. </t>
  </si>
  <si>
    <t>Program hospodárskeho rozvoja a sociálneho rozvoja Trenčianskeho kraja do roku 2030</t>
  </si>
  <si>
    <t xml:space="preserve">Jamečný, Ľubomír, Ing., PhD. </t>
  </si>
  <si>
    <t>Smart koncepcia regionálneho rozvoja TSK do roku 2030</t>
  </si>
  <si>
    <t>APVV VV20</t>
  </si>
  <si>
    <t>Výskum a vývoj modulárneho systému stredne veľkých hybridných energetických zdrojov na báze ekologického energetického mixu optimalizovaného pre užívateľa a lokalitu</t>
  </si>
  <si>
    <t>Eminuk - Efektívny manažment inovačne orientovaných územných klastrov</t>
  </si>
  <si>
    <t>COST - Zachytenie verejnej hodnoty zvyšujúcich sa hodnôt nehnuteľností (PuVaCa)</t>
  </si>
  <si>
    <t>Saspro2 - Horizont 2020 Marie Curie Skłodowska COFUND</t>
  </si>
  <si>
    <t>STU</t>
  </si>
  <si>
    <t>Granulátor partikulárneho materiálu s matricou</t>
  </si>
  <si>
    <t>Licenčná zmluva</t>
  </si>
  <si>
    <t>JUDr- Lucia Rybanská</t>
  </si>
  <si>
    <t>pôvodcovia: doc. Ing. Peter Peciar, PhD., prof. Ing. Roman Fekete, PhD., prof. Ing. Marián Peciar, PhD. a Ing. Oliver Macho, PhD.</t>
  </si>
  <si>
    <t>British Embassy Bratislava</t>
  </si>
  <si>
    <t>UTI</t>
  </si>
  <si>
    <t>Mgr. Andrea Miklasová</t>
  </si>
  <si>
    <t>Podpora pre víťazné nápady Startup Pitch v rámci programu ŠTART</t>
  </si>
  <si>
    <t>Takeda Pharmaceuticals Slovakia</t>
  </si>
  <si>
    <t>Sponzorský dar</t>
  </si>
  <si>
    <t>EIT Digital</t>
  </si>
  <si>
    <t>21578-A2215</t>
  </si>
  <si>
    <t>Summer school in RIS</t>
  </si>
  <si>
    <t>03/2022-11/2022</t>
  </si>
  <si>
    <t>01/2021-12/2022</t>
  </si>
  <si>
    <t>EIT Manufacturing RIS Hubs</t>
  </si>
  <si>
    <t>Education programs development in RIS countries</t>
  </si>
  <si>
    <t>Cross-KIC Strategic Regional Innovations</t>
  </si>
  <si>
    <t>01/2022-12/2022</t>
  </si>
  <si>
    <t>RIS Industry 4.0 Hubs</t>
  </si>
  <si>
    <t>01/2021-12/2021</t>
  </si>
  <si>
    <t xml:space="preserve">21156 </t>
  </si>
  <si>
    <t xml:space="preserve">21282 </t>
  </si>
  <si>
    <t xml:space="preserve">21317 </t>
  </si>
  <si>
    <t xml:space="preserve">21342 </t>
  </si>
  <si>
    <t xml:space="preserve">21094 </t>
  </si>
  <si>
    <t>Platzner, Viltaré, Mgr.</t>
  </si>
  <si>
    <t>Cuninka, Peter, Ing., PhD.</t>
  </si>
  <si>
    <t>SJF</t>
  </si>
  <si>
    <t>SVF</t>
  </si>
  <si>
    <t>UVP</t>
  </si>
  <si>
    <t>E**</t>
  </si>
  <si>
    <t>S**</t>
  </si>
  <si>
    <t>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</si>
</sst>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 #,##0.00_-;_-* &quot;-&quot;??_-;_-@_-"/>
    <numFmt numFmtId="165" formatCode="0.0"/>
    <numFmt numFmtId="166" formatCode="dd\.mm\.yyyy"/>
    <numFmt numFmtId="167" formatCode="mmmm\ yyyy"/>
    <numFmt numFmtId="168" formatCode="#,##0.00_ ;\-#,##0.00\ "/>
  </numFmts>
  <fonts count="39" x14ac:knownFonts="1">
    <font>
      <sz val="12"/>
      <name val="Times New Roman"/>
      <charset val="238"/>
    </font>
    <font>
      <b/>
      <sz val="12"/>
      <name val="Times New Roman"/>
      <family val="1"/>
      <charset val="238"/>
    </font>
    <font>
      <sz val="8"/>
      <name val="Times New Roman"/>
      <family val="1"/>
      <charset val="238"/>
    </font>
    <font>
      <b/>
      <sz val="12"/>
      <name val="Times New Roman"/>
      <family val="1"/>
    </font>
    <font>
      <sz val="12"/>
      <name val="Times New Roman"/>
      <family val="1"/>
    </font>
    <font>
      <sz val="11"/>
      <name val="Times New Roman"/>
      <family val="1"/>
    </font>
    <font>
      <sz val="12"/>
      <name val="Times New Roman"/>
      <family val="1"/>
      <charset val="238"/>
    </font>
    <font>
      <b/>
      <sz val="14"/>
      <name val="Times New Roman"/>
      <family val="1"/>
      <charset val="238"/>
    </font>
    <font>
      <b/>
      <sz val="16"/>
      <name val="Times New Roman"/>
      <family val="1"/>
      <charset val="238"/>
    </font>
    <font>
      <sz val="16"/>
      <name val="Times New Roman"/>
      <family val="1"/>
      <charset val="238"/>
    </font>
    <font>
      <b/>
      <sz val="14"/>
      <name val="Times New Roman"/>
      <family val="1"/>
    </font>
    <font>
      <sz val="11.5"/>
      <name val="Times New Roman"/>
      <family val="1"/>
      <charset val="238"/>
    </font>
    <font>
      <sz val="48"/>
      <name val="Times New Roman"/>
      <family val="1"/>
      <charset val="238"/>
    </font>
    <font>
      <sz val="12"/>
      <name val="Times New Roman"/>
      <family val="1"/>
      <charset val="238"/>
    </font>
    <font>
      <b/>
      <sz val="11.5"/>
      <name val="Times New Roman"/>
      <family val="1"/>
      <charset val="238"/>
    </font>
    <font>
      <sz val="8"/>
      <color indexed="81"/>
      <name val="Tahoma"/>
      <family val="2"/>
      <charset val="238"/>
    </font>
    <font>
      <b/>
      <sz val="8"/>
      <color indexed="81"/>
      <name val="Tahoma"/>
      <family val="2"/>
      <charset val="238"/>
    </font>
    <font>
      <b/>
      <sz val="10"/>
      <name val="Times New Roman"/>
      <family val="1"/>
      <charset val="238"/>
    </font>
    <font>
      <sz val="10"/>
      <name val="Times New Roman"/>
      <family val="1"/>
      <charset val="238"/>
    </font>
    <font>
      <sz val="11"/>
      <color indexed="8"/>
      <name val="Calibri"/>
      <family val="2"/>
      <charset val="238"/>
      <scheme val="minor"/>
    </font>
    <font>
      <sz val="11"/>
      <name val="Calibri"/>
      <family val="2"/>
      <charset val="238"/>
      <scheme val="minor"/>
    </font>
    <font>
      <sz val="10"/>
      <name val="Arial CE"/>
      <charset val="238"/>
    </font>
    <font>
      <b/>
      <sz val="16"/>
      <name val="Calibri"/>
      <family val="2"/>
      <charset val="238"/>
    </font>
    <font>
      <sz val="11"/>
      <name val="Times New Roman"/>
      <family val="1"/>
      <charset val="238"/>
    </font>
    <font>
      <sz val="36"/>
      <name val="Times New Roman"/>
      <family val="1"/>
      <charset val="238"/>
    </font>
    <font>
      <sz val="11"/>
      <color indexed="8"/>
      <name val="Calibri"/>
      <family val="2"/>
      <charset val="238"/>
    </font>
    <font>
      <sz val="11"/>
      <name val="Calibri"/>
      <family val="2"/>
      <charset val="238"/>
    </font>
    <font>
      <sz val="10"/>
      <name val="Times New Roman"/>
      <family val="1"/>
      <charset val="238"/>
    </font>
    <font>
      <sz val="12"/>
      <color theme="1"/>
      <name val="Times New Roman"/>
      <family val="1"/>
      <charset val="238"/>
    </font>
    <font>
      <sz val="10"/>
      <color theme="1"/>
      <name val="Times New Roman"/>
      <family val="1"/>
      <charset val="238"/>
    </font>
    <font>
      <sz val="12"/>
      <name val="Times New Roman"/>
      <family val="1"/>
      <charset val="238"/>
    </font>
    <font>
      <sz val="10"/>
      <name val="Arial"/>
      <family val="2"/>
      <charset val="238"/>
    </font>
    <font>
      <sz val="10"/>
      <color rgb="FF000000"/>
      <name val="Times New Roman"/>
      <family val="1"/>
      <charset val="238"/>
    </font>
    <font>
      <sz val="10"/>
      <color rgb="FF333333"/>
      <name val="Times New Roman"/>
      <family val="1"/>
      <charset val="238"/>
    </font>
    <font>
      <sz val="10"/>
      <color rgb="FFFF0000"/>
      <name val="Times New Roman"/>
      <family val="1"/>
      <charset val="238"/>
    </font>
    <font>
      <sz val="8"/>
      <color theme="1"/>
      <name val="Calibri"/>
      <family val="2"/>
      <charset val="238"/>
      <scheme val="minor"/>
    </font>
    <font>
      <b/>
      <sz val="9"/>
      <color indexed="81"/>
      <name val="Tahoma"/>
      <family val="2"/>
    </font>
    <font>
      <sz val="9"/>
      <color indexed="81"/>
      <name val="Tahoma"/>
      <family val="2"/>
    </font>
    <font>
      <sz val="12"/>
      <name val="Calibri"/>
      <family val="2"/>
      <charset val="238"/>
      <scheme val="minor"/>
    </font>
  </fonts>
  <fills count="14">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rgb="FFFFFFFF"/>
      </patternFill>
    </fill>
    <fill>
      <patternFill patternType="solid">
        <fgColor theme="6"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theme="7"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1">
    <xf numFmtId="0" fontId="0" fillId="0" borderId="0"/>
    <xf numFmtId="9" fontId="13" fillId="0" borderId="0" applyFont="0" applyFill="0" applyBorder="0" applyAlignment="0" applyProtection="0"/>
    <xf numFmtId="0" fontId="21" fillId="0" borderId="0"/>
    <xf numFmtId="0" fontId="23" fillId="0" borderId="0"/>
    <xf numFmtId="0" fontId="23" fillId="0" borderId="0"/>
    <xf numFmtId="0" fontId="23" fillId="0" borderId="0"/>
    <xf numFmtId="0" fontId="27" fillId="0" borderId="0"/>
    <xf numFmtId="0" fontId="18" fillId="0" borderId="0"/>
    <xf numFmtId="0" fontId="6" fillId="0" borderId="0"/>
    <xf numFmtId="164" fontId="30"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cellStyleXfs>
  <cellXfs count="753">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0" xfId="0" applyAlignment="1">
      <alignment wrapText="1"/>
    </xf>
    <xf numFmtId="0" fontId="0" fillId="0" borderId="0" xfId="0" applyAlignment="1">
      <alignment horizontal="center" vertical="center" wrapText="1"/>
    </xf>
    <xf numFmtId="0" fontId="0" fillId="0" borderId="3" xfId="0" applyBorder="1" applyAlignment="1">
      <alignment horizontal="center"/>
    </xf>
    <xf numFmtId="0" fontId="0" fillId="0" borderId="0" xfId="0" applyBorder="1"/>
    <xf numFmtId="0" fontId="5" fillId="0" borderId="0" xfId="0" applyFont="1" applyBorder="1" applyAlignment="1">
      <alignment vertical="top" wrapText="1"/>
    </xf>
    <xf numFmtId="0" fontId="4" fillId="0" borderId="0" xfId="0" applyFont="1" applyBorder="1" applyAlignment="1">
      <alignment vertical="top" wrapText="1"/>
    </xf>
    <xf numFmtId="0" fontId="0" fillId="0" borderId="0" xfId="0" applyBorder="1" applyAlignment="1">
      <alignment horizontal="center" wrapText="1"/>
    </xf>
    <xf numFmtId="0" fontId="0" fillId="0" borderId="0" xfId="0" applyAlignment="1"/>
    <xf numFmtId="0" fontId="0" fillId="0" borderId="4" xfId="0" applyBorder="1" applyAlignment="1">
      <alignment horizontal="center"/>
    </xf>
    <xf numFmtId="0" fontId="0" fillId="0" borderId="1" xfId="0" applyBorder="1" applyAlignment="1"/>
    <xf numFmtId="0" fontId="6" fillId="0" borderId="1" xfId="0" applyFont="1" applyBorder="1"/>
    <xf numFmtId="0" fontId="0" fillId="0" borderId="0" xfId="0" applyBorder="1" applyAlignment="1"/>
    <xf numFmtId="0" fontId="6" fillId="0" borderId="0" xfId="0" applyFont="1"/>
    <xf numFmtId="0" fontId="0" fillId="0" borderId="0" xfId="0" applyBorder="1" applyAlignment="1">
      <alignment wrapText="1"/>
    </xf>
    <xf numFmtId="0" fontId="6" fillId="0" borderId="1"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Alignment="1"/>
    <xf numFmtId="0" fontId="10" fillId="0" borderId="0" xfId="0" applyFont="1" applyAlignment="1">
      <alignment horizontal="center"/>
    </xf>
    <xf numFmtId="0" fontId="6" fillId="0" borderId="0" xfId="0" applyFont="1" applyFill="1" applyBorder="1" applyAlignment="1">
      <alignment horizontal="center" vertical="center" wrapText="1"/>
    </xf>
    <xf numFmtId="0" fontId="0" fillId="0" borderId="7" xfId="0" applyBorder="1"/>
    <xf numFmtId="0" fontId="0" fillId="0" borderId="8" xfId="0" applyBorder="1"/>
    <xf numFmtId="0" fontId="9" fillId="0" borderId="0" xfId="0" applyFont="1" applyBorder="1" applyAlignment="1">
      <alignment wrapText="1"/>
    </xf>
    <xf numFmtId="0" fontId="6"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wrapText="1"/>
    </xf>
    <xf numFmtId="0" fontId="11" fillId="0" borderId="0" xfId="0" applyFont="1" applyBorder="1" applyAlignment="1">
      <alignment horizontal="center"/>
    </xf>
    <xf numFmtId="0" fontId="11" fillId="0" borderId="0" xfId="0" applyFont="1" applyBorder="1"/>
    <xf numFmtId="0" fontId="6" fillId="0" borderId="0" xfId="0" applyFont="1" applyBorder="1"/>
    <xf numFmtId="0" fontId="6" fillId="0" borderId="0" xfId="0" applyFont="1" applyBorder="1" applyAlignment="1">
      <alignment wrapText="1"/>
    </xf>
    <xf numFmtId="0" fontId="0" fillId="0" borderId="9" xfId="0" applyBorder="1" applyAlignment="1">
      <alignment vertical="center"/>
    </xf>
    <xf numFmtId="0" fontId="8" fillId="0" borderId="0" xfId="0" applyFont="1" applyAlignment="1">
      <alignment wrapText="1"/>
    </xf>
    <xf numFmtId="0" fontId="6" fillId="0" borderId="1" xfId="0" applyFont="1" applyBorder="1" applyAlignment="1">
      <alignment horizontal="center" vertical="center" wrapText="1"/>
    </xf>
    <xf numFmtId="0" fontId="0" fillId="0" borderId="1" xfId="0" applyBorder="1" applyAlignment="1">
      <alignment horizontal="center" wrapText="1"/>
    </xf>
    <xf numFmtId="0" fontId="0" fillId="0" borderId="0" xfId="0" applyBorder="1" applyAlignment="1">
      <alignment horizontal="center"/>
    </xf>
    <xf numFmtId="0" fontId="6" fillId="0" borderId="0" xfId="0" applyFont="1" applyBorder="1" applyAlignment="1">
      <alignment vertical="center" wrapText="1"/>
    </xf>
    <xf numFmtId="0" fontId="0" fillId="0" borderId="0" xfId="0" applyBorder="1" applyAlignment="1">
      <alignment vertical="center" wrapText="1"/>
    </xf>
    <xf numFmtId="0" fontId="0" fillId="0" borderId="1" xfId="0" applyFill="1" applyBorder="1"/>
    <xf numFmtId="0" fontId="6" fillId="0" borderId="1" xfId="0" applyFont="1" applyBorder="1" applyAlignment="1">
      <alignment horizontal="center"/>
    </xf>
    <xf numFmtId="0" fontId="0" fillId="0" borderId="11" xfId="0" applyBorder="1"/>
    <xf numFmtId="0" fontId="9" fillId="0" borderId="0" xfId="0" applyFont="1" applyAlignment="1">
      <alignment vertical="center" wrapText="1"/>
    </xf>
    <xf numFmtId="0" fontId="1" fillId="0" borderId="0" xfId="0" applyFont="1" applyBorder="1"/>
    <xf numFmtId="0" fontId="11" fillId="2" borderId="1" xfId="0" applyFont="1" applyFill="1" applyBorder="1"/>
    <xf numFmtId="0" fontId="0" fillId="2" borderId="1" xfId="0" applyFill="1" applyBorder="1"/>
    <xf numFmtId="0" fontId="0" fillId="0" borderId="1" xfId="0" applyBorder="1" applyAlignment="1">
      <alignment horizontal="center"/>
    </xf>
    <xf numFmtId="0" fontId="6" fillId="0" borderId="8" xfId="0" applyFont="1" applyBorder="1" applyAlignment="1">
      <alignment horizontal="center" vertical="center"/>
    </xf>
    <xf numFmtId="0" fontId="0" fillId="0" borderId="2" xfId="0" applyBorder="1" applyAlignment="1">
      <alignment vertical="center"/>
    </xf>
    <xf numFmtId="0" fontId="6" fillId="0" borderId="3" xfId="0" applyFont="1" applyBorder="1" applyAlignment="1">
      <alignment vertical="center"/>
    </xf>
    <xf numFmtId="0" fontId="0" fillId="0" borderId="9" xfId="0" applyBorder="1" applyAlignment="1">
      <alignment horizontal="center" vertical="center"/>
    </xf>
    <xf numFmtId="0" fontId="6" fillId="0" borderId="4" xfId="0" applyFont="1" applyBorder="1" applyAlignment="1">
      <alignment horizontal="center" vertical="center" wrapText="1"/>
    </xf>
    <xf numFmtId="0" fontId="0" fillId="0" borderId="0" xfId="0" applyFill="1" applyBorder="1"/>
    <xf numFmtId="0" fontId="0" fillId="0" borderId="0" xfId="0" applyFill="1"/>
    <xf numFmtId="0" fontId="6" fillId="0" borderId="0" xfId="0" applyFont="1" applyFill="1" applyBorder="1"/>
    <xf numFmtId="0" fontId="0" fillId="0" borderId="0" xfId="0" applyFill="1" applyAlignment="1">
      <alignment wrapText="1"/>
    </xf>
    <xf numFmtId="0" fontId="0" fillId="0" borderId="1" xfId="0" applyFill="1" applyBorder="1" applyAlignment="1">
      <alignment wrapText="1"/>
    </xf>
    <xf numFmtId="0" fontId="0" fillId="0" borderId="2" xfId="0" applyFill="1" applyBorder="1" applyAlignment="1">
      <alignment wrapText="1"/>
    </xf>
    <xf numFmtId="0" fontId="0" fillId="0" borderId="4" xfId="0" applyFill="1" applyBorder="1" applyAlignment="1">
      <alignment horizontal="center" wrapText="1"/>
    </xf>
    <xf numFmtId="0" fontId="3" fillId="0" borderId="0" xfId="0" applyFont="1" applyFill="1" applyAlignment="1">
      <alignment horizontal="center"/>
    </xf>
    <xf numFmtId="0" fontId="1" fillId="0" borderId="0" xfId="0" applyFont="1" applyFill="1" applyBorder="1"/>
    <xf numFmtId="0" fontId="6" fillId="2" borderId="1" xfId="0" applyFont="1" applyFill="1" applyBorder="1"/>
    <xf numFmtId="0" fontId="6" fillId="0" borderId="0" xfId="0" applyFont="1" applyFill="1" applyBorder="1" applyAlignment="1">
      <alignment horizontal="center"/>
    </xf>
    <xf numFmtId="0" fontId="6" fillId="0" borderId="4" xfId="0" applyFont="1" applyFill="1" applyBorder="1" applyAlignment="1">
      <alignment horizontal="center" vertical="center" wrapText="1"/>
    </xf>
    <xf numFmtId="0" fontId="0" fillId="0" borderId="4" xfId="0" applyBorder="1"/>
    <xf numFmtId="0" fontId="6"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1" fillId="0" borderId="4" xfId="0" applyFont="1" applyBorder="1"/>
    <xf numFmtId="0" fontId="11" fillId="0" borderId="15" xfId="0" applyFont="1" applyBorder="1" applyAlignment="1">
      <alignment horizontal="center" vertical="center" wrapText="1"/>
    </xf>
    <xf numFmtId="0" fontId="11" fillId="0" borderId="15" xfId="0" applyFont="1" applyBorder="1" applyAlignment="1">
      <alignment horizontal="center"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2" borderId="4" xfId="0" applyFill="1" applyBorder="1"/>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center"/>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23" xfId="0" applyBorder="1" applyAlignment="1">
      <alignment vertical="center"/>
    </xf>
    <xf numFmtId="0" fontId="6" fillId="0" borderId="3" xfId="0" applyFont="1" applyBorder="1" applyAlignment="1">
      <alignment horizontal="center" vertical="center"/>
    </xf>
    <xf numFmtId="0" fontId="0" fillId="0" borderId="14" xfId="0" applyBorder="1" applyAlignment="1">
      <alignment horizontal="center" vertical="center" wrapText="1"/>
    </xf>
    <xf numFmtId="0" fontId="0" fillId="0" borderId="4" xfId="0" applyBorder="1" applyAlignment="1">
      <alignment wrapText="1"/>
    </xf>
    <xf numFmtId="0" fontId="0" fillId="0" borderId="31" xfId="0" applyBorder="1" applyAlignment="1">
      <alignment horizontal="center" vertical="center" wrapText="1"/>
    </xf>
    <xf numFmtId="0" fontId="0" fillId="0" borderId="4" xfId="0" applyBorder="1" applyAlignment="1"/>
    <xf numFmtId="0" fontId="0" fillId="0" borderId="14" xfId="0" applyBorder="1"/>
    <xf numFmtId="0" fontId="0" fillId="0" borderId="32" xfId="0" applyBorder="1"/>
    <xf numFmtId="0" fontId="0" fillId="0" borderId="4" xfId="0" applyFill="1" applyBorder="1" applyAlignment="1">
      <alignment wrapText="1"/>
    </xf>
    <xf numFmtId="0" fontId="0" fillId="0" borderId="13"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2" xfId="0" applyFill="1" applyBorder="1" applyAlignment="1">
      <alignment horizontal="center" wrapText="1"/>
    </xf>
    <xf numFmtId="0" fontId="0" fillId="0" borderId="14" xfId="0" applyBorder="1" applyAlignment="1">
      <alignment horizontal="center"/>
    </xf>
    <xf numFmtId="0" fontId="1" fillId="0" borderId="0" xfId="0" applyFont="1"/>
    <xf numFmtId="0" fontId="1" fillId="0" borderId="3" xfId="0" applyFont="1" applyBorder="1" applyAlignment="1">
      <alignment horizontal="left"/>
    </xf>
    <xf numFmtId="0" fontId="6"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0" fillId="2" borderId="1" xfId="0" applyFill="1" applyBorder="1" applyAlignment="1">
      <alignment horizontal="center"/>
    </xf>
    <xf numFmtId="0" fontId="6" fillId="2" borderId="1" xfId="0" applyFont="1" applyFill="1" applyBorder="1" applyAlignment="1">
      <alignment horizontal="center" vertical="center" wrapText="1"/>
    </xf>
    <xf numFmtId="165" fontId="11" fillId="2" borderId="4" xfId="0" applyNumberFormat="1" applyFont="1" applyFill="1" applyBorder="1"/>
    <xf numFmtId="165" fontId="11" fillId="2" borderId="1" xfId="0" applyNumberFormat="1" applyFont="1" applyFill="1" applyBorder="1"/>
    <xf numFmtId="165" fontId="0" fillId="2" borderId="4" xfId="0" applyNumberFormat="1" applyFill="1" applyBorder="1"/>
    <xf numFmtId="165" fontId="0" fillId="2" borderId="1" xfId="0" applyNumberFormat="1" applyFill="1" applyBorder="1"/>
    <xf numFmtId="0" fontId="6" fillId="2" borderId="3" xfId="0" applyFont="1" applyFill="1" applyBorder="1"/>
    <xf numFmtId="0" fontId="0" fillId="2" borderId="3" xfId="0" applyFill="1" applyBorder="1" applyAlignment="1">
      <alignment horizontal="center"/>
    </xf>
    <xf numFmtId="0" fontId="0" fillId="2" borderId="3" xfId="0" applyFill="1" applyBorder="1"/>
    <xf numFmtId="0" fontId="6" fillId="2" borderId="1" xfId="0" applyFont="1" applyFill="1" applyBorder="1" applyAlignment="1">
      <alignment wrapText="1"/>
    </xf>
    <xf numFmtId="165" fontId="0" fillId="0" borderId="4" xfId="0" applyNumberFormat="1" applyBorder="1"/>
    <xf numFmtId="165" fontId="0" fillId="0" borderId="4" xfId="0" applyNumberFormat="1" applyFill="1" applyBorder="1"/>
    <xf numFmtId="165" fontId="0" fillId="0" borderId="1" xfId="0" applyNumberFormat="1" applyBorder="1"/>
    <xf numFmtId="0" fontId="0" fillId="2" borderId="1" xfId="0" applyFill="1" applyBorder="1" applyAlignment="1"/>
    <xf numFmtId="0" fontId="6" fillId="2" borderId="1" xfId="0" applyFont="1" applyFill="1" applyBorder="1" applyAlignment="1"/>
    <xf numFmtId="165" fontId="0" fillId="2" borderId="1" xfId="0" applyNumberFormat="1" applyFill="1" applyBorder="1" applyAlignment="1"/>
    <xf numFmtId="0" fontId="0" fillId="2" borderId="4" xfId="0" applyFill="1" applyBorder="1" applyAlignment="1">
      <alignment horizontal="center"/>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6" fillId="2" borderId="4" xfId="0" applyFont="1" applyFill="1" applyBorder="1" applyAlignment="1">
      <alignment vertical="center" wrapText="1"/>
    </xf>
    <xf numFmtId="0" fontId="6" fillId="0" borderId="0" xfId="0" applyFont="1" applyFill="1"/>
    <xf numFmtId="0" fontId="0" fillId="0" borderId="35" xfId="0" applyBorder="1"/>
    <xf numFmtId="0" fontId="0" fillId="0" borderId="3" xfId="0" applyBorder="1" applyAlignment="1">
      <alignment horizontal="center" vertical="center" wrapText="1"/>
    </xf>
    <xf numFmtId="0" fontId="0" fillId="0" borderId="17" xfId="0" applyBorder="1"/>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8" fillId="0" borderId="0" xfId="0" applyFont="1" applyFill="1"/>
    <xf numFmtId="0" fontId="18" fillId="0" borderId="0" xfId="0" applyFont="1"/>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0" xfId="0" applyAlignment="1">
      <alignment vertical="top"/>
    </xf>
    <xf numFmtId="0" fontId="19" fillId="0" borderId="0" xfId="0" applyFont="1" applyAlignment="1">
      <alignment vertical="top"/>
    </xf>
    <xf numFmtId="0" fontId="20" fillId="0" borderId="0" xfId="0" applyFont="1" applyAlignment="1">
      <alignment vertical="top"/>
    </xf>
    <xf numFmtId="0" fontId="19" fillId="0" borderId="0" xfId="0" applyFont="1"/>
    <xf numFmtId="0" fontId="19" fillId="0" borderId="0" xfId="0" applyFont="1" applyAlignment="1">
      <alignment vertical="top" wrapText="1"/>
    </xf>
    <xf numFmtId="3" fontId="20" fillId="0" borderId="0" xfId="0" applyNumberFormat="1" applyFont="1" applyFill="1" applyBorder="1" applyAlignment="1">
      <alignment vertical="top" wrapText="1"/>
    </xf>
    <xf numFmtId="0" fontId="19" fillId="0" borderId="0" xfId="0" applyFont="1" applyBorder="1" applyAlignment="1">
      <alignment vertical="top"/>
    </xf>
    <xf numFmtId="3" fontId="20" fillId="0" borderId="0" xfId="2" applyNumberFormat="1" applyFont="1" applyFill="1" applyBorder="1" applyAlignment="1">
      <alignment vertical="top" wrapText="1"/>
    </xf>
    <xf numFmtId="3" fontId="22" fillId="0" borderId="0" xfId="2" applyNumberFormat="1" applyFont="1" applyFill="1" applyBorder="1" applyAlignment="1">
      <alignment vertical="center" wrapText="1"/>
    </xf>
    <xf numFmtId="3" fontId="20" fillId="0" borderId="0" xfId="2" applyNumberFormat="1" applyFont="1" applyBorder="1" applyAlignment="1">
      <alignment vertical="top" wrapText="1"/>
    </xf>
    <xf numFmtId="3" fontId="20" fillId="0" borderId="0" xfId="2" applyNumberFormat="1" applyFont="1" applyBorder="1" applyAlignment="1">
      <alignment vertical="center" wrapText="1"/>
    </xf>
    <xf numFmtId="3" fontId="20" fillId="0" borderId="0" xfId="3" applyNumberFormat="1" applyFont="1" applyFill="1" applyBorder="1" applyAlignment="1">
      <alignment vertical="center" wrapText="1"/>
    </xf>
    <xf numFmtId="3" fontId="20" fillId="0" borderId="0" xfId="4" applyNumberFormat="1" applyFont="1" applyFill="1" applyBorder="1" applyAlignment="1">
      <alignment vertical="center" wrapText="1"/>
    </xf>
    <xf numFmtId="3" fontId="20" fillId="0" borderId="0" xfId="5" applyNumberFormat="1" applyFont="1" applyFill="1" applyBorder="1" applyAlignment="1">
      <alignment vertical="center" wrapText="1"/>
    </xf>
    <xf numFmtId="0" fontId="19" fillId="0" borderId="0" xfId="0" applyFont="1" applyBorder="1" applyAlignment="1"/>
    <xf numFmtId="0" fontId="8" fillId="0" borderId="0" xfId="0" applyFont="1" applyAlignment="1">
      <alignment vertical="center"/>
    </xf>
    <xf numFmtId="0" fontId="19" fillId="0" borderId="0" xfId="0" applyFont="1" applyBorder="1" applyAlignment="1">
      <alignment vertical="top" wrapText="1"/>
    </xf>
    <xf numFmtId="3" fontId="20" fillId="0" borderId="0" xfId="3" applyNumberFormat="1" applyFont="1" applyFill="1" applyBorder="1" applyAlignment="1">
      <alignment vertical="top" wrapText="1"/>
    </xf>
    <xf numFmtId="3" fontId="20" fillId="0" borderId="0" xfId="4" applyNumberFormat="1" applyFont="1" applyFill="1" applyBorder="1" applyAlignment="1">
      <alignment vertical="top" wrapText="1"/>
    </xf>
    <xf numFmtId="3" fontId="20" fillId="0" borderId="0" xfId="5" applyNumberFormat="1" applyFont="1" applyFill="1" applyBorder="1" applyAlignment="1">
      <alignment vertical="top" wrapText="1"/>
    </xf>
    <xf numFmtId="0" fontId="25" fillId="0" borderId="0" xfId="0" applyFont="1" applyAlignment="1">
      <alignment vertical="top"/>
    </xf>
    <xf numFmtId="0" fontId="26" fillId="0" borderId="0" xfId="0" applyFont="1" applyAlignment="1">
      <alignment horizontal="left" vertical="center"/>
    </xf>
    <xf numFmtId="0" fontId="26" fillId="0" borderId="0" xfId="0" applyFont="1" applyAlignment="1">
      <alignment vertical="top"/>
    </xf>
    <xf numFmtId="0" fontId="0" fillId="0" borderId="0" xfId="0" applyAlignment="1">
      <alignment vertical="center" wrapText="1"/>
    </xf>
    <xf numFmtId="0" fontId="0" fillId="0" borderId="13" xfId="0" applyFill="1" applyBorder="1" applyAlignment="1">
      <alignment horizontal="center" wrapText="1"/>
    </xf>
    <xf numFmtId="0" fontId="0" fillId="0" borderId="47" xfId="0" applyBorder="1" applyAlignment="1">
      <alignment wrapText="1"/>
    </xf>
    <xf numFmtId="0" fontId="0" fillId="0" borderId="48" xfId="0" applyBorder="1" applyAlignment="1">
      <alignment wrapText="1"/>
    </xf>
    <xf numFmtId="0" fontId="0" fillId="0" borderId="33" xfId="0" applyBorder="1"/>
    <xf numFmtId="0" fontId="0" fillId="0" borderId="40" xfId="0" applyBorder="1"/>
    <xf numFmtId="0" fontId="0" fillId="2" borderId="13" xfId="0" applyFill="1" applyBorder="1"/>
    <xf numFmtId="0" fontId="0" fillId="2" borderId="31" xfId="0" applyFill="1" applyBorder="1"/>
    <xf numFmtId="0" fontId="0" fillId="0" borderId="1" xfId="0" applyBorder="1" applyAlignment="1">
      <alignment wrapText="1"/>
    </xf>
    <xf numFmtId="0" fontId="0" fillId="0" borderId="33" xfId="0" applyBorder="1" applyAlignment="1">
      <alignment wrapText="1"/>
    </xf>
    <xf numFmtId="0" fontId="0" fillId="0" borderId="40" xfId="0" applyBorder="1" applyAlignment="1">
      <alignment wrapText="1"/>
    </xf>
    <xf numFmtId="0" fontId="0" fillId="0" borderId="42" xfId="0" applyBorder="1" applyAlignment="1">
      <alignment wrapText="1"/>
    </xf>
    <xf numFmtId="0" fontId="0" fillId="0" borderId="42" xfId="0" applyBorder="1"/>
    <xf numFmtId="0" fontId="0" fillId="0" borderId="49" xfId="0" applyBorder="1" applyAlignment="1">
      <alignment wrapText="1"/>
    </xf>
    <xf numFmtId="0" fontId="0" fillId="0" borderId="50" xfId="0" applyBorder="1"/>
    <xf numFmtId="0" fontId="0" fillId="0" borderId="3" xfId="0" applyBorder="1"/>
    <xf numFmtId="0" fontId="0" fillId="0" borderId="37" xfId="0" applyBorder="1"/>
    <xf numFmtId="0" fontId="0" fillId="2" borderId="38" xfId="0" applyFill="1" applyBorder="1"/>
    <xf numFmtId="0" fontId="0" fillId="2" borderId="51" xfId="0" applyFill="1" applyBorder="1"/>
    <xf numFmtId="0" fontId="0" fillId="2" borderId="15" xfId="0" applyFill="1" applyBorder="1"/>
    <xf numFmtId="0" fontId="0" fillId="2" borderId="16" xfId="0" applyFill="1" applyBorder="1"/>
    <xf numFmtId="0" fontId="0" fillId="0" borderId="34" xfId="0" applyBorder="1"/>
    <xf numFmtId="0" fontId="0" fillId="2" borderId="14" xfId="0" applyFill="1" applyBorder="1"/>
    <xf numFmtId="0" fontId="0" fillId="2" borderId="11" xfId="0" applyFill="1" applyBorder="1"/>
    <xf numFmtId="0" fontId="0" fillId="2" borderId="39" xfId="0" applyFill="1" applyBorder="1"/>
    <xf numFmtId="165" fontId="0" fillId="2" borderId="13" xfId="0" applyNumberFormat="1" applyFill="1" applyBorder="1"/>
    <xf numFmtId="165" fontId="0" fillId="2" borderId="31" xfId="0" applyNumberFormat="1" applyFill="1" applyBorder="1"/>
    <xf numFmtId="0" fontId="0" fillId="0" borderId="49" xfId="0" applyBorder="1"/>
    <xf numFmtId="0" fontId="6" fillId="2" borderId="38" xfId="0" applyFont="1" applyFill="1" applyBorder="1"/>
    <xf numFmtId="0" fontId="0" fillId="0" borderId="47" xfId="0" applyBorder="1"/>
    <xf numFmtId="0" fontId="0" fillId="0" borderId="48" xfId="0" applyBorder="1"/>
    <xf numFmtId="0" fontId="6" fillId="2" borderId="44" xfId="0" applyFont="1" applyFill="1" applyBorder="1" applyAlignment="1"/>
    <xf numFmtId="0" fontId="6" fillId="2" borderId="52" xfId="0" applyFont="1" applyFill="1" applyBorder="1"/>
    <xf numFmtId="0" fontId="0" fillId="2" borderId="10" xfId="0" applyFill="1" applyBorder="1"/>
    <xf numFmtId="165" fontId="0" fillId="2" borderId="12" xfId="0" applyNumberFormat="1" applyFill="1" applyBorder="1"/>
    <xf numFmtId="0" fontId="0" fillId="0" borderId="47" xfId="0" applyFill="1" applyBorder="1" applyAlignment="1">
      <alignment wrapText="1"/>
    </xf>
    <xf numFmtId="0" fontId="0" fillId="0" borderId="48" xfId="0" applyFill="1" applyBorder="1" applyAlignment="1">
      <alignment wrapText="1"/>
    </xf>
    <xf numFmtId="0" fontId="0" fillId="0" borderId="33" xfId="0" applyFill="1" applyBorder="1" applyAlignment="1">
      <alignment wrapText="1"/>
    </xf>
    <xf numFmtId="0" fontId="0" fillId="0" borderId="40" xfId="0" applyFill="1" applyBorder="1" applyAlignment="1">
      <alignment wrapText="1"/>
    </xf>
    <xf numFmtId="0" fontId="0" fillId="0" borderId="33" xfId="0" applyFill="1" applyBorder="1"/>
    <xf numFmtId="0" fontId="0" fillId="0" borderId="40" xfId="0" applyFill="1" applyBorder="1"/>
    <xf numFmtId="0" fontId="0" fillId="0" borderId="49" xfId="0" applyFill="1" applyBorder="1" applyAlignment="1">
      <alignment wrapText="1"/>
    </xf>
    <xf numFmtId="0" fontId="0" fillId="0" borderId="42" xfId="0" applyFill="1" applyBorder="1" applyAlignment="1">
      <alignment wrapText="1"/>
    </xf>
    <xf numFmtId="0" fontId="0" fillId="0" borderId="42" xfId="0" applyFill="1" applyBorder="1"/>
    <xf numFmtId="0" fontId="0" fillId="0" borderId="50" xfId="0" applyFill="1" applyBorder="1"/>
    <xf numFmtId="0" fontId="0" fillId="0" borderId="34" xfId="0" applyFill="1" applyBorder="1"/>
    <xf numFmtId="0" fontId="0" fillId="0" borderId="3" xfId="0" applyFill="1" applyBorder="1"/>
    <xf numFmtId="0" fontId="0" fillId="0" borderId="37" xfId="0" applyFill="1" applyBorder="1"/>
    <xf numFmtId="0" fontId="0" fillId="2" borderId="38" xfId="0" applyFill="1" applyBorder="1" applyAlignment="1">
      <alignment horizontal="center"/>
    </xf>
    <xf numFmtId="0" fontId="0" fillId="0" borderId="12" xfId="0" applyFill="1" applyBorder="1"/>
    <xf numFmtId="0" fontId="0" fillId="0" borderId="13" xfId="0" applyFill="1" applyBorder="1"/>
    <xf numFmtId="0" fontId="0" fillId="0" borderId="31" xfId="0" applyFill="1" applyBorder="1"/>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7" xfId="0" applyFill="1" applyBorder="1" applyAlignment="1">
      <alignment horizontal="center" wrapText="1"/>
    </xf>
    <xf numFmtId="0" fontId="0" fillId="2" borderId="41" xfId="0" applyFill="1" applyBorder="1"/>
    <xf numFmtId="0" fontId="6" fillId="2" borderId="43" xfId="0" applyFont="1" applyFill="1" applyBorder="1" applyAlignment="1">
      <alignment horizontal="left" vertical="center"/>
    </xf>
    <xf numFmtId="0" fontId="6" fillId="2" borderId="4" xfId="0" applyFont="1" applyFill="1" applyBorder="1"/>
    <xf numFmtId="0" fontId="0" fillId="0" borderId="33" xfId="0" applyBorder="1" applyAlignment="1">
      <alignment horizontal="center"/>
    </xf>
    <xf numFmtId="0" fontId="0" fillId="2" borderId="40" xfId="0" applyFill="1" applyBorder="1"/>
    <xf numFmtId="0" fontId="6" fillId="0" borderId="33" xfId="0" applyFont="1" applyBorder="1" applyAlignment="1">
      <alignment horizontal="center"/>
    </xf>
    <xf numFmtId="0" fontId="0" fillId="0" borderId="47" xfId="0" applyBorder="1" applyAlignment="1">
      <alignment horizontal="center"/>
    </xf>
    <xf numFmtId="0" fontId="0" fillId="2" borderId="48" xfId="0" applyFill="1" applyBorder="1"/>
    <xf numFmtId="0" fontId="0" fillId="0" borderId="13" xfId="0" applyBorder="1" applyAlignment="1">
      <alignment horizontal="center" wrapText="1"/>
    </xf>
    <xf numFmtId="0" fontId="0" fillId="0" borderId="13" xfId="0" applyBorder="1" applyAlignment="1">
      <alignment wrapText="1"/>
    </xf>
    <xf numFmtId="0" fontId="0" fillId="0" borderId="31" xfId="0" applyBorder="1" applyAlignment="1">
      <alignment wrapText="1"/>
    </xf>
    <xf numFmtId="0" fontId="0" fillId="2" borderId="37" xfId="0" applyFill="1" applyBorder="1"/>
    <xf numFmtId="0" fontId="0" fillId="2" borderId="11" xfId="0" applyFill="1" applyBorder="1" applyAlignment="1">
      <alignment horizontal="center"/>
    </xf>
    <xf numFmtId="0" fontId="6" fillId="2" borderId="11" xfId="0" applyFont="1" applyFill="1" applyBorder="1"/>
    <xf numFmtId="0" fontId="6" fillId="2" borderId="34" xfId="0" applyFont="1" applyFill="1" applyBorder="1" applyAlignment="1">
      <alignment vertical="center" wrapText="1"/>
    </xf>
    <xf numFmtId="0" fontId="6" fillId="2" borderId="15" xfId="0" applyFont="1" applyFill="1" applyBorder="1"/>
    <xf numFmtId="0" fontId="17" fillId="0" borderId="13" xfId="0" applyFont="1" applyBorder="1" applyAlignment="1">
      <alignment vertical="center"/>
    </xf>
    <xf numFmtId="0" fontId="17" fillId="0" borderId="31" xfId="0" applyFont="1" applyBorder="1" applyAlignment="1">
      <alignment vertical="center"/>
    </xf>
    <xf numFmtId="0" fontId="0" fillId="2" borderId="13" xfId="0" applyFill="1" applyBorder="1" applyAlignment="1">
      <alignment horizontal="center"/>
    </xf>
    <xf numFmtId="0" fontId="1" fillId="0" borderId="0" xfId="0" applyFont="1" applyFill="1" applyBorder="1" applyAlignment="1">
      <alignment horizontal="left"/>
    </xf>
    <xf numFmtId="0" fontId="23" fillId="0" borderId="0" xfId="0" applyFont="1"/>
    <xf numFmtId="0" fontId="23" fillId="0" borderId="0" xfId="0" applyFont="1" applyAlignment="1">
      <alignment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47" xfId="0" applyFont="1" applyBorder="1" applyAlignment="1">
      <alignment horizontal="center" vertical="center" wrapText="1"/>
    </xf>
    <xf numFmtId="0" fontId="23" fillId="2"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0" xfId="0" applyFont="1" applyBorder="1" applyAlignment="1">
      <alignment horizontal="center" vertical="center" wrapText="1"/>
    </xf>
    <xf numFmtId="0" fontId="23" fillId="2" borderId="33" xfId="0" applyFont="1" applyFill="1" applyBorder="1" applyAlignment="1">
      <alignment horizontal="left"/>
    </xf>
    <xf numFmtId="0" fontId="23" fillId="2" borderId="1" xfId="0" applyFont="1" applyFill="1" applyBorder="1"/>
    <xf numFmtId="0" fontId="23" fillId="2" borderId="55" xfId="0" applyFont="1" applyFill="1" applyBorder="1"/>
    <xf numFmtId="0" fontId="23" fillId="2" borderId="53" xfId="0" applyFont="1" applyFill="1" applyBorder="1"/>
    <xf numFmtId="0" fontId="23" fillId="2" borderId="1" xfId="1" applyNumberFormat="1" applyFont="1" applyFill="1" applyBorder="1"/>
    <xf numFmtId="165" fontId="23" fillId="2" borderId="1" xfId="0" applyNumberFormat="1" applyFont="1" applyFill="1" applyBorder="1"/>
    <xf numFmtId="165" fontId="23" fillId="2" borderId="55" xfId="0" applyNumberFormat="1" applyFont="1" applyFill="1" applyBorder="1"/>
    <xf numFmtId="0" fontId="23" fillId="0" borderId="33" xfId="0" applyFont="1" applyFill="1" applyBorder="1" applyAlignment="1">
      <alignment horizontal="left" wrapText="1"/>
    </xf>
    <xf numFmtId="0" fontId="23" fillId="0" borderId="1" xfId="1" applyNumberFormat="1" applyFont="1" applyFill="1" applyBorder="1"/>
    <xf numFmtId="165" fontId="23" fillId="0" borderId="1" xfId="0" applyNumberFormat="1" applyFont="1" applyFill="1" applyBorder="1"/>
    <xf numFmtId="165" fontId="23" fillId="0" borderId="40" xfId="0" applyNumberFormat="1" applyFont="1" applyFill="1" applyBorder="1"/>
    <xf numFmtId="165" fontId="23" fillId="0" borderId="33" xfId="0" applyNumberFormat="1" applyFont="1" applyFill="1" applyBorder="1"/>
    <xf numFmtId="165" fontId="23" fillId="0" borderId="8" xfId="0" applyNumberFormat="1" applyFont="1" applyFill="1" applyBorder="1"/>
    <xf numFmtId="0" fontId="23" fillId="0" borderId="33" xfId="0" applyFont="1" applyBorder="1" applyAlignment="1">
      <alignment horizontal="left" wrapText="1"/>
    </xf>
    <xf numFmtId="0" fontId="23" fillId="0" borderId="1" xfId="0" applyFont="1" applyBorder="1"/>
    <xf numFmtId="0" fontId="23" fillId="0" borderId="40" xfId="0" applyFont="1" applyBorder="1"/>
    <xf numFmtId="0" fontId="23" fillId="0" borderId="33" xfId="0" applyFont="1" applyBorder="1"/>
    <xf numFmtId="0" fontId="23" fillId="2" borderId="33" xfId="0" applyFont="1" applyFill="1" applyBorder="1" applyAlignment="1">
      <alignment horizontal="left" wrapText="1"/>
    </xf>
    <xf numFmtId="0" fontId="23" fillId="2" borderId="3" xfId="0" applyFont="1" applyFill="1" applyBorder="1"/>
    <xf numFmtId="0" fontId="23" fillId="2" borderId="37" xfId="0" applyFont="1" applyFill="1" applyBorder="1"/>
    <xf numFmtId="0" fontId="23" fillId="2" borderId="34" xfId="0" applyFont="1" applyFill="1" applyBorder="1"/>
    <xf numFmtId="0" fontId="23" fillId="2" borderId="27" xfId="0" applyFont="1" applyFill="1" applyBorder="1" applyAlignment="1">
      <alignment horizontal="left" wrapText="1"/>
    </xf>
    <xf numFmtId="165" fontId="23" fillId="2" borderId="13" xfId="1" applyNumberFormat="1" applyFont="1" applyFill="1" applyBorder="1"/>
    <xf numFmtId="165" fontId="23" fillId="2" borderId="31" xfId="1" applyNumberFormat="1" applyFont="1" applyFill="1" applyBorder="1"/>
    <xf numFmtId="165" fontId="23" fillId="2" borderId="52" xfId="1" applyNumberFormat="1" applyFont="1" applyFill="1" applyBorder="1"/>
    <xf numFmtId="0" fontId="23" fillId="0" borderId="0" xfId="0" applyFont="1" applyAlignment="1">
      <alignment horizontal="left"/>
    </xf>
    <xf numFmtId="165" fontId="23" fillId="2" borderId="42" xfId="0" applyNumberFormat="1" applyFont="1" applyFill="1" applyBorder="1"/>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2" borderId="8" xfId="0" applyFont="1" applyFill="1" applyBorder="1"/>
    <xf numFmtId="165" fontId="23" fillId="2" borderId="8" xfId="0" applyNumberFormat="1" applyFont="1" applyFill="1" applyBorder="1"/>
    <xf numFmtId="0" fontId="23" fillId="0" borderId="8" xfId="0" applyFont="1" applyBorder="1"/>
    <xf numFmtId="0" fontId="23" fillId="2" borderId="17" xfId="0" applyFont="1" applyFill="1" applyBorder="1"/>
    <xf numFmtId="165" fontId="23" fillId="2" borderId="54" xfId="1" applyNumberFormat="1" applyFont="1" applyFill="1" applyBorder="1"/>
    <xf numFmtId="0" fontId="23" fillId="2" borderId="41" xfId="0" applyFont="1" applyFill="1" applyBorder="1" applyAlignment="1">
      <alignment horizontal="center" vertical="center" wrapText="1"/>
    </xf>
    <xf numFmtId="0" fontId="23" fillId="2" borderId="49" xfId="0" applyFont="1" applyFill="1" applyBorder="1" applyAlignment="1">
      <alignment horizontal="center" vertical="center" wrapText="1"/>
    </xf>
    <xf numFmtId="165" fontId="23" fillId="0" borderId="42" xfId="0" applyNumberFormat="1" applyFont="1" applyFill="1" applyBorder="1"/>
    <xf numFmtId="0" fontId="23" fillId="0" borderId="42" xfId="0" applyFont="1" applyBorder="1"/>
    <xf numFmtId="0" fontId="23" fillId="2" borderId="50" xfId="0" applyFont="1" applyFill="1" applyBorder="1"/>
    <xf numFmtId="165" fontId="23" fillId="2" borderId="43" xfId="1" applyNumberFormat="1" applyFont="1" applyFill="1" applyBorder="1"/>
    <xf numFmtId="165" fontId="23" fillId="2" borderId="53" xfId="0" applyNumberFormat="1" applyFont="1" applyFill="1" applyBorder="1"/>
    <xf numFmtId="0" fontId="8" fillId="0" borderId="0" xfId="0" applyFont="1" applyFill="1" applyBorder="1" applyAlignment="1">
      <alignment wrapText="1"/>
    </xf>
    <xf numFmtId="0" fontId="6" fillId="0" borderId="3" xfId="0" applyFont="1" applyBorder="1" applyAlignment="1">
      <alignment horizontal="center" vertical="center" wrapText="1"/>
    </xf>
    <xf numFmtId="0" fontId="6" fillId="0" borderId="0" xfId="0" applyFont="1" applyBorder="1" applyAlignment="1">
      <alignment horizontal="center" wrapText="1"/>
    </xf>
    <xf numFmtId="0" fontId="6" fillId="2" borderId="10" xfId="0" applyFont="1" applyFill="1" applyBorder="1" applyAlignment="1">
      <alignment vertical="center" wrapText="1"/>
    </xf>
    <xf numFmtId="0" fontId="6" fillId="2" borderId="33" xfId="0" applyFont="1" applyFill="1" applyBorder="1" applyAlignment="1">
      <alignment vertical="center" wrapText="1"/>
    </xf>
    <xf numFmtId="0" fontId="0" fillId="0" borderId="13" xfId="0" applyBorder="1" applyAlignment="1">
      <alignment horizontal="center" vertical="center" wrapText="1"/>
    </xf>
    <xf numFmtId="0" fontId="8" fillId="0" borderId="0" xfId="0" applyFont="1" applyAlignment="1">
      <alignment horizontal="center" vertical="center" wrapText="1"/>
    </xf>
    <xf numFmtId="0" fontId="0" fillId="0" borderId="14" xfId="0" applyFont="1" applyBorder="1"/>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3" borderId="4" xfId="0" applyFill="1" applyBorder="1"/>
    <xf numFmtId="14" fontId="0" fillId="3" borderId="4" xfId="0" applyNumberFormat="1" applyFill="1" applyBorder="1"/>
    <xf numFmtId="0" fontId="0" fillId="3" borderId="4" xfId="0" applyFont="1" applyFill="1" applyBorder="1" applyAlignment="1"/>
    <xf numFmtId="0" fontId="23" fillId="3" borderId="1" xfId="0" applyFont="1" applyFill="1" applyBorder="1"/>
    <xf numFmtId="0" fontId="0" fillId="3" borderId="1" xfId="0" applyFill="1" applyBorder="1"/>
    <xf numFmtId="14" fontId="0" fillId="3" borderId="1" xfId="0" applyNumberFormat="1" applyFill="1" applyBorder="1"/>
    <xf numFmtId="0" fontId="0" fillId="3" borderId="1" xfId="0" applyFont="1" applyFill="1" applyBorder="1" applyAlignment="1"/>
    <xf numFmtId="14" fontId="0" fillId="0" borderId="1" xfId="0" applyNumberFormat="1" applyBorder="1"/>
    <xf numFmtId="0" fontId="0" fillId="0" borderId="1" xfId="0" applyFont="1" applyBorder="1" applyAlignment="1"/>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xf numFmtId="0" fontId="0" fillId="0" borderId="1" xfId="0" applyFont="1" applyBorder="1"/>
    <xf numFmtId="0" fontId="0" fillId="0" borderId="16" xfId="0" applyFont="1" applyBorder="1"/>
    <xf numFmtId="0" fontId="0" fillId="0" borderId="4" xfId="0" applyFont="1" applyBorder="1" applyAlignment="1">
      <alignment vertical="center" wrapText="1"/>
    </xf>
    <xf numFmtId="0" fontId="0" fillId="0" borderId="0" xfId="0" applyFont="1" applyBorder="1"/>
    <xf numFmtId="14" fontId="0" fillId="0" borderId="0" xfId="0" applyNumberFormat="1" applyBorder="1"/>
    <xf numFmtId="14" fontId="0" fillId="0" borderId="0" xfId="0" applyNumberFormat="1" applyBorder="1" applyAlignment="1">
      <alignment horizontal="right"/>
    </xf>
    <xf numFmtId="0" fontId="0" fillId="0" borderId="0" xfId="0" applyFont="1" applyBorder="1" applyAlignment="1"/>
    <xf numFmtId="0" fontId="0" fillId="0" borderId="14" xfId="0" applyFont="1" applyBorder="1" applyAlignment="1">
      <alignment vertical="center"/>
    </xf>
    <xf numFmtId="0" fontId="0" fillId="0" borderId="0" xfId="0" applyFont="1"/>
    <xf numFmtId="14" fontId="0" fillId="0" borderId="4" xfId="0" applyNumberFormat="1" applyBorder="1"/>
    <xf numFmtId="0" fontId="0" fillId="0" borderId="15" xfId="0" applyBorder="1"/>
    <xf numFmtId="0" fontId="0" fillId="0" borderId="16" xfId="0" applyFont="1" applyBorder="1" applyAlignment="1">
      <alignment wrapText="1"/>
    </xf>
    <xf numFmtId="0" fontId="0" fillId="0" borderId="14" xfId="0" applyFont="1" applyBorder="1" applyAlignment="1">
      <alignment horizontal="center"/>
    </xf>
    <xf numFmtId="0" fontId="0" fillId="0" borderId="15" xfId="0" applyFont="1" applyBorder="1" applyAlignment="1">
      <alignment horizontal="center" wrapText="1"/>
    </xf>
    <xf numFmtId="0" fontId="28" fillId="3" borderId="1" xfId="0" applyFont="1" applyFill="1" applyBorder="1"/>
    <xf numFmtId="0" fontId="28" fillId="0" borderId="1" xfId="0" applyFont="1" applyFill="1" applyBorder="1"/>
    <xf numFmtId="0" fontId="0" fillId="0" borderId="20" xfId="0" applyFont="1" applyBorder="1" applyAlignment="1">
      <alignment horizontal="center" wrapText="1"/>
    </xf>
    <xf numFmtId="0" fontId="0" fillId="0" borderId="24" xfId="0" applyFont="1" applyBorder="1" applyAlignment="1">
      <alignment horizontal="center" wrapText="1"/>
    </xf>
    <xf numFmtId="0" fontId="0" fillId="0" borderId="25" xfId="0" applyFont="1" applyBorder="1" applyAlignment="1">
      <alignment horizontal="center" wrapText="1"/>
    </xf>
    <xf numFmtId="14" fontId="0" fillId="0" borderId="40" xfId="0" applyNumberFormat="1" applyBorder="1"/>
    <xf numFmtId="0" fontId="0" fillId="0" borderId="12" xfId="0" applyBorder="1"/>
    <xf numFmtId="0" fontId="28" fillId="0" borderId="13" xfId="0" applyFont="1" applyFill="1" applyBorder="1"/>
    <xf numFmtId="14" fontId="0" fillId="0" borderId="31" xfId="0" applyNumberFormat="1" applyBorder="1"/>
    <xf numFmtId="0" fontId="28" fillId="0" borderId="4" xfId="0" applyFont="1" applyFill="1" applyBorder="1"/>
    <xf numFmtId="14" fontId="0" fillId="0" borderId="48" xfId="0" applyNumberFormat="1" applyBorder="1"/>
    <xf numFmtId="0" fontId="28" fillId="0" borderId="15" xfId="0" applyFont="1" applyFill="1" applyBorder="1"/>
    <xf numFmtId="14" fontId="0" fillId="0" borderId="16" xfId="0" applyNumberFormat="1" applyBorder="1"/>
    <xf numFmtId="0" fontId="0" fillId="0" borderId="27" xfId="0" applyBorder="1"/>
    <xf numFmtId="0" fontId="28" fillId="0" borderId="28" xfId="0" applyFont="1" applyFill="1" applyBorder="1"/>
    <xf numFmtId="14" fontId="0" fillId="0" borderId="56" xfId="0" applyNumberFormat="1" applyBorder="1"/>
    <xf numFmtId="0" fontId="18" fillId="4" borderId="4" xfId="0" applyFont="1" applyFill="1" applyBorder="1" applyAlignment="1">
      <alignment vertical="center"/>
    </xf>
    <xf numFmtId="0" fontId="18" fillId="4" borderId="4" xfId="0" applyFont="1" applyFill="1" applyBorder="1" applyAlignment="1">
      <alignment horizontal="left" vertical="center"/>
    </xf>
    <xf numFmtId="0" fontId="18" fillId="4" borderId="4" xfId="0" applyFont="1" applyFill="1" applyBorder="1" applyAlignment="1">
      <alignment vertical="center" wrapText="1"/>
    </xf>
    <xf numFmtId="0" fontId="18" fillId="4" borderId="4" xfId="0" applyFont="1" applyFill="1" applyBorder="1" applyAlignment="1">
      <alignment horizontal="center" vertical="center" wrapText="1"/>
    </xf>
    <xf numFmtId="0" fontId="18" fillId="4" borderId="1" xfId="0" applyFont="1" applyFill="1" applyBorder="1" applyAlignment="1">
      <alignment vertical="center"/>
    </xf>
    <xf numFmtId="0" fontId="18" fillId="4" borderId="1" xfId="0" applyFont="1" applyFill="1" applyBorder="1" applyAlignment="1">
      <alignment horizontal="left" vertical="center"/>
    </xf>
    <xf numFmtId="0" fontId="18"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8" fillId="4" borderId="3" xfId="0" applyFont="1" applyFill="1" applyBorder="1" applyAlignment="1">
      <alignment vertical="center"/>
    </xf>
    <xf numFmtId="0" fontId="18" fillId="4" borderId="3" xfId="0" applyFont="1" applyFill="1" applyBorder="1" applyAlignment="1">
      <alignment vertical="center" wrapText="1"/>
    </xf>
    <xf numFmtId="0" fontId="18" fillId="4" borderId="3" xfId="0" applyFont="1" applyFill="1" applyBorder="1" applyAlignment="1">
      <alignment horizontal="left" vertical="center"/>
    </xf>
    <xf numFmtId="0" fontId="18" fillId="4" borderId="3" xfId="0" applyFont="1" applyFill="1" applyBorder="1" applyAlignment="1">
      <alignment horizontal="center" vertical="center" wrapText="1"/>
    </xf>
    <xf numFmtId="0" fontId="29" fillId="4" borderId="4" xfId="0" applyFont="1" applyFill="1" applyBorder="1" applyAlignment="1">
      <alignment vertical="center" wrapText="1"/>
    </xf>
    <xf numFmtId="0" fontId="29" fillId="4" borderId="4" xfId="0" applyFont="1" applyFill="1" applyBorder="1" applyAlignment="1">
      <alignment horizontal="left" vertical="center"/>
    </xf>
    <xf numFmtId="14" fontId="29" fillId="4" borderId="4" xfId="0" applyNumberFormat="1" applyFont="1" applyFill="1" applyBorder="1" applyAlignment="1">
      <alignment horizontal="center" vertical="center" wrapText="1"/>
    </xf>
    <xf numFmtId="0" fontId="29" fillId="4" borderId="57" xfId="0" applyFont="1" applyFill="1" applyBorder="1" applyAlignment="1">
      <alignment vertical="center" wrapText="1"/>
    </xf>
    <xf numFmtId="0" fontId="29" fillId="4" borderId="57" xfId="0" applyFont="1" applyFill="1" applyBorder="1" applyAlignment="1">
      <alignment horizontal="left" vertical="center"/>
    </xf>
    <xf numFmtId="14" fontId="29" fillId="4" borderId="57" xfId="0" applyNumberFormat="1" applyFont="1" applyFill="1" applyBorder="1" applyAlignment="1">
      <alignment horizontal="center" vertical="center" wrapText="1"/>
    </xf>
    <xf numFmtId="0" fontId="29" fillId="4" borderId="58" xfId="0" applyFont="1" applyFill="1" applyBorder="1" applyAlignment="1">
      <alignment vertical="center" wrapText="1"/>
    </xf>
    <xf numFmtId="0" fontId="29" fillId="4" borderId="58" xfId="0" applyFont="1" applyFill="1" applyBorder="1" applyAlignment="1">
      <alignment horizontal="left" vertical="center"/>
    </xf>
    <xf numFmtId="14" fontId="29" fillId="4" borderId="58" xfId="0" applyNumberFormat="1" applyFont="1" applyFill="1" applyBorder="1" applyAlignment="1">
      <alignment horizontal="center" vertical="center" wrapText="1"/>
    </xf>
    <xf numFmtId="0" fontId="29" fillId="4" borderId="58" xfId="0" applyFont="1" applyFill="1" applyBorder="1" applyAlignment="1">
      <alignment horizontal="center" vertical="center" wrapText="1"/>
    </xf>
    <xf numFmtId="0" fontId="18" fillId="4" borderId="58" xfId="0" applyFont="1" applyFill="1" applyBorder="1" applyAlignment="1">
      <alignment horizontal="left" vertical="center"/>
    </xf>
    <xf numFmtId="0" fontId="18" fillId="4" borderId="4"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5" xfId="0" applyFont="1" applyFill="1" applyBorder="1" applyAlignment="1">
      <alignment vertical="center" wrapText="1"/>
    </xf>
    <xf numFmtId="0" fontId="29" fillId="4" borderId="4" xfId="0" applyFont="1" applyFill="1" applyBorder="1" applyAlignment="1">
      <alignment horizontal="center" vertical="center"/>
    </xf>
    <xf numFmtId="0" fontId="29" fillId="4" borderId="57" xfId="0" applyFont="1" applyFill="1" applyBorder="1" applyAlignment="1">
      <alignment horizontal="center" vertical="center"/>
    </xf>
    <xf numFmtId="0" fontId="29" fillId="4" borderId="58"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4" xfId="0" applyFont="1" applyFill="1" applyBorder="1" applyAlignment="1">
      <alignment vertical="center"/>
    </xf>
    <xf numFmtId="0" fontId="18" fillId="5" borderId="4" xfId="0" applyFont="1" applyFill="1" applyBorder="1" applyAlignment="1">
      <alignment vertical="center" wrapText="1"/>
    </xf>
    <xf numFmtId="0" fontId="18" fillId="5" borderId="1" xfId="0" applyFont="1" applyFill="1" applyBorder="1" applyAlignment="1">
      <alignment vertical="center" wrapText="1"/>
    </xf>
    <xf numFmtId="17" fontId="18" fillId="5" borderId="4" xfId="0" applyNumberFormat="1" applyFont="1" applyFill="1" applyBorder="1" applyAlignment="1">
      <alignment vertical="center" wrapText="1"/>
    </xf>
    <xf numFmtId="0" fontId="18" fillId="5" borderId="1" xfId="0" applyFont="1" applyFill="1" applyBorder="1" applyAlignment="1">
      <alignment vertical="center"/>
    </xf>
    <xf numFmtId="14" fontId="18" fillId="5" borderId="1" xfId="0" applyNumberFormat="1" applyFont="1" applyFill="1" applyBorder="1" applyAlignment="1">
      <alignment vertical="center" wrapText="1"/>
    </xf>
    <xf numFmtId="0" fontId="18" fillId="5" borderId="4" xfId="0" applyFont="1" applyFill="1" applyBorder="1" applyAlignment="1">
      <alignment horizontal="center" vertical="center"/>
    </xf>
    <xf numFmtId="14" fontId="18" fillId="5" borderId="1" xfId="0" applyNumberFormat="1" applyFont="1" applyFill="1" applyBorder="1" applyAlignment="1">
      <alignment vertical="center"/>
    </xf>
    <xf numFmtId="0" fontId="0" fillId="0" borderId="6" xfId="0" applyBorder="1"/>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8" fillId="6" borderId="1" xfId="0" applyFont="1" applyFill="1" applyBorder="1" applyAlignment="1">
      <alignment horizontal="center" vertical="center"/>
    </xf>
    <xf numFmtId="0" fontId="18" fillId="6" borderId="1" xfId="0" applyFont="1" applyFill="1" applyBorder="1" applyAlignment="1">
      <alignment horizontal="left" vertical="center" wrapText="1"/>
    </xf>
    <xf numFmtId="0" fontId="18" fillId="6" borderId="1" xfId="0" applyFont="1" applyFill="1" applyBorder="1" applyAlignment="1">
      <alignment vertical="center" wrapText="1"/>
    </xf>
    <xf numFmtId="0" fontId="18" fillId="6" borderId="0" xfId="0" applyFont="1" applyFill="1" applyAlignment="1">
      <alignment vertical="center" wrapText="1"/>
    </xf>
    <xf numFmtId="0" fontId="18" fillId="6" borderId="0" xfId="0" applyFont="1" applyFill="1" applyAlignment="1">
      <alignment horizontal="left" vertical="center" wrapText="1"/>
    </xf>
    <xf numFmtId="0" fontId="18" fillId="6" borderId="8" xfId="0" applyFont="1" applyFill="1" applyBorder="1" applyAlignment="1">
      <alignment vertical="center" wrapText="1"/>
    </xf>
    <xf numFmtId="0" fontId="18" fillId="6" borderId="0" xfId="0" applyFont="1" applyFill="1" applyBorder="1" applyAlignment="1">
      <alignment vertical="center" wrapText="1"/>
    </xf>
    <xf numFmtId="0" fontId="18" fillId="6" borderId="3" xfId="0" applyFont="1" applyFill="1" applyBorder="1" applyAlignment="1">
      <alignment vertical="center" wrapText="1"/>
    </xf>
    <xf numFmtId="14" fontId="18" fillId="6" borderId="1" xfId="0" applyNumberFormat="1" applyFont="1" applyFill="1" applyBorder="1" applyAlignment="1">
      <alignment horizontal="center" vertical="center" wrapText="1"/>
    </xf>
    <xf numFmtId="0" fontId="32" fillId="6" borderId="1" xfId="0" applyFont="1" applyFill="1" applyBorder="1" applyAlignment="1">
      <alignment vertical="center" wrapText="1"/>
    </xf>
    <xf numFmtId="0" fontId="29" fillId="6" borderId="1" xfId="0" applyFont="1" applyFill="1" applyBorder="1" applyAlignment="1">
      <alignment vertical="center" wrapText="1"/>
    </xf>
    <xf numFmtId="0" fontId="18" fillId="6" borderId="1" xfId="11" applyFont="1" applyFill="1" applyBorder="1" applyAlignment="1">
      <alignment vertical="center" wrapText="1"/>
    </xf>
    <xf numFmtId="0" fontId="18" fillId="6" borderId="1" xfId="15" applyFont="1" applyFill="1" applyBorder="1" applyAlignment="1">
      <alignment horizontal="left" vertical="center" wrapText="1"/>
    </xf>
    <xf numFmtId="0" fontId="18" fillId="6" borderId="5"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4" xfId="0" applyFont="1" applyFill="1" applyBorder="1" applyAlignment="1">
      <alignment vertical="center" wrapText="1"/>
    </xf>
    <xf numFmtId="0" fontId="18" fillId="6" borderId="1" xfId="0" applyFont="1" applyFill="1" applyBorder="1" applyAlignment="1">
      <alignment horizontal="center" vertical="center" wrapText="1"/>
    </xf>
    <xf numFmtId="14" fontId="18" fillId="6" borderId="1" xfId="0" applyNumberFormat="1" applyFont="1" applyFill="1" applyBorder="1" applyAlignment="1">
      <alignment vertical="center" wrapText="1"/>
    </xf>
    <xf numFmtId="0" fontId="18" fillId="6" borderId="1" xfId="10" applyFont="1" applyFill="1" applyBorder="1" applyAlignment="1">
      <alignment vertical="center" wrapText="1"/>
    </xf>
    <xf numFmtId="0" fontId="18" fillId="6" borderId="1" xfId="12" applyFont="1" applyFill="1" applyBorder="1" applyAlignment="1">
      <alignment vertical="center" wrapText="1"/>
    </xf>
    <xf numFmtId="0" fontId="18" fillId="6" borderId="1" xfId="13" applyFont="1" applyFill="1" applyBorder="1" applyAlignment="1">
      <alignment vertical="center" wrapText="1"/>
    </xf>
    <xf numFmtId="0" fontId="18" fillId="6" borderId="1" xfId="14" applyFont="1" applyFill="1" applyBorder="1" applyAlignment="1">
      <alignment vertical="center" wrapText="1"/>
    </xf>
    <xf numFmtId="4" fontId="18" fillId="6" borderId="1" xfId="0" applyNumberFormat="1" applyFont="1" applyFill="1" applyBorder="1" applyAlignment="1">
      <alignment horizontal="left" vertical="center" wrapText="1"/>
    </xf>
    <xf numFmtId="0" fontId="17" fillId="6" borderId="1" xfId="0" applyFont="1" applyFill="1" applyBorder="1" applyAlignment="1">
      <alignment horizontal="left" vertical="center" wrapText="1"/>
    </xf>
    <xf numFmtId="0" fontId="18" fillId="6" borderId="1" xfId="17" applyFont="1" applyFill="1" applyBorder="1" applyAlignment="1">
      <alignment vertical="center" wrapText="1"/>
    </xf>
    <xf numFmtId="0" fontId="18" fillId="6" borderId="1" xfId="12" applyFont="1" applyFill="1" applyBorder="1" applyAlignment="1">
      <alignment horizontal="left" vertical="center" wrapText="1"/>
    </xf>
    <xf numFmtId="0" fontId="33" fillId="6" borderId="1" xfId="0" applyFont="1" applyFill="1" applyBorder="1" applyAlignment="1">
      <alignment horizontal="left" vertical="center" wrapText="1"/>
    </xf>
    <xf numFmtId="0" fontId="18" fillId="6" borderId="1" xfId="18" applyFont="1" applyFill="1" applyBorder="1" applyAlignment="1">
      <alignment vertical="center" wrapText="1"/>
    </xf>
    <xf numFmtId="0" fontId="33" fillId="6" borderId="0" xfId="0" applyFont="1" applyFill="1" applyAlignment="1">
      <alignment horizontal="left" vertical="center" wrapText="1"/>
    </xf>
    <xf numFmtId="0" fontId="18" fillId="6" borderId="1" xfId="17" applyFont="1" applyFill="1" applyBorder="1" applyAlignment="1">
      <alignment horizontal="left" vertical="center" wrapText="1"/>
    </xf>
    <xf numFmtId="166" fontId="18" fillId="6" borderId="1" xfId="11" applyNumberFormat="1" applyFont="1" applyFill="1" applyBorder="1" applyAlignment="1">
      <alignment vertical="center" wrapText="1"/>
    </xf>
    <xf numFmtId="0" fontId="18" fillId="6" borderId="1" xfId="15" applyFont="1" applyFill="1" applyBorder="1" applyAlignment="1">
      <alignment horizontal="right" vertical="center" wrapText="1"/>
    </xf>
    <xf numFmtId="0" fontId="18" fillId="6" borderId="1" xfId="0" applyFont="1" applyFill="1" applyBorder="1" applyAlignment="1">
      <alignment horizontal="right" vertical="center" wrapText="1"/>
    </xf>
    <xf numFmtId="0" fontId="18" fillId="6" borderId="1" xfId="16" applyFont="1" applyFill="1" applyBorder="1" applyAlignment="1">
      <alignment vertical="center" wrapText="1"/>
    </xf>
    <xf numFmtId="0" fontId="33" fillId="6" borderId="1" xfId="0" applyFont="1" applyFill="1" applyBorder="1" applyAlignment="1">
      <alignment vertical="center" wrapText="1"/>
    </xf>
    <xf numFmtId="166" fontId="18" fillId="6" borderId="1" xfId="16" applyNumberFormat="1" applyFont="1" applyFill="1" applyBorder="1" applyAlignment="1">
      <alignment vertical="center" wrapText="1"/>
    </xf>
    <xf numFmtId="166" fontId="18" fillId="6" borderId="1" xfId="13" applyNumberFormat="1" applyFont="1" applyFill="1" applyBorder="1" applyAlignment="1">
      <alignment vertical="center" wrapText="1"/>
    </xf>
    <xf numFmtId="166" fontId="18" fillId="6" borderId="1" xfId="10" applyNumberFormat="1" applyFont="1" applyFill="1" applyBorder="1" applyAlignment="1">
      <alignment vertical="center" wrapText="1"/>
    </xf>
    <xf numFmtId="166" fontId="18" fillId="6" borderId="1" xfId="12" applyNumberFormat="1" applyFont="1" applyFill="1" applyBorder="1" applyAlignment="1">
      <alignment vertical="center" wrapText="1"/>
    </xf>
    <xf numFmtId="0" fontId="33" fillId="6" borderId="0" xfId="0" applyFont="1" applyFill="1" applyAlignment="1">
      <alignment vertical="center" wrapText="1"/>
    </xf>
    <xf numFmtId="166" fontId="18" fillId="6" borderId="1" xfId="14" applyNumberFormat="1" applyFont="1" applyFill="1" applyBorder="1" applyAlignment="1">
      <alignment vertical="center" wrapText="1"/>
    </xf>
    <xf numFmtId="0" fontId="18" fillId="6" borderId="8" xfId="13" applyFont="1" applyFill="1" applyBorder="1" applyAlignment="1">
      <alignment vertical="center" wrapText="1"/>
    </xf>
    <xf numFmtId="0" fontId="18" fillId="6" borderId="4" xfId="0" applyFont="1" applyFill="1" applyBorder="1" applyAlignment="1">
      <alignment horizontal="center" vertical="center" wrapText="1"/>
    </xf>
    <xf numFmtId="0" fontId="18" fillId="6" borderId="1" xfId="15" applyFont="1" applyFill="1" applyBorder="1" applyAlignment="1">
      <alignment horizontal="center" vertical="center" wrapText="1"/>
    </xf>
    <xf numFmtId="0" fontId="18" fillId="7" borderId="4" xfId="0" applyFont="1" applyFill="1" applyBorder="1" applyAlignment="1">
      <alignment vertical="center" wrapText="1"/>
    </xf>
    <xf numFmtId="0" fontId="18" fillId="7" borderId="1" xfId="0" applyFont="1" applyFill="1" applyBorder="1" applyAlignment="1">
      <alignment vertical="center" wrapText="1"/>
    </xf>
    <xf numFmtId="0" fontId="18" fillId="7" borderId="4" xfId="19" applyFont="1" applyFill="1" applyBorder="1" applyAlignment="1">
      <alignment vertical="center" wrapText="1"/>
    </xf>
    <xf numFmtId="0" fontId="18" fillId="7" borderId="1" xfId="19" applyFont="1" applyFill="1" applyBorder="1" applyAlignment="1">
      <alignment vertical="center" wrapText="1"/>
    </xf>
    <xf numFmtId="0" fontId="18" fillId="7" borderId="1" xfId="0" applyFont="1" applyFill="1" applyBorder="1" applyAlignment="1">
      <alignment horizontal="left" vertical="center" wrapText="1"/>
    </xf>
    <xf numFmtId="0" fontId="18" fillId="7" borderId="4" xfId="0" applyFont="1" applyFill="1" applyBorder="1" applyAlignment="1">
      <alignment horizontal="center" vertical="center" wrapText="1"/>
    </xf>
    <xf numFmtId="0" fontId="18" fillId="7" borderId="4" xfId="19" applyFont="1" applyFill="1" applyBorder="1" applyAlignment="1">
      <alignment horizontal="center" vertical="center" wrapText="1"/>
    </xf>
    <xf numFmtId="0" fontId="18" fillId="7" borderId="1" xfId="19"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1" xfId="0" applyFont="1" applyFill="1" applyBorder="1" applyAlignment="1">
      <alignment horizontal="center" vertical="center"/>
    </xf>
    <xf numFmtId="0" fontId="18"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17" fillId="4" borderId="1" xfId="8" applyFont="1" applyFill="1" applyBorder="1" applyAlignment="1">
      <alignment horizontal="left" vertical="center" wrapText="1" indent="1"/>
    </xf>
    <xf numFmtId="0" fontId="18" fillId="4" borderId="1" xfId="0" applyFont="1" applyFill="1" applyBorder="1" applyAlignment="1">
      <alignment horizontal="left" vertical="center" wrapText="1" indent="1"/>
    </xf>
    <xf numFmtId="14" fontId="18" fillId="4" borderId="1" xfId="0" applyNumberFormat="1" applyFont="1" applyFill="1" applyBorder="1" applyAlignment="1">
      <alignment horizontal="left" vertical="center" indent="1"/>
    </xf>
    <xf numFmtId="0" fontId="18" fillId="4" borderId="1" xfId="8" applyFont="1" applyFill="1" applyBorder="1" applyAlignment="1">
      <alignment horizontal="left" vertical="center" wrapText="1" indent="1"/>
    </xf>
    <xf numFmtId="49" fontId="18" fillId="4" borderId="1" xfId="0" applyNumberFormat="1" applyFont="1" applyFill="1" applyBorder="1" applyAlignment="1">
      <alignment horizontal="left" vertical="center" indent="1"/>
    </xf>
    <xf numFmtId="0" fontId="18" fillId="4" borderId="1" xfId="8" applyFont="1" applyFill="1" applyBorder="1" applyAlignment="1">
      <alignment horizontal="center" vertical="center" wrapText="1"/>
    </xf>
    <xf numFmtId="0" fontId="17" fillId="4" borderId="1" xfId="0" applyFont="1" applyFill="1" applyBorder="1" applyAlignment="1">
      <alignment horizontal="left" vertical="center" wrapText="1" indent="1"/>
    </xf>
    <xf numFmtId="0" fontId="18" fillId="4" borderId="4" xfId="8" applyFont="1" applyFill="1" applyBorder="1" applyAlignment="1">
      <alignment horizontal="center" vertical="center" wrapText="1"/>
    </xf>
    <xf numFmtId="0" fontId="18" fillId="4" borderId="4" xfId="8" applyFont="1" applyFill="1" applyBorder="1" applyAlignment="1">
      <alignment horizontal="left" vertical="center" wrapText="1" indent="1"/>
    </xf>
    <xf numFmtId="0" fontId="18" fillId="4" borderId="4" xfId="0" applyFont="1" applyFill="1" applyBorder="1" applyAlignment="1">
      <alignment horizontal="left" vertical="center" wrapText="1" indent="1"/>
    </xf>
    <xf numFmtId="49" fontId="18" fillId="4" borderId="4" xfId="0" applyNumberFormat="1" applyFont="1" applyFill="1" applyBorder="1" applyAlignment="1">
      <alignment horizontal="left" vertical="center" wrapText="1" indent="1"/>
    </xf>
    <xf numFmtId="49" fontId="18" fillId="4" borderId="4" xfId="0" applyNumberFormat="1" applyFont="1" applyFill="1" applyBorder="1" applyAlignment="1">
      <alignment horizontal="left" vertical="center" indent="1"/>
    </xf>
    <xf numFmtId="14" fontId="18" fillId="4" borderId="4" xfId="0" applyNumberFormat="1" applyFont="1" applyFill="1" applyBorder="1" applyAlignment="1">
      <alignment horizontal="left" vertical="center" indent="1"/>
    </xf>
    <xf numFmtId="0" fontId="18" fillId="4" borderId="4" xfId="0" applyFont="1" applyFill="1" applyBorder="1" applyAlignment="1">
      <alignment horizontal="left" vertical="center" indent="1"/>
    </xf>
    <xf numFmtId="0" fontId="17" fillId="4" borderId="4" xfId="0" applyFont="1" applyFill="1" applyBorder="1" applyAlignment="1">
      <alignment horizontal="left" vertical="center" wrapText="1" indent="1"/>
    </xf>
    <xf numFmtId="0" fontId="18" fillId="4" borderId="60" xfId="8" applyFont="1" applyFill="1" applyBorder="1" applyAlignment="1">
      <alignment horizontal="center" vertical="center" wrapText="1"/>
    </xf>
    <xf numFmtId="0" fontId="29" fillId="9" borderId="58" xfId="0" applyFont="1" applyFill="1" applyBorder="1" applyAlignment="1">
      <alignment horizontal="center" vertical="center"/>
    </xf>
    <xf numFmtId="0" fontId="29" fillId="9" borderId="61" xfId="0" applyFont="1" applyFill="1" applyBorder="1" applyAlignment="1">
      <alignment horizontal="left" vertical="center" wrapText="1"/>
    </xf>
    <xf numFmtId="0" fontId="29" fillId="9" borderId="61" xfId="0" applyFont="1" applyFill="1" applyBorder="1" applyAlignment="1">
      <alignment horizontal="center" vertical="center"/>
    </xf>
    <xf numFmtId="0" fontId="29" fillId="9" borderId="57" xfId="0" applyFont="1" applyFill="1" applyBorder="1" applyAlignment="1">
      <alignment horizontal="center" vertical="center"/>
    </xf>
    <xf numFmtId="0" fontId="29" fillId="9" borderId="62" xfId="0" applyFont="1" applyFill="1" applyBorder="1" applyAlignment="1">
      <alignment horizontal="left" vertical="center" wrapText="1"/>
    </xf>
    <xf numFmtId="0" fontId="29" fillId="9" borderId="62" xfId="0" applyFont="1" applyFill="1" applyBorder="1" applyAlignment="1">
      <alignment vertical="center" wrapText="1"/>
    </xf>
    <xf numFmtId="0" fontId="29" fillId="9" borderId="62" xfId="0" applyFont="1" applyFill="1" applyBorder="1" applyAlignment="1">
      <alignment horizontal="center" vertical="center"/>
    </xf>
    <xf numFmtId="167" fontId="29" fillId="9" borderId="62" xfId="0" applyNumberFormat="1" applyFont="1" applyFill="1" applyBorder="1" applyAlignment="1">
      <alignment horizontal="center" vertical="center"/>
    </xf>
    <xf numFmtId="0" fontId="32" fillId="9" borderId="62" xfId="0" applyFont="1" applyFill="1" applyBorder="1" applyAlignment="1">
      <alignment horizontal="left" vertical="center" wrapText="1"/>
    </xf>
    <xf numFmtId="0" fontId="18" fillId="10" borderId="4" xfId="0" applyFont="1" applyFill="1" applyBorder="1" applyAlignment="1">
      <alignment vertical="center"/>
    </xf>
    <xf numFmtId="0" fontId="18" fillId="10" borderId="4" xfId="0" applyFont="1" applyFill="1" applyBorder="1" applyAlignment="1">
      <alignment vertical="center" wrapText="1"/>
    </xf>
    <xf numFmtId="0" fontId="18" fillId="10" borderId="4" xfId="0" applyFont="1" applyFill="1" applyBorder="1" applyAlignment="1">
      <alignment horizontal="right" vertical="center"/>
    </xf>
    <xf numFmtId="0" fontId="18" fillId="10" borderId="1" xfId="0" applyFont="1" applyFill="1" applyBorder="1" applyAlignment="1">
      <alignment vertical="center"/>
    </xf>
    <xf numFmtId="0" fontId="18" fillId="10" borderId="1" xfId="0" applyFont="1" applyFill="1" applyBorder="1" applyAlignment="1">
      <alignment horizontal="left" vertical="center"/>
    </xf>
    <xf numFmtId="0" fontId="18" fillId="10" borderId="1" xfId="0" applyFont="1" applyFill="1" applyBorder="1" applyAlignment="1">
      <alignment vertical="center" wrapText="1"/>
    </xf>
    <xf numFmtId="0" fontId="18" fillId="10" borderId="1" xfId="0" applyFont="1" applyFill="1" applyBorder="1" applyAlignment="1">
      <alignment horizontal="right" vertical="center"/>
    </xf>
    <xf numFmtId="0" fontId="18" fillId="10" borderId="1" xfId="0" applyFont="1" applyFill="1" applyBorder="1" applyAlignment="1">
      <alignment horizontal="center" vertical="center"/>
    </xf>
    <xf numFmtId="0" fontId="18" fillId="10" borderId="4" xfId="0" applyFont="1" applyFill="1" applyBorder="1" applyAlignment="1">
      <alignment horizontal="center" vertical="center"/>
    </xf>
    <xf numFmtId="0" fontId="18" fillId="10" borderId="4" xfId="0" applyFont="1" applyFill="1" applyBorder="1" applyAlignment="1">
      <alignment horizontal="left" vertical="center"/>
    </xf>
    <xf numFmtId="0" fontId="18" fillId="10" borderId="1" xfId="0" applyFont="1" applyFill="1" applyBorder="1" applyAlignment="1">
      <alignment horizontal="left" vertical="center" wrapText="1"/>
    </xf>
    <xf numFmtId="0" fontId="34" fillId="0" borderId="1" xfId="0" applyFont="1" applyFill="1" applyBorder="1" applyAlignment="1">
      <alignment horizontal="center" vertical="center"/>
    </xf>
    <xf numFmtId="0" fontId="34" fillId="0" borderId="4" xfId="0" applyFont="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34" fillId="0" borderId="1" xfId="6" applyFont="1" applyFill="1" applyBorder="1" applyAlignment="1">
      <alignment horizontal="left" vertical="center" wrapText="1"/>
    </xf>
    <xf numFmtId="0" fontId="34" fillId="0" borderId="4" xfId="6" applyFont="1" applyFill="1" applyBorder="1" applyAlignment="1">
      <alignment horizontal="left" vertical="center" wrapText="1"/>
    </xf>
    <xf numFmtId="0" fontId="34" fillId="0" borderId="3" xfId="6" applyFont="1" applyFill="1" applyBorder="1" applyAlignment="1">
      <alignment horizontal="left" vertical="center" wrapText="1"/>
    </xf>
    <xf numFmtId="0" fontId="34" fillId="0" borderId="1" xfId="6" applyFont="1" applyFill="1" applyBorder="1" applyAlignment="1">
      <alignment vertical="center" wrapText="1"/>
    </xf>
    <xf numFmtId="0" fontId="34" fillId="0" borderId="1" xfId="0" applyFont="1" applyBorder="1" applyAlignment="1">
      <alignment vertical="center" wrapText="1"/>
    </xf>
    <xf numFmtId="0" fontId="34" fillId="0" borderId="4" xfId="0" applyFont="1" applyFill="1" applyBorder="1" applyAlignment="1">
      <alignment horizontal="left" vertical="center" wrapText="1"/>
    </xf>
    <xf numFmtId="0" fontId="34" fillId="0" borderId="4" xfId="0" applyFont="1" applyFill="1" applyBorder="1" applyAlignment="1">
      <alignment vertical="center" wrapText="1"/>
    </xf>
    <xf numFmtId="0" fontId="34" fillId="0" borderId="1" xfId="0" applyFont="1" applyFill="1" applyBorder="1" applyAlignment="1">
      <alignment horizontal="left" vertical="center"/>
    </xf>
    <xf numFmtId="0" fontId="34" fillId="0" borderId="3" xfId="6" applyFont="1" applyFill="1" applyBorder="1" applyAlignment="1">
      <alignment vertical="center" wrapText="1"/>
    </xf>
    <xf numFmtId="0" fontId="34" fillId="0" borderId="3" xfId="0" applyFont="1" applyBorder="1" applyAlignment="1">
      <alignment vertical="center"/>
    </xf>
    <xf numFmtId="0" fontId="34" fillId="0" borderId="3" xfId="0" applyFont="1" applyBorder="1" applyAlignment="1">
      <alignment horizontal="left" vertical="center" wrapText="1"/>
    </xf>
    <xf numFmtId="0" fontId="34" fillId="11" borderId="1" xfId="7" applyFont="1" applyFill="1" applyBorder="1" applyAlignment="1">
      <alignment vertical="center" wrapText="1"/>
    </xf>
    <xf numFmtId="0" fontId="34" fillId="11" borderId="3" xfId="7" applyFont="1" applyFill="1" applyBorder="1" applyAlignment="1">
      <alignment vertical="center" wrapText="1"/>
    </xf>
    <xf numFmtId="0" fontId="34" fillId="3" borderId="1" xfId="0" applyFont="1" applyFill="1" applyBorder="1" applyAlignment="1">
      <alignment horizontal="left" vertical="center"/>
    </xf>
    <xf numFmtId="0" fontId="34" fillId="0" borderId="3" xfId="19" applyFont="1" applyBorder="1" applyAlignment="1">
      <alignment vertical="center" wrapText="1"/>
    </xf>
    <xf numFmtId="0" fontId="34" fillId="0" borderId="1" xfId="19" applyFont="1" applyFill="1" applyBorder="1" applyAlignment="1">
      <alignment horizontal="left" vertical="center"/>
    </xf>
    <xf numFmtId="0" fontId="34" fillId="0" borderId="1" xfId="19"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4" fillId="0" borderId="1" xfId="19" applyFont="1" applyBorder="1" applyAlignment="1">
      <alignment horizontal="left" vertical="center" wrapText="1"/>
    </xf>
    <xf numFmtId="0" fontId="34" fillId="3" borderId="1" xfId="0" applyFont="1" applyFill="1" applyBorder="1" applyAlignment="1">
      <alignment vertical="center" wrapText="1"/>
    </xf>
    <xf numFmtId="0" fontId="34" fillId="3" borderId="3" xfId="0" applyFont="1" applyFill="1" applyBorder="1" applyAlignment="1">
      <alignment vertical="center" wrapText="1"/>
    </xf>
    <xf numFmtId="0" fontId="34" fillId="0" borderId="1" xfId="0" applyFont="1" applyBorder="1" applyAlignment="1">
      <alignment vertical="center"/>
    </xf>
    <xf numFmtId="0" fontId="34" fillId="0" borderId="3" xfId="0" applyFont="1" applyBorder="1" applyAlignment="1">
      <alignment vertical="center" wrapText="1"/>
    </xf>
    <xf numFmtId="49" fontId="34" fillId="11" borderId="1" xfId="0" applyNumberFormat="1" applyFont="1" applyFill="1" applyBorder="1" applyAlignment="1">
      <alignment horizontal="center" vertical="center" wrapText="1"/>
    </xf>
    <xf numFmtId="0" fontId="34" fillId="0" borderId="0" xfId="0" applyFont="1" applyAlignment="1">
      <alignment vertical="center" wrapText="1"/>
    </xf>
    <xf numFmtId="49" fontId="34" fillId="0" borderId="1" xfId="0" applyNumberFormat="1" applyFont="1" applyFill="1" applyBorder="1" applyAlignment="1">
      <alignment horizontal="center" vertical="center" wrapText="1"/>
    </xf>
    <xf numFmtId="15" fontId="34" fillId="0" borderId="1" xfId="0" applyNumberFormat="1" applyFont="1" applyFill="1" applyBorder="1" applyAlignment="1">
      <alignment vertical="center" wrapText="1"/>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4" fillId="0" borderId="4" xfId="0" applyFont="1" applyFill="1" applyBorder="1" applyAlignment="1">
      <alignment horizontal="left" vertical="center"/>
    </xf>
    <xf numFmtId="0" fontId="34" fillId="0" borderId="4" xfId="0" applyFont="1" applyBorder="1" applyAlignment="1">
      <alignment horizontal="left" vertical="center" wrapText="1"/>
    </xf>
    <xf numFmtId="0" fontId="34" fillId="0" borderId="4" xfId="0" applyFont="1" applyFill="1" applyBorder="1" applyAlignment="1">
      <alignment horizontal="center" vertical="center"/>
    </xf>
    <xf numFmtId="49" fontId="34" fillId="11" borderId="1" xfId="0" applyNumberFormat="1" applyFont="1" applyFill="1" applyBorder="1" applyAlignment="1">
      <alignment horizontal="left" vertical="center" wrapText="1"/>
    </xf>
    <xf numFmtId="0" fontId="34" fillId="0" borderId="4" xfId="0" applyFont="1" applyFill="1" applyBorder="1" applyAlignment="1">
      <alignment vertical="center"/>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0" xfId="0" applyFont="1" applyAlignment="1">
      <alignment vertical="center"/>
    </xf>
    <xf numFmtId="0" fontId="34" fillId="0" borderId="0" xfId="0" applyFont="1" applyAlignment="1">
      <alignment horizontal="left" vertical="center"/>
    </xf>
    <xf numFmtId="16" fontId="18" fillId="8" borderId="1" xfId="0" applyNumberFormat="1" applyFont="1" applyFill="1" applyBorder="1" applyAlignment="1">
      <alignment vertical="center" wrapText="1"/>
    </xf>
    <xf numFmtId="16" fontId="18" fillId="8" borderId="1" xfId="0" applyNumberFormat="1" applyFont="1" applyFill="1" applyBorder="1" applyAlignment="1">
      <alignment horizontal="center" vertical="center" wrapText="1"/>
    </xf>
    <xf numFmtId="0" fontId="18" fillId="8" borderId="1" xfId="0" applyFont="1" applyFill="1" applyBorder="1"/>
    <xf numFmtId="0" fontId="18" fillId="8" borderId="1" xfId="0" applyFont="1" applyFill="1" applyBorder="1" applyAlignment="1">
      <alignment wrapText="1"/>
    </xf>
    <xf numFmtId="0" fontId="18" fillId="8" borderId="1" xfId="0" applyFont="1" applyFill="1" applyBorder="1" applyAlignment="1">
      <alignment vertical="center" wrapText="1"/>
    </xf>
    <xf numFmtId="0" fontId="18" fillId="8" borderId="1" xfId="0" applyFont="1" applyFill="1" applyBorder="1" applyAlignment="1">
      <alignment horizontal="left" vertical="center" wrapText="1"/>
    </xf>
    <xf numFmtId="49" fontId="18" fillId="8" borderId="1" xfId="0" applyNumberFormat="1" applyFont="1" applyFill="1" applyBorder="1" applyAlignment="1">
      <alignment vertical="center" wrapText="1"/>
    </xf>
    <xf numFmtId="0" fontId="18" fillId="8" borderId="1" xfId="0" applyFont="1" applyFill="1" applyBorder="1" applyAlignment="1">
      <alignment vertical="center"/>
    </xf>
    <xf numFmtId="0" fontId="18" fillId="8" borderId="4" xfId="0" applyFont="1" applyFill="1" applyBorder="1" applyAlignment="1">
      <alignment vertical="center"/>
    </xf>
    <xf numFmtId="0" fontId="18" fillId="12" borderId="1" xfId="0" applyFont="1" applyFill="1" applyBorder="1" applyAlignment="1">
      <alignment horizontal="center" vertical="center"/>
    </xf>
    <xf numFmtId="0" fontId="18" fillId="12" borderId="1" xfId="0" applyFont="1" applyFill="1" applyBorder="1" applyAlignment="1">
      <alignment vertical="center" wrapText="1"/>
    </xf>
    <xf numFmtId="16" fontId="18" fillId="12" borderId="1" xfId="0" applyNumberFormat="1" applyFont="1" applyFill="1" applyBorder="1" applyAlignment="1">
      <alignment horizontal="center" vertical="center" wrapText="1"/>
    </xf>
    <xf numFmtId="16" fontId="18" fillId="12" borderId="1" xfId="0" applyNumberFormat="1" applyFont="1" applyFill="1" applyBorder="1" applyAlignment="1">
      <alignment vertical="center" wrapText="1"/>
    </xf>
    <xf numFmtId="0" fontId="18" fillId="12" borderId="1" xfId="0" applyFont="1" applyFill="1" applyBorder="1" applyAlignment="1">
      <alignment horizontal="center" vertical="center" wrapText="1"/>
    </xf>
    <xf numFmtId="16" fontId="32" fillId="12" borderId="1" xfId="0" applyNumberFormat="1" applyFont="1" applyFill="1" applyBorder="1" applyAlignment="1">
      <alignment vertical="center" wrapText="1"/>
    </xf>
    <xf numFmtId="0" fontId="35" fillId="12" borderId="58" xfId="0" applyFont="1" applyFill="1" applyBorder="1" applyAlignment="1"/>
    <xf numFmtId="43" fontId="18" fillId="8" borderId="1" xfId="0" applyNumberFormat="1" applyFont="1" applyFill="1" applyBorder="1" applyAlignment="1">
      <alignment horizontal="right" vertical="center" wrapText="1"/>
    </xf>
    <xf numFmtId="43" fontId="18" fillId="8" borderId="1" xfId="0" applyNumberFormat="1" applyFont="1" applyFill="1" applyBorder="1" applyAlignment="1">
      <alignment vertical="center"/>
    </xf>
    <xf numFmtId="14" fontId="18" fillId="12" borderId="1" xfId="0" applyNumberFormat="1" applyFont="1" applyFill="1" applyBorder="1" applyAlignment="1">
      <alignment horizontal="center" vertical="center" wrapText="1"/>
    </xf>
    <xf numFmtId="0" fontId="18" fillId="13" borderId="1" xfId="0" applyFont="1" applyFill="1" applyBorder="1" applyAlignment="1">
      <alignment horizontal="center" vertical="center"/>
    </xf>
    <xf numFmtId="0" fontId="18" fillId="13" borderId="1" xfId="0" applyFont="1" applyFill="1" applyBorder="1" applyAlignment="1">
      <alignment vertical="center"/>
    </xf>
    <xf numFmtId="16" fontId="18" fillId="13" borderId="1" xfId="0" applyNumberFormat="1" applyFont="1" applyFill="1" applyBorder="1" applyAlignment="1">
      <alignment vertical="center" wrapText="1"/>
    </xf>
    <xf numFmtId="16" fontId="18" fillId="13" borderId="1" xfId="0" applyNumberFormat="1" applyFont="1" applyFill="1" applyBorder="1" applyAlignment="1">
      <alignment horizontal="center" vertical="center" wrapText="1"/>
    </xf>
    <xf numFmtId="0" fontId="18" fillId="13" borderId="1" xfId="0" applyFont="1" applyFill="1" applyBorder="1" applyAlignment="1">
      <alignment horizontal="center" vertical="center" wrapText="1"/>
    </xf>
    <xf numFmtId="43" fontId="18" fillId="13" borderId="1" xfId="0" applyNumberFormat="1" applyFont="1" applyFill="1" applyBorder="1" applyAlignment="1">
      <alignment horizontal="right" vertical="center" wrapText="1"/>
    </xf>
    <xf numFmtId="0" fontId="18" fillId="13" borderId="1" xfId="0" applyFont="1" applyFill="1" applyBorder="1"/>
    <xf numFmtId="168" fontId="18" fillId="12" borderId="1" xfId="0" applyNumberFormat="1" applyFont="1" applyFill="1" applyBorder="1" applyAlignment="1">
      <alignment horizontal="right" vertical="center"/>
    </xf>
    <xf numFmtId="168" fontId="18" fillId="4" borderId="4" xfId="0" applyNumberFormat="1" applyFont="1" applyFill="1" applyBorder="1" applyAlignment="1">
      <alignment horizontal="right" vertical="center" wrapText="1"/>
    </xf>
    <xf numFmtId="168" fontId="18" fillId="4" borderId="1" xfId="0" applyNumberFormat="1" applyFont="1" applyFill="1" applyBorder="1" applyAlignment="1">
      <alignment vertical="center"/>
    </xf>
    <xf numFmtId="168" fontId="18" fillId="4" borderId="1" xfId="0" applyNumberFormat="1" applyFont="1" applyFill="1" applyBorder="1" applyAlignment="1">
      <alignment horizontal="right" vertical="center" wrapText="1"/>
    </xf>
    <xf numFmtId="168" fontId="18" fillId="4" borderId="5" xfId="0" applyNumberFormat="1" applyFont="1" applyFill="1" applyBorder="1" applyAlignment="1">
      <alignment vertical="center"/>
    </xf>
    <xf numFmtId="168" fontId="18" fillId="4" borderId="4" xfId="0" applyNumberFormat="1" applyFont="1" applyFill="1" applyBorder="1" applyAlignment="1">
      <alignment vertical="center"/>
    </xf>
    <xf numFmtId="168" fontId="18" fillId="5" borderId="4" xfId="0" applyNumberFormat="1" applyFont="1" applyFill="1" applyBorder="1" applyAlignment="1">
      <alignment vertical="center"/>
    </xf>
    <xf numFmtId="168" fontId="18" fillId="5" borderId="1" xfId="0" applyNumberFormat="1" applyFont="1" applyFill="1" applyBorder="1" applyAlignment="1">
      <alignment vertical="center"/>
    </xf>
    <xf numFmtId="168" fontId="18" fillId="6" borderId="1" xfId="9" applyNumberFormat="1" applyFont="1" applyFill="1" applyBorder="1" applyAlignment="1">
      <alignment vertical="center" wrapText="1"/>
    </xf>
    <xf numFmtId="168" fontId="18" fillId="6" borderId="4" xfId="9" applyNumberFormat="1" applyFont="1" applyFill="1" applyBorder="1" applyAlignment="1">
      <alignment vertical="center" wrapText="1"/>
    </xf>
    <xf numFmtId="168" fontId="18" fillId="6" borderId="1" xfId="0" applyNumberFormat="1" applyFont="1" applyFill="1" applyBorder="1" applyAlignment="1">
      <alignment vertical="center" wrapText="1"/>
    </xf>
    <xf numFmtId="168" fontId="18" fillId="6" borderId="1" xfId="16" applyNumberFormat="1" applyFont="1" applyFill="1" applyBorder="1" applyAlignment="1">
      <alignment vertical="center" wrapText="1"/>
    </xf>
    <xf numFmtId="168" fontId="18" fillId="6" borderId="0" xfId="13" applyNumberFormat="1" applyFont="1" applyFill="1" applyAlignment="1">
      <alignment vertical="center" wrapText="1"/>
    </xf>
    <xf numFmtId="168" fontId="18" fillId="6" borderId="1" xfId="13" applyNumberFormat="1" applyFont="1" applyFill="1" applyBorder="1" applyAlignment="1">
      <alignment vertical="center" wrapText="1"/>
    </xf>
    <xf numFmtId="168" fontId="18" fillId="6" borderId="1" xfId="10" applyNumberFormat="1" applyFont="1" applyFill="1" applyBorder="1" applyAlignment="1">
      <alignment vertical="center" wrapText="1"/>
    </xf>
    <xf numFmtId="168" fontId="18" fillId="6" borderId="1" xfId="12" applyNumberFormat="1" applyFont="1" applyFill="1" applyBorder="1" applyAlignment="1">
      <alignment vertical="center" wrapText="1"/>
    </xf>
    <xf numFmtId="168" fontId="18" fillId="6" borderId="1" xfId="14" applyNumberFormat="1" applyFont="1" applyFill="1" applyBorder="1" applyAlignment="1">
      <alignment vertical="center" wrapText="1"/>
    </xf>
    <xf numFmtId="168" fontId="18" fillId="6" borderId="1" xfId="11" applyNumberFormat="1" applyFont="1" applyFill="1" applyBorder="1" applyAlignment="1">
      <alignment vertical="center" wrapText="1"/>
    </xf>
    <xf numFmtId="168" fontId="18" fillId="6" borderId="1" xfId="9" applyNumberFormat="1" applyFont="1" applyFill="1" applyBorder="1" applyAlignment="1">
      <alignment horizontal="right" vertical="center" wrapText="1"/>
    </xf>
    <xf numFmtId="168" fontId="18" fillId="7" borderId="1" xfId="0" applyNumberFormat="1" applyFont="1" applyFill="1" applyBorder="1" applyAlignment="1">
      <alignment vertical="center" wrapText="1"/>
    </xf>
    <xf numFmtId="168" fontId="18" fillId="7" borderId="4" xfId="0" applyNumberFormat="1" applyFont="1" applyFill="1" applyBorder="1" applyAlignment="1">
      <alignment vertical="center" wrapText="1"/>
    </xf>
    <xf numFmtId="168" fontId="18" fillId="10" borderId="4" xfId="0" applyNumberFormat="1" applyFont="1" applyFill="1" applyBorder="1" applyAlignment="1">
      <alignment vertical="center"/>
    </xf>
    <xf numFmtId="168" fontId="18" fillId="10" borderId="1" xfId="0" applyNumberFormat="1" applyFont="1" applyFill="1" applyBorder="1" applyAlignment="1">
      <alignment vertical="center"/>
    </xf>
    <xf numFmtId="168" fontId="34" fillId="0" borderId="1" xfId="0" applyNumberFormat="1" applyFont="1" applyBorder="1" applyAlignment="1">
      <alignment horizontal="right" vertical="center"/>
    </xf>
    <xf numFmtId="168" fontId="34" fillId="0" borderId="4" xfId="0" applyNumberFormat="1" applyFont="1" applyFill="1" applyBorder="1" applyAlignment="1">
      <alignment horizontal="left" vertical="center"/>
    </xf>
    <xf numFmtId="168" fontId="34" fillId="0" borderId="1" xfId="0" applyNumberFormat="1" applyFont="1" applyFill="1" applyBorder="1" applyAlignment="1">
      <alignment horizontal="left" vertical="center"/>
    </xf>
    <xf numFmtId="168" fontId="34" fillId="0" borderId="1" xfId="0" applyNumberFormat="1" applyFont="1" applyFill="1" applyBorder="1" applyAlignment="1">
      <alignment horizontal="right" vertical="center"/>
    </xf>
    <xf numFmtId="168" fontId="34" fillId="0" borderId="1" xfId="0" applyNumberFormat="1" applyFont="1" applyBorder="1" applyAlignment="1">
      <alignment vertical="center"/>
    </xf>
    <xf numFmtId="168" fontId="34" fillId="0" borderId="1" xfId="0" applyNumberFormat="1" applyFont="1" applyFill="1" applyBorder="1" applyAlignment="1">
      <alignment vertical="center"/>
    </xf>
    <xf numFmtId="168" fontId="34" fillId="3" borderId="1" xfId="0" applyNumberFormat="1" applyFont="1" applyFill="1" applyBorder="1" applyAlignment="1">
      <alignment horizontal="right" vertical="center"/>
    </xf>
    <xf numFmtId="0" fontId="18" fillId="12" borderId="5" xfId="0" applyFont="1" applyFill="1" applyBorder="1" applyAlignment="1">
      <alignment vertical="center" wrapText="1"/>
    </xf>
    <xf numFmtId="168" fontId="18" fillId="12" borderId="5" xfId="0" applyNumberFormat="1" applyFont="1" applyFill="1" applyBorder="1" applyAlignment="1">
      <alignment horizontal="right" vertical="center"/>
    </xf>
    <xf numFmtId="16" fontId="18" fillId="12" borderId="5" xfId="0" applyNumberFormat="1" applyFont="1" applyFill="1" applyBorder="1" applyAlignment="1">
      <alignment horizontal="center" vertical="center" wrapText="1"/>
    </xf>
    <xf numFmtId="16" fontId="32" fillId="12" borderId="5" xfId="0" applyNumberFormat="1" applyFont="1" applyFill="1" applyBorder="1" applyAlignment="1">
      <alignment vertical="center" wrapText="1"/>
    </xf>
    <xf numFmtId="0" fontId="18" fillId="12" borderId="3" xfId="0" applyFont="1" applyFill="1" applyBorder="1" applyAlignment="1">
      <alignment horizontal="center" vertical="center"/>
    </xf>
    <xf numFmtId="0" fontId="18" fillId="12" borderId="3" xfId="0" applyFont="1" applyFill="1" applyBorder="1" applyAlignment="1">
      <alignment vertical="center" wrapText="1"/>
    </xf>
    <xf numFmtId="0" fontId="18" fillId="12" borderId="3" xfId="0" applyFont="1" applyFill="1" applyBorder="1" applyAlignment="1">
      <alignment horizontal="center" vertical="center" wrapText="1"/>
    </xf>
    <xf numFmtId="168" fontId="18" fillId="12" borderId="3" xfId="0" applyNumberFormat="1" applyFont="1" applyFill="1" applyBorder="1" applyAlignment="1">
      <alignment horizontal="right" vertical="center"/>
    </xf>
    <xf numFmtId="168" fontId="18" fillId="4" borderId="1" xfId="0" applyNumberFormat="1" applyFont="1" applyFill="1" applyBorder="1" applyAlignment="1">
      <alignment vertical="center" wrapText="1"/>
    </xf>
    <xf numFmtId="168" fontId="18" fillId="4" borderId="3" xfId="0" applyNumberFormat="1" applyFont="1" applyFill="1" applyBorder="1" applyAlignment="1">
      <alignment vertical="center"/>
    </xf>
    <xf numFmtId="168" fontId="29" fillId="4" borderId="4" xfId="0" applyNumberFormat="1" applyFont="1" applyFill="1" applyBorder="1" applyAlignment="1">
      <alignment horizontal="right" vertical="center"/>
    </xf>
    <xf numFmtId="168" fontId="29" fillId="4" borderId="57" xfId="0" applyNumberFormat="1" applyFont="1" applyFill="1" applyBorder="1" applyAlignment="1">
      <alignment horizontal="right" vertical="center"/>
    </xf>
    <xf numFmtId="168" fontId="29" fillId="4" borderId="58" xfId="0" applyNumberFormat="1" applyFont="1" applyFill="1" applyBorder="1" applyAlignment="1">
      <alignment horizontal="right" vertical="center"/>
    </xf>
    <xf numFmtId="168" fontId="18" fillId="4" borderId="58" xfId="0" applyNumberFormat="1" applyFont="1" applyFill="1" applyBorder="1" applyAlignment="1">
      <alignment horizontal="right" vertical="center"/>
    </xf>
    <xf numFmtId="168" fontId="29" fillId="4" borderId="59" xfId="0" applyNumberFormat="1" applyFont="1" applyFill="1" applyBorder="1" applyAlignment="1">
      <alignment horizontal="right" vertical="center"/>
    </xf>
    <xf numFmtId="168" fontId="18" fillId="4" borderId="59" xfId="0" applyNumberFormat="1" applyFont="1" applyFill="1" applyBorder="1" applyAlignment="1">
      <alignment horizontal="right" vertical="center"/>
    </xf>
    <xf numFmtId="168" fontId="18" fillId="4" borderId="1" xfId="0" applyNumberFormat="1" applyFont="1" applyFill="1" applyBorder="1" applyAlignment="1">
      <alignment horizontal="right" vertical="center"/>
    </xf>
    <xf numFmtId="168" fontId="29" fillId="6" borderId="1" xfId="0" applyNumberFormat="1" applyFont="1" applyFill="1" applyBorder="1" applyAlignment="1">
      <alignment vertical="center" wrapText="1"/>
    </xf>
    <xf numFmtId="168" fontId="18" fillId="6" borderId="5" xfId="9" applyNumberFormat="1" applyFont="1" applyFill="1" applyBorder="1" applyAlignment="1">
      <alignment vertical="center" wrapText="1"/>
    </xf>
    <xf numFmtId="168" fontId="18" fillId="6" borderId="1" xfId="0" applyNumberFormat="1" applyFont="1" applyFill="1" applyBorder="1" applyAlignment="1">
      <alignment horizontal="left" vertical="center" wrapText="1"/>
    </xf>
    <xf numFmtId="168" fontId="34" fillId="3" borderId="8" xfId="0" applyNumberFormat="1" applyFont="1" applyFill="1" applyBorder="1" applyAlignment="1">
      <alignment vertical="center"/>
    </xf>
    <xf numFmtId="168" fontId="34" fillId="0" borderId="4" xfId="0" applyNumberFormat="1" applyFont="1" applyBorder="1" applyAlignment="1">
      <alignment horizontal="left" vertical="center"/>
    </xf>
    <xf numFmtId="168" fontId="34" fillId="0" borderId="1" xfId="0" applyNumberFormat="1" applyFont="1" applyBorder="1" applyAlignment="1">
      <alignment horizontal="left" vertical="center"/>
    </xf>
    <xf numFmtId="168" fontId="34" fillId="3" borderId="1" xfId="0" applyNumberFormat="1" applyFont="1" applyFill="1" applyBorder="1" applyAlignment="1">
      <alignment vertical="center"/>
    </xf>
    <xf numFmtId="168" fontId="34" fillId="3" borderId="17" xfId="0" applyNumberFormat="1" applyFont="1" applyFill="1" applyBorder="1" applyAlignment="1">
      <alignment vertical="center"/>
    </xf>
    <xf numFmtId="168" fontId="34" fillId="3" borderId="3" xfId="0" applyNumberFormat="1" applyFont="1" applyFill="1" applyBorder="1" applyAlignment="1">
      <alignment vertical="center"/>
    </xf>
    <xf numFmtId="168" fontId="34" fillId="0" borderId="3" xfId="0" applyNumberFormat="1" applyFont="1" applyFill="1" applyBorder="1" applyAlignment="1">
      <alignment vertical="center"/>
    </xf>
    <xf numFmtId="168" fontId="34" fillId="0" borderId="3" xfId="0" applyNumberFormat="1" applyFont="1" applyBorder="1" applyAlignment="1">
      <alignment vertical="center"/>
    </xf>
    <xf numFmtId="168" fontId="34" fillId="3" borderId="8" xfId="0" applyNumberFormat="1" applyFont="1" applyFill="1" applyBorder="1" applyAlignment="1">
      <alignment horizontal="right" vertical="center"/>
    </xf>
    <xf numFmtId="168" fontId="34" fillId="0" borderId="4" xfId="0" applyNumberFormat="1" applyFont="1" applyBorder="1" applyAlignment="1">
      <alignment horizontal="center" vertical="center"/>
    </xf>
    <xf numFmtId="168" fontId="34" fillId="0" borderId="1" xfId="0" applyNumberFormat="1" applyFont="1" applyBorder="1" applyAlignment="1">
      <alignment horizontal="center" vertical="center"/>
    </xf>
    <xf numFmtId="168" fontId="34" fillId="3" borderId="3" xfId="0" applyNumberFormat="1" applyFont="1" applyFill="1" applyBorder="1" applyAlignment="1">
      <alignment horizontal="right" vertical="center"/>
    </xf>
    <xf numFmtId="168" fontId="34" fillId="0" borderId="3" xfId="0" applyNumberFormat="1" applyFont="1" applyFill="1" applyBorder="1" applyAlignment="1">
      <alignment horizontal="right" vertical="center"/>
    </xf>
    <xf numFmtId="168" fontId="34" fillId="0" borderId="1" xfId="0" applyNumberFormat="1" applyFont="1" applyBorder="1" applyAlignment="1">
      <alignment horizontal="left" vertical="center" wrapText="1"/>
    </xf>
    <xf numFmtId="168" fontId="18" fillId="8" borderId="1" xfId="0" applyNumberFormat="1" applyFont="1" applyFill="1" applyBorder="1" applyAlignment="1">
      <alignment horizontal="right" vertical="center"/>
    </xf>
    <xf numFmtId="168" fontId="18" fillId="8" borderId="1" xfId="0" applyNumberFormat="1" applyFont="1" applyFill="1" applyBorder="1"/>
    <xf numFmtId="168" fontId="18" fillId="13" borderId="1" xfId="0" applyNumberFormat="1" applyFont="1" applyFill="1" applyBorder="1" applyAlignment="1">
      <alignment horizontal="right" vertical="center"/>
    </xf>
    <xf numFmtId="49" fontId="18" fillId="12" borderId="1" xfId="0" applyNumberFormat="1" applyFont="1" applyFill="1" applyBorder="1" applyAlignment="1">
      <alignment vertical="center"/>
    </xf>
    <xf numFmtId="0" fontId="1" fillId="0" borderId="4" xfId="0" applyFont="1" applyFill="1" applyBorder="1"/>
    <xf numFmtId="0" fontId="6" fillId="0" borderId="4" xfId="0" applyFont="1" applyFill="1" applyBorder="1"/>
    <xf numFmtId="0" fontId="1" fillId="0" borderId="1" xfId="0" applyFont="1" applyFill="1" applyBorder="1"/>
    <xf numFmtId="0" fontId="6" fillId="0" borderId="1" xfId="0" applyFont="1" applyFill="1" applyBorder="1"/>
    <xf numFmtId="165" fontId="6" fillId="2" borderId="1" xfId="0" applyNumberFormat="1" applyFont="1" applyFill="1" applyBorder="1"/>
    <xf numFmtId="0" fontId="38" fillId="0" borderId="4" xfId="0" applyFont="1" applyBorder="1" applyAlignment="1">
      <alignment horizontal="center"/>
    </xf>
    <xf numFmtId="0" fontId="38" fillId="0" borderId="1" xfId="0" applyFont="1" applyBorder="1" applyAlignment="1">
      <alignment horizontal="center"/>
    </xf>
    <xf numFmtId="0" fontId="38" fillId="2" borderId="1" xfId="0" applyFont="1" applyFill="1" applyBorder="1" applyAlignment="1">
      <alignment horizontal="center"/>
    </xf>
    <xf numFmtId="0" fontId="6" fillId="0" borderId="38" xfId="0" applyFont="1" applyBorder="1" applyAlignment="1">
      <alignment horizontal="center"/>
    </xf>
    <xf numFmtId="0" fontId="0" fillId="0" borderId="38" xfId="0" applyBorder="1" applyAlignment="1">
      <alignment horizontal="center" wrapText="1"/>
    </xf>
    <xf numFmtId="0" fontId="0" fillId="0" borderId="38" xfId="0" applyBorder="1" applyAlignment="1">
      <alignment horizontal="center"/>
    </xf>
    <xf numFmtId="0" fontId="38" fillId="0" borderId="47" xfId="0" applyFont="1" applyBorder="1" applyAlignment="1">
      <alignment horizontal="left" vertical="top"/>
    </xf>
    <xf numFmtId="0" fontId="38" fillId="0" borderId="48" xfId="0" applyFont="1" applyBorder="1" applyAlignment="1">
      <alignment horizontal="center"/>
    </xf>
    <xf numFmtId="0" fontId="38" fillId="0" borderId="33" xfId="0" applyFont="1" applyBorder="1" applyAlignment="1">
      <alignment horizontal="left" vertical="top"/>
    </xf>
    <xf numFmtId="0" fontId="38" fillId="0" borderId="40" xfId="0" applyFont="1" applyBorder="1" applyAlignment="1">
      <alignment horizontal="center"/>
    </xf>
    <xf numFmtId="0" fontId="38" fillId="2" borderId="33" xfId="0" applyFont="1" applyFill="1" applyBorder="1" applyAlignment="1">
      <alignment horizontal="left" vertical="top"/>
    </xf>
    <xf numFmtId="0" fontId="38" fillId="2" borderId="40" xfId="0" applyFont="1" applyFill="1" applyBorder="1" applyAlignment="1">
      <alignment horizontal="center"/>
    </xf>
    <xf numFmtId="0" fontId="38" fillId="2" borderId="12" xfId="0" applyFont="1" applyFill="1" applyBorder="1" applyAlignment="1">
      <alignment horizontal="left" vertical="top"/>
    </xf>
    <xf numFmtId="165" fontId="38" fillId="2" borderId="13" xfId="0" applyNumberFormat="1" applyFont="1" applyFill="1" applyBorder="1" applyAlignment="1">
      <alignment horizontal="center"/>
    </xf>
    <xf numFmtId="165" fontId="38" fillId="2" borderId="31" xfId="0" applyNumberFormat="1" applyFont="1" applyFill="1" applyBorder="1" applyAlignment="1">
      <alignment horizontal="center"/>
    </xf>
    <xf numFmtId="0" fontId="0" fillId="2" borderId="12" xfId="0" applyFill="1" applyBorder="1"/>
    <xf numFmtId="0" fontId="24" fillId="0" borderId="0" xfId="0" applyFont="1" applyAlignment="1">
      <alignment horizontal="left" wrapText="1"/>
    </xf>
    <xf numFmtId="0" fontId="12" fillId="0" borderId="0" xfId="0" applyFont="1" applyAlignment="1">
      <alignment horizontal="center" wrapText="1"/>
    </xf>
    <xf numFmtId="0" fontId="12" fillId="0" borderId="0" xfId="0" applyFont="1" applyAlignment="1">
      <alignment horizontal="center" vertical="top" wrapText="1"/>
    </xf>
    <xf numFmtId="0" fontId="25" fillId="0" borderId="0" xfId="0" applyFont="1" applyBorder="1" applyAlignment="1">
      <alignment vertical="top"/>
    </xf>
    <xf numFmtId="3" fontId="26" fillId="0" borderId="0" xfId="5" applyNumberFormat="1" applyFont="1" applyFill="1" applyBorder="1" applyAlignment="1">
      <alignment vertical="top" wrapText="1"/>
    </xf>
    <xf numFmtId="0" fontId="19" fillId="0" borderId="0" xfId="0" applyFont="1" applyAlignment="1">
      <alignment horizontal="left" vertical="top"/>
    </xf>
    <xf numFmtId="0" fontId="25" fillId="0" borderId="0" xfId="0" applyFont="1" applyBorder="1" applyAlignment="1">
      <alignment horizontal="left" vertical="top" wrapText="1"/>
    </xf>
    <xf numFmtId="3" fontId="26" fillId="0" borderId="0" xfId="0" applyNumberFormat="1" applyFont="1" applyFill="1" applyBorder="1" applyAlignment="1">
      <alignment vertical="top" wrapText="1"/>
    </xf>
    <xf numFmtId="0" fontId="25" fillId="0" borderId="0" xfId="0" applyFont="1" applyBorder="1" applyAlignment="1">
      <alignment vertical="top" wrapText="1"/>
    </xf>
    <xf numFmtId="3" fontId="26" fillId="0" borderId="0" xfId="2" applyNumberFormat="1" applyFont="1" applyFill="1" applyBorder="1" applyAlignment="1">
      <alignment vertical="top" wrapText="1"/>
    </xf>
    <xf numFmtId="3" fontId="26" fillId="0" borderId="0" xfId="3" applyNumberFormat="1" applyFont="1" applyFill="1" applyBorder="1" applyAlignment="1">
      <alignment vertical="top" wrapText="1"/>
    </xf>
    <xf numFmtId="0" fontId="26" fillId="0" borderId="0" xfId="0" applyFont="1" applyAlignment="1">
      <alignment horizontal="left" vertical="top"/>
    </xf>
    <xf numFmtId="0" fontId="25"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3" fontId="26" fillId="0" borderId="0" xfId="2" applyNumberFormat="1" applyFont="1" applyBorder="1" applyAlignment="1">
      <alignment vertical="top" wrapText="1"/>
    </xf>
    <xf numFmtId="3" fontId="26" fillId="0" borderId="0" xfId="4" applyNumberFormat="1" applyFont="1" applyFill="1" applyBorder="1" applyAlignment="1">
      <alignment vertical="top" wrapText="1"/>
    </xf>
    <xf numFmtId="0" fontId="6" fillId="2" borderId="14" xfId="0" applyFont="1" applyFill="1" applyBorder="1" applyAlignment="1">
      <alignment horizontal="center"/>
    </xf>
    <xf numFmtId="0" fontId="6" fillId="2" borderId="15" xfId="0" applyFont="1" applyFill="1" applyBorder="1" applyAlignment="1">
      <alignment horizontal="center"/>
    </xf>
    <xf numFmtId="0" fontId="6" fillId="2" borderId="10" xfId="0" applyFont="1" applyFill="1" applyBorder="1" applyAlignment="1">
      <alignment vertical="center" wrapText="1"/>
    </xf>
    <xf numFmtId="0" fontId="6" fillId="2" borderId="33" xfId="0" applyFont="1" applyFill="1" applyBorder="1" applyAlignment="1">
      <alignment vertical="center" wrapText="1"/>
    </xf>
    <xf numFmtId="0" fontId="6" fillId="2" borderId="12" xfId="0" applyFont="1" applyFill="1" applyBorder="1" applyAlignment="1">
      <alignment vertical="center" wrapText="1"/>
    </xf>
    <xf numFmtId="0" fontId="6" fillId="2" borderId="33" xfId="0" applyFont="1" applyFill="1" applyBorder="1" applyAlignment="1">
      <alignment horizontal="center"/>
    </xf>
    <xf numFmtId="0" fontId="6" fillId="2" borderId="1" xfId="0" applyFont="1" applyFill="1" applyBorder="1" applyAlignment="1">
      <alignment horizontal="center"/>
    </xf>
    <xf numFmtId="0" fontId="6" fillId="2" borderId="34" xfId="0" applyFont="1" applyFill="1" applyBorder="1" applyAlignment="1">
      <alignment horizontal="center"/>
    </xf>
    <xf numFmtId="0" fontId="6" fillId="2" borderId="3" xfId="0" applyFont="1" applyFill="1" applyBorder="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1" xfId="0" applyBorder="1" applyAlignment="1">
      <alignment horizontal="center" vertical="center"/>
    </xf>
    <xf numFmtId="0" fontId="0" fillId="0" borderId="39" xfId="0" applyBorder="1" applyAlignment="1">
      <alignment horizontal="center" vertical="center"/>
    </xf>
    <xf numFmtId="0" fontId="8" fillId="0" borderId="0" xfId="0" applyFont="1" applyBorder="1" applyAlignment="1">
      <alignment horizontal="center"/>
    </xf>
    <xf numFmtId="0" fontId="17" fillId="0" borderId="11" xfId="0"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8" fillId="0" borderId="36" xfId="0" applyFont="1" applyBorder="1" applyAlignment="1">
      <alignment horizontal="center" vertical="center" wrapText="1"/>
    </xf>
    <xf numFmtId="0" fontId="0" fillId="0" borderId="11" xfId="0" applyBorder="1" applyAlignment="1">
      <alignment horizontal="center" vertical="center" wrapText="1"/>
    </xf>
    <xf numFmtId="0" fontId="6" fillId="0" borderId="11"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4" fillId="0" borderId="3" xfId="0" applyFont="1" applyBorder="1" applyAlignment="1">
      <alignment horizontal="center"/>
    </xf>
    <xf numFmtId="0" fontId="1" fillId="0" borderId="3" xfId="0" applyFont="1" applyBorder="1" applyAlignment="1">
      <alignment horizontal="center"/>
    </xf>
    <xf numFmtId="0" fontId="1" fillId="0" borderId="3" xfId="0" applyFont="1" applyBorder="1" applyAlignment="1"/>
    <xf numFmtId="0" fontId="8" fillId="0" borderId="0" xfId="0" applyFont="1" applyAlignment="1">
      <alignment horizontal="center" wrapText="1"/>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0" xfId="0" applyFont="1" applyBorder="1" applyAlignment="1">
      <alignment horizontal="left"/>
    </xf>
    <xf numFmtId="0" fontId="8" fillId="0" borderId="6" xfId="0" applyFont="1" applyBorder="1" applyAlignment="1">
      <alignment horizontal="center" vertical="center" wrapText="1"/>
    </xf>
    <xf numFmtId="0" fontId="6" fillId="0" borderId="21" xfId="0" applyFont="1" applyBorder="1" applyAlignment="1">
      <alignment horizontal="center" vertical="center"/>
    </xf>
    <xf numFmtId="0" fontId="0" fillId="0" borderId="22" xfId="0" applyBorder="1" applyAlignment="1">
      <alignment vertical="center"/>
    </xf>
    <xf numFmtId="0" fontId="6" fillId="0" borderId="10" xfId="0" applyFont="1" applyBorder="1" applyAlignment="1">
      <alignment vertical="center"/>
    </xf>
    <xf numFmtId="0" fontId="6" fillId="0" borderId="33" xfId="0" applyFont="1" applyBorder="1" applyAlignment="1">
      <alignment vertical="center"/>
    </xf>
    <xf numFmtId="0" fontId="0" fillId="0" borderId="34" xfId="0" applyBorder="1" applyAlignment="1">
      <alignment vertical="center"/>
    </xf>
    <xf numFmtId="0" fontId="9" fillId="0" borderId="0" xfId="0" applyFont="1" applyAlignment="1">
      <alignment horizontal="center" wrapText="1"/>
    </xf>
    <xf numFmtId="0" fontId="0" fillId="0" borderId="23" xfId="0" applyBorder="1" applyAlignment="1">
      <alignment horizontal="center" vertical="center"/>
    </xf>
    <xf numFmtId="0" fontId="6" fillId="0" borderId="2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7" xfId="0" applyBorder="1" applyAlignment="1">
      <alignment horizontal="center" vertical="center" wrapText="1"/>
    </xf>
    <xf numFmtId="0" fontId="8" fillId="0" borderId="0" xfId="0" applyFont="1" applyAlignment="1">
      <alignment horizontal="center" vertical="center" wrapText="1"/>
    </xf>
    <xf numFmtId="0" fontId="6"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28" xfId="0" applyBorder="1" applyAlignment="1">
      <alignment horizontal="center" vertical="center" wrapText="1"/>
    </xf>
    <xf numFmtId="0" fontId="6"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wrapText="1"/>
    </xf>
    <xf numFmtId="0" fontId="0" fillId="0" borderId="39" xfId="0" applyBorder="1" applyAlignment="1">
      <alignment horizontal="center" vertical="center" wrapText="1"/>
    </xf>
    <xf numFmtId="0" fontId="6" fillId="0" borderId="41" xfId="0" applyFont="1" applyBorder="1" applyAlignment="1">
      <alignment horizontal="center" vertical="center" wrapText="1"/>
    </xf>
    <xf numFmtId="0" fontId="0" fillId="0" borderId="43" xfId="0"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horizontal="left" wrapText="1"/>
    </xf>
    <xf numFmtId="0" fontId="8" fillId="0" borderId="0" xfId="0" applyFont="1" applyBorder="1" applyAlignment="1">
      <alignment horizontal="center" vertical="center"/>
    </xf>
    <xf numFmtId="0" fontId="1" fillId="0" borderId="36" xfId="0" applyFont="1" applyBorder="1" applyAlignment="1">
      <alignment horizontal="left" wrapText="1"/>
    </xf>
    <xf numFmtId="0" fontId="23" fillId="0" borderId="0" xfId="0" applyFont="1" applyBorder="1" applyAlignment="1">
      <alignment horizontal="center"/>
    </xf>
    <xf numFmtId="0" fontId="7" fillId="0" borderId="0" xfId="0" applyFont="1" applyFill="1" applyAlignment="1">
      <alignment horizontal="center" vertical="center" wrapText="1"/>
    </xf>
    <xf numFmtId="0" fontId="6" fillId="0" borderId="41" xfId="0" applyFont="1" applyFill="1" applyBorder="1" applyAlignment="1">
      <alignment horizontal="center" vertical="center" wrapText="1"/>
    </xf>
    <xf numFmtId="0" fontId="0" fillId="0" borderId="43" xfId="0" applyFill="1" applyBorder="1" applyAlignment="1">
      <alignment horizontal="center" vertical="center" wrapText="1"/>
    </xf>
    <xf numFmtId="0" fontId="6" fillId="0" borderId="22" xfId="0" applyFont="1" applyFill="1" applyBorder="1" applyAlignment="1">
      <alignment horizontal="center" wrapText="1"/>
    </xf>
    <xf numFmtId="0" fontId="0" fillId="0" borderId="29" xfId="0" applyFill="1" applyBorder="1" applyAlignment="1">
      <alignment horizontal="center" wrapText="1"/>
    </xf>
    <xf numFmtId="0" fontId="6" fillId="0" borderId="21" xfId="0" applyFont="1" applyFill="1" applyBorder="1" applyAlignment="1">
      <alignment horizontal="center" wrapText="1"/>
    </xf>
    <xf numFmtId="0" fontId="0" fillId="0" borderId="23" xfId="0" applyFill="1" applyBorder="1" applyAlignment="1">
      <alignment horizontal="center" wrapText="1"/>
    </xf>
    <xf numFmtId="0" fontId="0" fillId="0" borderId="30" xfId="0" applyFill="1" applyBorder="1" applyAlignment="1">
      <alignment horizontal="center" wrapText="1"/>
    </xf>
    <xf numFmtId="0" fontId="6" fillId="0" borderId="24" xfId="0" applyFont="1" applyFill="1" applyBorder="1" applyAlignment="1">
      <alignment horizontal="center" wrapText="1"/>
    </xf>
    <xf numFmtId="0" fontId="0" fillId="0" borderId="28" xfId="0" applyFill="1" applyBorder="1" applyAlignment="1">
      <alignment horizontal="center" wrapText="1"/>
    </xf>
    <xf numFmtId="0" fontId="6" fillId="0" borderId="10" xfId="0" applyFont="1" applyFill="1" applyBorder="1" applyAlignment="1">
      <alignment horizontal="center" wrapText="1"/>
    </xf>
    <xf numFmtId="0" fontId="0" fillId="0" borderId="12" xfId="0" applyFill="1" applyBorder="1" applyAlignment="1">
      <alignment horizontal="center" wrapText="1"/>
    </xf>
    <xf numFmtId="0" fontId="6" fillId="0" borderId="20" xfId="0" applyFont="1" applyFill="1" applyBorder="1" applyAlignment="1">
      <alignment horizontal="center" wrapText="1"/>
    </xf>
    <xf numFmtId="0" fontId="0" fillId="0" borderId="27" xfId="0" applyFill="1" applyBorder="1" applyAlignment="1">
      <alignment horizontal="center" wrapText="1"/>
    </xf>
    <xf numFmtId="0" fontId="6" fillId="0" borderId="45" xfId="0" applyFont="1" applyFill="1" applyBorder="1" applyAlignment="1">
      <alignment horizontal="center" vertical="center" wrapText="1"/>
    </xf>
    <xf numFmtId="0" fontId="0" fillId="0" borderId="46" xfId="0"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10" fillId="0" borderId="0" xfId="0" applyFont="1" applyAlignment="1">
      <alignment horizontal="center" wrapText="1"/>
    </xf>
    <xf numFmtId="0" fontId="8" fillId="0" borderId="0" xfId="0" applyFont="1" applyBorder="1" applyAlignment="1">
      <alignment horizontal="center" wrapText="1"/>
    </xf>
    <xf numFmtId="0" fontId="8" fillId="0" borderId="36" xfId="0" applyFont="1" applyFill="1" applyBorder="1" applyAlignment="1">
      <alignment horizontal="center" wrapText="1"/>
    </xf>
  </cellXfs>
  <cellStyles count="21">
    <cellStyle name="Čiarka" xfId="9" builtinId="3"/>
    <cellStyle name="Normal 3 2" xfId="20"/>
    <cellStyle name="Normálna" xfId="0" builtinId="0"/>
    <cellStyle name="Normálna 2" xfId="7"/>
    <cellStyle name="Normálna 3" xfId="6"/>
    <cellStyle name="Normálna 4" xfId="8"/>
    <cellStyle name="Normálna 5" xfId="19"/>
    <cellStyle name="Normálna_Hárok1" xfId="15"/>
    <cellStyle name="Normálna_Hárok2" xfId="17"/>
    <cellStyle name="Normálna_Hárok2_1" xfId="12"/>
    <cellStyle name="Normálna_Hárok2_3" xfId="16"/>
    <cellStyle name="Normálna_Hárok2_4" xfId="14"/>
    <cellStyle name="Normálna_vsetky_1" xfId="18"/>
    <cellStyle name="Normálna_vsetky_2" xfId="10"/>
    <cellStyle name="Normálna_vsetky_3" xfId="11"/>
    <cellStyle name="Normálna_vsetky_4" xfId="13"/>
    <cellStyle name="normálne_Databazy_VVŠ_2006_ severská" xfId="3"/>
    <cellStyle name="normálne_OVT - Tab_16az23_sprava_VVS_2004" xfId="2"/>
    <cellStyle name="normálne_Viest 2" xfId="4"/>
    <cellStyle name="normálne_Výročná_správa_o_VŠ_2005_financie_databazy_po_kontrole_OFVŠ_PM" xfId="5"/>
    <cellStyle name="Percentá"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4.bin"/><Relationship Id="rId1" Type="http://schemas.openxmlformats.org/officeDocument/2006/relationships/hyperlink" Target="https://cordis.europa.eu/programme/rcn/664533/en" TargetMode="External"/><Relationship Id="rId4" Type="http://schemas.openxmlformats.org/officeDocument/2006/relationships/comments" Target="../comments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sqref="A1:I3"/>
    </sheetView>
  </sheetViews>
  <sheetFormatPr defaultRowHeight="15.75" x14ac:dyDescent="0.25"/>
  <sheetData>
    <row r="1" spans="1:9" ht="120.75" customHeight="1" x14ac:dyDescent="0.25">
      <c r="A1" s="644" t="s">
        <v>266</v>
      </c>
      <c r="B1" s="644"/>
      <c r="C1" s="644"/>
      <c r="D1" s="644"/>
      <c r="E1" s="644"/>
      <c r="F1" s="644"/>
      <c r="G1" s="644"/>
      <c r="H1" s="644"/>
      <c r="I1" s="644"/>
    </row>
    <row r="2" spans="1:9" ht="61.5" customHeight="1" x14ac:dyDescent="0.25">
      <c r="A2" s="644"/>
      <c r="B2" s="644"/>
      <c r="C2" s="644"/>
      <c r="D2" s="644"/>
      <c r="E2" s="644"/>
      <c r="F2" s="644"/>
      <c r="G2" s="644"/>
      <c r="H2" s="644"/>
      <c r="I2" s="644"/>
    </row>
    <row r="3" spans="1:9" ht="61.5" customHeight="1" x14ac:dyDescent="0.25">
      <c r="A3" s="644"/>
      <c r="B3" s="644"/>
      <c r="C3" s="644"/>
      <c r="D3" s="644"/>
      <c r="E3" s="644"/>
      <c r="F3" s="644"/>
      <c r="G3" s="644"/>
      <c r="H3" s="644"/>
      <c r="I3" s="644"/>
    </row>
    <row r="4" spans="1:9" ht="61.5" customHeight="1" x14ac:dyDescent="0.25"/>
    <row r="5" spans="1:9" ht="45.75" x14ac:dyDescent="0.65">
      <c r="A5" s="642" t="s">
        <v>0</v>
      </c>
      <c r="B5" s="642"/>
      <c r="C5" s="642"/>
      <c r="D5" s="642"/>
      <c r="E5" s="642"/>
      <c r="F5" s="642"/>
      <c r="G5" s="642"/>
      <c r="H5" s="642"/>
      <c r="I5" s="642"/>
    </row>
    <row r="6" spans="1:9" ht="61.5" x14ac:dyDescent="0.85">
      <c r="A6" s="643"/>
      <c r="B6" s="643"/>
      <c r="C6" s="643"/>
      <c r="D6" s="643"/>
      <c r="E6" s="643"/>
      <c r="F6" s="643"/>
      <c r="G6" s="643"/>
      <c r="H6" s="643"/>
      <c r="I6" s="643"/>
    </row>
  </sheetData>
  <mergeCells count="3">
    <mergeCell ref="A5:I5"/>
    <mergeCell ref="A6:I6"/>
    <mergeCell ref="A1:I3"/>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I13" sqref="I13"/>
    </sheetView>
  </sheetViews>
  <sheetFormatPr defaultRowHeight="15.75" x14ac:dyDescent="0.25"/>
  <cols>
    <col min="1" max="3" width="11.125" customWidth="1"/>
    <col min="7" max="9" width="9" customWidth="1"/>
  </cols>
  <sheetData>
    <row r="1" spans="1:10" ht="67.5" customHeight="1" x14ac:dyDescent="0.25">
      <c r="A1" s="695" t="s">
        <v>128</v>
      </c>
      <c r="B1" s="695"/>
      <c r="C1" s="695"/>
      <c r="D1" s="695"/>
      <c r="E1" s="695"/>
      <c r="F1" s="695"/>
      <c r="G1" s="695"/>
      <c r="H1" s="695"/>
      <c r="I1" s="695"/>
      <c r="J1" s="45"/>
    </row>
    <row r="2" spans="1:10" s="7" customFormat="1" ht="16.5" thickBot="1" x14ac:dyDescent="0.3">
      <c r="A2" s="52"/>
      <c r="B2" s="87"/>
      <c r="C2" s="709" t="s">
        <v>129</v>
      </c>
      <c r="D2" s="710"/>
      <c r="E2" s="710"/>
      <c r="F2" s="710"/>
      <c r="G2" s="710"/>
      <c r="H2" s="710"/>
      <c r="I2" s="711"/>
      <c r="J2" s="40"/>
    </row>
    <row r="3" spans="1:10" s="7" customFormat="1" ht="55.5" customHeight="1" thickBot="1" x14ac:dyDescent="0.3">
      <c r="A3" s="88" t="s">
        <v>91</v>
      </c>
      <c r="B3" s="69" t="s">
        <v>130</v>
      </c>
      <c r="C3" s="69" t="s">
        <v>111</v>
      </c>
      <c r="D3" s="84" t="s">
        <v>131</v>
      </c>
      <c r="E3" s="84" t="s">
        <v>132</v>
      </c>
      <c r="F3" s="69" t="s">
        <v>133</v>
      </c>
      <c r="G3" s="69" t="s">
        <v>134</v>
      </c>
      <c r="H3" s="69" t="s">
        <v>135</v>
      </c>
      <c r="I3" s="69" t="s">
        <v>136</v>
      </c>
      <c r="J3" s="41"/>
    </row>
    <row r="4" spans="1:10" s="7" customFormat="1" x14ac:dyDescent="0.25">
      <c r="A4" s="67"/>
      <c r="B4" s="12"/>
      <c r="C4" s="67"/>
      <c r="D4" s="117"/>
      <c r="E4" s="117"/>
      <c r="F4" s="117"/>
      <c r="G4" s="118"/>
      <c r="H4" s="118"/>
      <c r="I4" s="118"/>
    </row>
    <row r="5" spans="1:10" s="7" customFormat="1" x14ac:dyDescent="0.25">
      <c r="A5" s="2"/>
      <c r="B5" s="49"/>
      <c r="C5" s="2"/>
      <c r="D5" s="119"/>
      <c r="E5" s="119"/>
      <c r="F5" s="119"/>
      <c r="G5" s="119"/>
      <c r="H5" s="119"/>
      <c r="I5" s="119"/>
    </row>
    <row r="6" spans="1:10" s="7" customFormat="1" x14ac:dyDescent="0.25">
      <c r="A6" s="2"/>
      <c r="B6" s="49"/>
      <c r="C6" s="2"/>
      <c r="D6" s="119"/>
      <c r="E6" s="119"/>
      <c r="F6" s="119"/>
      <c r="G6" s="119"/>
      <c r="H6" s="119"/>
      <c r="I6" s="119"/>
    </row>
    <row r="7" spans="1:10" s="7" customFormat="1" x14ac:dyDescent="0.25">
      <c r="A7" s="2"/>
      <c r="B7" s="49"/>
      <c r="C7" s="2"/>
      <c r="D7" s="119"/>
      <c r="E7" s="119"/>
      <c r="F7" s="119"/>
      <c r="G7" s="119"/>
      <c r="H7" s="119"/>
      <c r="I7" s="119"/>
    </row>
    <row r="8" spans="1:10" s="7" customFormat="1" x14ac:dyDescent="0.25">
      <c r="A8" s="2"/>
      <c r="B8" s="49"/>
      <c r="C8" s="2"/>
      <c r="D8" s="119"/>
      <c r="E8" s="119"/>
      <c r="F8" s="119"/>
      <c r="G8" s="119"/>
      <c r="H8" s="119"/>
      <c r="I8" s="119"/>
    </row>
    <row r="9" spans="1:10" s="7" customFormat="1" x14ac:dyDescent="0.25">
      <c r="A9" s="2"/>
      <c r="B9" s="49"/>
      <c r="C9" s="2"/>
      <c r="D9" s="119"/>
      <c r="E9" s="119"/>
      <c r="F9" s="119"/>
      <c r="G9" s="119"/>
      <c r="H9" s="119"/>
      <c r="I9" s="119"/>
    </row>
    <row r="10" spans="1:10" s="7" customFormat="1" x14ac:dyDescent="0.25">
      <c r="A10" s="2"/>
      <c r="B10" s="49"/>
      <c r="C10" s="2"/>
      <c r="D10" s="119"/>
      <c r="E10" s="119"/>
      <c r="F10" s="119"/>
      <c r="G10" s="119"/>
      <c r="H10" s="119"/>
      <c r="I10" s="119"/>
    </row>
    <row r="11" spans="1:10" s="7" customFormat="1" x14ac:dyDescent="0.25">
      <c r="A11" s="2"/>
      <c r="B11" s="49"/>
      <c r="C11" s="2"/>
      <c r="D11" s="119"/>
      <c r="E11" s="119"/>
      <c r="F11" s="119"/>
      <c r="G11" s="119"/>
      <c r="H11" s="119"/>
      <c r="I11" s="119"/>
    </row>
    <row r="12" spans="1:10" s="7" customFormat="1" x14ac:dyDescent="0.25">
      <c r="A12" s="2"/>
      <c r="B12" s="49"/>
      <c r="C12" s="2"/>
      <c r="D12" s="119"/>
      <c r="E12" s="119"/>
      <c r="F12" s="119"/>
      <c r="G12" s="119"/>
      <c r="H12" s="119"/>
      <c r="I12" s="119"/>
    </row>
    <row r="13" spans="1:10" s="7" customFormat="1" x14ac:dyDescent="0.25">
      <c r="A13" s="33"/>
    </row>
    <row r="14" spans="1:10" s="7" customFormat="1" x14ac:dyDescent="0.25">
      <c r="A14" s="34"/>
      <c r="B14" s="39"/>
    </row>
    <row r="15" spans="1:10" s="7" customFormat="1" x14ac:dyDescent="0.25">
      <c r="B15" s="39"/>
    </row>
    <row r="16" spans="1:10" s="7" customFormat="1" x14ac:dyDescent="0.25"/>
    <row r="17" s="7" customFormat="1" x14ac:dyDescent="0.25"/>
  </sheetData>
  <mergeCells count="2">
    <mergeCell ref="C2:I2"/>
    <mergeCell ref="A1:I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100" workbookViewId="0"/>
  </sheetViews>
  <sheetFormatPr defaultRowHeight="15.75" x14ac:dyDescent="0.25"/>
  <cols>
    <col min="1" max="1" width="16.375" customWidth="1"/>
    <col min="2" max="2" width="12.375" customWidth="1"/>
    <col min="3" max="3" width="9.75" customWidth="1"/>
    <col min="4" max="4" width="12.625" customWidth="1"/>
    <col min="5" max="5" width="9.125" customWidth="1"/>
    <col min="6" max="7" width="12.625" customWidth="1"/>
    <col min="8" max="8" width="10.25" customWidth="1"/>
    <col min="9" max="9" width="12.625" customWidth="1"/>
    <col min="10" max="10" width="10.25" customWidth="1"/>
    <col min="11" max="11" width="12.625" customWidth="1"/>
  </cols>
  <sheetData>
    <row r="1" spans="1:11" s="4" customFormat="1" ht="37.5" customHeight="1" x14ac:dyDescent="0.25">
      <c r="A1" s="715" t="s">
        <v>137</v>
      </c>
      <c r="B1" s="715"/>
      <c r="C1" s="715"/>
      <c r="D1" s="715"/>
      <c r="E1" s="715"/>
      <c r="F1" s="715"/>
      <c r="G1" s="715"/>
      <c r="H1" s="715"/>
      <c r="I1" s="715"/>
      <c r="J1" s="715"/>
      <c r="K1" s="715"/>
    </row>
    <row r="2" spans="1:11" s="4" customFormat="1" ht="16.5" thickBot="1" x14ac:dyDescent="0.3">
      <c r="A2" s="46" t="s">
        <v>138</v>
      </c>
      <c r="B2" s="46"/>
    </row>
    <row r="3" spans="1:11" s="4" customFormat="1" ht="15.75" customHeight="1" x14ac:dyDescent="0.25">
      <c r="A3" s="723" t="s">
        <v>139</v>
      </c>
      <c r="B3" s="712" t="s">
        <v>140</v>
      </c>
      <c r="C3" s="670" t="s">
        <v>57</v>
      </c>
      <c r="D3" s="670" t="s">
        <v>141</v>
      </c>
      <c r="E3" s="681"/>
      <c r="F3" s="722"/>
      <c r="G3" s="712" t="s">
        <v>142</v>
      </c>
      <c r="H3" s="670" t="s">
        <v>57</v>
      </c>
      <c r="I3" s="670" t="s">
        <v>143</v>
      </c>
      <c r="J3" s="681"/>
      <c r="K3" s="722"/>
    </row>
    <row r="4" spans="1:11" s="4" customFormat="1" ht="32.25" thickBot="1" x14ac:dyDescent="0.3">
      <c r="A4" s="724"/>
      <c r="B4" s="685"/>
      <c r="C4" s="686"/>
      <c r="D4" s="297" t="s">
        <v>144</v>
      </c>
      <c r="E4" s="297" t="s">
        <v>145</v>
      </c>
      <c r="F4" s="90" t="s">
        <v>146</v>
      </c>
      <c r="G4" s="685"/>
      <c r="H4" s="686"/>
      <c r="I4" s="297" t="s">
        <v>144</v>
      </c>
      <c r="J4" s="297" t="s">
        <v>145</v>
      </c>
      <c r="K4" s="90" t="s">
        <v>146</v>
      </c>
    </row>
    <row r="5" spans="1:11" s="4" customFormat="1" x14ac:dyDescent="0.25">
      <c r="A5" s="175"/>
      <c r="B5" s="164"/>
      <c r="C5" s="89"/>
      <c r="D5" s="89"/>
      <c r="E5" s="89"/>
      <c r="F5" s="165"/>
      <c r="G5" s="164"/>
      <c r="H5" s="89"/>
      <c r="I5" s="89"/>
      <c r="J5" s="89"/>
      <c r="K5" s="165"/>
    </row>
    <row r="6" spans="1:11" s="4" customFormat="1" x14ac:dyDescent="0.25">
      <c r="A6" s="173"/>
      <c r="B6" s="171"/>
      <c r="C6" s="170"/>
      <c r="D6" s="170"/>
      <c r="E6" s="170"/>
      <c r="F6" s="172"/>
      <c r="G6" s="171"/>
      <c r="H6" s="170"/>
      <c r="I6" s="170"/>
      <c r="J6" s="170"/>
      <c r="K6" s="172"/>
    </row>
    <row r="7" spans="1:11" s="4" customFormat="1" x14ac:dyDescent="0.25">
      <c r="A7" s="173"/>
      <c r="B7" s="171"/>
      <c r="C7" s="170"/>
      <c r="D7" s="170"/>
      <c r="E7" s="170"/>
      <c r="F7" s="172"/>
      <c r="G7" s="171"/>
      <c r="H7" s="170"/>
      <c r="I7" s="170"/>
      <c r="J7" s="170"/>
      <c r="K7" s="172"/>
    </row>
    <row r="8" spans="1:11" x14ac:dyDescent="0.25">
      <c r="A8" s="174"/>
      <c r="B8" s="166"/>
      <c r="C8" s="2"/>
      <c r="D8" s="2"/>
      <c r="E8" s="2"/>
      <c r="F8" s="167"/>
      <c r="G8" s="166"/>
      <c r="H8" s="2"/>
      <c r="I8" s="2"/>
      <c r="J8" s="2"/>
      <c r="K8" s="167"/>
    </row>
    <row r="9" spans="1:11" x14ac:dyDescent="0.25">
      <c r="A9" s="174"/>
      <c r="B9" s="166"/>
      <c r="C9" s="2"/>
      <c r="D9" s="2"/>
      <c r="E9" s="2"/>
      <c r="F9" s="167"/>
      <c r="G9" s="166"/>
      <c r="H9" s="2"/>
      <c r="I9" s="2"/>
      <c r="J9" s="2"/>
      <c r="K9" s="167"/>
    </row>
    <row r="10" spans="1:11" ht="16.5" thickBot="1" x14ac:dyDescent="0.3">
      <c r="A10" s="176"/>
      <c r="B10" s="183"/>
      <c r="C10" s="177"/>
      <c r="D10" s="177"/>
      <c r="E10" s="177"/>
      <c r="F10" s="178"/>
      <c r="G10" s="183"/>
      <c r="H10" s="177"/>
      <c r="I10" s="177"/>
      <c r="J10" s="177"/>
      <c r="K10" s="178"/>
    </row>
    <row r="11" spans="1:11" ht="16.5" thickBot="1" x14ac:dyDescent="0.3">
      <c r="A11" s="179" t="s">
        <v>55</v>
      </c>
      <c r="B11" s="184">
        <f>SUM(B5:B10)</f>
        <v>0</v>
      </c>
      <c r="C11" s="181">
        <f>SUM(C5:C10)</f>
        <v>0</v>
      </c>
      <c r="D11" s="181">
        <f t="shared" ref="D11:K11" si="0">SUM(D5:D10)</f>
        <v>0</v>
      </c>
      <c r="E11" s="181">
        <f t="shared" si="0"/>
        <v>0</v>
      </c>
      <c r="F11" s="182">
        <f t="shared" si="0"/>
        <v>0</v>
      </c>
      <c r="G11" s="184">
        <f t="shared" ref="G11" si="1">SUM(G5:G10)</f>
        <v>0</v>
      </c>
      <c r="H11" s="181">
        <f t="shared" si="0"/>
        <v>0</v>
      </c>
      <c r="I11" s="181">
        <f t="shared" si="0"/>
        <v>0</v>
      </c>
      <c r="J11" s="181">
        <f t="shared" si="0"/>
        <v>0</v>
      </c>
      <c r="K11" s="182">
        <f t="shared" si="0"/>
        <v>0</v>
      </c>
    </row>
    <row r="13" spans="1:11" ht="16.5" thickBot="1" x14ac:dyDescent="0.3">
      <c r="A13" s="46" t="s">
        <v>147</v>
      </c>
      <c r="B13" s="7"/>
      <c r="C13" s="7"/>
      <c r="D13" s="7"/>
      <c r="E13" s="7"/>
      <c r="F13" s="7"/>
      <c r="G13" s="7"/>
      <c r="H13" s="7"/>
      <c r="I13" s="7"/>
      <c r="J13" s="7"/>
      <c r="K13" s="7"/>
    </row>
    <row r="14" spans="1:11" ht="15.75" customHeight="1" x14ac:dyDescent="0.25">
      <c r="A14" s="716" t="s">
        <v>139</v>
      </c>
      <c r="B14" s="713" t="s">
        <v>140</v>
      </c>
      <c r="C14" s="703" t="s">
        <v>57</v>
      </c>
      <c r="D14" s="719" t="s">
        <v>141</v>
      </c>
      <c r="E14" s="720"/>
      <c r="F14" s="721"/>
      <c r="G14" s="713" t="s">
        <v>142</v>
      </c>
      <c r="H14" s="703" t="s">
        <v>57</v>
      </c>
      <c r="I14" s="719" t="s">
        <v>143</v>
      </c>
      <c r="J14" s="720"/>
      <c r="K14" s="721"/>
    </row>
    <row r="15" spans="1:11" ht="32.25" thickBot="1" x14ac:dyDescent="0.3">
      <c r="A15" s="717"/>
      <c r="B15" s="714"/>
      <c r="C15" s="718"/>
      <c r="D15" s="297" t="s">
        <v>144</v>
      </c>
      <c r="E15" s="297" t="s">
        <v>145</v>
      </c>
      <c r="F15" s="90" t="s">
        <v>146</v>
      </c>
      <c r="G15" s="714"/>
      <c r="H15" s="718"/>
      <c r="I15" s="297" t="s">
        <v>144</v>
      </c>
      <c r="J15" s="297" t="s">
        <v>145</v>
      </c>
      <c r="K15" s="90" t="s">
        <v>146</v>
      </c>
    </row>
    <row r="16" spans="1:11" x14ac:dyDescent="0.25">
      <c r="A16" s="189"/>
      <c r="B16" s="191"/>
      <c r="C16" s="67"/>
      <c r="D16" s="67"/>
      <c r="E16" s="67"/>
      <c r="F16" s="192"/>
      <c r="G16" s="191"/>
      <c r="H16" s="67"/>
      <c r="I16" s="67"/>
      <c r="J16" s="67"/>
      <c r="K16" s="192"/>
    </row>
    <row r="17" spans="1:11" x14ac:dyDescent="0.25">
      <c r="A17" s="189"/>
      <c r="B17" s="191"/>
      <c r="C17" s="67"/>
      <c r="D17" s="67"/>
      <c r="E17" s="67"/>
      <c r="F17" s="192"/>
      <c r="G17" s="191"/>
      <c r="H17" s="67"/>
      <c r="I17" s="67"/>
      <c r="J17" s="67"/>
      <c r="K17" s="192"/>
    </row>
    <row r="18" spans="1:11" x14ac:dyDescent="0.25">
      <c r="A18" s="189"/>
      <c r="B18" s="191"/>
      <c r="C18" s="67"/>
      <c r="D18" s="67"/>
      <c r="E18" s="67"/>
      <c r="F18" s="192"/>
      <c r="G18" s="191"/>
      <c r="H18" s="67"/>
      <c r="I18" s="67"/>
      <c r="J18" s="67"/>
      <c r="K18" s="192"/>
    </row>
    <row r="19" spans="1:11" x14ac:dyDescent="0.25">
      <c r="A19" s="174"/>
      <c r="B19" s="166"/>
      <c r="C19" s="2"/>
      <c r="D19" s="2"/>
      <c r="E19" s="2"/>
      <c r="F19" s="167"/>
      <c r="G19" s="166"/>
      <c r="H19" s="2"/>
      <c r="I19" s="2"/>
      <c r="J19" s="2"/>
      <c r="K19" s="167"/>
    </row>
    <row r="20" spans="1:11" x14ac:dyDescent="0.25">
      <c r="A20" s="174"/>
      <c r="B20" s="166"/>
      <c r="C20" s="2"/>
      <c r="D20" s="2"/>
      <c r="E20" s="2"/>
      <c r="F20" s="167"/>
      <c r="G20" s="166"/>
      <c r="H20" s="2"/>
      <c r="I20" s="2"/>
      <c r="J20" s="2"/>
      <c r="K20" s="167"/>
    </row>
    <row r="21" spans="1:11" ht="16.5" thickBot="1" x14ac:dyDescent="0.3">
      <c r="A21" s="176"/>
      <c r="B21" s="183"/>
      <c r="C21" s="177"/>
      <c r="D21" s="177"/>
      <c r="E21" s="177"/>
      <c r="F21" s="178"/>
      <c r="G21" s="183"/>
      <c r="H21" s="177"/>
      <c r="I21" s="177"/>
      <c r="J21" s="177"/>
      <c r="K21" s="178"/>
    </row>
    <row r="22" spans="1:11" ht="16.5" thickBot="1" x14ac:dyDescent="0.3">
      <c r="A22" s="190" t="s">
        <v>55</v>
      </c>
      <c r="B22" s="184">
        <f>SUM(B16:B21)</f>
        <v>0</v>
      </c>
      <c r="C22" s="181">
        <f>SUM(C16:C21)</f>
        <v>0</v>
      </c>
      <c r="D22" s="181">
        <f t="shared" ref="D22:K22" si="2">SUM(D16:D21)</f>
        <v>0</v>
      </c>
      <c r="E22" s="181">
        <f t="shared" si="2"/>
        <v>0</v>
      </c>
      <c r="F22" s="182">
        <f t="shared" si="2"/>
        <v>0</v>
      </c>
      <c r="G22" s="184">
        <f t="shared" ref="G22" si="3">SUM(G16:G21)</f>
        <v>0</v>
      </c>
      <c r="H22" s="181">
        <f t="shared" si="2"/>
        <v>0</v>
      </c>
      <c r="I22" s="181">
        <f t="shared" si="2"/>
        <v>0</v>
      </c>
      <c r="J22" s="181">
        <f t="shared" si="2"/>
        <v>0</v>
      </c>
      <c r="K22" s="182">
        <f t="shared" si="2"/>
        <v>0</v>
      </c>
    </row>
    <row r="23" spans="1:11" ht="16.5" thickBot="1" x14ac:dyDescent="0.3">
      <c r="A23" s="7"/>
      <c r="B23" s="7"/>
      <c r="C23" s="7"/>
      <c r="D23" s="7"/>
      <c r="E23" s="7"/>
      <c r="F23" s="7"/>
      <c r="G23" s="7"/>
      <c r="H23" s="7"/>
      <c r="I23" s="7"/>
      <c r="J23" s="7"/>
      <c r="K23" s="7"/>
    </row>
    <row r="24" spans="1:11" x14ac:dyDescent="0.25">
      <c r="A24" s="193" t="s">
        <v>148</v>
      </c>
      <c r="B24" s="195">
        <f>+B11-B22</f>
        <v>0</v>
      </c>
      <c r="C24" s="185">
        <f>+C11-C22</f>
        <v>0</v>
      </c>
      <c r="D24" s="185">
        <f t="shared" ref="D24:K24" si="4">+D11-D22</f>
        <v>0</v>
      </c>
      <c r="E24" s="185">
        <f t="shared" si="4"/>
        <v>0</v>
      </c>
      <c r="F24" s="186">
        <f t="shared" si="4"/>
        <v>0</v>
      </c>
      <c r="G24" s="195">
        <f t="shared" ref="G24" si="5">+G11-G22</f>
        <v>0</v>
      </c>
      <c r="H24" s="185">
        <f t="shared" si="4"/>
        <v>0</v>
      </c>
      <c r="I24" s="185">
        <f t="shared" si="4"/>
        <v>0</v>
      </c>
      <c r="J24" s="185">
        <f t="shared" si="4"/>
        <v>0</v>
      </c>
      <c r="K24" s="186">
        <f t="shared" si="4"/>
        <v>0</v>
      </c>
    </row>
    <row r="25" spans="1:11" ht="16.5" thickBot="1" x14ac:dyDescent="0.3">
      <c r="A25" s="194" t="s">
        <v>149</v>
      </c>
      <c r="B25" s="196">
        <f>+IFERROR(B24/B22,0)*100</f>
        <v>0</v>
      </c>
      <c r="C25" s="187">
        <f>+IFERROR(C24/C22,0)*100</f>
        <v>0</v>
      </c>
      <c r="D25" s="187">
        <f t="shared" ref="D25:K25" si="6">+IFERROR(D24/D22,0)*100</f>
        <v>0</v>
      </c>
      <c r="E25" s="187">
        <f t="shared" si="6"/>
        <v>0</v>
      </c>
      <c r="F25" s="188">
        <f t="shared" si="6"/>
        <v>0</v>
      </c>
      <c r="G25" s="196">
        <f t="shared" ref="G25" si="7">+IFERROR(G24/G22,0)*100</f>
        <v>0</v>
      </c>
      <c r="H25" s="187">
        <f t="shared" si="6"/>
        <v>0</v>
      </c>
      <c r="I25" s="187">
        <f t="shared" si="6"/>
        <v>0</v>
      </c>
      <c r="J25" s="187">
        <f t="shared" si="6"/>
        <v>0</v>
      </c>
      <c r="K25" s="188">
        <f t="shared" si="6"/>
        <v>0</v>
      </c>
    </row>
    <row r="26" spans="1:11" x14ac:dyDescent="0.25">
      <c r="J26" s="16"/>
      <c r="K26" s="16"/>
    </row>
  </sheetData>
  <mergeCells count="15">
    <mergeCell ref="G3:G4"/>
    <mergeCell ref="G14:G15"/>
    <mergeCell ref="A1:K1"/>
    <mergeCell ref="A14:A15"/>
    <mergeCell ref="C14:C15"/>
    <mergeCell ref="D14:F14"/>
    <mergeCell ref="H14:H15"/>
    <mergeCell ref="I14:K14"/>
    <mergeCell ref="B14:B15"/>
    <mergeCell ref="I3:K3"/>
    <mergeCell ref="A3:A4"/>
    <mergeCell ref="H3:H4"/>
    <mergeCell ref="C3:C4"/>
    <mergeCell ref="D3:F3"/>
    <mergeCell ref="B3:B4"/>
  </mergeCells>
  <phoneticPr fontId="2" type="noConversion"/>
  <pageMargins left="0.74803149606299213" right="0.35433070866141736" top="0.98425196850393704" bottom="0.98425196850393704" header="0.51181102362204722" footer="0.51181102362204722"/>
  <pageSetup paperSize="9" scale="9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2"/>
  <sheetViews>
    <sheetView view="pageBreakPreview" zoomScaleNormal="100" zoomScaleSheetLayoutView="100" workbookViewId="0">
      <selection activeCell="C8" sqref="C8"/>
    </sheetView>
  </sheetViews>
  <sheetFormatPr defaultRowHeight="15.75" x14ac:dyDescent="0.25"/>
  <cols>
    <col min="1" max="1" width="3.875" bestFit="1" customWidth="1"/>
    <col min="2" max="2" width="40.375" customWidth="1"/>
    <col min="3" max="3" width="34.875" customWidth="1"/>
    <col min="4" max="4" width="13.375" customWidth="1"/>
    <col min="5" max="5" width="13.25" customWidth="1"/>
    <col min="6" max="6" width="13.125" customWidth="1"/>
    <col min="7" max="8" width="10.625" customWidth="1"/>
  </cols>
  <sheetData>
    <row r="1" spans="1:10" ht="48" customHeight="1" thickBot="1" x14ac:dyDescent="0.3">
      <c r="A1" s="725" t="s">
        <v>272</v>
      </c>
      <c r="B1" s="725"/>
      <c r="C1" s="725"/>
      <c r="D1" s="725"/>
      <c r="E1" s="725"/>
      <c r="F1" s="725"/>
      <c r="G1" s="4"/>
      <c r="H1" s="4"/>
      <c r="I1" s="11"/>
      <c r="J1" s="11"/>
    </row>
    <row r="2" spans="1:10" ht="48" thickBot="1" x14ac:dyDescent="0.3">
      <c r="A2" s="321" t="s">
        <v>150</v>
      </c>
      <c r="B2" s="300" t="s">
        <v>151</v>
      </c>
      <c r="C2" s="300" t="s">
        <v>152</v>
      </c>
      <c r="D2" s="300" t="s">
        <v>153</v>
      </c>
      <c r="E2" s="300" t="s">
        <v>154</v>
      </c>
      <c r="F2" s="301" t="s">
        <v>155</v>
      </c>
      <c r="G2" s="19"/>
      <c r="H2" s="19"/>
    </row>
    <row r="3" spans="1:10" x14ac:dyDescent="0.25">
      <c r="A3" s="12">
        <v>1</v>
      </c>
      <c r="B3" s="302" t="s">
        <v>277</v>
      </c>
      <c r="C3" s="302" t="s">
        <v>278</v>
      </c>
      <c r="D3" s="303">
        <v>44453</v>
      </c>
      <c r="E3" s="303">
        <v>44642</v>
      </c>
      <c r="F3" s="304" t="s">
        <v>279</v>
      </c>
      <c r="G3" s="15"/>
      <c r="H3" s="15"/>
    </row>
    <row r="4" spans="1:10" x14ac:dyDescent="0.25">
      <c r="A4" s="12">
        <v>2</v>
      </c>
      <c r="B4" s="305" t="s">
        <v>280</v>
      </c>
      <c r="C4" s="306" t="s">
        <v>281</v>
      </c>
      <c r="D4" s="307">
        <v>44581</v>
      </c>
      <c r="E4" s="307">
        <v>44734</v>
      </c>
      <c r="F4" s="308" t="s">
        <v>279</v>
      </c>
      <c r="G4" s="15"/>
      <c r="H4" s="15"/>
    </row>
    <row r="5" spans="1:10" x14ac:dyDescent="0.25">
      <c r="A5" s="12">
        <v>3</v>
      </c>
      <c r="B5" s="2" t="s">
        <v>282</v>
      </c>
      <c r="C5" s="2" t="s">
        <v>283</v>
      </c>
      <c r="D5" s="309">
        <v>44613</v>
      </c>
      <c r="E5" s="309">
        <v>44734</v>
      </c>
      <c r="F5" s="2" t="s">
        <v>279</v>
      </c>
      <c r="G5" s="15"/>
      <c r="H5" s="15"/>
    </row>
    <row r="6" spans="1:10" x14ac:dyDescent="0.25">
      <c r="A6" s="12">
        <v>4</v>
      </c>
      <c r="B6" s="42" t="s">
        <v>284</v>
      </c>
      <c r="C6" s="2" t="s">
        <v>285</v>
      </c>
      <c r="D6" s="309">
        <v>44512</v>
      </c>
      <c r="E6" s="309">
        <v>44734</v>
      </c>
      <c r="F6" s="310" t="s">
        <v>279</v>
      </c>
      <c r="G6" s="15"/>
      <c r="H6" s="15"/>
    </row>
    <row r="7" spans="1:10" x14ac:dyDescent="0.25">
      <c r="A7" s="49">
        <v>5</v>
      </c>
      <c r="B7" s="42" t="s">
        <v>286</v>
      </c>
      <c r="C7" s="2" t="s">
        <v>287</v>
      </c>
      <c r="D7" s="309">
        <v>44503</v>
      </c>
      <c r="E7" s="309" t="s">
        <v>288</v>
      </c>
      <c r="F7" s="310" t="s">
        <v>279</v>
      </c>
      <c r="G7" s="15"/>
      <c r="H7" s="15"/>
    </row>
    <row r="8" spans="1:10" x14ac:dyDescent="0.25">
      <c r="A8" s="49">
        <v>6</v>
      </c>
      <c r="B8" s="42" t="s">
        <v>289</v>
      </c>
      <c r="C8" s="2" t="s">
        <v>290</v>
      </c>
      <c r="D8" s="309">
        <v>44823</v>
      </c>
      <c r="E8" s="309" t="s">
        <v>288</v>
      </c>
      <c r="F8" s="310" t="s">
        <v>279</v>
      </c>
      <c r="G8" s="15"/>
      <c r="H8" s="15"/>
    </row>
    <row r="9" spans="1:10" x14ac:dyDescent="0.25">
      <c r="A9" s="7"/>
      <c r="B9" s="55"/>
      <c r="C9" s="7"/>
      <c r="D9" s="318"/>
      <c r="E9" s="319"/>
      <c r="F9" s="320"/>
      <c r="G9" s="15"/>
      <c r="H9" s="15"/>
    </row>
    <row r="10" spans="1:10" ht="16.5" thickBot="1" x14ac:dyDescent="0.3">
      <c r="A10" s="7"/>
      <c r="B10" s="7"/>
      <c r="C10" s="7"/>
      <c r="D10" s="7"/>
      <c r="E10" s="7"/>
      <c r="F10" s="15"/>
      <c r="G10" s="15"/>
      <c r="H10" s="15"/>
    </row>
    <row r="11" spans="1:10" ht="48" thickBot="1" x14ac:dyDescent="0.3">
      <c r="B11" s="311" t="s">
        <v>156</v>
      </c>
      <c r="C11" s="312"/>
      <c r="D11" s="301" t="s">
        <v>157</v>
      </c>
      <c r="E11" s="7"/>
      <c r="F11" s="15"/>
      <c r="G11" s="15"/>
      <c r="H11" s="15"/>
    </row>
    <row r="12" spans="1:10" x14ac:dyDescent="0.25">
      <c r="B12" s="313" t="s">
        <v>291</v>
      </c>
      <c r="C12" s="23">
        <v>6</v>
      </c>
      <c r="D12" s="67"/>
      <c r="E12" s="7"/>
      <c r="F12" s="7"/>
      <c r="G12" s="15"/>
      <c r="H12" s="15"/>
    </row>
    <row r="13" spans="1:10" x14ac:dyDescent="0.25">
      <c r="B13" s="313" t="s">
        <v>292</v>
      </c>
      <c r="C13" s="2">
        <v>3</v>
      </c>
      <c r="D13" s="2"/>
      <c r="E13" s="7"/>
      <c r="F13" s="7"/>
      <c r="G13" s="7"/>
      <c r="H13" s="7"/>
    </row>
    <row r="14" spans="1:10" x14ac:dyDescent="0.25">
      <c r="B14" s="313" t="s">
        <v>317</v>
      </c>
      <c r="C14" s="2">
        <v>7</v>
      </c>
      <c r="D14" s="2"/>
      <c r="E14" s="7"/>
      <c r="F14" s="7"/>
      <c r="G14" s="7"/>
      <c r="H14" s="7"/>
    </row>
    <row r="15" spans="1:10" x14ac:dyDescent="0.25">
      <c r="B15" s="314" t="s">
        <v>158</v>
      </c>
      <c r="C15" s="2">
        <v>2</v>
      </c>
      <c r="D15" s="2"/>
      <c r="E15" s="7"/>
      <c r="F15" s="7"/>
      <c r="G15" s="7"/>
      <c r="H15" s="7"/>
    </row>
    <row r="16" spans="1:10" x14ac:dyDescent="0.25">
      <c r="B16" s="2" t="s">
        <v>159</v>
      </c>
      <c r="C16" s="24">
        <v>1</v>
      </c>
      <c r="D16" s="2"/>
      <c r="E16" s="7"/>
      <c r="F16" s="7"/>
      <c r="G16" s="7"/>
      <c r="H16" s="7"/>
    </row>
    <row r="17" spans="2:8" x14ac:dyDescent="0.25">
      <c r="B17" s="2" t="s">
        <v>160</v>
      </c>
      <c r="C17" s="24"/>
      <c r="D17" s="2"/>
      <c r="E17" s="7"/>
      <c r="F17" s="7"/>
      <c r="G17" s="7"/>
      <c r="H17" s="7"/>
    </row>
    <row r="18" spans="2:8" x14ac:dyDescent="0.25">
      <c r="B18" s="2" t="s">
        <v>293</v>
      </c>
      <c r="C18" s="24">
        <v>1</v>
      </c>
      <c r="D18" s="2"/>
      <c r="E18" s="7"/>
      <c r="F18" s="7"/>
    </row>
    <row r="19" spans="2:8" ht="16.5" thickBot="1" x14ac:dyDescent="0.3">
      <c r="B19" s="7"/>
      <c r="C19" s="7"/>
      <c r="D19" s="7"/>
      <c r="E19" s="7"/>
      <c r="F19" s="7"/>
    </row>
    <row r="20" spans="2:8" ht="30" customHeight="1" thickBot="1" x14ac:dyDescent="0.3">
      <c r="B20" s="299" t="s">
        <v>162</v>
      </c>
      <c r="C20" s="315" t="s">
        <v>163</v>
      </c>
      <c r="E20" s="7"/>
      <c r="F20" s="7"/>
    </row>
    <row r="21" spans="2:8" ht="15.6" customHeight="1" x14ac:dyDescent="0.25">
      <c r="B21" s="316">
        <v>6</v>
      </c>
      <c r="C21" s="313">
        <v>52</v>
      </c>
      <c r="D21" s="317"/>
      <c r="E21" s="7"/>
      <c r="F21" s="7"/>
    </row>
    <row r="22" spans="2:8" x14ac:dyDescent="0.25">
      <c r="D22" s="16"/>
    </row>
  </sheetData>
  <mergeCells count="1">
    <mergeCell ref="A1:F1"/>
  </mergeCells>
  <phoneticPr fontId="2" type="noConversion"/>
  <pageMargins left="0.75" right="0.75" top="0.94" bottom="0.78" header="0.4921259845" footer="0.492125984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9"/>
  <sheetViews>
    <sheetView view="pageBreakPreview" zoomScaleNormal="100" zoomScaleSheetLayoutView="100" workbookViewId="0">
      <selection activeCell="B13" sqref="B13"/>
    </sheetView>
  </sheetViews>
  <sheetFormatPr defaultRowHeight="15.75" x14ac:dyDescent="0.25"/>
  <cols>
    <col min="1" max="1" width="4.125" customWidth="1"/>
    <col min="2" max="2" width="38.5" customWidth="1"/>
    <col min="3" max="3" width="31.375" customWidth="1"/>
    <col min="4" max="4" width="15.25" customWidth="1"/>
    <col min="5" max="5" width="14.75" customWidth="1"/>
    <col min="6" max="6" width="19.125" customWidth="1"/>
    <col min="7" max="7" width="12.625" customWidth="1"/>
  </cols>
  <sheetData>
    <row r="1" spans="1:7" ht="48" customHeight="1" thickBot="1" x14ac:dyDescent="0.35">
      <c r="A1" s="725" t="s">
        <v>271</v>
      </c>
      <c r="B1" s="725"/>
      <c r="C1" s="725"/>
      <c r="D1" s="725"/>
      <c r="E1" s="725"/>
      <c r="F1" s="725"/>
      <c r="G1" s="25"/>
    </row>
    <row r="2" spans="1:7" ht="32.25" thickBot="1" x14ac:dyDescent="0.3">
      <c r="A2" s="321" t="s">
        <v>150</v>
      </c>
      <c r="B2" s="300" t="s">
        <v>151</v>
      </c>
      <c r="C2" s="300" t="s">
        <v>152</v>
      </c>
      <c r="D2" s="300" t="s">
        <v>153</v>
      </c>
      <c r="E2" s="300" t="s">
        <v>164</v>
      </c>
      <c r="F2" s="301" t="s">
        <v>155</v>
      </c>
      <c r="G2" s="10"/>
    </row>
    <row r="3" spans="1:7" x14ac:dyDescent="0.25">
      <c r="A3" s="12">
        <v>1</v>
      </c>
      <c r="B3" s="322" t="s">
        <v>294</v>
      </c>
      <c r="C3" s="67" t="s">
        <v>295</v>
      </c>
      <c r="D3" s="323">
        <v>44240</v>
      </c>
      <c r="E3" s="323">
        <v>44580</v>
      </c>
      <c r="F3" s="91" t="s">
        <v>279</v>
      </c>
      <c r="G3" s="15"/>
    </row>
    <row r="4" spans="1:7" x14ac:dyDescent="0.25">
      <c r="A4" s="49">
        <v>2</v>
      </c>
      <c r="B4" s="314" t="s">
        <v>296</v>
      </c>
      <c r="C4" s="314" t="s">
        <v>297</v>
      </c>
      <c r="D4" s="309">
        <v>44340</v>
      </c>
      <c r="E4" s="309">
        <v>44580</v>
      </c>
      <c r="F4" s="13" t="s">
        <v>279</v>
      </c>
      <c r="G4" s="15"/>
    </row>
    <row r="5" spans="1:7" x14ac:dyDescent="0.25">
      <c r="A5" s="49">
        <v>3</v>
      </c>
      <c r="B5" s="314" t="s">
        <v>298</v>
      </c>
      <c r="C5" s="2" t="s">
        <v>299</v>
      </c>
      <c r="D5" s="309">
        <v>44340</v>
      </c>
      <c r="E5" s="309">
        <v>44580</v>
      </c>
      <c r="F5" s="13" t="s">
        <v>279</v>
      </c>
      <c r="G5" s="15"/>
    </row>
    <row r="6" spans="1:7" x14ac:dyDescent="0.25">
      <c r="A6" s="49">
        <v>4</v>
      </c>
      <c r="B6" s="2" t="s">
        <v>300</v>
      </c>
      <c r="C6" s="2" t="s">
        <v>299</v>
      </c>
      <c r="D6" s="309">
        <v>44512</v>
      </c>
      <c r="E6" s="309">
        <v>44662</v>
      </c>
      <c r="F6" s="13" t="s">
        <v>279</v>
      </c>
      <c r="G6" s="15"/>
    </row>
    <row r="7" spans="1:7" x14ac:dyDescent="0.25">
      <c r="A7" s="49">
        <v>5</v>
      </c>
      <c r="B7" s="2" t="s">
        <v>301</v>
      </c>
      <c r="C7" s="2" t="s">
        <v>287</v>
      </c>
      <c r="D7" s="309">
        <v>44453</v>
      </c>
      <c r="E7" s="309">
        <v>44662</v>
      </c>
      <c r="F7" s="13" t="s">
        <v>279</v>
      </c>
      <c r="G7" s="15"/>
    </row>
    <row r="8" spans="1:7" x14ac:dyDescent="0.25">
      <c r="A8" s="49">
        <v>6</v>
      </c>
      <c r="B8" s="2" t="s">
        <v>302</v>
      </c>
      <c r="C8" s="2" t="s">
        <v>303</v>
      </c>
      <c r="D8" s="309">
        <v>44409</v>
      </c>
      <c r="E8" s="309">
        <v>44662</v>
      </c>
      <c r="F8" s="13" t="s">
        <v>279</v>
      </c>
      <c r="G8" s="15"/>
    </row>
    <row r="9" spans="1:7" x14ac:dyDescent="0.25">
      <c r="A9" s="49">
        <v>7</v>
      </c>
      <c r="B9" s="2" t="s">
        <v>304</v>
      </c>
      <c r="C9" s="314" t="s">
        <v>303</v>
      </c>
      <c r="D9" s="309">
        <v>44518</v>
      </c>
      <c r="E9" s="309">
        <v>44662</v>
      </c>
      <c r="F9" s="13" t="s">
        <v>279</v>
      </c>
      <c r="G9" s="15"/>
    </row>
    <row r="10" spans="1:7" x14ac:dyDescent="0.25">
      <c r="A10" s="49">
        <v>8</v>
      </c>
      <c r="B10" s="2" t="s">
        <v>305</v>
      </c>
      <c r="C10" s="314" t="s">
        <v>303</v>
      </c>
      <c r="D10" s="309">
        <v>44531</v>
      </c>
      <c r="E10" s="309">
        <v>44662</v>
      </c>
      <c r="F10" s="13" t="s">
        <v>279</v>
      </c>
      <c r="G10" s="7"/>
    </row>
    <row r="11" spans="1:7" x14ac:dyDescent="0.25">
      <c r="A11" s="49">
        <v>9</v>
      </c>
      <c r="B11" s="2" t="s">
        <v>306</v>
      </c>
      <c r="C11" s="2" t="s">
        <v>307</v>
      </c>
      <c r="D11" s="309">
        <v>44524</v>
      </c>
      <c r="E11" s="309">
        <v>44743</v>
      </c>
      <c r="F11" s="13" t="s">
        <v>279</v>
      </c>
      <c r="G11" s="7"/>
    </row>
    <row r="12" spans="1:7" x14ac:dyDescent="0.25">
      <c r="A12" s="49">
        <v>10</v>
      </c>
      <c r="B12" s="2" t="s">
        <v>308</v>
      </c>
      <c r="C12" s="314" t="s">
        <v>309</v>
      </c>
      <c r="D12" s="309">
        <v>44608</v>
      </c>
      <c r="E12" s="309">
        <v>44743</v>
      </c>
      <c r="F12" s="13" t="s">
        <v>279</v>
      </c>
      <c r="G12" s="7"/>
    </row>
    <row r="13" spans="1:7" x14ac:dyDescent="0.25">
      <c r="A13" s="49">
        <v>11</v>
      </c>
      <c r="B13" s="2" t="s">
        <v>310</v>
      </c>
      <c r="C13" s="2" t="s">
        <v>311</v>
      </c>
      <c r="D13" s="309">
        <v>44552</v>
      </c>
      <c r="E13" s="309">
        <v>44832</v>
      </c>
      <c r="F13" s="13" t="s">
        <v>279</v>
      </c>
      <c r="G13" s="7"/>
    </row>
    <row r="14" spans="1:7" x14ac:dyDescent="0.25">
      <c r="A14" s="49">
        <v>12</v>
      </c>
      <c r="B14" s="2" t="s">
        <v>312</v>
      </c>
      <c r="C14" s="2" t="s">
        <v>281</v>
      </c>
      <c r="D14" s="309">
        <v>44700</v>
      </c>
      <c r="E14" s="309">
        <v>44895</v>
      </c>
      <c r="F14" s="13" t="s">
        <v>279</v>
      </c>
      <c r="G14" s="7"/>
    </row>
    <row r="15" spans="1:7" x14ac:dyDescent="0.25">
      <c r="A15" s="49">
        <v>13</v>
      </c>
      <c r="B15" s="2" t="s">
        <v>313</v>
      </c>
      <c r="C15" s="2" t="s">
        <v>299</v>
      </c>
      <c r="D15" s="309">
        <v>44704</v>
      </c>
      <c r="E15" s="309">
        <v>44895</v>
      </c>
      <c r="F15" s="13" t="s">
        <v>279</v>
      </c>
      <c r="G15" s="7"/>
    </row>
    <row r="16" spans="1:7" x14ac:dyDescent="0.25">
      <c r="A16" s="49">
        <v>14</v>
      </c>
      <c r="B16" s="2" t="s">
        <v>314</v>
      </c>
      <c r="C16" s="2" t="s">
        <v>287</v>
      </c>
      <c r="D16" s="309">
        <v>44629</v>
      </c>
      <c r="E16" s="309">
        <v>44895</v>
      </c>
      <c r="F16" s="13" t="s">
        <v>279</v>
      </c>
      <c r="G16" s="7"/>
    </row>
    <row r="17" spans="1:7" x14ac:dyDescent="0.25">
      <c r="A17" s="49">
        <v>15</v>
      </c>
      <c r="B17" s="2" t="s">
        <v>315</v>
      </c>
      <c r="C17" s="2" t="s">
        <v>316</v>
      </c>
      <c r="D17" s="309">
        <v>44622</v>
      </c>
      <c r="E17" s="309">
        <v>44895</v>
      </c>
      <c r="F17" s="13" t="s">
        <v>279</v>
      </c>
      <c r="G17" s="7"/>
    </row>
    <row r="18" spans="1:7" ht="16.5" thickBot="1" x14ac:dyDescent="0.3"/>
    <row r="19" spans="1:7" ht="48" thickBot="1" x14ac:dyDescent="0.3">
      <c r="B19" s="311" t="s">
        <v>165</v>
      </c>
      <c r="C19" s="324"/>
      <c r="D19" s="325" t="s">
        <v>157</v>
      </c>
    </row>
    <row r="20" spans="1:7" x14ac:dyDescent="0.25">
      <c r="B20" s="313" t="s">
        <v>291</v>
      </c>
      <c r="C20" s="23">
        <v>0</v>
      </c>
      <c r="D20" s="67"/>
    </row>
    <row r="21" spans="1:7" x14ac:dyDescent="0.25">
      <c r="B21" s="313" t="s">
        <v>292</v>
      </c>
      <c r="C21" s="24">
        <v>1</v>
      </c>
      <c r="D21" s="2"/>
    </row>
    <row r="22" spans="1:7" x14ac:dyDescent="0.25">
      <c r="B22" s="313" t="s">
        <v>317</v>
      </c>
      <c r="C22" s="24">
        <v>15</v>
      </c>
      <c r="D22" s="2"/>
    </row>
    <row r="23" spans="1:7" x14ac:dyDescent="0.25">
      <c r="B23" s="314" t="s">
        <v>158</v>
      </c>
      <c r="C23" s="24"/>
      <c r="D23" s="2"/>
    </row>
    <row r="24" spans="1:7" x14ac:dyDescent="0.25">
      <c r="B24" s="2" t="s">
        <v>159</v>
      </c>
      <c r="C24" s="24"/>
      <c r="D24" s="2"/>
    </row>
    <row r="25" spans="1:7" x14ac:dyDescent="0.25">
      <c r="B25" s="2" t="s">
        <v>160</v>
      </c>
      <c r="C25" s="24"/>
      <c r="D25" s="2"/>
    </row>
    <row r="26" spans="1:7" x14ac:dyDescent="0.25">
      <c r="B26" s="2" t="s">
        <v>161</v>
      </c>
      <c r="C26" s="24"/>
      <c r="D26" s="2"/>
    </row>
    <row r="27" spans="1:7" ht="16.5" thickBot="1" x14ac:dyDescent="0.3">
      <c r="B27" s="7"/>
      <c r="C27" s="7"/>
      <c r="D27" s="7"/>
    </row>
    <row r="28" spans="1:7" ht="16.5" thickBot="1" x14ac:dyDescent="0.3">
      <c r="B28" s="299" t="s">
        <v>166</v>
      </c>
      <c r="C28" s="315" t="s">
        <v>167</v>
      </c>
    </row>
    <row r="29" spans="1:7" x14ac:dyDescent="0.25">
      <c r="B29" s="316">
        <v>15</v>
      </c>
      <c r="C29" s="313">
        <v>42</v>
      </c>
      <c r="D29" s="317"/>
    </row>
  </sheetData>
  <mergeCells count="1">
    <mergeCell ref="A1:F1"/>
  </mergeCells>
  <phoneticPr fontId="2" type="noConversion"/>
  <pageMargins left="0.75" right="0.56000000000000005" top="0.53" bottom="0.36" header="0.33" footer="0.26"/>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view="pageBreakPreview" zoomScaleNormal="100" zoomScaleSheetLayoutView="100" workbookViewId="0">
      <selection activeCell="H10" sqref="H10"/>
    </sheetView>
  </sheetViews>
  <sheetFormatPr defaultRowHeight="15.75" x14ac:dyDescent="0.25"/>
  <cols>
    <col min="1" max="1" width="22.5" bestFit="1" customWidth="1"/>
    <col min="2" max="8" width="11.625" customWidth="1"/>
    <col min="9" max="9" width="16.625" customWidth="1"/>
    <col min="10" max="10" width="11.625" customWidth="1"/>
  </cols>
  <sheetData>
    <row r="1" spans="1:10" ht="21" thickBot="1" x14ac:dyDescent="0.3">
      <c r="A1" s="727" t="s">
        <v>168</v>
      </c>
      <c r="B1" s="727"/>
      <c r="C1" s="727"/>
      <c r="D1" s="727"/>
      <c r="E1" s="727"/>
      <c r="F1" s="727"/>
      <c r="G1" s="727"/>
      <c r="H1" s="727"/>
      <c r="I1" s="727"/>
      <c r="J1" s="154"/>
    </row>
    <row r="2" spans="1:10" s="4" customFormat="1" ht="174" customHeight="1" thickBot="1" x14ac:dyDescent="0.3">
      <c r="A2" s="68" t="s">
        <v>169</v>
      </c>
      <c r="B2" s="84" t="s">
        <v>170</v>
      </c>
      <c r="C2" s="84" t="s">
        <v>171</v>
      </c>
      <c r="D2" s="84" t="s">
        <v>172</v>
      </c>
      <c r="E2" s="84" t="s">
        <v>173</v>
      </c>
      <c r="F2" s="84" t="s">
        <v>174</v>
      </c>
      <c r="G2" s="84" t="s">
        <v>175</v>
      </c>
      <c r="H2" s="84" t="s">
        <v>176</v>
      </c>
      <c r="I2" s="85" t="s">
        <v>177</v>
      </c>
      <c r="J2" s="17"/>
    </row>
    <row r="3" spans="1:10" x14ac:dyDescent="0.25">
      <c r="A3" s="91" t="s">
        <v>178</v>
      </c>
      <c r="B3" s="91"/>
      <c r="C3" s="67"/>
      <c r="D3" s="67"/>
      <c r="E3" s="67"/>
      <c r="F3" s="67"/>
      <c r="G3" s="67"/>
      <c r="H3" s="67"/>
      <c r="I3" s="67"/>
      <c r="J3" s="7"/>
    </row>
    <row r="4" spans="1:10" x14ac:dyDescent="0.25">
      <c r="A4" s="13" t="s">
        <v>179</v>
      </c>
      <c r="B4" s="13"/>
      <c r="C4" s="2"/>
      <c r="D4" s="2"/>
      <c r="E4" s="2"/>
      <c r="F4" s="2"/>
      <c r="G4" s="2"/>
      <c r="H4" s="2"/>
      <c r="I4" s="2"/>
      <c r="J4" s="7"/>
    </row>
    <row r="5" spans="1:10" x14ac:dyDescent="0.25">
      <c r="A5" s="13" t="s">
        <v>180</v>
      </c>
      <c r="B5" s="13"/>
      <c r="C5" s="2"/>
      <c r="D5" s="2"/>
      <c r="E5" s="2"/>
      <c r="F5" s="2"/>
      <c r="G5" s="2"/>
      <c r="H5" s="2"/>
      <c r="I5" s="2"/>
      <c r="J5" s="7"/>
    </row>
    <row r="6" spans="1:10" x14ac:dyDescent="0.25">
      <c r="A6" s="121" t="s">
        <v>55</v>
      </c>
      <c r="B6" s="120">
        <f>SUM(B3:B5)</f>
        <v>0</v>
      </c>
      <c r="C6" s="122">
        <f>+IFERROR(($B$3*C3+$B$4*C4+$B$5*C5)/$B$6,0)</f>
        <v>0</v>
      </c>
      <c r="D6" s="122">
        <f>+IFERROR(($B$3*D3+$B$4*D4+$B$5*D5)/$B$6,0)</f>
        <v>0</v>
      </c>
      <c r="E6" s="122">
        <f>+IFERROR(($B$3*E3+$B$4*E4+$B$5*E5)/$B$6,0)</f>
        <v>0</v>
      </c>
      <c r="F6" s="120">
        <f>SUM(F3:F5)</f>
        <v>0</v>
      </c>
      <c r="G6" s="120">
        <f>SUM(G3:G5)</f>
        <v>0</v>
      </c>
      <c r="H6" s="120">
        <f>SUM(H3:H5)</f>
        <v>0</v>
      </c>
      <c r="I6" s="120">
        <f>SUM(I3:I5)</f>
        <v>0</v>
      </c>
      <c r="J6" s="7"/>
    </row>
    <row r="7" spans="1:10" x14ac:dyDescent="0.25">
      <c r="A7" s="7"/>
      <c r="B7" s="7"/>
      <c r="C7" s="7"/>
      <c r="D7" s="7"/>
      <c r="E7" s="7"/>
      <c r="F7" s="7"/>
      <c r="G7" s="7"/>
      <c r="H7" s="7"/>
      <c r="I7" s="7"/>
      <c r="J7" s="7"/>
    </row>
    <row r="8" spans="1:10" s="1" customFormat="1" ht="16.5" customHeight="1" thickBot="1" x14ac:dyDescent="0.3">
      <c r="A8" s="726" t="s">
        <v>181</v>
      </c>
      <c r="B8" s="726"/>
      <c r="C8" s="726"/>
      <c r="D8" s="10"/>
      <c r="H8" s="10"/>
      <c r="I8" s="10"/>
      <c r="J8" s="10"/>
    </row>
    <row r="9" spans="1:10" s="1" customFormat="1" ht="32.25" thickBot="1" x14ac:dyDescent="0.3">
      <c r="A9" s="68" t="s">
        <v>182</v>
      </c>
      <c r="B9" s="84" t="s">
        <v>183</v>
      </c>
      <c r="C9" s="85" t="s">
        <v>184</v>
      </c>
      <c r="D9" s="10"/>
      <c r="H9" s="10"/>
      <c r="I9" s="10"/>
      <c r="J9" s="10"/>
    </row>
    <row r="10" spans="1:10" x14ac:dyDescent="0.25">
      <c r="A10" s="91" t="s">
        <v>185</v>
      </c>
      <c r="B10" s="91"/>
      <c r="C10" s="93"/>
      <c r="D10" s="7"/>
      <c r="H10" s="7"/>
      <c r="I10" s="7"/>
      <c r="J10" s="7"/>
    </row>
    <row r="11" spans="1:10" x14ac:dyDescent="0.25">
      <c r="A11" s="13" t="s">
        <v>186</v>
      </c>
      <c r="B11" s="13"/>
      <c r="C11" s="3"/>
      <c r="D11" s="7"/>
      <c r="H11" s="7"/>
      <c r="I11" s="7"/>
      <c r="J11" s="7"/>
    </row>
    <row r="12" spans="1:10" ht="13.5" customHeight="1" x14ac:dyDescent="0.25">
      <c r="A12" s="120" t="s">
        <v>55</v>
      </c>
      <c r="B12" s="64">
        <f>+B10+B11</f>
        <v>0</v>
      </c>
      <c r="C12" s="64">
        <f>+C10+C11</f>
        <v>0</v>
      </c>
    </row>
    <row r="13" spans="1:10" x14ac:dyDescent="0.25">
      <c r="C13" s="16"/>
    </row>
    <row r="14" spans="1:10" ht="15.75" customHeight="1" x14ac:dyDescent="0.25">
      <c r="A14" s="726" t="s">
        <v>187</v>
      </c>
      <c r="B14" s="726"/>
      <c r="C14" s="726"/>
    </row>
    <row r="15" spans="1:10" x14ac:dyDescent="0.25">
      <c r="A15" s="726"/>
      <c r="B15" s="726"/>
      <c r="C15" s="726"/>
    </row>
    <row r="16" spans="1:10" x14ac:dyDescent="0.25">
      <c r="A16" s="726"/>
      <c r="B16" s="726"/>
      <c r="C16" s="726"/>
    </row>
    <row r="17" spans="1:3" ht="16.5" thickBot="1" x14ac:dyDescent="0.3">
      <c r="A17" s="728"/>
      <c r="B17" s="728"/>
      <c r="C17" s="726"/>
    </row>
    <row r="18" spans="1:3" ht="16.5" thickBot="1" x14ac:dyDescent="0.3">
      <c r="A18" s="68" t="s">
        <v>188</v>
      </c>
      <c r="B18" s="85" t="s">
        <v>189</v>
      </c>
      <c r="C18" s="26"/>
    </row>
    <row r="19" spans="1:3" x14ac:dyDescent="0.25">
      <c r="A19" s="91" t="s">
        <v>190</v>
      </c>
      <c r="B19" s="91"/>
      <c r="C19" s="7"/>
    </row>
    <row r="20" spans="1:3" x14ac:dyDescent="0.25">
      <c r="A20" s="13" t="s">
        <v>191</v>
      </c>
      <c r="B20" s="13"/>
      <c r="C20" s="7"/>
    </row>
    <row r="21" spans="1:3" x14ac:dyDescent="0.25">
      <c r="A21" s="120" t="s">
        <v>55</v>
      </c>
      <c r="B21" s="64">
        <f>+B19+B20</f>
        <v>0</v>
      </c>
      <c r="C21" s="57"/>
    </row>
  </sheetData>
  <mergeCells count="3">
    <mergeCell ref="A8:C8"/>
    <mergeCell ref="A1:I1"/>
    <mergeCell ref="A14:C17"/>
  </mergeCells>
  <phoneticPr fontId="2" type="noConversion"/>
  <pageMargins left="0.75" right="0.75" top="1" bottom="1" header="0.4921259845" footer="0.4921259845"/>
  <pageSetup paperSize="9" scale="89"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BreakPreview" zoomScaleNormal="100" zoomScaleSheetLayoutView="100" workbookViewId="0">
      <selection activeCell="N14" sqref="N14"/>
    </sheetView>
  </sheetViews>
  <sheetFormatPr defaultRowHeight="15.75" x14ac:dyDescent="0.25"/>
  <cols>
    <col min="1" max="1" width="12.125" customWidth="1"/>
    <col min="2" max="2" width="7.875" customWidth="1"/>
    <col min="3" max="3" width="10.625" customWidth="1"/>
    <col min="4" max="4" width="7.875" customWidth="1"/>
    <col min="5" max="5" width="10.375" customWidth="1"/>
    <col min="6" max="6" width="8" customWidth="1"/>
    <col min="7" max="7" width="9.625" customWidth="1"/>
    <col min="8" max="8" width="7.25" customWidth="1"/>
    <col min="9" max="9" width="8.75" customWidth="1"/>
    <col min="10" max="10" width="9.625" customWidth="1"/>
    <col min="11" max="11" width="9" customWidth="1"/>
    <col min="12" max="12" width="8.125" customWidth="1"/>
    <col min="13" max="13" width="9.875" customWidth="1"/>
    <col min="14" max="20" width="10.625" customWidth="1"/>
  </cols>
  <sheetData>
    <row r="1" spans="1:19" ht="31.5" customHeight="1" x14ac:dyDescent="0.25">
      <c r="A1" s="715" t="s">
        <v>192</v>
      </c>
      <c r="B1" s="715"/>
      <c r="C1" s="715"/>
      <c r="D1" s="715"/>
      <c r="E1" s="715"/>
      <c r="F1" s="715"/>
      <c r="G1" s="715"/>
      <c r="H1" s="715"/>
      <c r="I1" s="715"/>
      <c r="J1" s="715"/>
      <c r="K1" s="715"/>
      <c r="L1" s="715"/>
      <c r="M1" s="715"/>
      <c r="N1" s="20"/>
      <c r="O1" s="20"/>
      <c r="P1" s="20"/>
      <c r="Q1" s="20"/>
      <c r="R1" s="20"/>
      <c r="S1" s="20"/>
    </row>
    <row r="2" spans="1:19" ht="16.5" thickBot="1" x14ac:dyDescent="0.3">
      <c r="A2" s="237" t="s">
        <v>193</v>
      </c>
      <c r="B2" s="237"/>
      <c r="C2" s="238"/>
      <c r="D2" s="238"/>
      <c r="E2" s="237"/>
      <c r="F2" s="237"/>
      <c r="G2" s="237"/>
      <c r="H2" s="729"/>
      <c r="I2" s="729"/>
      <c r="J2" s="729"/>
      <c r="K2" s="729"/>
      <c r="L2" s="729"/>
      <c r="M2" s="729"/>
    </row>
    <row r="3" spans="1:19" s="5" customFormat="1" ht="66.75" customHeight="1" thickBot="1" x14ac:dyDescent="0.3">
      <c r="A3" s="239" t="s">
        <v>139</v>
      </c>
      <c r="B3" s="240" t="s">
        <v>55</v>
      </c>
      <c r="C3" s="240" t="s">
        <v>194</v>
      </c>
      <c r="D3" s="240" t="s">
        <v>195</v>
      </c>
      <c r="E3" s="240" t="s">
        <v>196</v>
      </c>
      <c r="F3" s="240" t="s">
        <v>197</v>
      </c>
      <c r="G3" s="241" t="s">
        <v>198</v>
      </c>
      <c r="H3" s="240" t="s">
        <v>57</v>
      </c>
      <c r="I3" s="239" t="s">
        <v>194</v>
      </c>
      <c r="J3" s="240" t="s">
        <v>195</v>
      </c>
      <c r="K3" s="240" t="s">
        <v>196</v>
      </c>
      <c r="L3" s="240" t="s">
        <v>197</v>
      </c>
      <c r="M3" s="241" t="s">
        <v>198</v>
      </c>
    </row>
    <row r="4" spans="1:19" s="5" customFormat="1" x14ac:dyDescent="0.25">
      <c r="A4" s="242"/>
      <c r="B4" s="243">
        <f>SUM(C4:G4)</f>
        <v>0</v>
      </c>
      <c r="C4" s="244"/>
      <c r="D4" s="244"/>
      <c r="E4" s="244"/>
      <c r="F4" s="244"/>
      <c r="G4" s="278"/>
      <c r="H4" s="285">
        <f t="shared" ref="H4:H15" si="0">SUM(I4:M4)</f>
        <v>0</v>
      </c>
      <c r="I4" s="245"/>
      <c r="J4" s="246"/>
      <c r="K4" s="246"/>
      <c r="L4" s="246"/>
      <c r="M4" s="247"/>
    </row>
    <row r="5" spans="1:19" s="5" customFormat="1" x14ac:dyDescent="0.25">
      <c r="A5" s="248"/>
      <c r="B5" s="243">
        <f>SUM(C5:G5)</f>
        <v>0</v>
      </c>
      <c r="C5" s="249"/>
      <c r="D5" s="249"/>
      <c r="E5" s="249"/>
      <c r="F5" s="249"/>
      <c r="G5" s="279"/>
      <c r="H5" s="286">
        <f t="shared" si="0"/>
        <v>0</v>
      </c>
      <c r="I5" s="248"/>
      <c r="J5" s="249"/>
      <c r="K5" s="249"/>
      <c r="L5" s="249"/>
      <c r="M5" s="250"/>
    </row>
    <row r="6" spans="1:19" s="5" customFormat="1" x14ac:dyDescent="0.25">
      <c r="A6" s="248"/>
      <c r="B6" s="243">
        <f t="shared" ref="B6:B14" si="1">SUM(C6:G6)</f>
        <v>0</v>
      </c>
      <c r="C6" s="249"/>
      <c r="D6" s="249"/>
      <c r="E6" s="249"/>
      <c r="F6" s="249"/>
      <c r="G6" s="279"/>
      <c r="H6" s="286">
        <f t="shared" si="0"/>
        <v>0</v>
      </c>
      <c r="I6" s="248"/>
      <c r="J6" s="249"/>
      <c r="K6" s="249"/>
      <c r="L6" s="249"/>
      <c r="M6" s="250"/>
    </row>
    <row r="7" spans="1:19" s="5" customFormat="1" x14ac:dyDescent="0.25">
      <c r="A7" s="248"/>
      <c r="B7" s="243">
        <f t="shared" si="1"/>
        <v>0</v>
      </c>
      <c r="C7" s="249"/>
      <c r="D7" s="249"/>
      <c r="E7" s="249"/>
      <c r="F7" s="249"/>
      <c r="G7" s="279"/>
      <c r="H7" s="286">
        <f t="shared" si="0"/>
        <v>0</v>
      </c>
      <c r="I7" s="248"/>
      <c r="J7" s="249"/>
      <c r="K7" s="249"/>
      <c r="L7" s="249"/>
      <c r="M7" s="250"/>
    </row>
    <row r="8" spans="1:19" s="5" customFormat="1" x14ac:dyDescent="0.25">
      <c r="A8" s="248"/>
      <c r="B8" s="243">
        <f t="shared" si="1"/>
        <v>0</v>
      </c>
      <c r="C8" s="249"/>
      <c r="D8" s="249"/>
      <c r="E8" s="249"/>
      <c r="F8" s="249"/>
      <c r="G8" s="279"/>
      <c r="H8" s="286">
        <f t="shared" si="0"/>
        <v>0</v>
      </c>
      <c r="I8" s="248"/>
      <c r="J8" s="249"/>
      <c r="K8" s="249"/>
      <c r="L8" s="249"/>
      <c r="M8" s="250"/>
    </row>
    <row r="9" spans="1:19" s="5" customFormat="1" x14ac:dyDescent="0.25">
      <c r="A9" s="248"/>
      <c r="B9" s="243">
        <f t="shared" si="1"/>
        <v>0</v>
      </c>
      <c r="C9" s="249"/>
      <c r="D9" s="249"/>
      <c r="E9" s="249"/>
      <c r="F9" s="249"/>
      <c r="G9" s="279"/>
      <c r="H9" s="286">
        <f t="shared" si="0"/>
        <v>0</v>
      </c>
      <c r="I9" s="248"/>
      <c r="J9" s="249"/>
      <c r="K9" s="249"/>
      <c r="L9" s="249"/>
      <c r="M9" s="250"/>
    </row>
    <row r="10" spans="1:19" s="5" customFormat="1" x14ac:dyDescent="0.25">
      <c r="A10" s="248"/>
      <c r="B10" s="243">
        <f t="shared" si="1"/>
        <v>0</v>
      </c>
      <c r="C10" s="249"/>
      <c r="D10" s="249"/>
      <c r="E10" s="249"/>
      <c r="F10" s="249"/>
      <c r="G10" s="279"/>
      <c r="H10" s="286">
        <f t="shared" si="0"/>
        <v>0</v>
      </c>
      <c r="I10" s="248"/>
      <c r="J10" s="249"/>
      <c r="K10" s="249"/>
      <c r="L10" s="249"/>
      <c r="M10" s="250"/>
    </row>
    <row r="11" spans="1:19" s="5" customFormat="1" x14ac:dyDescent="0.25">
      <c r="A11" s="248"/>
      <c r="B11" s="243">
        <f t="shared" si="1"/>
        <v>0</v>
      </c>
      <c r="C11" s="249"/>
      <c r="D11" s="249"/>
      <c r="E11" s="249"/>
      <c r="F11" s="249"/>
      <c r="G11" s="279"/>
      <c r="H11" s="286">
        <f t="shared" si="0"/>
        <v>0</v>
      </c>
      <c r="I11" s="248"/>
      <c r="J11" s="249"/>
      <c r="K11" s="249"/>
      <c r="L11" s="249"/>
      <c r="M11" s="250"/>
    </row>
    <row r="12" spans="1:19" s="5" customFormat="1" x14ac:dyDescent="0.25">
      <c r="A12" s="248"/>
      <c r="B12" s="243">
        <f t="shared" si="1"/>
        <v>0</v>
      </c>
      <c r="C12" s="249"/>
      <c r="D12" s="249"/>
      <c r="E12" s="249"/>
      <c r="F12" s="249"/>
      <c r="G12" s="279"/>
      <c r="H12" s="286">
        <f t="shared" si="0"/>
        <v>0</v>
      </c>
      <c r="I12" s="248"/>
      <c r="J12" s="249"/>
      <c r="K12" s="249"/>
      <c r="L12" s="249"/>
      <c r="M12" s="250"/>
    </row>
    <row r="13" spans="1:19" s="5" customFormat="1" x14ac:dyDescent="0.25">
      <c r="A13" s="248"/>
      <c r="B13" s="243">
        <f t="shared" si="1"/>
        <v>0</v>
      </c>
      <c r="C13" s="249"/>
      <c r="D13" s="249"/>
      <c r="E13" s="249"/>
      <c r="F13" s="249"/>
      <c r="G13" s="279"/>
      <c r="H13" s="286">
        <f t="shared" si="0"/>
        <v>0</v>
      </c>
      <c r="I13" s="248"/>
      <c r="J13" s="249"/>
      <c r="K13" s="249"/>
      <c r="L13" s="249"/>
      <c r="M13" s="250"/>
    </row>
    <row r="14" spans="1:19" s="5" customFormat="1" x14ac:dyDescent="0.25">
      <c r="A14" s="248"/>
      <c r="B14" s="243">
        <f t="shared" si="1"/>
        <v>0</v>
      </c>
      <c r="C14" s="249"/>
      <c r="D14" s="249"/>
      <c r="E14" s="249"/>
      <c r="F14" s="249"/>
      <c r="G14" s="279"/>
      <c r="H14" s="286">
        <f t="shared" si="0"/>
        <v>0</v>
      </c>
      <c r="I14" s="248"/>
      <c r="J14" s="249"/>
      <c r="K14" s="249"/>
      <c r="L14" s="249"/>
      <c r="M14" s="250"/>
    </row>
    <row r="15" spans="1:19" ht="18.75" customHeight="1" x14ac:dyDescent="0.25">
      <c r="A15" s="251" t="s">
        <v>55</v>
      </c>
      <c r="B15" s="243">
        <f t="shared" ref="B15" si="2">SUM(C15:G15)</f>
        <v>0</v>
      </c>
      <c r="C15" s="252">
        <f>SUM(C4:C14)</f>
        <v>0</v>
      </c>
      <c r="D15" s="252">
        <f>SUM(D4:D14)</f>
        <v>0</v>
      </c>
      <c r="E15" s="252">
        <f>SUM(E4:E14)</f>
        <v>0</v>
      </c>
      <c r="F15" s="252">
        <f>SUM(F4:F14)</f>
        <v>0</v>
      </c>
      <c r="G15" s="280">
        <f>SUM(G4:G14)</f>
        <v>0</v>
      </c>
      <c r="H15" s="286">
        <f t="shared" si="0"/>
        <v>0</v>
      </c>
      <c r="I15" s="253">
        <f>SUM(I4:I14)</f>
        <v>0</v>
      </c>
      <c r="J15" s="252">
        <f>SUM(J4:J14)</f>
        <v>0</v>
      </c>
      <c r="K15" s="252">
        <f>SUM(K4:K14)</f>
        <v>0</v>
      </c>
      <c r="L15" s="252">
        <f>SUM(L4:L14)</f>
        <v>0</v>
      </c>
      <c r="M15" s="254">
        <f>SUM(M4:M14)</f>
        <v>0</v>
      </c>
    </row>
    <row r="16" spans="1:19" ht="20.25" customHeight="1" x14ac:dyDescent="0.25">
      <c r="A16" s="251" t="s">
        <v>199</v>
      </c>
      <c r="B16" s="255">
        <v>100</v>
      </c>
      <c r="C16" s="256">
        <f t="shared" ref="C16:H16" si="3">+IFERROR(C15/$B$15,0)*100</f>
        <v>0</v>
      </c>
      <c r="D16" s="256">
        <f t="shared" si="3"/>
        <v>0</v>
      </c>
      <c r="E16" s="256">
        <f t="shared" si="3"/>
        <v>0</v>
      </c>
      <c r="F16" s="256">
        <f t="shared" si="3"/>
        <v>0</v>
      </c>
      <c r="G16" s="281">
        <f t="shared" si="3"/>
        <v>0</v>
      </c>
      <c r="H16" s="277">
        <f t="shared" si="3"/>
        <v>0</v>
      </c>
      <c r="I16" s="257">
        <f>+IFERROR(I15/$H$15,0)*100</f>
        <v>0</v>
      </c>
      <c r="J16" s="256">
        <f t="shared" ref="J16:M16" si="4">+IFERROR(J15/$H$15,0)*100</f>
        <v>0</v>
      </c>
      <c r="K16" s="256">
        <f t="shared" si="4"/>
        <v>0</v>
      </c>
      <c r="L16" s="256">
        <f t="shared" si="4"/>
        <v>0</v>
      </c>
      <c r="M16" s="291">
        <f t="shared" si="4"/>
        <v>0</v>
      </c>
    </row>
    <row r="17" spans="1:13" ht="33.75" customHeight="1" x14ac:dyDescent="0.25">
      <c r="A17" s="258" t="s">
        <v>200</v>
      </c>
      <c r="B17" s="259"/>
      <c r="C17" s="260"/>
      <c r="D17" s="260"/>
      <c r="E17" s="260"/>
      <c r="F17" s="260"/>
      <c r="G17" s="263"/>
      <c r="H17" s="287"/>
      <c r="I17" s="262"/>
      <c r="J17" s="260"/>
      <c r="K17" s="260"/>
      <c r="L17" s="263"/>
      <c r="M17" s="261"/>
    </row>
    <row r="18" spans="1:13" ht="33.75" customHeight="1" x14ac:dyDescent="0.25">
      <c r="A18" s="264" t="s">
        <v>201</v>
      </c>
      <c r="B18" s="265"/>
      <c r="C18" s="265"/>
      <c r="D18" s="265"/>
      <c r="E18" s="265"/>
      <c r="F18" s="265"/>
      <c r="G18" s="282"/>
      <c r="H18" s="288"/>
      <c r="I18" s="267"/>
      <c r="J18" s="265"/>
      <c r="K18" s="265"/>
      <c r="L18" s="265"/>
      <c r="M18" s="266"/>
    </row>
    <row r="19" spans="1:13" ht="32.25" customHeight="1" x14ac:dyDescent="0.25">
      <c r="A19" s="268" t="s">
        <v>202</v>
      </c>
      <c r="B19" s="269">
        <f>+B15-B17</f>
        <v>0</v>
      </c>
      <c r="C19" s="269">
        <f t="shared" ref="C19:M19" si="5">+C15-C17</f>
        <v>0</v>
      </c>
      <c r="D19" s="269">
        <f t="shared" si="5"/>
        <v>0</v>
      </c>
      <c r="E19" s="269">
        <f t="shared" si="5"/>
        <v>0</v>
      </c>
      <c r="F19" s="269">
        <f t="shared" si="5"/>
        <v>0</v>
      </c>
      <c r="G19" s="283">
        <f t="shared" si="5"/>
        <v>0</v>
      </c>
      <c r="H19" s="289">
        <f>+H15-H17</f>
        <v>0</v>
      </c>
      <c r="I19" s="271">
        <f t="shared" si="5"/>
        <v>0</v>
      </c>
      <c r="J19" s="269">
        <f t="shared" si="5"/>
        <v>0</v>
      </c>
      <c r="K19" s="269">
        <f t="shared" si="5"/>
        <v>0</v>
      </c>
      <c r="L19" s="269">
        <f t="shared" si="5"/>
        <v>0</v>
      </c>
      <c r="M19" s="270">
        <f t="shared" si="5"/>
        <v>0</v>
      </c>
    </row>
    <row r="20" spans="1:13" ht="39" customHeight="1" thickBot="1" x14ac:dyDescent="0.3">
      <c r="A20" s="272" t="s">
        <v>203</v>
      </c>
      <c r="B20" s="273">
        <f t="shared" ref="B20:L20" si="6">+B16-B18</f>
        <v>100</v>
      </c>
      <c r="C20" s="273">
        <f>+C16-C18</f>
        <v>0</v>
      </c>
      <c r="D20" s="273">
        <f>+D16-D18</f>
        <v>0</v>
      </c>
      <c r="E20" s="273">
        <f t="shared" si="6"/>
        <v>0</v>
      </c>
      <c r="F20" s="273">
        <f t="shared" si="6"/>
        <v>0</v>
      </c>
      <c r="G20" s="284">
        <f t="shared" si="6"/>
        <v>0</v>
      </c>
      <c r="H20" s="290">
        <f>+H16-H18</f>
        <v>0</v>
      </c>
      <c r="I20" s="275">
        <f t="shared" si="6"/>
        <v>0</v>
      </c>
      <c r="J20" s="273">
        <f t="shared" si="6"/>
        <v>0</v>
      </c>
      <c r="K20" s="273">
        <f t="shared" si="6"/>
        <v>0</v>
      </c>
      <c r="L20" s="273">
        <f t="shared" si="6"/>
        <v>0</v>
      </c>
      <c r="M20" s="274">
        <f>+M16-M18</f>
        <v>0</v>
      </c>
    </row>
    <row r="21" spans="1:13" x14ac:dyDescent="0.25">
      <c r="A21" s="276" t="s">
        <v>204</v>
      </c>
      <c r="B21" s="237"/>
      <c r="C21" s="237"/>
      <c r="D21" s="237"/>
      <c r="E21" s="237"/>
      <c r="F21" s="237"/>
      <c r="G21" s="237"/>
      <c r="H21" s="237"/>
      <c r="I21" s="237"/>
      <c r="J21" s="237"/>
      <c r="K21" s="237"/>
      <c r="L21" s="237"/>
      <c r="M21" s="237"/>
    </row>
    <row r="22" spans="1:13" x14ac:dyDescent="0.25">
      <c r="A22" s="237"/>
      <c r="B22" s="237"/>
      <c r="C22" s="237"/>
      <c r="D22" s="237"/>
      <c r="E22" s="237"/>
      <c r="F22" s="237"/>
      <c r="G22" s="237"/>
      <c r="H22" s="237"/>
      <c r="I22" s="237"/>
      <c r="J22" s="237"/>
      <c r="K22" s="237"/>
      <c r="L22" s="237"/>
      <c r="M22" s="237"/>
    </row>
  </sheetData>
  <mergeCells count="2">
    <mergeCell ref="A1:M1"/>
    <mergeCell ref="H2:M2"/>
  </mergeCells>
  <phoneticPr fontId="2" type="noConversion"/>
  <pageMargins left="0.75" right="0.75" top="0.5" bottom="1" header="0.4921259845" footer="0.4921259845"/>
  <pageSetup paperSize="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100" workbookViewId="0">
      <selection activeCell="M15" sqref="M15"/>
    </sheetView>
  </sheetViews>
  <sheetFormatPr defaultRowHeight="15.75" x14ac:dyDescent="0.25"/>
  <cols>
    <col min="1" max="2" width="12.625" customWidth="1"/>
    <col min="3" max="3" width="11.375" customWidth="1"/>
    <col min="4" max="11" width="12.625" customWidth="1"/>
  </cols>
  <sheetData>
    <row r="1" spans="1:11" ht="40.5" customHeight="1" x14ac:dyDescent="0.25">
      <c r="A1" s="730" t="s">
        <v>205</v>
      </c>
      <c r="B1" s="730"/>
      <c r="C1" s="730"/>
      <c r="D1" s="730"/>
      <c r="E1" s="730"/>
      <c r="F1" s="730"/>
      <c r="G1" s="730"/>
      <c r="H1" s="730"/>
      <c r="I1" s="730"/>
      <c r="J1" s="730"/>
      <c r="K1" s="730"/>
    </row>
    <row r="2" spans="1:11" ht="16.5" thickBot="1" x14ac:dyDescent="0.3">
      <c r="A2" s="46" t="s">
        <v>138</v>
      </c>
      <c r="B2" s="46"/>
      <c r="C2" s="58"/>
      <c r="D2" s="58"/>
      <c r="E2" s="58"/>
      <c r="F2" s="58"/>
      <c r="G2" s="58"/>
      <c r="H2" s="58"/>
      <c r="I2" s="58"/>
      <c r="J2" s="58"/>
      <c r="K2" s="58"/>
    </row>
    <row r="3" spans="1:11" x14ac:dyDescent="0.25">
      <c r="A3" s="744" t="s">
        <v>139</v>
      </c>
      <c r="B3" s="740" t="s">
        <v>206</v>
      </c>
      <c r="C3" s="746" t="s">
        <v>57</v>
      </c>
      <c r="D3" s="735" t="s">
        <v>207</v>
      </c>
      <c r="E3" s="736"/>
      <c r="F3" s="737"/>
      <c r="G3" s="742" t="s">
        <v>208</v>
      </c>
      <c r="H3" s="746" t="s">
        <v>57</v>
      </c>
      <c r="I3" s="735" t="s">
        <v>209</v>
      </c>
      <c r="J3" s="736"/>
      <c r="K3" s="737"/>
    </row>
    <row r="4" spans="1:11" ht="32.25" thickBot="1" x14ac:dyDescent="0.3">
      <c r="A4" s="745"/>
      <c r="B4" s="741"/>
      <c r="C4" s="747"/>
      <c r="D4" s="95" t="s">
        <v>144</v>
      </c>
      <c r="E4" s="95" t="s">
        <v>145</v>
      </c>
      <c r="F4" s="96" t="s">
        <v>146</v>
      </c>
      <c r="G4" s="743"/>
      <c r="H4" s="747"/>
      <c r="I4" s="95" t="s">
        <v>144</v>
      </c>
      <c r="J4" s="95" t="s">
        <v>145</v>
      </c>
      <c r="K4" s="96" t="s">
        <v>146</v>
      </c>
    </row>
    <row r="5" spans="1:11" x14ac:dyDescent="0.25">
      <c r="A5" s="203"/>
      <c r="B5" s="197"/>
      <c r="C5" s="94"/>
      <c r="D5" s="94"/>
      <c r="E5" s="94"/>
      <c r="F5" s="198"/>
      <c r="G5" s="197"/>
      <c r="H5" s="94"/>
      <c r="I5" s="94"/>
      <c r="J5" s="94"/>
      <c r="K5" s="198"/>
    </row>
    <row r="6" spans="1:11" x14ac:dyDescent="0.25">
      <c r="A6" s="204"/>
      <c r="B6" s="199"/>
      <c r="C6" s="59"/>
      <c r="D6" s="59"/>
      <c r="E6" s="59"/>
      <c r="F6" s="200"/>
      <c r="G6" s="199"/>
      <c r="H6" s="59"/>
      <c r="I6" s="59"/>
      <c r="J6" s="59"/>
      <c r="K6" s="200"/>
    </row>
    <row r="7" spans="1:11" x14ac:dyDescent="0.25">
      <c r="A7" s="204"/>
      <c r="B7" s="199"/>
      <c r="C7" s="59"/>
      <c r="D7" s="59"/>
      <c r="E7" s="59"/>
      <c r="F7" s="200"/>
      <c r="G7" s="199"/>
      <c r="H7" s="59"/>
      <c r="I7" s="59"/>
      <c r="J7" s="59"/>
      <c r="K7" s="200"/>
    </row>
    <row r="8" spans="1:11" x14ac:dyDescent="0.25">
      <c r="A8" s="205"/>
      <c r="B8" s="201"/>
      <c r="C8" s="42"/>
      <c r="D8" s="42"/>
      <c r="E8" s="42"/>
      <c r="F8" s="202"/>
      <c r="G8" s="201"/>
      <c r="H8" s="42"/>
      <c r="I8" s="42"/>
      <c r="J8" s="42"/>
      <c r="K8" s="202"/>
    </row>
    <row r="9" spans="1:11" x14ac:dyDescent="0.25">
      <c r="A9" s="205"/>
      <c r="B9" s="201"/>
      <c r="C9" s="42"/>
      <c r="D9" s="42"/>
      <c r="E9" s="42"/>
      <c r="F9" s="202"/>
      <c r="G9" s="201"/>
      <c r="H9" s="42"/>
      <c r="I9" s="42"/>
      <c r="J9" s="42"/>
      <c r="K9" s="202"/>
    </row>
    <row r="10" spans="1:11" ht="16.5" thickBot="1" x14ac:dyDescent="0.3">
      <c r="A10" s="206"/>
      <c r="B10" s="207"/>
      <c r="C10" s="208"/>
      <c r="D10" s="208"/>
      <c r="E10" s="208"/>
      <c r="F10" s="209"/>
      <c r="G10" s="211"/>
      <c r="H10" s="212"/>
      <c r="I10" s="212"/>
      <c r="J10" s="212"/>
      <c r="K10" s="213"/>
    </row>
    <row r="11" spans="1:11" ht="18" customHeight="1" thickBot="1" x14ac:dyDescent="0.3">
      <c r="A11" s="210" t="s">
        <v>55</v>
      </c>
      <c r="B11" s="184">
        <f>SUM(B5:B10)</f>
        <v>0</v>
      </c>
      <c r="C11" s="181">
        <f>SUM(C5:C10)</f>
        <v>0</v>
      </c>
      <c r="D11" s="181">
        <f>SUM(D5:D10)</f>
        <v>0</v>
      </c>
      <c r="E11" s="181">
        <f t="shared" ref="E11:K11" si="0">SUM(E5:E10)</f>
        <v>0</v>
      </c>
      <c r="F11" s="182">
        <f t="shared" si="0"/>
        <v>0</v>
      </c>
      <c r="G11" s="180">
        <f t="shared" ref="G11" si="1">SUM(G5:G10)</f>
        <v>0</v>
      </c>
      <c r="H11" s="181">
        <f t="shared" si="0"/>
        <v>0</v>
      </c>
      <c r="I11" s="181">
        <f t="shared" si="0"/>
        <v>0</v>
      </c>
      <c r="J11" s="181">
        <f t="shared" si="0"/>
        <v>0</v>
      </c>
      <c r="K11" s="182">
        <f t="shared" si="0"/>
        <v>0</v>
      </c>
    </row>
    <row r="12" spans="1:11" x14ac:dyDescent="0.25">
      <c r="A12" s="55"/>
      <c r="B12" s="56"/>
      <c r="C12" s="56"/>
      <c r="D12" s="56"/>
      <c r="E12" s="56"/>
      <c r="F12" s="56"/>
      <c r="G12" s="56"/>
      <c r="H12" s="56"/>
      <c r="I12" s="56"/>
      <c r="J12" s="56"/>
      <c r="K12" s="56"/>
    </row>
    <row r="13" spans="1:11" ht="16.5" thickBot="1" x14ac:dyDescent="0.3">
      <c r="A13" s="236" t="s">
        <v>147</v>
      </c>
      <c r="B13" s="56"/>
      <c r="C13" s="56"/>
      <c r="D13" s="56"/>
      <c r="E13" s="56"/>
      <c r="F13" s="56"/>
      <c r="G13" s="56"/>
      <c r="H13" s="56"/>
      <c r="I13" s="56"/>
      <c r="J13" s="56"/>
      <c r="K13" s="56"/>
    </row>
    <row r="14" spans="1:11" x14ac:dyDescent="0.25">
      <c r="A14" s="731" t="s">
        <v>139</v>
      </c>
      <c r="B14" s="740" t="s">
        <v>206</v>
      </c>
      <c r="C14" s="733" t="s">
        <v>206</v>
      </c>
      <c r="D14" s="735" t="s">
        <v>207</v>
      </c>
      <c r="E14" s="736"/>
      <c r="F14" s="737"/>
      <c r="G14" s="742" t="s">
        <v>208</v>
      </c>
      <c r="H14" s="738" t="s">
        <v>208</v>
      </c>
      <c r="I14" s="735" t="s">
        <v>209</v>
      </c>
      <c r="J14" s="736"/>
      <c r="K14" s="737"/>
    </row>
    <row r="15" spans="1:11" ht="32.25" thickBot="1" x14ac:dyDescent="0.3">
      <c r="A15" s="732"/>
      <c r="B15" s="741"/>
      <c r="C15" s="734"/>
      <c r="D15" s="95" t="s">
        <v>144</v>
      </c>
      <c r="E15" s="95" t="s">
        <v>145</v>
      </c>
      <c r="F15" s="96" t="s">
        <v>146</v>
      </c>
      <c r="G15" s="743"/>
      <c r="H15" s="739"/>
      <c r="I15" s="95" t="s">
        <v>144</v>
      </c>
      <c r="J15" s="95" t="s">
        <v>145</v>
      </c>
      <c r="K15" s="96" t="s">
        <v>146</v>
      </c>
    </row>
    <row r="16" spans="1:11" x14ac:dyDescent="0.25">
      <c r="A16" s="215"/>
      <c r="B16" s="216"/>
      <c r="C16" s="98"/>
      <c r="D16" s="97"/>
      <c r="E16" s="97"/>
      <c r="F16" s="214"/>
      <c r="G16" s="216"/>
      <c r="H16" s="61"/>
      <c r="I16" s="97"/>
      <c r="J16" s="97"/>
      <c r="K16" s="214"/>
    </row>
    <row r="17" spans="1:11" x14ac:dyDescent="0.25">
      <c r="A17" s="215"/>
      <c r="B17" s="216"/>
      <c r="C17" s="98"/>
      <c r="D17" s="97"/>
      <c r="E17" s="97"/>
      <c r="F17" s="214"/>
      <c r="G17" s="216"/>
      <c r="H17" s="61"/>
      <c r="I17" s="97"/>
      <c r="J17" s="97"/>
      <c r="K17" s="214"/>
    </row>
    <row r="18" spans="1:11" x14ac:dyDescent="0.25">
      <c r="A18" s="204"/>
      <c r="B18" s="199"/>
      <c r="C18" s="60"/>
      <c r="D18" s="59"/>
      <c r="E18" s="59"/>
      <c r="F18" s="200"/>
      <c r="G18" s="199"/>
      <c r="H18" s="59"/>
      <c r="I18" s="59"/>
      <c r="J18" s="59"/>
      <c r="K18" s="200"/>
    </row>
    <row r="19" spans="1:11" x14ac:dyDescent="0.25">
      <c r="A19" s="205"/>
      <c r="B19" s="201"/>
      <c r="C19" s="42"/>
      <c r="D19" s="42"/>
      <c r="E19" s="42"/>
      <c r="F19" s="202"/>
      <c r="G19" s="201"/>
      <c r="H19" s="42"/>
      <c r="I19" s="42"/>
      <c r="J19" s="42"/>
      <c r="K19" s="202"/>
    </row>
    <row r="20" spans="1:11" x14ac:dyDescent="0.25">
      <c r="A20" s="205"/>
      <c r="B20" s="201"/>
      <c r="C20" s="42"/>
      <c r="D20" s="42"/>
      <c r="E20" s="42"/>
      <c r="F20" s="202"/>
      <c r="G20" s="201"/>
      <c r="H20" s="42"/>
      <c r="I20" s="42"/>
      <c r="J20" s="42"/>
      <c r="K20" s="202"/>
    </row>
    <row r="21" spans="1:11" ht="16.5" thickBot="1" x14ac:dyDescent="0.3">
      <c r="A21" s="206"/>
      <c r="B21" s="207"/>
      <c r="C21" s="208"/>
      <c r="D21" s="208"/>
      <c r="E21" s="208"/>
      <c r="F21" s="209"/>
      <c r="G21" s="207"/>
      <c r="H21" s="208"/>
      <c r="I21" s="208"/>
      <c r="J21" s="208"/>
      <c r="K21" s="209"/>
    </row>
    <row r="22" spans="1:11" ht="16.5" thickBot="1" x14ac:dyDescent="0.3">
      <c r="A22" s="210" t="s">
        <v>55</v>
      </c>
      <c r="B22" s="184">
        <f>SUM(B16:B21)</f>
        <v>0</v>
      </c>
      <c r="C22" s="181">
        <f>SUM(C16:C21)</f>
        <v>0</v>
      </c>
      <c r="D22" s="181">
        <f t="shared" ref="D22:K22" si="2">SUM(D16:D21)</f>
        <v>0</v>
      </c>
      <c r="E22" s="181">
        <f t="shared" si="2"/>
        <v>0</v>
      </c>
      <c r="F22" s="182">
        <f t="shared" si="2"/>
        <v>0</v>
      </c>
      <c r="G22" s="184">
        <f t="shared" ref="G22" si="3">SUM(G16:G21)</f>
        <v>0</v>
      </c>
      <c r="H22" s="181">
        <f t="shared" si="2"/>
        <v>0</v>
      </c>
      <c r="I22" s="181">
        <f t="shared" si="2"/>
        <v>0</v>
      </c>
      <c r="J22" s="181">
        <f t="shared" si="2"/>
        <v>0</v>
      </c>
      <c r="K22" s="182">
        <f t="shared" si="2"/>
        <v>0</v>
      </c>
    </row>
    <row r="23" spans="1:11" ht="16.5" thickBot="1" x14ac:dyDescent="0.3">
      <c r="A23" s="56"/>
      <c r="B23" s="55"/>
      <c r="C23" s="55"/>
      <c r="D23" s="55"/>
      <c r="E23" s="55"/>
      <c r="F23" s="55"/>
      <c r="G23" s="55"/>
      <c r="H23" s="55"/>
      <c r="I23" s="55"/>
      <c r="J23" s="55"/>
      <c r="K23" s="55"/>
    </row>
    <row r="24" spans="1:11" ht="18.75" customHeight="1" x14ac:dyDescent="0.25">
      <c r="A24" s="217" t="s">
        <v>210</v>
      </c>
      <c r="B24" s="195">
        <f t="shared" ref="B24" si="4">+B11-B22</f>
        <v>0</v>
      </c>
      <c r="C24" s="185">
        <f t="shared" ref="C24:K24" si="5">+C11-C22</f>
        <v>0</v>
      </c>
      <c r="D24" s="185">
        <f t="shared" si="5"/>
        <v>0</v>
      </c>
      <c r="E24" s="185">
        <f t="shared" si="5"/>
        <v>0</v>
      </c>
      <c r="F24" s="186">
        <f t="shared" si="5"/>
        <v>0</v>
      </c>
      <c r="G24" s="195">
        <f t="shared" ref="G24" si="6">+G11-G22</f>
        <v>0</v>
      </c>
      <c r="H24" s="185">
        <f t="shared" si="5"/>
        <v>0</v>
      </c>
      <c r="I24" s="185">
        <f t="shared" si="5"/>
        <v>0</v>
      </c>
      <c r="J24" s="185">
        <f t="shared" si="5"/>
        <v>0</v>
      </c>
      <c r="K24" s="186">
        <f t="shared" si="5"/>
        <v>0</v>
      </c>
    </row>
    <row r="25" spans="1:11" ht="20.25" customHeight="1" thickBot="1" x14ac:dyDescent="0.3">
      <c r="A25" s="218" t="s">
        <v>211</v>
      </c>
      <c r="B25" s="196">
        <f t="shared" ref="B25" si="7">+IFERROR(B24/B22,0)*100</f>
        <v>0</v>
      </c>
      <c r="C25" s="187">
        <f t="shared" ref="C25:K25" si="8">+IFERROR(C24/C22,0)*100</f>
        <v>0</v>
      </c>
      <c r="D25" s="187">
        <f t="shared" si="8"/>
        <v>0</v>
      </c>
      <c r="E25" s="187">
        <f t="shared" si="8"/>
        <v>0</v>
      </c>
      <c r="F25" s="188">
        <f t="shared" si="8"/>
        <v>0</v>
      </c>
      <c r="G25" s="196">
        <f t="shared" ref="G25" si="9">+IFERROR(G24/G22,0)*100</f>
        <v>0</v>
      </c>
      <c r="H25" s="187">
        <f t="shared" si="8"/>
        <v>0</v>
      </c>
      <c r="I25" s="187">
        <f t="shared" si="8"/>
        <v>0</v>
      </c>
      <c r="J25" s="187">
        <f t="shared" si="8"/>
        <v>0</v>
      </c>
      <c r="K25" s="188">
        <f t="shared" si="8"/>
        <v>0</v>
      </c>
    </row>
    <row r="26" spans="1:11" x14ac:dyDescent="0.25">
      <c r="J26" s="16"/>
      <c r="K26" s="16"/>
    </row>
  </sheetData>
  <mergeCells count="15">
    <mergeCell ref="A1:K1"/>
    <mergeCell ref="A14:A15"/>
    <mergeCell ref="C14:C15"/>
    <mergeCell ref="D14:F14"/>
    <mergeCell ref="H14:H15"/>
    <mergeCell ref="I14:K14"/>
    <mergeCell ref="B14:B15"/>
    <mergeCell ref="G14:G15"/>
    <mergeCell ref="I3:K3"/>
    <mergeCell ref="A3:A4"/>
    <mergeCell ref="C3:C4"/>
    <mergeCell ref="D3:F3"/>
    <mergeCell ref="H3:H4"/>
    <mergeCell ref="B3:B4"/>
    <mergeCell ref="G3:G4"/>
  </mergeCells>
  <phoneticPr fontId="2" type="noConversion"/>
  <pageMargins left="0.74803149606299213" right="0.74803149606299213" top="0.98425196850393704" bottom="0.98425196850393704" header="0.51181102362204722" footer="0.51181102362204722"/>
  <pageSetup paperSize="9" scale="8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BreakPreview" zoomScaleNormal="100" zoomScaleSheetLayoutView="100" workbookViewId="0">
      <selection activeCell="N8" sqref="N8"/>
    </sheetView>
  </sheetViews>
  <sheetFormatPr defaultRowHeight="15.75" x14ac:dyDescent="0.25"/>
  <cols>
    <col min="1" max="1" width="12.625" customWidth="1"/>
    <col min="2" max="2" width="12.375" customWidth="1"/>
    <col min="3" max="3" width="10" customWidth="1"/>
    <col min="4" max="4" width="9.875" customWidth="1"/>
    <col min="5" max="5" width="8.5" customWidth="1"/>
    <col min="6" max="6" width="13" customWidth="1"/>
    <col min="7" max="7" width="9.875" customWidth="1"/>
    <col min="8" max="8" width="10.5" customWidth="1"/>
    <col min="9" max="9" width="9.75" customWidth="1"/>
    <col min="10" max="10" width="13.5" customWidth="1"/>
    <col min="11" max="11" width="11.375" customWidth="1"/>
  </cols>
  <sheetData>
    <row r="1" spans="1:12" ht="45" customHeight="1" x14ac:dyDescent="0.25">
      <c r="A1" s="695" t="s">
        <v>212</v>
      </c>
      <c r="B1" s="695"/>
      <c r="C1" s="695"/>
      <c r="D1" s="695"/>
      <c r="E1" s="695"/>
      <c r="F1" s="695"/>
      <c r="G1" s="695"/>
      <c r="H1" s="695"/>
      <c r="I1" s="695"/>
      <c r="J1" s="695"/>
      <c r="K1" s="695"/>
    </row>
    <row r="2" spans="1:12" ht="107.25" customHeight="1" x14ac:dyDescent="0.25">
      <c r="A2" s="37" t="s">
        <v>213</v>
      </c>
      <c r="B2" s="37" t="s">
        <v>214</v>
      </c>
      <c r="C2" s="37" t="s">
        <v>215</v>
      </c>
      <c r="D2" s="37" t="s">
        <v>216</v>
      </c>
      <c r="E2" s="37" t="s">
        <v>215</v>
      </c>
      <c r="F2" s="37" t="s">
        <v>217</v>
      </c>
      <c r="G2" s="37" t="s">
        <v>57</v>
      </c>
      <c r="H2" s="37" t="s">
        <v>218</v>
      </c>
      <c r="I2" s="37" t="s">
        <v>57</v>
      </c>
      <c r="J2" s="37" t="s">
        <v>219</v>
      </c>
      <c r="K2" s="37" t="s">
        <v>57</v>
      </c>
      <c r="L2" s="1"/>
    </row>
    <row r="3" spans="1:12" ht="21" customHeight="1" x14ac:dyDescent="0.25">
      <c r="A3" s="43" t="s">
        <v>220</v>
      </c>
      <c r="B3" s="2"/>
      <c r="C3" s="2"/>
      <c r="D3" s="2"/>
      <c r="E3" s="2"/>
      <c r="F3" s="2"/>
      <c r="G3" s="2"/>
      <c r="H3" s="2"/>
      <c r="I3" s="2"/>
      <c r="J3" s="2"/>
      <c r="K3" s="2"/>
    </row>
    <row r="4" spans="1:12" ht="24.75" customHeight="1" x14ac:dyDescent="0.25">
      <c r="A4" s="43" t="s">
        <v>221</v>
      </c>
      <c r="B4" s="2"/>
      <c r="C4" s="2"/>
      <c r="D4" s="2"/>
      <c r="E4" s="2"/>
      <c r="F4" s="2"/>
      <c r="G4" s="2"/>
      <c r="H4" s="2"/>
      <c r="I4" s="2"/>
      <c r="J4" s="2"/>
      <c r="K4" s="2"/>
    </row>
    <row r="5" spans="1:12" ht="19.5" customHeight="1" x14ac:dyDescent="0.25">
      <c r="A5" s="43" t="s">
        <v>222</v>
      </c>
      <c r="B5" s="2"/>
      <c r="C5" s="2"/>
      <c r="D5" s="2"/>
      <c r="E5" s="2"/>
      <c r="F5" s="2"/>
      <c r="G5" s="2"/>
      <c r="H5" s="2"/>
      <c r="I5" s="2"/>
      <c r="J5" s="2"/>
      <c r="K5" s="2"/>
    </row>
    <row r="6" spans="1:12" ht="21" customHeight="1" x14ac:dyDescent="0.25">
      <c r="A6" s="43" t="s">
        <v>223</v>
      </c>
      <c r="B6" s="2"/>
      <c r="C6" s="2"/>
      <c r="D6" s="2"/>
      <c r="E6" s="2"/>
      <c r="F6" s="2"/>
      <c r="G6" s="2"/>
      <c r="H6" s="2"/>
      <c r="I6" s="2"/>
      <c r="J6" s="2"/>
      <c r="K6" s="2"/>
    </row>
    <row r="7" spans="1:12" ht="18.75" customHeight="1" x14ac:dyDescent="0.25">
      <c r="A7" s="107" t="s">
        <v>55</v>
      </c>
      <c r="B7" s="48">
        <f>SUM(B3:B6)</f>
        <v>0</v>
      </c>
      <c r="C7" s="48">
        <f t="shared" ref="C7:E7" si="0">SUM(C3:C6)</f>
        <v>0</v>
      </c>
      <c r="D7" s="48">
        <f t="shared" si="0"/>
        <v>0</v>
      </c>
      <c r="E7" s="48">
        <f t="shared" si="0"/>
        <v>0</v>
      </c>
      <c r="F7" s="48">
        <f>SUM(F3:F6)</f>
        <v>0</v>
      </c>
      <c r="G7" s="48"/>
      <c r="H7" s="48">
        <f>SUM(H3:H6)</f>
        <v>0</v>
      </c>
      <c r="I7" s="48"/>
      <c r="J7" s="48"/>
      <c r="K7" s="48">
        <f>SUM(K3:K6)</f>
        <v>0</v>
      </c>
    </row>
    <row r="8" spans="1:12" x14ac:dyDescent="0.25">
      <c r="H8" s="16"/>
      <c r="I8" s="16"/>
      <c r="J8" s="16"/>
      <c r="K8" s="16"/>
    </row>
    <row r="9" spans="1:12" x14ac:dyDescent="0.25">
      <c r="A9" s="16"/>
    </row>
  </sheetData>
  <mergeCells count="1">
    <mergeCell ref="A1:K1"/>
  </mergeCells>
  <phoneticPr fontId="2" type="noConversion"/>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9"/>
  <sheetViews>
    <sheetView view="pageBreakPreview" zoomScaleNormal="100" zoomScaleSheetLayoutView="100" workbookViewId="0">
      <selection activeCell="D20" sqref="D20"/>
    </sheetView>
  </sheetViews>
  <sheetFormatPr defaultRowHeight="15.75" x14ac:dyDescent="0.25"/>
  <cols>
    <col min="1" max="2" width="10.625" customWidth="1"/>
    <col min="3" max="3" width="12" customWidth="1"/>
    <col min="4" max="11" width="10.625" customWidth="1"/>
  </cols>
  <sheetData>
    <row r="1" spans="1:11" ht="32.25" customHeight="1" x14ac:dyDescent="0.25">
      <c r="A1" s="748" t="s">
        <v>273</v>
      </c>
      <c r="B1" s="749"/>
      <c r="C1" s="749"/>
      <c r="D1" s="749"/>
      <c r="E1" s="749"/>
      <c r="F1" s="749"/>
      <c r="G1" s="749"/>
      <c r="H1" s="749"/>
      <c r="I1" s="749"/>
      <c r="J1" s="749"/>
      <c r="K1" s="749"/>
    </row>
    <row r="2" spans="1:11" ht="17.25" customHeight="1" thickBot="1" x14ac:dyDescent="0.3">
      <c r="A2" s="63" t="s">
        <v>275</v>
      </c>
      <c r="B2" s="62"/>
      <c r="C2" s="62"/>
      <c r="D2" s="62"/>
      <c r="E2" s="62"/>
      <c r="F2" s="62"/>
      <c r="G2" s="62"/>
      <c r="H2" s="62"/>
      <c r="I2" s="62"/>
      <c r="J2" s="62"/>
      <c r="K2" s="62"/>
    </row>
    <row r="3" spans="1:11" ht="81.75" customHeight="1" thickBot="1" x14ac:dyDescent="0.3">
      <c r="A3" s="102" t="s">
        <v>224</v>
      </c>
      <c r="B3" s="103" t="s">
        <v>225</v>
      </c>
      <c r="C3" s="103" t="s">
        <v>226</v>
      </c>
      <c r="D3" s="104" t="s">
        <v>227</v>
      </c>
      <c r="E3" s="103" t="s">
        <v>228</v>
      </c>
      <c r="F3" s="103" t="s">
        <v>229</v>
      </c>
      <c r="G3" s="103" t="s">
        <v>230</v>
      </c>
      <c r="H3" s="103" t="s">
        <v>231</v>
      </c>
      <c r="I3" s="103" t="s">
        <v>232</v>
      </c>
      <c r="J3" s="105" t="s">
        <v>180</v>
      </c>
      <c r="K3" s="106" t="s">
        <v>55</v>
      </c>
    </row>
    <row r="4" spans="1:11" x14ac:dyDescent="0.25">
      <c r="A4" s="621" t="s">
        <v>3642</v>
      </c>
      <c r="B4" s="622">
        <v>1</v>
      </c>
      <c r="C4" s="622">
        <v>9</v>
      </c>
      <c r="D4" s="622">
        <v>9</v>
      </c>
      <c r="E4" s="622">
        <v>2</v>
      </c>
      <c r="F4" s="622">
        <v>6</v>
      </c>
      <c r="G4" s="622">
        <v>0</v>
      </c>
      <c r="H4" s="622">
        <v>13</v>
      </c>
      <c r="I4" s="622">
        <v>0</v>
      </c>
      <c r="J4" s="622">
        <v>230</v>
      </c>
      <c r="K4" s="621">
        <f t="shared" ref="K4:K11" si="0">SUM(B4:J4)</f>
        <v>270</v>
      </c>
    </row>
    <row r="5" spans="1:11" x14ac:dyDescent="0.25">
      <c r="A5" s="623" t="s">
        <v>2190</v>
      </c>
      <c r="B5" s="622">
        <v>1</v>
      </c>
      <c r="C5" s="622">
        <v>8</v>
      </c>
      <c r="D5" s="622">
        <v>12</v>
      </c>
      <c r="E5" s="622">
        <v>83</v>
      </c>
      <c r="F5" s="622">
        <v>0</v>
      </c>
      <c r="G5" s="622">
        <v>0</v>
      </c>
      <c r="H5" s="622">
        <v>25</v>
      </c>
      <c r="I5" s="622">
        <v>0</v>
      </c>
      <c r="J5" s="622">
        <v>415</v>
      </c>
      <c r="K5" s="621">
        <f t="shared" si="0"/>
        <v>544</v>
      </c>
    </row>
    <row r="6" spans="1:11" x14ac:dyDescent="0.25">
      <c r="A6" s="623" t="s">
        <v>4733</v>
      </c>
      <c r="B6" s="622">
        <v>0</v>
      </c>
      <c r="C6" s="622">
        <v>8</v>
      </c>
      <c r="D6" s="622">
        <v>0</v>
      </c>
      <c r="E6" s="622">
        <v>13</v>
      </c>
      <c r="F6" s="622">
        <v>0</v>
      </c>
      <c r="G6" s="622">
        <v>0</v>
      </c>
      <c r="H6" s="622">
        <v>5</v>
      </c>
      <c r="I6" s="622">
        <v>0</v>
      </c>
      <c r="J6" s="622">
        <v>53</v>
      </c>
      <c r="K6" s="621">
        <f t="shared" si="0"/>
        <v>79</v>
      </c>
    </row>
    <row r="7" spans="1:11" x14ac:dyDescent="0.25">
      <c r="A7" s="623" t="s">
        <v>2464</v>
      </c>
      <c r="B7" s="622">
        <v>1</v>
      </c>
      <c r="C7" s="622">
        <v>13</v>
      </c>
      <c r="D7" s="622">
        <v>9</v>
      </c>
      <c r="E7" s="622">
        <v>198</v>
      </c>
      <c r="F7" s="622">
        <v>6</v>
      </c>
      <c r="G7" s="622">
        <v>0</v>
      </c>
      <c r="H7" s="622">
        <v>47</v>
      </c>
      <c r="I7" s="622">
        <v>0</v>
      </c>
      <c r="J7" s="622">
        <v>610</v>
      </c>
      <c r="K7" s="621">
        <f t="shared" si="0"/>
        <v>884</v>
      </c>
    </row>
    <row r="8" spans="1:11" x14ac:dyDescent="0.25">
      <c r="A8" s="623" t="s">
        <v>3818</v>
      </c>
      <c r="B8" s="622">
        <v>4</v>
      </c>
      <c r="C8" s="622">
        <v>8</v>
      </c>
      <c r="D8" s="622">
        <v>5</v>
      </c>
      <c r="E8" s="622">
        <v>74</v>
      </c>
      <c r="F8" s="622">
        <v>0</v>
      </c>
      <c r="G8" s="622">
        <v>0</v>
      </c>
      <c r="H8" s="622">
        <v>27</v>
      </c>
      <c r="I8" s="622">
        <v>0</v>
      </c>
      <c r="J8" s="622">
        <v>298</v>
      </c>
      <c r="K8" s="621">
        <f t="shared" si="0"/>
        <v>416</v>
      </c>
    </row>
    <row r="9" spans="1:11" x14ac:dyDescent="0.25">
      <c r="A9" s="623" t="s">
        <v>4946</v>
      </c>
      <c r="B9" s="624">
        <v>1</v>
      </c>
      <c r="C9" s="624">
        <v>6</v>
      </c>
      <c r="D9" s="624">
        <v>2</v>
      </c>
      <c r="E9" s="624">
        <v>15</v>
      </c>
      <c r="F9" s="624">
        <v>2</v>
      </c>
      <c r="G9" s="624">
        <v>0</v>
      </c>
      <c r="H9" s="624">
        <v>22</v>
      </c>
      <c r="I9" s="624">
        <v>0</v>
      </c>
      <c r="J9" s="624">
        <v>196</v>
      </c>
      <c r="K9" s="623">
        <f t="shared" si="0"/>
        <v>244</v>
      </c>
    </row>
    <row r="10" spans="1:11" x14ac:dyDescent="0.25">
      <c r="A10" s="623" t="s">
        <v>4947</v>
      </c>
      <c r="B10" s="624">
        <v>9</v>
      </c>
      <c r="C10" s="624">
        <v>25</v>
      </c>
      <c r="D10" s="624">
        <v>21</v>
      </c>
      <c r="E10" s="624">
        <v>109</v>
      </c>
      <c r="F10" s="624">
        <v>2</v>
      </c>
      <c r="G10" s="624">
        <v>0</v>
      </c>
      <c r="H10" s="624">
        <v>56</v>
      </c>
      <c r="I10" s="624">
        <v>0</v>
      </c>
      <c r="J10" s="624">
        <v>636</v>
      </c>
      <c r="K10" s="623">
        <f t="shared" si="0"/>
        <v>858</v>
      </c>
    </row>
    <row r="11" spans="1:11" ht="15.6" customHeight="1" x14ac:dyDescent="0.25">
      <c r="A11" s="623" t="s">
        <v>4873</v>
      </c>
      <c r="B11" s="624">
        <v>4</v>
      </c>
      <c r="C11" s="624">
        <v>3</v>
      </c>
      <c r="D11" s="624">
        <v>0</v>
      </c>
      <c r="E11" s="624">
        <v>8</v>
      </c>
      <c r="F11" s="624">
        <v>0</v>
      </c>
      <c r="G11" s="624">
        <v>0</v>
      </c>
      <c r="H11" s="624">
        <v>2</v>
      </c>
      <c r="I11" s="624">
        <v>1</v>
      </c>
      <c r="J11" s="624">
        <v>57</v>
      </c>
      <c r="K11" s="623">
        <f t="shared" si="0"/>
        <v>75</v>
      </c>
    </row>
    <row r="12" spans="1:11" x14ac:dyDescent="0.25">
      <c r="A12" s="623" t="s">
        <v>4948</v>
      </c>
      <c r="B12" s="624">
        <v>0</v>
      </c>
      <c r="C12" s="624">
        <v>0</v>
      </c>
      <c r="D12" s="624">
        <v>0</v>
      </c>
      <c r="E12" s="624">
        <v>0</v>
      </c>
      <c r="F12" s="624">
        <v>0</v>
      </c>
      <c r="G12" s="624">
        <v>0</v>
      </c>
      <c r="H12" s="624">
        <v>0</v>
      </c>
      <c r="I12" s="624">
        <v>0</v>
      </c>
      <c r="J12" s="624">
        <v>0</v>
      </c>
      <c r="K12" s="623">
        <v>0</v>
      </c>
    </row>
    <row r="13" spans="1:11" x14ac:dyDescent="0.25">
      <c r="A13" s="64" t="s">
        <v>55</v>
      </c>
      <c r="B13" s="64">
        <f t="shared" ref="B13:K13" si="1">SUM(B4:B12)</f>
        <v>21</v>
      </c>
      <c r="C13" s="64">
        <f t="shared" si="1"/>
        <v>80</v>
      </c>
      <c r="D13" s="64">
        <f t="shared" si="1"/>
        <v>58</v>
      </c>
      <c r="E13" s="64">
        <f t="shared" si="1"/>
        <v>502</v>
      </c>
      <c r="F13" s="64">
        <f t="shared" si="1"/>
        <v>16</v>
      </c>
      <c r="G13" s="64">
        <f t="shared" si="1"/>
        <v>0</v>
      </c>
      <c r="H13" s="64">
        <f t="shared" si="1"/>
        <v>197</v>
      </c>
      <c r="I13" s="64">
        <f t="shared" si="1"/>
        <v>1</v>
      </c>
      <c r="J13" s="64">
        <f t="shared" si="1"/>
        <v>2495</v>
      </c>
      <c r="K13" s="64">
        <f t="shared" si="1"/>
        <v>3370</v>
      </c>
    </row>
    <row r="14" spans="1:11" x14ac:dyDescent="0.25">
      <c r="A14" s="57"/>
      <c r="B14" s="57"/>
      <c r="C14" s="57"/>
      <c r="D14" s="57"/>
      <c r="E14" s="57"/>
      <c r="F14" s="57"/>
      <c r="G14" s="57"/>
      <c r="H14" s="57"/>
      <c r="I14" s="57"/>
      <c r="J14" s="57"/>
      <c r="K14" s="57"/>
    </row>
    <row r="15" spans="1:11" ht="16.5" thickBot="1" x14ac:dyDescent="0.3">
      <c r="A15" s="63" t="s">
        <v>276</v>
      </c>
      <c r="B15" s="57"/>
      <c r="C15" s="57"/>
      <c r="D15" s="57"/>
      <c r="E15" s="57"/>
      <c r="F15" s="57"/>
      <c r="G15" s="57"/>
      <c r="H15" s="57"/>
      <c r="I15" s="57"/>
      <c r="J15" s="57"/>
      <c r="K15" s="57"/>
    </row>
    <row r="16" spans="1:11" ht="79.5" thickBot="1" x14ac:dyDescent="0.3">
      <c r="A16" s="102" t="s">
        <v>224</v>
      </c>
      <c r="B16" s="71" t="s">
        <v>225</v>
      </c>
      <c r="C16" s="71" t="s">
        <v>226</v>
      </c>
      <c r="D16" s="105" t="s">
        <v>227</v>
      </c>
      <c r="E16" s="71" t="s">
        <v>228</v>
      </c>
      <c r="F16" s="71" t="s">
        <v>229</v>
      </c>
      <c r="G16" s="71" t="s">
        <v>230</v>
      </c>
      <c r="H16" s="71" t="s">
        <v>231</v>
      </c>
      <c r="I16" s="71" t="s">
        <v>232</v>
      </c>
      <c r="J16" s="105" t="s">
        <v>180</v>
      </c>
      <c r="K16" s="106" t="s">
        <v>55</v>
      </c>
    </row>
    <row r="17" spans="1:11" x14ac:dyDescent="0.25">
      <c r="A17" s="621" t="s">
        <v>3642</v>
      </c>
      <c r="B17" s="622">
        <v>1</v>
      </c>
      <c r="C17" s="622">
        <v>6</v>
      </c>
      <c r="D17" s="622">
        <v>5</v>
      </c>
      <c r="E17" s="622">
        <v>2</v>
      </c>
      <c r="F17" s="622">
        <v>3</v>
      </c>
      <c r="G17" s="622">
        <v>0</v>
      </c>
      <c r="H17" s="622">
        <v>18</v>
      </c>
      <c r="I17" s="622">
        <v>0</v>
      </c>
      <c r="J17" s="622">
        <v>218</v>
      </c>
      <c r="K17" s="622">
        <f t="shared" ref="K17:K25" si="2">SUM(B17:J17)</f>
        <v>253</v>
      </c>
    </row>
    <row r="18" spans="1:11" x14ac:dyDescent="0.25">
      <c r="A18" s="623" t="s">
        <v>2190</v>
      </c>
      <c r="B18" s="624">
        <v>1</v>
      </c>
      <c r="C18" s="624">
        <v>8</v>
      </c>
      <c r="D18" s="624">
        <v>6</v>
      </c>
      <c r="E18" s="624">
        <v>117</v>
      </c>
      <c r="F18" s="624">
        <v>2</v>
      </c>
      <c r="G18" s="624">
        <v>0</v>
      </c>
      <c r="H18" s="624">
        <v>28</v>
      </c>
      <c r="I18" s="624">
        <v>0</v>
      </c>
      <c r="J18" s="624">
        <v>339</v>
      </c>
      <c r="K18" s="624">
        <f t="shared" si="2"/>
        <v>501</v>
      </c>
    </row>
    <row r="19" spans="1:11" x14ac:dyDescent="0.25">
      <c r="A19" s="623" t="s">
        <v>4733</v>
      </c>
      <c r="B19" s="624">
        <v>0</v>
      </c>
      <c r="C19" s="624">
        <v>2</v>
      </c>
      <c r="D19" s="624">
        <v>0</v>
      </c>
      <c r="E19" s="624">
        <v>11</v>
      </c>
      <c r="F19" s="624">
        <v>0</v>
      </c>
      <c r="G19" s="624">
        <v>0</v>
      </c>
      <c r="H19" s="624">
        <v>7</v>
      </c>
      <c r="I19" s="624">
        <v>0</v>
      </c>
      <c r="J19" s="624">
        <v>25</v>
      </c>
      <c r="K19" s="624">
        <f t="shared" si="2"/>
        <v>45</v>
      </c>
    </row>
    <row r="20" spans="1:11" x14ac:dyDescent="0.25">
      <c r="A20" s="623" t="s">
        <v>2464</v>
      </c>
      <c r="B20" s="624">
        <v>3</v>
      </c>
      <c r="C20" s="624">
        <v>23</v>
      </c>
      <c r="D20" s="624">
        <v>8</v>
      </c>
      <c r="E20" s="624">
        <v>214</v>
      </c>
      <c r="F20" s="624">
        <v>4</v>
      </c>
      <c r="G20" s="624">
        <v>0</v>
      </c>
      <c r="H20" s="624">
        <v>39</v>
      </c>
      <c r="I20" s="624">
        <v>0</v>
      </c>
      <c r="J20" s="624">
        <v>540</v>
      </c>
      <c r="K20" s="624">
        <f t="shared" si="2"/>
        <v>831</v>
      </c>
    </row>
    <row r="21" spans="1:11" ht="15.95" customHeight="1" x14ac:dyDescent="0.25">
      <c r="A21" s="623" t="s">
        <v>3818</v>
      </c>
      <c r="B21" s="624">
        <v>4</v>
      </c>
      <c r="C21" s="624">
        <v>16</v>
      </c>
      <c r="D21" s="624">
        <v>3</v>
      </c>
      <c r="E21" s="624">
        <v>89</v>
      </c>
      <c r="F21" s="624">
        <v>1</v>
      </c>
      <c r="G21" s="624">
        <v>0</v>
      </c>
      <c r="H21" s="624">
        <v>36</v>
      </c>
      <c r="I21" s="624">
        <v>0</v>
      </c>
      <c r="J21" s="624">
        <v>268</v>
      </c>
      <c r="K21" s="624">
        <f t="shared" si="2"/>
        <v>417</v>
      </c>
    </row>
    <row r="22" spans="1:11" ht="17.25" customHeight="1" x14ac:dyDescent="0.25">
      <c r="A22" s="623" t="s">
        <v>4946</v>
      </c>
      <c r="B22" s="624">
        <v>5</v>
      </c>
      <c r="C22" s="624">
        <v>20</v>
      </c>
      <c r="D22" s="624">
        <v>1</v>
      </c>
      <c r="E22" s="624">
        <v>20</v>
      </c>
      <c r="F22" s="624">
        <v>0</v>
      </c>
      <c r="G22" s="624">
        <v>0</v>
      </c>
      <c r="H22" s="624">
        <v>29</v>
      </c>
      <c r="I22" s="624">
        <v>0</v>
      </c>
      <c r="J22" s="624">
        <v>188</v>
      </c>
      <c r="K22" s="624">
        <f t="shared" si="2"/>
        <v>263</v>
      </c>
    </row>
    <row r="23" spans="1:11" ht="18" customHeight="1" x14ac:dyDescent="0.25">
      <c r="A23" s="623" t="s">
        <v>4947</v>
      </c>
      <c r="B23" s="624">
        <v>8</v>
      </c>
      <c r="C23" s="624">
        <v>38</v>
      </c>
      <c r="D23" s="624">
        <v>16</v>
      </c>
      <c r="E23" s="624">
        <v>95</v>
      </c>
      <c r="F23" s="624">
        <v>0</v>
      </c>
      <c r="G23" s="624">
        <v>0</v>
      </c>
      <c r="H23" s="624">
        <v>70</v>
      </c>
      <c r="I23" s="624">
        <v>0</v>
      </c>
      <c r="J23" s="624">
        <v>669</v>
      </c>
      <c r="K23" s="624">
        <f t="shared" si="2"/>
        <v>896</v>
      </c>
    </row>
    <row r="24" spans="1:11" x14ac:dyDescent="0.25">
      <c r="A24" s="623" t="s">
        <v>4873</v>
      </c>
      <c r="B24" s="624">
        <v>0</v>
      </c>
      <c r="C24" s="624">
        <v>7</v>
      </c>
      <c r="D24" s="624">
        <v>1</v>
      </c>
      <c r="E24" s="624">
        <v>14</v>
      </c>
      <c r="F24" s="624">
        <v>1</v>
      </c>
      <c r="G24" s="624">
        <v>0</v>
      </c>
      <c r="H24" s="624">
        <v>4</v>
      </c>
      <c r="I24" s="624">
        <v>0</v>
      </c>
      <c r="J24" s="624">
        <v>62</v>
      </c>
      <c r="K24" s="624">
        <f t="shared" si="2"/>
        <v>89</v>
      </c>
    </row>
    <row r="25" spans="1:11" x14ac:dyDescent="0.25">
      <c r="A25" s="623" t="s">
        <v>4948</v>
      </c>
      <c r="B25" s="624">
        <v>0</v>
      </c>
      <c r="C25" s="624">
        <v>0</v>
      </c>
      <c r="D25" s="624">
        <v>0</v>
      </c>
      <c r="E25" s="624">
        <v>14</v>
      </c>
      <c r="F25" s="624">
        <v>0</v>
      </c>
      <c r="G25" s="624">
        <v>0</v>
      </c>
      <c r="H25" s="624">
        <v>0</v>
      </c>
      <c r="I25" s="624">
        <v>0</v>
      </c>
      <c r="J25" s="624">
        <v>9</v>
      </c>
      <c r="K25" s="624">
        <f t="shared" si="2"/>
        <v>23</v>
      </c>
    </row>
    <row r="26" spans="1:11" x14ac:dyDescent="0.25">
      <c r="A26" s="64" t="s">
        <v>55</v>
      </c>
      <c r="B26" s="64">
        <f>SUM(B17:B25)</f>
        <v>22</v>
      </c>
      <c r="C26" s="64">
        <f t="shared" ref="C26:K26" si="3">SUM(C17:C25)</f>
        <v>120</v>
      </c>
      <c r="D26" s="64">
        <f t="shared" si="3"/>
        <v>40</v>
      </c>
      <c r="E26" s="64">
        <f t="shared" si="3"/>
        <v>576</v>
      </c>
      <c r="F26" s="64">
        <f t="shared" si="3"/>
        <v>11</v>
      </c>
      <c r="G26" s="64">
        <f t="shared" si="3"/>
        <v>0</v>
      </c>
      <c r="H26" s="64">
        <f>SUM(H17:H25)</f>
        <v>231</v>
      </c>
      <c r="I26" s="64">
        <f>SUM(I17:I25)</f>
        <v>0</v>
      </c>
      <c r="J26" s="64">
        <f t="shared" si="3"/>
        <v>2318</v>
      </c>
      <c r="K26" s="64">
        <f t="shared" si="3"/>
        <v>3318</v>
      </c>
    </row>
    <row r="27" spans="1:11" x14ac:dyDescent="0.25">
      <c r="A27" s="57"/>
      <c r="B27" s="57"/>
      <c r="C27" s="57"/>
      <c r="D27" s="57"/>
      <c r="E27" s="57"/>
      <c r="F27" s="57"/>
      <c r="G27" s="57"/>
      <c r="H27" s="57"/>
      <c r="I27" s="57"/>
      <c r="J27" s="57"/>
      <c r="K27" s="57"/>
    </row>
    <row r="28" spans="1:11" x14ac:dyDescent="0.25">
      <c r="A28" s="64" t="s">
        <v>148</v>
      </c>
      <c r="B28" s="64">
        <f>+B13-B26</f>
        <v>-1</v>
      </c>
      <c r="C28" s="64">
        <f t="shared" ref="C28:K28" si="4">+C13-C26</f>
        <v>-40</v>
      </c>
      <c r="D28" s="64">
        <f t="shared" si="4"/>
        <v>18</v>
      </c>
      <c r="E28" s="64">
        <f t="shared" si="4"/>
        <v>-74</v>
      </c>
      <c r="F28" s="64">
        <f t="shared" si="4"/>
        <v>5</v>
      </c>
      <c r="G28" s="64">
        <f t="shared" si="4"/>
        <v>0</v>
      </c>
      <c r="H28" s="64"/>
      <c r="I28" s="64"/>
      <c r="J28" s="64">
        <f t="shared" si="4"/>
        <v>177</v>
      </c>
      <c r="K28" s="64">
        <f t="shared" si="4"/>
        <v>52</v>
      </c>
    </row>
    <row r="29" spans="1:11" x14ac:dyDescent="0.25">
      <c r="A29" s="64" t="s">
        <v>233</v>
      </c>
      <c r="B29" s="625">
        <f t="shared" ref="B29:K29" si="5">+IFERROR(B28/B26,0)*100</f>
        <v>-4.5454545454545459</v>
      </c>
      <c r="C29" s="625">
        <f t="shared" si="5"/>
        <v>-33.333333333333329</v>
      </c>
      <c r="D29" s="625">
        <f t="shared" si="5"/>
        <v>45</v>
      </c>
      <c r="E29" s="625">
        <f t="shared" si="5"/>
        <v>-12.847222222222221</v>
      </c>
      <c r="F29" s="625">
        <f t="shared" si="5"/>
        <v>45.454545454545453</v>
      </c>
      <c r="G29" s="625">
        <f t="shared" si="5"/>
        <v>0</v>
      </c>
      <c r="H29" s="625"/>
      <c r="I29" s="625"/>
      <c r="J29" s="625">
        <f t="shared" si="5"/>
        <v>7.6358930112165657</v>
      </c>
      <c r="K29" s="625">
        <f t="shared" si="5"/>
        <v>1.567209162145871</v>
      </c>
    </row>
  </sheetData>
  <mergeCells count="1">
    <mergeCell ref="A1:K1"/>
  </mergeCells>
  <phoneticPr fontId="2" type="noConversion"/>
  <pageMargins left="0.75" right="0.75" top="1" bottom="1" header="0.4921259845" footer="0.4921259845"/>
  <pageSetup paperSize="9" scale="94"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9"/>
  <sheetViews>
    <sheetView tabSelected="1" view="pageBreakPreview" zoomScaleNormal="100" zoomScaleSheetLayoutView="100" workbookViewId="0">
      <pane xSplit="18840" topLeftCell="O1"/>
      <selection activeCell="D16" sqref="D16"/>
      <selection pane="topRight" activeCell="K21" sqref="K21"/>
    </sheetView>
  </sheetViews>
  <sheetFormatPr defaultRowHeight="15.75" x14ac:dyDescent="0.25"/>
  <cols>
    <col min="1" max="1" width="22.5" customWidth="1"/>
    <col min="2" max="4" width="12.625" customWidth="1"/>
  </cols>
  <sheetData>
    <row r="1" spans="1:11" ht="38.25" customHeight="1" x14ac:dyDescent="0.3">
      <c r="A1" s="750" t="s">
        <v>274</v>
      </c>
      <c r="B1" s="750"/>
      <c r="C1" s="750"/>
      <c r="D1" s="750"/>
      <c r="E1" s="21"/>
      <c r="F1" s="21"/>
      <c r="G1" s="21"/>
      <c r="H1" s="21"/>
      <c r="I1" s="21"/>
    </row>
    <row r="2" spans="1:11" ht="19.5" thickBot="1" x14ac:dyDescent="0.35">
      <c r="A2" s="46" t="s">
        <v>275</v>
      </c>
      <c r="B2" s="21"/>
      <c r="C2" s="21"/>
      <c r="D2" s="21"/>
      <c r="E2" s="21"/>
      <c r="F2" s="21"/>
      <c r="G2" s="21"/>
      <c r="H2" s="21"/>
      <c r="I2" s="21"/>
    </row>
    <row r="3" spans="1:11" ht="16.5" thickBot="1" x14ac:dyDescent="0.3">
      <c r="A3" s="629" t="s">
        <v>234</v>
      </c>
      <c r="B3" s="630" t="s">
        <v>4949</v>
      </c>
      <c r="C3" s="630" t="s">
        <v>235</v>
      </c>
      <c r="D3" s="631" t="s">
        <v>4950</v>
      </c>
      <c r="E3" s="631" t="s">
        <v>4951</v>
      </c>
      <c r="F3" s="10"/>
      <c r="G3" s="10"/>
      <c r="H3" s="39"/>
      <c r="I3" s="39"/>
      <c r="K3" s="7"/>
    </row>
    <row r="4" spans="1:11" x14ac:dyDescent="0.25">
      <c r="A4" s="632" t="s">
        <v>3642</v>
      </c>
      <c r="B4" s="626">
        <v>8</v>
      </c>
      <c r="C4" s="626">
        <v>21</v>
      </c>
      <c r="D4" s="626">
        <v>234</v>
      </c>
      <c r="E4" s="633"/>
      <c r="F4" s="7"/>
      <c r="G4" s="7"/>
      <c r="H4" s="7"/>
      <c r="I4" s="7"/>
      <c r="K4" s="7"/>
    </row>
    <row r="5" spans="1:11" x14ac:dyDescent="0.25">
      <c r="A5" s="634" t="s">
        <v>360</v>
      </c>
      <c r="B5" s="627">
        <v>0</v>
      </c>
      <c r="C5" s="627">
        <v>5</v>
      </c>
      <c r="D5" s="627">
        <v>32</v>
      </c>
      <c r="E5" s="635">
        <v>2</v>
      </c>
      <c r="F5" s="7"/>
      <c r="G5" s="7"/>
      <c r="H5" s="7"/>
      <c r="I5" s="7"/>
      <c r="K5" s="8"/>
    </row>
    <row r="6" spans="1:11" x14ac:dyDescent="0.25">
      <c r="A6" s="166"/>
      <c r="B6" s="2"/>
      <c r="C6" s="2"/>
      <c r="D6" s="2"/>
      <c r="E6" s="167"/>
      <c r="F6" s="7"/>
      <c r="G6" s="7"/>
      <c r="H6" s="7"/>
      <c r="I6" s="7"/>
      <c r="K6" s="8"/>
    </row>
    <row r="7" spans="1:11" x14ac:dyDescent="0.25">
      <c r="A7" s="166"/>
      <c r="B7" s="2"/>
      <c r="C7" s="2"/>
      <c r="D7" s="2"/>
      <c r="E7" s="167"/>
      <c r="F7" s="7"/>
      <c r="G7" s="7"/>
      <c r="H7" s="7"/>
      <c r="I7" s="7"/>
      <c r="K7" s="8"/>
    </row>
    <row r="8" spans="1:11" x14ac:dyDescent="0.25">
      <c r="A8" s="166"/>
      <c r="B8" s="2"/>
      <c r="C8" s="2"/>
      <c r="D8" s="2"/>
      <c r="E8" s="167"/>
      <c r="F8" s="7"/>
      <c r="G8" s="7"/>
      <c r="H8" s="7"/>
      <c r="I8" s="7"/>
      <c r="K8" s="8"/>
    </row>
    <row r="9" spans="1:11" x14ac:dyDescent="0.25">
      <c r="A9" s="166"/>
      <c r="B9" s="2"/>
      <c r="C9" s="2"/>
      <c r="D9" s="2"/>
      <c r="E9" s="167"/>
      <c r="F9" s="7"/>
      <c r="G9" s="7"/>
      <c r="H9" s="7"/>
      <c r="I9" s="7"/>
      <c r="K9" s="8"/>
    </row>
    <row r="10" spans="1:11" ht="16.5" thickBot="1" x14ac:dyDescent="0.3">
      <c r="A10" s="641" t="s">
        <v>55</v>
      </c>
      <c r="B10" s="168">
        <f>SUM(B4:B9)</f>
        <v>8</v>
      </c>
      <c r="C10" s="168">
        <f>SUM(C4:C9)</f>
        <v>26</v>
      </c>
      <c r="D10" s="168">
        <f>SUM(D4:D9)</f>
        <v>266</v>
      </c>
      <c r="E10" s="169">
        <f>SUM(E4:E9)</f>
        <v>2</v>
      </c>
      <c r="F10" s="7"/>
      <c r="G10" s="7"/>
      <c r="H10" s="7"/>
      <c r="I10" s="7"/>
      <c r="K10" s="8"/>
    </row>
    <row r="11" spans="1:11" x14ac:dyDescent="0.25">
      <c r="A11" s="7"/>
      <c r="B11" s="7"/>
      <c r="C11" s="7"/>
      <c r="D11" s="7"/>
      <c r="E11" s="7"/>
      <c r="F11" s="7"/>
      <c r="G11" s="7"/>
      <c r="H11" s="7"/>
      <c r="I11" s="7"/>
      <c r="K11" s="8"/>
    </row>
    <row r="12" spans="1:11" ht="16.5" thickBot="1" x14ac:dyDescent="0.3">
      <c r="A12" s="46" t="s">
        <v>276</v>
      </c>
      <c r="B12" s="7"/>
      <c r="C12" s="7"/>
      <c r="D12" s="7"/>
      <c r="E12" s="7"/>
      <c r="F12" s="7"/>
      <c r="G12" s="7"/>
      <c r="H12" s="7"/>
      <c r="I12" s="7"/>
      <c r="K12" s="8"/>
    </row>
    <row r="13" spans="1:11" ht="16.5" thickBot="1" x14ac:dyDescent="0.3">
      <c r="A13" s="629" t="s">
        <v>234</v>
      </c>
      <c r="B13" s="630" t="s">
        <v>235</v>
      </c>
      <c r="C13" s="630" t="s">
        <v>236</v>
      </c>
      <c r="D13" s="631" t="s">
        <v>237</v>
      </c>
      <c r="E13" s="631"/>
      <c r="F13" s="7"/>
      <c r="G13" s="7"/>
      <c r="H13" s="7"/>
      <c r="I13" s="7"/>
      <c r="K13" s="8"/>
    </row>
    <row r="14" spans="1:11" x14ac:dyDescent="0.25">
      <c r="A14" s="632" t="s">
        <v>3642</v>
      </c>
      <c r="B14" s="626">
        <v>48</v>
      </c>
      <c r="C14" s="626">
        <v>115</v>
      </c>
      <c r="D14" s="626">
        <v>92</v>
      </c>
      <c r="E14" s="633"/>
      <c r="F14" s="7"/>
      <c r="G14" s="7"/>
      <c r="H14" s="7"/>
      <c r="I14" s="7"/>
      <c r="K14" s="8"/>
    </row>
    <row r="15" spans="1:11" x14ac:dyDescent="0.25">
      <c r="A15" s="634" t="s">
        <v>360</v>
      </c>
      <c r="B15" s="627">
        <v>14</v>
      </c>
      <c r="C15" s="627">
        <v>7</v>
      </c>
      <c r="D15" s="627">
        <v>42</v>
      </c>
      <c r="E15" s="635"/>
      <c r="F15" s="7"/>
      <c r="G15" s="7"/>
      <c r="H15" s="7"/>
      <c r="I15" s="7"/>
      <c r="K15" s="8"/>
    </row>
    <row r="16" spans="1:11" x14ac:dyDescent="0.25">
      <c r="A16" s="166"/>
      <c r="B16" s="2"/>
      <c r="C16" s="2"/>
      <c r="D16" s="2"/>
      <c r="E16" s="167"/>
      <c r="F16" s="7"/>
      <c r="G16" s="7"/>
      <c r="H16" s="7"/>
      <c r="I16" s="7"/>
      <c r="K16" s="8"/>
    </row>
    <row r="17" spans="1:11" x14ac:dyDescent="0.25">
      <c r="A17" s="166"/>
      <c r="B17" s="2"/>
      <c r="C17" s="2"/>
      <c r="D17" s="2"/>
      <c r="E17" s="167"/>
      <c r="F17" s="7"/>
      <c r="G17" s="7"/>
      <c r="H17" s="7"/>
      <c r="I17" s="7"/>
      <c r="K17" s="8"/>
    </row>
    <row r="18" spans="1:11" x14ac:dyDescent="0.25">
      <c r="A18" s="166"/>
      <c r="B18" s="2"/>
      <c r="C18" s="2"/>
      <c r="D18" s="2"/>
      <c r="E18" s="167"/>
      <c r="F18" s="7"/>
      <c r="G18" s="7"/>
      <c r="H18" s="7"/>
      <c r="I18" s="7"/>
      <c r="K18" s="8"/>
    </row>
    <row r="19" spans="1:11" x14ac:dyDescent="0.25">
      <c r="A19" s="166"/>
      <c r="B19" s="2"/>
      <c r="C19" s="2"/>
      <c r="D19" s="2"/>
      <c r="E19" s="167"/>
      <c r="F19" s="7"/>
      <c r="G19" s="7"/>
      <c r="H19" s="7"/>
      <c r="I19" s="7"/>
      <c r="K19" s="8"/>
    </row>
    <row r="20" spans="1:11" x14ac:dyDescent="0.25">
      <c r="A20" s="636" t="s">
        <v>55</v>
      </c>
      <c r="B20" s="628">
        <f>SUM(B14:B19)</f>
        <v>62</v>
      </c>
      <c r="C20" s="628">
        <f>SUM(C14:C19)</f>
        <v>122</v>
      </c>
      <c r="D20" s="628">
        <f>SUM(D14:D19)</f>
        <v>134</v>
      </c>
      <c r="E20" s="637"/>
      <c r="F20" s="7"/>
      <c r="G20" s="7"/>
      <c r="H20" s="7"/>
      <c r="I20" s="7"/>
      <c r="K20" s="8"/>
    </row>
    <row r="21" spans="1:11" x14ac:dyDescent="0.25">
      <c r="A21" s="634"/>
      <c r="B21" s="627"/>
      <c r="C21" s="627"/>
      <c r="D21" s="627"/>
      <c r="E21" s="635"/>
      <c r="F21" s="7"/>
      <c r="G21" s="7"/>
      <c r="H21" s="7"/>
      <c r="I21" s="7"/>
      <c r="K21" s="8"/>
    </row>
    <row r="22" spans="1:11" x14ac:dyDescent="0.25">
      <c r="A22" s="636" t="s">
        <v>148</v>
      </c>
      <c r="B22" s="628">
        <f>+B10-B20</f>
        <v>-54</v>
      </c>
      <c r="C22" s="628">
        <f>+C10-C20</f>
        <v>-96</v>
      </c>
      <c r="D22" s="628">
        <f>+D10-D20</f>
        <v>132</v>
      </c>
      <c r="E22" s="637"/>
      <c r="F22" s="7"/>
      <c r="G22" s="7"/>
      <c r="H22" s="7"/>
      <c r="I22" s="7"/>
      <c r="K22" s="8"/>
    </row>
    <row r="23" spans="1:11" ht="16.5" thickBot="1" x14ac:dyDescent="0.3">
      <c r="A23" s="638" t="s">
        <v>233</v>
      </c>
      <c r="B23" s="639">
        <f>+IFERROR(B22/B20,0)*100</f>
        <v>-87.096774193548384</v>
      </c>
      <c r="C23" s="639">
        <f>+IFERROR(C22/C20,0)*100</f>
        <v>-78.688524590163937</v>
      </c>
      <c r="D23" s="639">
        <f>+IFERROR(D22/D20,0)*100</f>
        <v>98.507462686567166</v>
      </c>
      <c r="E23" s="640"/>
      <c r="F23" s="7"/>
      <c r="G23" s="7"/>
      <c r="H23" s="7"/>
      <c r="I23" s="7"/>
      <c r="K23" s="8"/>
    </row>
    <row r="24" spans="1:11" x14ac:dyDescent="0.25">
      <c r="K24" s="8"/>
    </row>
    <row r="25" spans="1:11" x14ac:dyDescent="0.25">
      <c r="K25" s="8"/>
    </row>
    <row r="26" spans="1:11" x14ac:dyDescent="0.25">
      <c r="K26" s="8"/>
    </row>
    <row r="27" spans="1:11" x14ac:dyDescent="0.25">
      <c r="K27" s="8"/>
    </row>
    <row r="28" spans="1:11" x14ac:dyDescent="0.25">
      <c r="K28" s="8"/>
    </row>
    <row r="29" spans="1:11" x14ac:dyDescent="0.25">
      <c r="K29" s="8"/>
    </row>
    <row r="30" spans="1:11" x14ac:dyDescent="0.25">
      <c r="K30" s="8"/>
    </row>
    <row r="31" spans="1:11" x14ac:dyDescent="0.25">
      <c r="K31" s="8"/>
    </row>
    <row r="32" spans="1:11" x14ac:dyDescent="0.25">
      <c r="K32" s="8"/>
    </row>
    <row r="33" spans="11:11" x14ac:dyDescent="0.25">
      <c r="K33" s="8"/>
    </row>
    <row r="34" spans="11:11" x14ac:dyDescent="0.25">
      <c r="K34" s="8"/>
    </row>
    <row r="35" spans="11:11" x14ac:dyDescent="0.25">
      <c r="K35" s="8"/>
    </row>
    <row r="36" spans="11:11" x14ac:dyDescent="0.25">
      <c r="K36" s="8"/>
    </row>
    <row r="37" spans="11:11" x14ac:dyDescent="0.25">
      <c r="K37" s="8"/>
    </row>
    <row r="38" spans="11:11" x14ac:dyDescent="0.25">
      <c r="K38" s="9"/>
    </row>
    <row r="39" spans="11:11" x14ac:dyDescent="0.25">
      <c r="K39" s="7"/>
    </row>
  </sheetData>
  <mergeCells count="1">
    <mergeCell ref="A1:D1"/>
  </mergeCells>
  <phoneticPr fontId="2" type="noConversion"/>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A22" workbookViewId="0">
      <selection activeCell="B17" sqref="B17:F17"/>
    </sheetView>
  </sheetViews>
  <sheetFormatPr defaultRowHeight="15.75" x14ac:dyDescent="0.25"/>
  <cols>
    <col min="1" max="1" width="12.125" style="139" customWidth="1"/>
    <col min="2" max="2" width="26.625" style="139" customWidth="1"/>
    <col min="3" max="5" width="8" style="139" customWidth="1"/>
    <col min="6" max="6" width="11.5" style="139" customWidth="1"/>
    <col min="7" max="8" width="8" style="139" customWidth="1"/>
    <col min="9" max="9" width="7.75" style="139" customWidth="1"/>
    <col min="11" max="11" width="9.75" customWidth="1"/>
    <col min="257" max="257" width="12.125" customWidth="1"/>
    <col min="258" max="264" width="8" customWidth="1"/>
    <col min="265" max="265" width="7.75" customWidth="1"/>
    <col min="267" max="267" width="9.75" customWidth="1"/>
    <col min="513" max="513" width="12.125" customWidth="1"/>
    <col min="514" max="520" width="8" customWidth="1"/>
    <col min="521" max="521" width="7.75" customWidth="1"/>
    <col min="523" max="523" width="9.75" customWidth="1"/>
    <col min="769" max="769" width="12.125" customWidth="1"/>
    <col min="770" max="776" width="8" customWidth="1"/>
    <col min="777" max="777" width="7.75" customWidth="1"/>
    <col min="779" max="779" width="9.75" customWidth="1"/>
    <col min="1025" max="1025" width="12.125" customWidth="1"/>
    <col min="1026" max="1032" width="8" customWidth="1"/>
    <col min="1033" max="1033" width="7.75" customWidth="1"/>
    <col min="1035" max="1035" width="9.75" customWidth="1"/>
    <col min="1281" max="1281" width="12.125" customWidth="1"/>
    <col min="1282" max="1288" width="8" customWidth="1"/>
    <col min="1289" max="1289" width="7.75" customWidth="1"/>
    <col min="1291" max="1291" width="9.75" customWidth="1"/>
    <col min="1537" max="1537" width="12.125" customWidth="1"/>
    <col min="1538" max="1544" width="8" customWidth="1"/>
    <col min="1545" max="1545" width="7.75" customWidth="1"/>
    <col min="1547" max="1547" width="9.75" customWidth="1"/>
    <col min="1793" max="1793" width="12.125" customWidth="1"/>
    <col min="1794" max="1800" width="8" customWidth="1"/>
    <col min="1801" max="1801" width="7.75" customWidth="1"/>
    <col min="1803" max="1803" width="9.75" customWidth="1"/>
    <col min="2049" max="2049" width="12.125" customWidth="1"/>
    <col min="2050" max="2056" width="8" customWidth="1"/>
    <col min="2057" max="2057" width="7.75" customWidth="1"/>
    <col min="2059" max="2059" width="9.75" customWidth="1"/>
    <col min="2305" max="2305" width="12.125" customWidth="1"/>
    <col min="2306" max="2312" width="8" customWidth="1"/>
    <col min="2313" max="2313" width="7.75" customWidth="1"/>
    <col min="2315" max="2315" width="9.75" customWidth="1"/>
    <col min="2561" max="2561" width="12.125" customWidth="1"/>
    <col min="2562" max="2568" width="8" customWidth="1"/>
    <col min="2569" max="2569" width="7.75" customWidth="1"/>
    <col min="2571" max="2571" width="9.75" customWidth="1"/>
    <col min="2817" max="2817" width="12.125" customWidth="1"/>
    <col min="2818" max="2824" width="8" customWidth="1"/>
    <col min="2825" max="2825" width="7.75" customWidth="1"/>
    <col min="2827" max="2827" width="9.75" customWidth="1"/>
    <col min="3073" max="3073" width="12.125" customWidth="1"/>
    <col min="3074" max="3080" width="8" customWidth="1"/>
    <col min="3081" max="3081" width="7.75" customWidth="1"/>
    <col min="3083" max="3083" width="9.75" customWidth="1"/>
    <col min="3329" max="3329" width="12.125" customWidth="1"/>
    <col min="3330" max="3336" width="8" customWidth="1"/>
    <col min="3337" max="3337" width="7.75" customWidth="1"/>
    <col min="3339" max="3339" width="9.75" customWidth="1"/>
    <col min="3585" max="3585" width="12.125" customWidth="1"/>
    <col min="3586" max="3592" width="8" customWidth="1"/>
    <col min="3593" max="3593" width="7.75" customWidth="1"/>
    <col min="3595" max="3595" width="9.75" customWidth="1"/>
    <col min="3841" max="3841" width="12.125" customWidth="1"/>
    <col min="3842" max="3848" width="8" customWidth="1"/>
    <col min="3849" max="3849" width="7.75" customWidth="1"/>
    <col min="3851" max="3851" width="9.75" customWidth="1"/>
    <col min="4097" max="4097" width="12.125" customWidth="1"/>
    <col min="4098" max="4104" width="8" customWidth="1"/>
    <col min="4105" max="4105" width="7.75" customWidth="1"/>
    <col min="4107" max="4107" width="9.75" customWidth="1"/>
    <col min="4353" max="4353" width="12.125" customWidth="1"/>
    <col min="4354" max="4360" width="8" customWidth="1"/>
    <col min="4361" max="4361" width="7.75" customWidth="1"/>
    <col min="4363" max="4363" width="9.75" customWidth="1"/>
    <col min="4609" max="4609" width="12.125" customWidth="1"/>
    <col min="4610" max="4616" width="8" customWidth="1"/>
    <col min="4617" max="4617" width="7.75" customWidth="1"/>
    <col min="4619" max="4619" width="9.75" customWidth="1"/>
    <col min="4865" max="4865" width="12.125" customWidth="1"/>
    <col min="4866" max="4872" width="8" customWidth="1"/>
    <col min="4873" max="4873" width="7.75" customWidth="1"/>
    <col min="4875" max="4875" width="9.75" customWidth="1"/>
    <col min="5121" max="5121" width="12.125" customWidth="1"/>
    <col min="5122" max="5128" width="8" customWidth="1"/>
    <col min="5129" max="5129" width="7.75" customWidth="1"/>
    <col min="5131" max="5131" width="9.75" customWidth="1"/>
    <col min="5377" max="5377" width="12.125" customWidth="1"/>
    <col min="5378" max="5384" width="8" customWidth="1"/>
    <col min="5385" max="5385" width="7.75" customWidth="1"/>
    <col min="5387" max="5387" width="9.75" customWidth="1"/>
    <col min="5633" max="5633" width="12.125" customWidth="1"/>
    <col min="5634" max="5640" width="8" customWidth="1"/>
    <col min="5641" max="5641" width="7.75" customWidth="1"/>
    <col min="5643" max="5643" width="9.75" customWidth="1"/>
    <col min="5889" max="5889" width="12.125" customWidth="1"/>
    <col min="5890" max="5896" width="8" customWidth="1"/>
    <col min="5897" max="5897" width="7.75" customWidth="1"/>
    <col min="5899" max="5899" width="9.75" customWidth="1"/>
    <col min="6145" max="6145" width="12.125" customWidth="1"/>
    <col min="6146" max="6152" width="8" customWidth="1"/>
    <col min="6153" max="6153" width="7.75" customWidth="1"/>
    <col min="6155" max="6155" width="9.75" customWidth="1"/>
    <col min="6401" max="6401" width="12.125" customWidth="1"/>
    <col min="6402" max="6408" width="8" customWidth="1"/>
    <col min="6409" max="6409" width="7.75" customWidth="1"/>
    <col min="6411" max="6411" width="9.75" customWidth="1"/>
    <col min="6657" max="6657" width="12.125" customWidth="1"/>
    <col min="6658" max="6664" width="8" customWidth="1"/>
    <col min="6665" max="6665" width="7.75" customWidth="1"/>
    <col min="6667" max="6667" width="9.75" customWidth="1"/>
    <col min="6913" max="6913" width="12.125" customWidth="1"/>
    <col min="6914" max="6920" width="8" customWidth="1"/>
    <col min="6921" max="6921" width="7.75" customWidth="1"/>
    <col min="6923" max="6923" width="9.75" customWidth="1"/>
    <col min="7169" max="7169" width="12.125" customWidth="1"/>
    <col min="7170" max="7176" width="8" customWidth="1"/>
    <col min="7177" max="7177" width="7.75" customWidth="1"/>
    <col min="7179" max="7179" width="9.75" customWidth="1"/>
    <col min="7425" max="7425" width="12.125" customWidth="1"/>
    <col min="7426" max="7432" width="8" customWidth="1"/>
    <col min="7433" max="7433" width="7.75" customWidth="1"/>
    <col min="7435" max="7435" width="9.75" customWidth="1"/>
    <col min="7681" max="7681" width="12.125" customWidth="1"/>
    <col min="7682" max="7688" width="8" customWidth="1"/>
    <col min="7689" max="7689" width="7.75" customWidth="1"/>
    <col min="7691" max="7691" width="9.75" customWidth="1"/>
    <col min="7937" max="7937" width="12.125" customWidth="1"/>
    <col min="7938" max="7944" width="8" customWidth="1"/>
    <col min="7945" max="7945" width="7.75" customWidth="1"/>
    <col min="7947" max="7947" width="9.75" customWidth="1"/>
    <col min="8193" max="8193" width="12.125" customWidth="1"/>
    <col min="8194" max="8200" width="8" customWidth="1"/>
    <col min="8201" max="8201" width="7.75" customWidth="1"/>
    <col min="8203" max="8203" width="9.75" customWidth="1"/>
    <col min="8449" max="8449" width="12.125" customWidth="1"/>
    <col min="8450" max="8456" width="8" customWidth="1"/>
    <col min="8457" max="8457" width="7.75" customWidth="1"/>
    <col min="8459" max="8459" width="9.75" customWidth="1"/>
    <col min="8705" max="8705" width="12.125" customWidth="1"/>
    <col min="8706" max="8712" width="8" customWidth="1"/>
    <col min="8713" max="8713" width="7.75" customWidth="1"/>
    <col min="8715" max="8715" width="9.75" customWidth="1"/>
    <col min="8961" max="8961" width="12.125" customWidth="1"/>
    <col min="8962" max="8968" width="8" customWidth="1"/>
    <col min="8969" max="8969" width="7.75" customWidth="1"/>
    <col min="8971" max="8971" width="9.75" customWidth="1"/>
    <col min="9217" max="9217" width="12.125" customWidth="1"/>
    <col min="9218" max="9224" width="8" customWidth="1"/>
    <col min="9225" max="9225" width="7.75" customWidth="1"/>
    <col min="9227" max="9227" width="9.75" customWidth="1"/>
    <col min="9473" max="9473" width="12.125" customWidth="1"/>
    <col min="9474" max="9480" width="8" customWidth="1"/>
    <col min="9481" max="9481" width="7.75" customWidth="1"/>
    <col min="9483" max="9483" width="9.75" customWidth="1"/>
    <col min="9729" max="9729" width="12.125" customWidth="1"/>
    <col min="9730" max="9736" width="8" customWidth="1"/>
    <col min="9737" max="9737" width="7.75" customWidth="1"/>
    <col min="9739" max="9739" width="9.75" customWidth="1"/>
    <col min="9985" max="9985" width="12.125" customWidth="1"/>
    <col min="9986" max="9992" width="8" customWidth="1"/>
    <col min="9993" max="9993" width="7.75" customWidth="1"/>
    <col min="9995" max="9995" width="9.75" customWidth="1"/>
    <col min="10241" max="10241" width="12.125" customWidth="1"/>
    <col min="10242" max="10248" width="8" customWidth="1"/>
    <col min="10249" max="10249" width="7.75" customWidth="1"/>
    <col min="10251" max="10251" width="9.75" customWidth="1"/>
    <col min="10497" max="10497" width="12.125" customWidth="1"/>
    <col min="10498" max="10504" width="8" customWidth="1"/>
    <col min="10505" max="10505" width="7.75" customWidth="1"/>
    <col min="10507" max="10507" width="9.75" customWidth="1"/>
    <col min="10753" max="10753" width="12.125" customWidth="1"/>
    <col min="10754" max="10760" width="8" customWidth="1"/>
    <col min="10761" max="10761" width="7.75" customWidth="1"/>
    <col min="10763" max="10763" width="9.75" customWidth="1"/>
    <col min="11009" max="11009" width="12.125" customWidth="1"/>
    <col min="11010" max="11016" width="8" customWidth="1"/>
    <col min="11017" max="11017" width="7.75" customWidth="1"/>
    <col min="11019" max="11019" width="9.75" customWidth="1"/>
    <col min="11265" max="11265" width="12.125" customWidth="1"/>
    <col min="11266" max="11272" width="8" customWidth="1"/>
    <col min="11273" max="11273" width="7.75" customWidth="1"/>
    <col min="11275" max="11275" width="9.75" customWidth="1"/>
    <col min="11521" max="11521" width="12.125" customWidth="1"/>
    <col min="11522" max="11528" width="8" customWidth="1"/>
    <col min="11529" max="11529" width="7.75" customWidth="1"/>
    <col min="11531" max="11531" width="9.75" customWidth="1"/>
    <col min="11777" max="11777" width="12.125" customWidth="1"/>
    <col min="11778" max="11784" width="8" customWidth="1"/>
    <col min="11785" max="11785" width="7.75" customWidth="1"/>
    <col min="11787" max="11787" width="9.75" customWidth="1"/>
    <col min="12033" max="12033" width="12.125" customWidth="1"/>
    <col min="12034" max="12040" width="8" customWidth="1"/>
    <col min="12041" max="12041" width="7.75" customWidth="1"/>
    <col min="12043" max="12043" width="9.75" customWidth="1"/>
    <col min="12289" max="12289" width="12.125" customWidth="1"/>
    <col min="12290" max="12296" width="8" customWidth="1"/>
    <col min="12297" max="12297" width="7.75" customWidth="1"/>
    <col min="12299" max="12299" width="9.75" customWidth="1"/>
    <col min="12545" max="12545" width="12.125" customWidth="1"/>
    <col min="12546" max="12552" width="8" customWidth="1"/>
    <col min="12553" max="12553" width="7.75" customWidth="1"/>
    <col min="12555" max="12555" width="9.75" customWidth="1"/>
    <col min="12801" max="12801" width="12.125" customWidth="1"/>
    <col min="12802" max="12808" width="8" customWidth="1"/>
    <col min="12809" max="12809" width="7.75" customWidth="1"/>
    <col min="12811" max="12811" width="9.75" customWidth="1"/>
    <col min="13057" max="13057" width="12.125" customWidth="1"/>
    <col min="13058" max="13064" width="8" customWidth="1"/>
    <col min="13065" max="13065" width="7.75" customWidth="1"/>
    <col min="13067" max="13067" width="9.75" customWidth="1"/>
    <col min="13313" max="13313" width="12.125" customWidth="1"/>
    <col min="13314" max="13320" width="8" customWidth="1"/>
    <col min="13321" max="13321" width="7.75" customWidth="1"/>
    <col min="13323" max="13323" width="9.75" customWidth="1"/>
    <col min="13569" max="13569" width="12.125" customWidth="1"/>
    <col min="13570" max="13576" width="8" customWidth="1"/>
    <col min="13577" max="13577" width="7.75" customWidth="1"/>
    <col min="13579" max="13579" width="9.75" customWidth="1"/>
    <col min="13825" max="13825" width="12.125" customWidth="1"/>
    <col min="13826" max="13832" width="8" customWidth="1"/>
    <col min="13833" max="13833" width="7.75" customWidth="1"/>
    <col min="13835" max="13835" width="9.75" customWidth="1"/>
    <col min="14081" max="14081" width="12.125" customWidth="1"/>
    <col min="14082" max="14088" width="8" customWidth="1"/>
    <col min="14089" max="14089" width="7.75" customWidth="1"/>
    <col min="14091" max="14091" width="9.75" customWidth="1"/>
    <col min="14337" max="14337" width="12.125" customWidth="1"/>
    <col min="14338" max="14344" width="8" customWidth="1"/>
    <col min="14345" max="14345" width="7.75" customWidth="1"/>
    <col min="14347" max="14347" width="9.75" customWidth="1"/>
    <col min="14593" max="14593" width="12.125" customWidth="1"/>
    <col min="14594" max="14600" width="8" customWidth="1"/>
    <col min="14601" max="14601" width="7.75" customWidth="1"/>
    <col min="14603" max="14603" width="9.75" customWidth="1"/>
    <col min="14849" max="14849" width="12.125" customWidth="1"/>
    <col min="14850" max="14856" width="8" customWidth="1"/>
    <col min="14857" max="14857" width="7.75" customWidth="1"/>
    <col min="14859" max="14859" width="9.75" customWidth="1"/>
    <col min="15105" max="15105" width="12.125" customWidth="1"/>
    <col min="15106" max="15112" width="8" customWidth="1"/>
    <col min="15113" max="15113" width="7.75" customWidth="1"/>
    <col min="15115" max="15115" width="9.75" customWidth="1"/>
    <col min="15361" max="15361" width="12.125" customWidth="1"/>
    <col min="15362" max="15368" width="8" customWidth="1"/>
    <col min="15369" max="15369" width="7.75" customWidth="1"/>
    <col min="15371" max="15371" width="9.75" customWidth="1"/>
    <col min="15617" max="15617" width="12.125" customWidth="1"/>
    <col min="15618" max="15624" width="8" customWidth="1"/>
    <col min="15625" max="15625" width="7.75" customWidth="1"/>
    <col min="15627" max="15627" width="9.75" customWidth="1"/>
    <col min="15873" max="15873" width="12.125" customWidth="1"/>
    <col min="15874" max="15880" width="8" customWidth="1"/>
    <col min="15881" max="15881" width="7.75" customWidth="1"/>
    <col min="15883" max="15883" width="9.75" customWidth="1"/>
    <col min="16129" max="16129" width="12.125" customWidth="1"/>
    <col min="16130" max="16136" width="8" customWidth="1"/>
    <col min="16137" max="16137" width="7.75" customWidth="1"/>
    <col min="16139" max="16139" width="9.75" customWidth="1"/>
  </cols>
  <sheetData>
    <row r="1" spans="1:20" x14ac:dyDescent="0.25">
      <c r="A1" s="160" t="s">
        <v>1</v>
      </c>
      <c r="B1" s="161"/>
      <c r="C1" s="161"/>
      <c r="D1" s="161"/>
      <c r="E1" s="161"/>
      <c r="F1" s="161"/>
    </row>
    <row r="2" spans="1:20" ht="20.100000000000001" customHeight="1" x14ac:dyDescent="0.25">
      <c r="A2" s="159" t="s">
        <v>2</v>
      </c>
      <c r="B2" s="653" t="s">
        <v>3</v>
      </c>
      <c r="C2" s="653"/>
      <c r="D2" s="653"/>
      <c r="E2" s="653"/>
      <c r="F2" s="653"/>
      <c r="G2" s="141"/>
      <c r="H2" s="141"/>
      <c r="I2" s="140"/>
      <c r="J2" s="142"/>
      <c r="K2" s="142"/>
    </row>
    <row r="3" spans="1:20" ht="20.100000000000001" customHeight="1" x14ac:dyDescent="0.25">
      <c r="A3" s="159" t="s">
        <v>4</v>
      </c>
      <c r="B3" s="654" t="s">
        <v>5</v>
      </c>
      <c r="C3" s="654"/>
      <c r="D3" s="654"/>
      <c r="E3" s="654"/>
      <c r="F3" s="654"/>
      <c r="G3" s="140"/>
      <c r="H3" s="140"/>
      <c r="I3" s="140"/>
      <c r="J3" s="142"/>
      <c r="K3" s="142"/>
    </row>
    <row r="4" spans="1:20" ht="21" customHeight="1" x14ac:dyDescent="0.25">
      <c r="A4" s="159" t="s">
        <v>6</v>
      </c>
      <c r="B4" s="655" t="s">
        <v>7</v>
      </c>
      <c r="C4" s="655"/>
      <c r="D4" s="655"/>
      <c r="E4" s="655"/>
      <c r="F4" s="655"/>
    </row>
    <row r="5" spans="1:20" ht="34.5" customHeight="1" x14ac:dyDescent="0.25">
      <c r="A5" s="159" t="s">
        <v>8</v>
      </c>
      <c r="B5" s="656" t="s">
        <v>9</v>
      </c>
      <c r="C5" s="656"/>
      <c r="D5" s="656"/>
      <c r="E5" s="656"/>
      <c r="F5" s="656"/>
      <c r="G5" s="140"/>
      <c r="H5" s="140"/>
      <c r="I5" s="140"/>
      <c r="J5" s="142"/>
      <c r="K5" s="142"/>
    </row>
    <row r="6" spans="1:20" ht="24.75" customHeight="1" x14ac:dyDescent="0.25">
      <c r="A6" s="159" t="s">
        <v>10</v>
      </c>
      <c r="B6" s="654" t="s">
        <v>11</v>
      </c>
      <c r="C6" s="654"/>
      <c r="D6" s="654"/>
      <c r="E6" s="654"/>
      <c r="F6" s="654"/>
      <c r="G6" s="140"/>
      <c r="H6" s="140"/>
      <c r="I6" s="140"/>
      <c r="J6" s="142"/>
      <c r="K6" s="142"/>
    </row>
    <row r="7" spans="1:20" ht="20.100000000000001" customHeight="1" x14ac:dyDescent="0.25">
      <c r="A7" s="159" t="s">
        <v>12</v>
      </c>
      <c r="B7" s="654" t="s">
        <v>13</v>
      </c>
      <c r="C7" s="654"/>
      <c r="D7" s="654"/>
      <c r="E7" s="654"/>
      <c r="F7" s="654"/>
      <c r="G7" s="140"/>
      <c r="H7" s="140"/>
      <c r="I7" s="140"/>
      <c r="J7" s="142"/>
      <c r="K7" s="142"/>
    </row>
    <row r="8" spans="1:20" ht="20.100000000000001" customHeight="1" x14ac:dyDescent="0.25">
      <c r="A8" s="159" t="s">
        <v>14</v>
      </c>
      <c r="B8" s="654" t="s">
        <v>15</v>
      </c>
      <c r="C8" s="654"/>
      <c r="D8" s="654"/>
      <c r="E8" s="654"/>
      <c r="F8" s="654"/>
      <c r="G8" s="140"/>
      <c r="H8" s="140"/>
      <c r="I8" s="140"/>
      <c r="J8" s="142"/>
      <c r="K8" s="142"/>
      <c r="L8" s="7"/>
      <c r="M8" s="7"/>
      <c r="N8" s="7"/>
    </row>
    <row r="9" spans="1:20" ht="37.5" customHeight="1" x14ac:dyDescent="0.25">
      <c r="A9" s="159" t="s">
        <v>16</v>
      </c>
      <c r="B9" s="656" t="s">
        <v>17</v>
      </c>
      <c r="C9" s="656"/>
      <c r="D9" s="656"/>
      <c r="E9" s="656"/>
      <c r="F9" s="656"/>
      <c r="G9" s="140"/>
      <c r="H9" s="140"/>
      <c r="I9" s="140"/>
      <c r="J9" s="142"/>
      <c r="K9" s="142"/>
      <c r="L9" s="7"/>
      <c r="M9" s="7"/>
      <c r="N9" s="7"/>
    </row>
    <row r="10" spans="1:20" ht="37.5" customHeight="1" x14ac:dyDescent="0.25">
      <c r="A10" s="159" t="s">
        <v>18</v>
      </c>
      <c r="B10" s="656" t="s">
        <v>19</v>
      </c>
      <c r="C10" s="656"/>
      <c r="D10" s="656"/>
      <c r="E10" s="656"/>
      <c r="F10" s="656"/>
      <c r="G10" s="140"/>
      <c r="H10" s="140"/>
      <c r="I10" s="140"/>
      <c r="J10" s="142"/>
      <c r="K10" s="142"/>
      <c r="L10" s="7"/>
      <c r="M10" s="7"/>
      <c r="N10" s="7"/>
    </row>
    <row r="11" spans="1:20" ht="20.100000000000001" customHeight="1" x14ac:dyDescent="0.25">
      <c r="A11" s="159" t="s">
        <v>20</v>
      </c>
      <c r="B11" s="654" t="s">
        <v>21</v>
      </c>
      <c r="C11" s="654"/>
      <c r="D11" s="654"/>
      <c r="E11" s="654"/>
      <c r="F11" s="654"/>
      <c r="G11" s="143"/>
      <c r="H11" s="143"/>
      <c r="I11" s="143"/>
      <c r="J11" s="143"/>
      <c r="K11" s="143"/>
      <c r="L11" s="7"/>
      <c r="M11" s="7"/>
      <c r="N11" s="7"/>
    </row>
    <row r="12" spans="1:20" ht="20.100000000000001" customHeight="1" x14ac:dyDescent="0.25">
      <c r="A12" s="159" t="s">
        <v>22</v>
      </c>
      <c r="B12" s="656" t="s">
        <v>23</v>
      </c>
      <c r="C12" s="656"/>
      <c r="D12" s="656"/>
      <c r="E12" s="656"/>
      <c r="F12" s="656"/>
      <c r="G12" s="143"/>
      <c r="H12" s="143"/>
      <c r="I12" s="143"/>
      <c r="J12" s="143"/>
      <c r="K12" s="143"/>
      <c r="L12" s="7"/>
      <c r="M12" s="7"/>
      <c r="N12" s="7"/>
    </row>
    <row r="13" spans="1:20" ht="18.75" customHeight="1" x14ac:dyDescent="0.25">
      <c r="A13" s="159" t="s">
        <v>24</v>
      </c>
      <c r="B13" s="648" t="s">
        <v>25</v>
      </c>
      <c r="C13" s="648"/>
      <c r="D13" s="648"/>
      <c r="E13" s="648"/>
      <c r="F13" s="648"/>
      <c r="G13" s="155"/>
      <c r="H13" s="155"/>
      <c r="I13" s="155"/>
      <c r="J13" s="142"/>
      <c r="K13" s="142"/>
      <c r="L13" s="7"/>
      <c r="M13" s="7"/>
      <c r="N13" s="7"/>
    </row>
    <row r="14" spans="1:20" ht="23.25" customHeight="1" x14ac:dyDescent="0.25">
      <c r="A14" s="159" t="s">
        <v>26</v>
      </c>
      <c r="B14" s="649" t="s">
        <v>27</v>
      </c>
      <c r="C14" s="649"/>
      <c r="D14" s="649"/>
      <c r="E14" s="649"/>
      <c r="F14" s="649"/>
      <c r="G14" s="144"/>
      <c r="H14" s="144"/>
      <c r="I14" s="144"/>
      <c r="J14" s="144"/>
      <c r="K14" s="144"/>
    </row>
    <row r="15" spans="1:20" ht="32.25" customHeight="1" x14ac:dyDescent="0.25">
      <c r="A15" s="159" t="s">
        <v>28</v>
      </c>
      <c r="B15" s="650" t="s">
        <v>29</v>
      </c>
      <c r="C15" s="650"/>
      <c r="D15" s="650"/>
      <c r="E15" s="650"/>
      <c r="F15" s="650"/>
      <c r="G15" s="145"/>
      <c r="H15" s="145"/>
      <c r="I15" s="145"/>
      <c r="J15" s="145"/>
      <c r="K15" s="145"/>
      <c r="L15" s="7"/>
      <c r="M15" s="7"/>
      <c r="N15" s="7"/>
    </row>
    <row r="16" spans="1:20" ht="33.75" customHeight="1" x14ac:dyDescent="0.25">
      <c r="A16" s="159" t="s">
        <v>30</v>
      </c>
      <c r="B16" s="651" t="s">
        <v>31</v>
      </c>
      <c r="C16" s="651"/>
      <c r="D16" s="651"/>
      <c r="E16" s="651"/>
      <c r="F16" s="651"/>
      <c r="G16" s="146"/>
      <c r="H16" s="146"/>
      <c r="I16" s="146"/>
      <c r="J16" s="146"/>
      <c r="K16" s="147"/>
      <c r="L16" s="147"/>
      <c r="M16" s="147"/>
      <c r="N16" s="147"/>
      <c r="O16" s="147"/>
      <c r="P16" s="147"/>
      <c r="Q16" s="147"/>
      <c r="R16" s="147"/>
      <c r="S16" s="147"/>
      <c r="T16" s="147"/>
    </row>
    <row r="17" spans="1:11" ht="22.5" customHeight="1" x14ac:dyDescent="0.25">
      <c r="A17" s="159" t="s">
        <v>32</v>
      </c>
      <c r="B17" s="657" t="s">
        <v>33</v>
      </c>
      <c r="C17" s="657"/>
      <c r="D17" s="657"/>
      <c r="E17" s="657"/>
      <c r="F17" s="657"/>
      <c r="G17" s="148"/>
      <c r="H17" s="148"/>
      <c r="I17" s="148"/>
      <c r="J17" s="148"/>
      <c r="K17" s="148"/>
    </row>
    <row r="18" spans="1:11" ht="20.100000000000001" customHeight="1" x14ac:dyDescent="0.25">
      <c r="A18" s="159" t="s">
        <v>34</v>
      </c>
      <c r="B18" s="657" t="s">
        <v>35</v>
      </c>
      <c r="C18" s="657"/>
      <c r="D18" s="657"/>
      <c r="E18" s="657"/>
      <c r="F18" s="657"/>
      <c r="G18" s="148"/>
      <c r="H18" s="148"/>
      <c r="I18" s="148"/>
      <c r="J18" s="149"/>
      <c r="K18" s="149"/>
    </row>
    <row r="19" spans="1:11" ht="24.75" customHeight="1" x14ac:dyDescent="0.25">
      <c r="A19" s="159" t="s">
        <v>36</v>
      </c>
      <c r="B19" s="652" t="s">
        <v>37</v>
      </c>
      <c r="C19" s="652"/>
      <c r="D19" s="652"/>
      <c r="E19" s="652"/>
      <c r="F19" s="652"/>
      <c r="G19" s="156"/>
      <c r="H19" s="156"/>
      <c r="I19" s="156"/>
      <c r="J19" s="150"/>
      <c r="K19" s="150"/>
    </row>
    <row r="20" spans="1:11" ht="42" customHeight="1" x14ac:dyDescent="0.25">
      <c r="A20" s="159" t="s">
        <v>38</v>
      </c>
      <c r="B20" s="658" t="s">
        <v>39</v>
      </c>
      <c r="C20" s="658"/>
      <c r="D20" s="658"/>
      <c r="E20" s="658"/>
      <c r="F20" s="658"/>
      <c r="G20" s="157"/>
      <c r="H20" s="157"/>
      <c r="I20" s="157"/>
      <c r="J20" s="151"/>
      <c r="K20" s="151"/>
    </row>
    <row r="21" spans="1:11" ht="34.5" customHeight="1" x14ac:dyDescent="0.25">
      <c r="A21" s="159" t="s">
        <v>40</v>
      </c>
      <c r="B21" s="652" t="s">
        <v>41</v>
      </c>
      <c r="C21" s="652"/>
      <c r="D21" s="652"/>
      <c r="E21" s="652"/>
      <c r="F21" s="652"/>
      <c r="G21" s="156"/>
      <c r="H21" s="156"/>
      <c r="I21" s="156"/>
      <c r="J21" s="150"/>
      <c r="K21" s="150"/>
    </row>
    <row r="22" spans="1:11" ht="35.25" customHeight="1" x14ac:dyDescent="0.25">
      <c r="A22" s="159" t="s">
        <v>42</v>
      </c>
      <c r="B22" s="652" t="s">
        <v>43</v>
      </c>
      <c r="C22" s="652"/>
      <c r="D22" s="652"/>
      <c r="E22" s="652"/>
      <c r="F22" s="652"/>
      <c r="G22" s="156"/>
      <c r="H22" s="156"/>
      <c r="I22" s="156"/>
      <c r="J22" s="150"/>
      <c r="K22" s="150"/>
    </row>
    <row r="23" spans="1:11" ht="20.100000000000001" customHeight="1" x14ac:dyDescent="0.25">
      <c r="A23" s="159" t="s">
        <v>44</v>
      </c>
      <c r="B23" s="646" t="s">
        <v>45</v>
      </c>
      <c r="C23" s="646"/>
      <c r="D23" s="646"/>
      <c r="E23" s="646"/>
      <c r="F23" s="646"/>
      <c r="G23" s="158"/>
      <c r="H23" s="158"/>
      <c r="I23" s="158"/>
      <c r="J23" s="152"/>
      <c r="K23" s="152"/>
    </row>
    <row r="24" spans="1:11" ht="20.100000000000001" customHeight="1" x14ac:dyDescent="0.25">
      <c r="A24" s="159" t="s">
        <v>46</v>
      </c>
      <c r="B24" s="647" t="s">
        <v>47</v>
      </c>
      <c r="C24" s="647"/>
      <c r="D24" s="647"/>
      <c r="E24" s="647"/>
      <c r="F24" s="647"/>
      <c r="G24" s="145"/>
      <c r="H24" s="145"/>
      <c r="I24" s="145"/>
      <c r="J24" s="153"/>
      <c r="K24" s="153"/>
    </row>
    <row r="25" spans="1:11" ht="20.100000000000001" customHeight="1" x14ac:dyDescent="0.25">
      <c r="A25" s="159" t="s">
        <v>48</v>
      </c>
      <c r="B25" s="645" t="s">
        <v>49</v>
      </c>
      <c r="C25" s="645"/>
      <c r="D25" s="645"/>
      <c r="E25" s="645"/>
      <c r="F25" s="645"/>
      <c r="G25" s="145"/>
      <c r="H25" s="145"/>
      <c r="I25" s="145"/>
      <c r="J25" s="153"/>
      <c r="K25" s="153"/>
    </row>
  </sheetData>
  <mergeCells count="24">
    <mergeCell ref="B12:F12"/>
    <mergeCell ref="B17:F17"/>
    <mergeCell ref="B18:F18"/>
    <mergeCell ref="B19:F19"/>
    <mergeCell ref="B20:F20"/>
    <mergeCell ref="B7:F7"/>
    <mergeCell ref="B8:F8"/>
    <mergeCell ref="B9:F9"/>
    <mergeCell ref="B10:F10"/>
    <mergeCell ref="B11:F11"/>
    <mergeCell ref="B2:F2"/>
    <mergeCell ref="B3:F3"/>
    <mergeCell ref="B4:F4"/>
    <mergeCell ref="B5:F5"/>
    <mergeCell ref="B6:F6"/>
    <mergeCell ref="B25:F25"/>
    <mergeCell ref="B23:F23"/>
    <mergeCell ref="B24:F24"/>
    <mergeCell ref="B13:F13"/>
    <mergeCell ref="B14:F14"/>
    <mergeCell ref="B15:F15"/>
    <mergeCell ref="B16:F16"/>
    <mergeCell ref="B22:F22"/>
    <mergeCell ref="B21:F21"/>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zoomScaleNormal="100" zoomScaleSheetLayoutView="100" workbookViewId="0">
      <selection sqref="A1:F1"/>
    </sheetView>
  </sheetViews>
  <sheetFormatPr defaultRowHeight="15.75" x14ac:dyDescent="0.25"/>
  <cols>
    <col min="1" max="1" width="20.75" customWidth="1"/>
    <col min="2" max="2" width="21.875" customWidth="1"/>
    <col min="3" max="3" width="11.875" customWidth="1"/>
    <col min="4" max="4" width="12.25" customWidth="1"/>
    <col min="5" max="5" width="15" customWidth="1"/>
  </cols>
  <sheetData>
    <row r="1" spans="1:6" ht="41.25" customHeight="1" x14ac:dyDescent="0.25">
      <c r="A1" s="715" t="s">
        <v>238</v>
      </c>
      <c r="B1" s="715"/>
      <c r="C1" s="715"/>
      <c r="D1" s="715"/>
      <c r="E1" s="715"/>
      <c r="F1" s="715"/>
    </row>
    <row r="2" spans="1:6" ht="16.5" thickBot="1" x14ac:dyDescent="0.3">
      <c r="A2" s="100" t="s">
        <v>239</v>
      </c>
    </row>
    <row r="3" spans="1:6" ht="32.25" thickBot="1" x14ac:dyDescent="0.3">
      <c r="A3" s="68" t="s">
        <v>139</v>
      </c>
      <c r="B3" s="84" t="s">
        <v>91</v>
      </c>
      <c r="C3" s="84" t="s">
        <v>240</v>
      </c>
      <c r="D3" s="84" t="s">
        <v>241</v>
      </c>
      <c r="E3" s="84" t="s">
        <v>242</v>
      </c>
      <c r="F3" s="85" t="s">
        <v>243</v>
      </c>
    </row>
    <row r="4" spans="1:6" x14ac:dyDescent="0.25">
      <c r="A4" s="67"/>
      <c r="B4" s="67"/>
      <c r="C4" s="67"/>
      <c r="D4" s="67"/>
      <c r="E4" s="67"/>
      <c r="F4" s="67"/>
    </row>
    <row r="5" spans="1:6" x14ac:dyDescent="0.25">
      <c r="A5" s="2"/>
      <c r="B5" s="2"/>
      <c r="C5" s="2"/>
      <c r="D5" s="2"/>
      <c r="E5" s="2"/>
      <c r="F5" s="2"/>
    </row>
    <row r="6" spans="1:6" x14ac:dyDescent="0.25">
      <c r="A6" s="2"/>
      <c r="B6" s="2"/>
      <c r="C6" s="2"/>
      <c r="D6" s="2"/>
      <c r="E6" s="2"/>
      <c r="F6" s="2"/>
    </row>
    <row r="7" spans="1:6" x14ac:dyDescent="0.25">
      <c r="A7" s="2"/>
      <c r="B7" s="2"/>
      <c r="C7" s="2"/>
      <c r="D7" s="2"/>
      <c r="E7" s="2"/>
      <c r="F7" s="2"/>
    </row>
    <row r="8" spans="1:6" x14ac:dyDescent="0.25">
      <c r="A8" s="2"/>
      <c r="B8" s="2"/>
      <c r="C8" s="2"/>
      <c r="D8" s="2"/>
      <c r="E8" s="2"/>
      <c r="F8" s="2"/>
    </row>
    <row r="9" spans="1:6" x14ac:dyDescent="0.25">
      <c r="A9" s="2"/>
      <c r="B9" s="2"/>
      <c r="C9" s="2"/>
      <c r="D9" s="2"/>
      <c r="E9" s="2"/>
      <c r="F9" s="2"/>
    </row>
    <row r="11" spans="1:6" ht="16.5" thickBot="1" x14ac:dyDescent="0.3">
      <c r="A11" s="100" t="s">
        <v>244</v>
      </c>
    </row>
    <row r="12" spans="1:6" ht="32.25" thickBot="1" x14ac:dyDescent="0.3">
      <c r="A12" s="68" t="s">
        <v>139</v>
      </c>
      <c r="B12" s="84" t="s">
        <v>91</v>
      </c>
      <c r="C12" s="84" t="s">
        <v>240</v>
      </c>
      <c r="D12" s="84" t="s">
        <v>241</v>
      </c>
      <c r="E12" s="84" t="s">
        <v>242</v>
      </c>
      <c r="F12" s="85" t="s">
        <v>243</v>
      </c>
    </row>
    <row r="13" spans="1:6" x14ac:dyDescent="0.25">
      <c r="A13" s="67"/>
      <c r="B13" s="67"/>
      <c r="C13" s="67"/>
      <c r="D13" s="67"/>
      <c r="E13" s="67"/>
      <c r="F13" s="67"/>
    </row>
    <row r="14" spans="1:6" x14ac:dyDescent="0.25">
      <c r="A14" s="2"/>
      <c r="B14" s="2"/>
      <c r="C14" s="2"/>
      <c r="D14" s="2"/>
      <c r="E14" s="2"/>
      <c r="F14" s="2"/>
    </row>
    <row r="15" spans="1:6" x14ac:dyDescent="0.25">
      <c r="A15" s="2"/>
      <c r="B15" s="2"/>
      <c r="C15" s="2"/>
      <c r="D15" s="2"/>
      <c r="E15" s="2"/>
      <c r="F15" s="2"/>
    </row>
    <row r="16" spans="1:6"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20" spans="1:6" ht="16.5" thickBot="1" x14ac:dyDescent="0.3">
      <c r="A20" s="46" t="s">
        <v>245</v>
      </c>
      <c r="B20" s="7"/>
      <c r="C20" s="7"/>
      <c r="D20" s="7"/>
      <c r="E20" s="7"/>
      <c r="F20" s="7"/>
    </row>
    <row r="21" spans="1:6" ht="32.25" thickBot="1" x14ac:dyDescent="0.3">
      <c r="A21" s="68" t="s">
        <v>139</v>
      </c>
      <c r="B21" s="84" t="s">
        <v>91</v>
      </c>
      <c r="C21" s="84" t="s">
        <v>240</v>
      </c>
      <c r="D21" s="84" t="s">
        <v>241</v>
      </c>
      <c r="E21" s="84" t="s">
        <v>242</v>
      </c>
      <c r="F21" s="85" t="s">
        <v>243</v>
      </c>
    </row>
    <row r="22" spans="1:6" x14ac:dyDescent="0.25">
      <c r="A22" s="67"/>
      <c r="B22" s="67"/>
      <c r="C22" s="67"/>
      <c r="D22" s="67"/>
      <c r="E22" s="67"/>
      <c r="F22" s="67"/>
    </row>
    <row r="23" spans="1:6" x14ac:dyDescent="0.25">
      <c r="A23" s="2"/>
      <c r="B23" s="2"/>
      <c r="C23" s="2"/>
      <c r="D23" s="2"/>
      <c r="E23" s="2"/>
      <c r="F23" s="2"/>
    </row>
    <row r="24" spans="1:6" x14ac:dyDescent="0.25">
      <c r="A24" s="2"/>
      <c r="B24" s="2"/>
      <c r="C24" s="2"/>
      <c r="D24" s="2"/>
      <c r="E24" s="2"/>
      <c r="F24" s="2"/>
    </row>
    <row r="25" spans="1:6" x14ac:dyDescent="0.25">
      <c r="A25" s="2"/>
      <c r="B25" s="2"/>
      <c r="C25" s="2"/>
      <c r="D25" s="2"/>
      <c r="E25" s="2"/>
      <c r="F25" s="2"/>
    </row>
    <row r="26" spans="1:6" x14ac:dyDescent="0.25">
      <c r="A26" s="2"/>
      <c r="B26" s="2"/>
      <c r="C26" s="2"/>
      <c r="D26" s="2"/>
      <c r="E26" s="2"/>
      <c r="F26" s="2"/>
    </row>
    <row r="27" spans="1:6" x14ac:dyDescent="0.25">
      <c r="A27" s="2"/>
      <c r="B27" s="2"/>
      <c r="C27" s="2"/>
      <c r="D27" s="2"/>
      <c r="E27" s="2"/>
      <c r="F27" s="2"/>
    </row>
    <row r="29" spans="1:6" ht="16.5" thickBot="1" x14ac:dyDescent="0.3">
      <c r="A29" s="100" t="s">
        <v>246</v>
      </c>
    </row>
    <row r="30" spans="1:6" ht="32.25" thickBot="1" x14ac:dyDescent="0.3">
      <c r="A30" s="68" t="s">
        <v>139</v>
      </c>
      <c r="B30" s="84" t="s">
        <v>91</v>
      </c>
      <c r="C30" s="84" t="s">
        <v>240</v>
      </c>
      <c r="D30" s="84" t="s">
        <v>241</v>
      </c>
      <c r="E30" s="84" t="s">
        <v>242</v>
      </c>
      <c r="F30" s="85" t="s">
        <v>243</v>
      </c>
    </row>
    <row r="31" spans="1:6" x14ac:dyDescent="0.25">
      <c r="A31" s="67"/>
      <c r="B31" s="67"/>
      <c r="C31" s="67"/>
      <c r="D31" s="67"/>
      <c r="E31" s="67"/>
      <c r="F31" s="67"/>
    </row>
    <row r="32" spans="1:6" x14ac:dyDescent="0.25">
      <c r="A32" s="2"/>
      <c r="B32" s="2"/>
      <c r="C32" s="2"/>
      <c r="D32" s="2"/>
      <c r="E32" s="2"/>
      <c r="F32" s="2"/>
    </row>
    <row r="33" spans="1:6" x14ac:dyDescent="0.25">
      <c r="A33" s="2"/>
      <c r="B33" s="2"/>
      <c r="C33" s="2"/>
      <c r="D33" s="2"/>
      <c r="E33" s="2"/>
      <c r="F33" s="2"/>
    </row>
    <row r="34" spans="1:6" x14ac:dyDescent="0.25">
      <c r="A34" s="2"/>
      <c r="B34" s="2"/>
      <c r="C34" s="2"/>
      <c r="D34" s="2"/>
      <c r="E34" s="2"/>
      <c r="F34" s="2"/>
    </row>
    <row r="35" spans="1:6" x14ac:dyDescent="0.25">
      <c r="A35" s="2"/>
      <c r="B35" s="2"/>
      <c r="C35" s="2"/>
      <c r="D35" s="2"/>
      <c r="E35" s="2"/>
      <c r="F35" s="2"/>
    </row>
    <row r="36" spans="1:6" x14ac:dyDescent="0.25">
      <c r="A36" s="2"/>
      <c r="B36" s="2"/>
      <c r="C36" s="2"/>
      <c r="D36" s="2"/>
      <c r="E36" s="2"/>
      <c r="F36" s="2"/>
    </row>
  </sheetData>
  <mergeCells count="1">
    <mergeCell ref="A1:F1"/>
  </mergeCells>
  <phoneticPr fontId="2" type="noConversion"/>
  <pageMargins left="0.75" right="0.75" top="1" bottom="1" header="0.4921259845" footer="0.4921259845"/>
  <pageSetup paperSize="9" orientation="landscape" r:id="rId1"/>
  <headerFooter alignWithMargins="0"/>
  <rowBreaks count="1" manualBreakCount="1">
    <brk id="1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view="pageBreakPreview" zoomScaleNormal="130" zoomScaleSheetLayoutView="100" workbookViewId="0">
      <selection sqref="A1:H1"/>
    </sheetView>
  </sheetViews>
  <sheetFormatPr defaultRowHeight="15.75" x14ac:dyDescent="0.25"/>
  <cols>
    <col min="1" max="1" width="19.375" customWidth="1"/>
    <col min="2" max="2" width="15.125" customWidth="1"/>
    <col min="3" max="3" width="19.875" customWidth="1"/>
    <col min="4" max="5" width="9.125" customWidth="1"/>
    <col min="6" max="6" width="9.5" customWidth="1"/>
    <col min="7" max="7" width="12" customWidth="1"/>
    <col min="8" max="8" width="12.875" customWidth="1"/>
    <col min="9" max="9" width="10.875" customWidth="1"/>
  </cols>
  <sheetData>
    <row r="1" spans="1:9" ht="45" customHeight="1" x14ac:dyDescent="0.3">
      <c r="A1" s="690" t="s">
        <v>247</v>
      </c>
      <c r="B1" s="690"/>
      <c r="C1" s="690"/>
      <c r="D1" s="690"/>
      <c r="E1" s="690"/>
      <c r="F1" s="690"/>
      <c r="G1" s="690"/>
      <c r="H1" s="690"/>
      <c r="I1" s="36"/>
    </row>
    <row r="2" spans="1:9" ht="110.25" x14ac:dyDescent="0.25">
      <c r="A2" s="68" t="s">
        <v>139</v>
      </c>
      <c r="B2" s="84" t="s">
        <v>77</v>
      </c>
      <c r="C2" s="84" t="s">
        <v>91</v>
      </c>
      <c r="D2" s="84" t="s">
        <v>240</v>
      </c>
      <c r="E2" s="84" t="s">
        <v>241</v>
      </c>
      <c r="F2" s="84" t="s">
        <v>242</v>
      </c>
      <c r="G2" s="84" t="s">
        <v>243</v>
      </c>
      <c r="H2" s="85" t="s">
        <v>248</v>
      </c>
      <c r="I2" s="26"/>
    </row>
    <row r="3" spans="1:9" x14ac:dyDescent="0.25">
      <c r="A3" s="54"/>
      <c r="B3" s="54"/>
      <c r="C3" s="54"/>
      <c r="D3" s="54"/>
      <c r="E3" s="54"/>
      <c r="F3" s="54"/>
      <c r="G3" s="54"/>
      <c r="H3" s="54"/>
      <c r="I3" s="26"/>
    </row>
    <row r="4" spans="1:9" x14ac:dyDescent="0.25">
      <c r="A4" s="37"/>
      <c r="B4" s="37"/>
      <c r="C4" s="37"/>
      <c r="D4" s="37"/>
      <c r="E4" s="37"/>
      <c r="F4" s="37"/>
      <c r="G4" s="37"/>
      <c r="H4" s="37"/>
      <c r="I4" s="26"/>
    </row>
    <row r="5" spans="1:9" x14ac:dyDescent="0.25">
      <c r="A5" s="37"/>
      <c r="B5" s="37"/>
      <c r="C5" s="37"/>
      <c r="D5" s="37"/>
      <c r="E5" s="37"/>
      <c r="F5" s="37"/>
      <c r="G5" s="37"/>
      <c r="H5" s="37"/>
      <c r="I5" s="26"/>
    </row>
    <row r="6" spans="1:9" x14ac:dyDescent="0.25">
      <c r="A6" s="37"/>
      <c r="B6" s="37"/>
      <c r="C6" s="37"/>
      <c r="D6" s="37"/>
      <c r="E6" s="37"/>
      <c r="F6" s="37"/>
      <c r="G6" s="37"/>
      <c r="H6" s="37"/>
      <c r="I6" s="26"/>
    </row>
    <row r="7" spans="1:9" x14ac:dyDescent="0.25">
      <c r="A7" s="37"/>
      <c r="B7" s="37"/>
      <c r="C7" s="37"/>
      <c r="D7" s="37"/>
      <c r="E7" s="37"/>
      <c r="F7" s="37"/>
      <c r="G7" s="37"/>
      <c r="H7" s="37"/>
      <c r="I7" s="26"/>
    </row>
    <row r="8" spans="1:9" x14ac:dyDescent="0.25">
      <c r="A8" s="2"/>
      <c r="B8" s="2"/>
      <c r="C8" s="2"/>
      <c r="D8" s="14"/>
      <c r="E8" s="14"/>
      <c r="F8" s="14"/>
      <c r="G8" s="2"/>
      <c r="H8" s="2"/>
      <c r="I8" s="7"/>
    </row>
    <row r="9" spans="1:9" x14ac:dyDescent="0.25">
      <c r="H9" s="16"/>
      <c r="I9" s="7"/>
    </row>
  </sheetData>
  <mergeCells count="1">
    <mergeCell ref="A1:H1"/>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40"/>
  <sheetViews>
    <sheetView view="pageBreakPreview" zoomScaleNormal="100" zoomScaleSheetLayoutView="100" workbookViewId="0">
      <selection activeCell="B7" sqref="B7"/>
    </sheetView>
  </sheetViews>
  <sheetFormatPr defaultRowHeight="15.75" x14ac:dyDescent="0.25"/>
  <cols>
    <col min="1" max="1" width="40.375" customWidth="1"/>
    <col min="2" max="2" width="47" customWidth="1"/>
  </cols>
  <sheetData>
    <row r="1" spans="1:2" ht="50.25" customHeight="1" thickBot="1" x14ac:dyDescent="0.3">
      <c r="A1" s="725" t="s">
        <v>318</v>
      </c>
      <c r="B1" s="725"/>
    </row>
    <row r="2" spans="1:2" s="1" customFormat="1" ht="16.5" thickBot="1" x14ac:dyDescent="0.3">
      <c r="A2" s="326" t="s">
        <v>139</v>
      </c>
      <c r="B2" s="327" t="s">
        <v>249</v>
      </c>
    </row>
    <row r="3" spans="1:2" x14ac:dyDescent="0.25">
      <c r="A3" s="2" t="s">
        <v>319</v>
      </c>
      <c r="B3" s="328" t="s">
        <v>297</v>
      </c>
    </row>
    <row r="4" spans="1:2" x14ac:dyDescent="0.25">
      <c r="B4" s="328" t="s">
        <v>320</v>
      </c>
    </row>
    <row r="5" spans="1:2" x14ac:dyDescent="0.25">
      <c r="A5" s="2"/>
      <c r="B5" s="328" t="s">
        <v>321</v>
      </c>
    </row>
    <row r="6" spans="1:2" x14ac:dyDescent="0.25">
      <c r="A6" s="2"/>
      <c r="B6" s="328" t="s">
        <v>283</v>
      </c>
    </row>
    <row r="7" spans="1:2" x14ac:dyDescent="0.25">
      <c r="A7" s="2"/>
      <c r="B7" s="328" t="s">
        <v>322</v>
      </c>
    </row>
    <row r="8" spans="1:2" x14ac:dyDescent="0.25">
      <c r="A8" s="2"/>
      <c r="B8" s="328" t="s">
        <v>290</v>
      </c>
    </row>
    <row r="9" spans="1:2" x14ac:dyDescent="0.25">
      <c r="A9" s="2"/>
      <c r="B9" s="328" t="s">
        <v>299</v>
      </c>
    </row>
    <row r="10" spans="1:2" x14ac:dyDescent="0.25">
      <c r="A10" s="2" t="s">
        <v>323</v>
      </c>
      <c r="B10" s="329" t="s">
        <v>324</v>
      </c>
    </row>
    <row r="11" spans="1:2" x14ac:dyDescent="0.25">
      <c r="A11" s="2"/>
      <c r="B11" s="328" t="s">
        <v>295</v>
      </c>
    </row>
    <row r="12" spans="1:2" x14ac:dyDescent="0.25">
      <c r="A12" s="2"/>
      <c r="B12" s="328" t="s">
        <v>287</v>
      </c>
    </row>
    <row r="13" spans="1:2" x14ac:dyDescent="0.25">
      <c r="A13" s="2"/>
      <c r="B13" s="328" t="s">
        <v>325</v>
      </c>
    </row>
    <row r="14" spans="1:2" x14ac:dyDescent="0.25">
      <c r="A14" s="2"/>
      <c r="B14" s="328" t="s">
        <v>281</v>
      </c>
    </row>
    <row r="15" spans="1:2" x14ac:dyDescent="0.25">
      <c r="A15" s="2"/>
      <c r="B15" s="328" t="s">
        <v>326</v>
      </c>
    </row>
    <row r="16" spans="1:2" x14ac:dyDescent="0.25">
      <c r="A16" s="2" t="s">
        <v>327</v>
      </c>
      <c r="B16" s="328" t="s">
        <v>328</v>
      </c>
    </row>
    <row r="17" spans="1:2" x14ac:dyDescent="0.25">
      <c r="A17" s="2"/>
      <c r="B17" s="328" t="s">
        <v>329</v>
      </c>
    </row>
    <row r="18" spans="1:2" x14ac:dyDescent="0.25">
      <c r="A18" s="2"/>
      <c r="B18" s="328" t="s">
        <v>330</v>
      </c>
    </row>
    <row r="19" spans="1:2" x14ac:dyDescent="0.25">
      <c r="A19" s="2"/>
      <c r="B19" s="328" t="s">
        <v>331</v>
      </c>
    </row>
    <row r="20" spans="1:2" x14ac:dyDescent="0.25">
      <c r="A20" s="2"/>
      <c r="B20" s="328" t="s">
        <v>332</v>
      </c>
    </row>
    <row r="21" spans="1:2" x14ac:dyDescent="0.25">
      <c r="A21" s="2"/>
      <c r="B21" s="328" t="s">
        <v>333</v>
      </c>
    </row>
    <row r="22" spans="1:2" x14ac:dyDescent="0.25">
      <c r="A22" s="2"/>
      <c r="B22" s="328" t="s">
        <v>334</v>
      </c>
    </row>
    <row r="23" spans="1:2" x14ac:dyDescent="0.25">
      <c r="A23" s="2"/>
      <c r="B23" s="328" t="s">
        <v>311</v>
      </c>
    </row>
    <row r="24" spans="1:2" x14ac:dyDescent="0.25">
      <c r="A24" s="2"/>
      <c r="B24" s="329" t="s">
        <v>303</v>
      </c>
    </row>
    <row r="25" spans="1:2" x14ac:dyDescent="0.25">
      <c r="A25" s="2" t="s">
        <v>335</v>
      </c>
      <c r="B25" s="328" t="s">
        <v>336</v>
      </c>
    </row>
    <row r="26" spans="1:2" x14ac:dyDescent="0.25">
      <c r="A26" s="2"/>
      <c r="B26" s="328" t="s">
        <v>337</v>
      </c>
    </row>
    <row r="27" spans="1:2" x14ac:dyDescent="0.25">
      <c r="A27" s="2"/>
      <c r="B27" s="329" t="s">
        <v>338</v>
      </c>
    </row>
    <row r="28" spans="1:2" x14ac:dyDescent="0.25">
      <c r="A28" s="2"/>
      <c r="B28" s="328" t="s">
        <v>339</v>
      </c>
    </row>
    <row r="29" spans="1:2" x14ac:dyDescent="0.25">
      <c r="A29" s="2"/>
      <c r="B29" s="328" t="s">
        <v>285</v>
      </c>
    </row>
    <row r="30" spans="1:2" x14ac:dyDescent="0.25">
      <c r="A30" s="2"/>
      <c r="B30" s="328" t="s">
        <v>316</v>
      </c>
    </row>
    <row r="31" spans="1:2" x14ac:dyDescent="0.25">
      <c r="A31" s="2"/>
      <c r="B31" s="328" t="s">
        <v>340</v>
      </c>
    </row>
    <row r="32" spans="1:2" x14ac:dyDescent="0.25">
      <c r="A32" s="2"/>
      <c r="B32" s="328" t="s">
        <v>341</v>
      </c>
    </row>
    <row r="33" spans="1:2" x14ac:dyDescent="0.25">
      <c r="A33" s="2" t="s">
        <v>342</v>
      </c>
      <c r="B33" s="328" t="s">
        <v>343</v>
      </c>
    </row>
    <row r="34" spans="1:2" x14ac:dyDescent="0.25">
      <c r="A34" s="2"/>
      <c r="B34" s="328" t="s">
        <v>307</v>
      </c>
    </row>
    <row r="35" spans="1:2" x14ac:dyDescent="0.25">
      <c r="A35" s="2" t="s">
        <v>344</v>
      </c>
      <c r="B35" s="328" t="s">
        <v>295</v>
      </c>
    </row>
    <row r="36" spans="1:2" x14ac:dyDescent="0.25">
      <c r="A36" s="2"/>
      <c r="B36" s="328" t="s">
        <v>287</v>
      </c>
    </row>
    <row r="37" spans="1:2" x14ac:dyDescent="0.25">
      <c r="A37" s="2"/>
      <c r="B37" s="328" t="s">
        <v>278</v>
      </c>
    </row>
    <row r="38" spans="1:2" x14ac:dyDescent="0.25">
      <c r="A38" s="2"/>
      <c r="B38" s="328" t="s">
        <v>281</v>
      </c>
    </row>
    <row r="39" spans="1:2" x14ac:dyDescent="0.25">
      <c r="A39" s="2"/>
      <c r="B39" s="328" t="s">
        <v>309</v>
      </c>
    </row>
    <row r="40" spans="1:2" x14ac:dyDescent="0.25">
      <c r="A40" s="2" t="s">
        <v>345</v>
      </c>
      <c r="B40" s="328" t="s">
        <v>303</v>
      </c>
    </row>
  </sheetData>
  <mergeCells count="1">
    <mergeCell ref="A1:B1"/>
  </mergeCells>
  <pageMargins left="0.67" right="0.3"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5"/>
  <sheetViews>
    <sheetView view="pageBreakPreview" zoomScaleNormal="100" zoomScaleSheetLayoutView="100" workbookViewId="0">
      <selection activeCell="C8" sqref="C8"/>
    </sheetView>
  </sheetViews>
  <sheetFormatPr defaultRowHeight="15.75" x14ac:dyDescent="0.25"/>
  <cols>
    <col min="1" max="1" width="40.875" customWidth="1"/>
    <col min="2" max="2" width="34" customWidth="1"/>
    <col min="3" max="3" width="34.75" customWidth="1"/>
    <col min="4" max="4" width="30.75" customWidth="1"/>
  </cols>
  <sheetData>
    <row r="1" spans="1:3" ht="78.75" customHeight="1" x14ac:dyDescent="0.25">
      <c r="A1" s="715" t="s">
        <v>267</v>
      </c>
      <c r="B1" s="715"/>
      <c r="C1" s="715"/>
    </row>
    <row r="2" spans="1:3" ht="21" thickBot="1" x14ac:dyDescent="0.3">
      <c r="A2" s="100" t="s">
        <v>346</v>
      </c>
      <c r="B2" s="298"/>
      <c r="C2" s="298"/>
    </row>
    <row r="3" spans="1:3" ht="31.5" x14ac:dyDescent="0.25">
      <c r="A3" s="330" t="s">
        <v>139</v>
      </c>
      <c r="B3" s="331" t="s">
        <v>249</v>
      </c>
      <c r="C3" s="332" t="s">
        <v>347</v>
      </c>
    </row>
    <row r="4" spans="1:3" x14ac:dyDescent="0.25">
      <c r="A4" s="166" t="s">
        <v>323</v>
      </c>
      <c r="B4" s="329" t="s">
        <v>348</v>
      </c>
      <c r="C4" s="333">
        <v>44798</v>
      </c>
    </row>
    <row r="5" spans="1:3" ht="16.5" thickBot="1" x14ac:dyDescent="0.3">
      <c r="A5" s="334"/>
      <c r="B5" s="335" t="s">
        <v>349</v>
      </c>
      <c r="C5" s="336">
        <v>44798</v>
      </c>
    </row>
    <row r="6" spans="1:3" x14ac:dyDescent="0.25">
      <c r="A6" s="191" t="s">
        <v>335</v>
      </c>
      <c r="B6" s="337" t="s">
        <v>350</v>
      </c>
      <c r="C6" s="338">
        <v>44762</v>
      </c>
    </row>
    <row r="7" spans="1:3" x14ac:dyDescent="0.25">
      <c r="A7" s="166"/>
      <c r="B7" s="329" t="s">
        <v>351</v>
      </c>
      <c r="C7" s="333">
        <v>44762</v>
      </c>
    </row>
    <row r="8" spans="1:3" x14ac:dyDescent="0.25">
      <c r="A8" s="166"/>
      <c r="B8" s="329" t="s">
        <v>352</v>
      </c>
      <c r="C8" s="333">
        <v>44762</v>
      </c>
    </row>
    <row r="9" spans="1:3" x14ac:dyDescent="0.25">
      <c r="A9" s="166"/>
      <c r="B9" s="329" t="s">
        <v>353</v>
      </c>
      <c r="C9" s="333">
        <v>44762</v>
      </c>
    </row>
    <row r="10" spans="1:3" x14ac:dyDescent="0.25">
      <c r="A10" s="166"/>
      <c r="B10" s="329" t="s">
        <v>354</v>
      </c>
      <c r="C10" s="333">
        <v>44762</v>
      </c>
    </row>
    <row r="11" spans="1:3" ht="16.5" thickBot="1" x14ac:dyDescent="0.3">
      <c r="A11" s="334"/>
      <c r="B11" s="335" t="s">
        <v>355</v>
      </c>
      <c r="C11" s="336">
        <v>44798</v>
      </c>
    </row>
    <row r="12" spans="1:3" ht="16.5" thickBot="1" x14ac:dyDescent="0.3">
      <c r="A12" s="92" t="s">
        <v>344</v>
      </c>
      <c r="B12" s="339" t="s">
        <v>356</v>
      </c>
      <c r="C12" s="340">
        <v>44798</v>
      </c>
    </row>
    <row r="13" spans="1:3" ht="16.5" thickBot="1" x14ac:dyDescent="0.3">
      <c r="A13" s="92" t="s">
        <v>319</v>
      </c>
      <c r="B13" s="339" t="s">
        <v>324</v>
      </c>
      <c r="C13" s="340">
        <v>44762</v>
      </c>
    </row>
    <row r="14" spans="1:3" ht="16.5" thickBot="1" x14ac:dyDescent="0.3">
      <c r="A14" s="92" t="s">
        <v>357</v>
      </c>
      <c r="B14" s="339" t="s">
        <v>358</v>
      </c>
      <c r="C14" s="340">
        <v>44762</v>
      </c>
    </row>
    <row r="15" spans="1:3" ht="16.5" thickBot="1" x14ac:dyDescent="0.3">
      <c r="A15" s="341" t="s">
        <v>345</v>
      </c>
      <c r="B15" s="342" t="s">
        <v>359</v>
      </c>
      <c r="C15" s="343">
        <v>44762</v>
      </c>
    </row>
  </sheetData>
  <mergeCells count="1">
    <mergeCell ref="A1:C1"/>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L923"/>
  <sheetViews>
    <sheetView view="pageBreakPreview" topLeftCell="A905" zoomScale="90" zoomScaleNormal="100" zoomScaleSheetLayoutView="90" workbookViewId="0">
      <selection activeCell="F907" sqref="F907"/>
    </sheetView>
  </sheetViews>
  <sheetFormatPr defaultRowHeight="15.75" x14ac:dyDescent="0.25"/>
  <cols>
    <col min="1" max="1" width="3.75" customWidth="1"/>
    <col min="2" max="2" width="6.625" customWidth="1"/>
    <col min="3" max="3" width="12.75" customWidth="1"/>
    <col min="4" max="4" width="6" customWidth="1"/>
    <col min="5" max="5" width="5.25" customWidth="1"/>
    <col min="6" max="6" width="12.125" customWidth="1"/>
    <col min="7" max="7" width="20" customWidth="1"/>
    <col min="8" max="8" width="34" customWidth="1"/>
    <col min="9" max="9" width="11.5" customWidth="1"/>
    <col min="10" max="11" width="12.375" customWidth="1"/>
    <col min="12" max="12" width="19.5" customWidth="1"/>
  </cols>
  <sheetData>
    <row r="1" spans="1:12" ht="21" thickBot="1" x14ac:dyDescent="0.35">
      <c r="A1" s="751" t="s">
        <v>268</v>
      </c>
      <c r="B1" s="751"/>
      <c r="C1" s="751"/>
      <c r="D1" s="751"/>
      <c r="E1" s="751"/>
      <c r="F1" s="751"/>
      <c r="G1" s="751"/>
      <c r="H1" s="751"/>
      <c r="I1" s="751"/>
      <c r="J1" s="751"/>
      <c r="K1" s="751"/>
      <c r="L1" s="751"/>
    </row>
    <row r="2" spans="1:12" ht="138" customHeight="1" thickBot="1" x14ac:dyDescent="0.3">
      <c r="A2" s="136" t="s">
        <v>250</v>
      </c>
      <c r="B2" s="137" t="s">
        <v>139</v>
      </c>
      <c r="C2" s="137" t="s">
        <v>251</v>
      </c>
      <c r="D2" s="137" t="s">
        <v>252</v>
      </c>
      <c r="E2" s="137" t="s">
        <v>253</v>
      </c>
      <c r="F2" s="137" t="s">
        <v>254</v>
      </c>
      <c r="G2" s="137" t="s">
        <v>255</v>
      </c>
      <c r="H2" s="137" t="s">
        <v>256</v>
      </c>
      <c r="I2" s="137" t="s">
        <v>257</v>
      </c>
      <c r="J2" s="137" t="s">
        <v>258</v>
      </c>
      <c r="K2" s="137" t="s">
        <v>259</v>
      </c>
      <c r="L2" s="138" t="s">
        <v>260</v>
      </c>
    </row>
    <row r="3" spans="1:12" ht="25.5" hidden="1" x14ac:dyDescent="0.25">
      <c r="A3" s="368">
        <v>1</v>
      </c>
      <c r="B3" s="344" t="s">
        <v>360</v>
      </c>
      <c r="C3" s="344" t="s">
        <v>361</v>
      </c>
      <c r="D3" s="368" t="s">
        <v>362</v>
      </c>
      <c r="E3" s="368" t="s">
        <v>363</v>
      </c>
      <c r="F3" s="345" t="s">
        <v>364</v>
      </c>
      <c r="G3" s="346" t="s">
        <v>365</v>
      </c>
      <c r="H3" s="346" t="s">
        <v>366</v>
      </c>
      <c r="I3" s="347" t="s">
        <v>367</v>
      </c>
      <c r="J3" s="558">
        <v>10427</v>
      </c>
      <c r="K3" s="558"/>
      <c r="L3" s="346"/>
    </row>
    <row r="4" spans="1:12" ht="25.5" hidden="1" x14ac:dyDescent="0.25">
      <c r="A4" s="369">
        <v>2</v>
      </c>
      <c r="B4" s="348" t="s">
        <v>360</v>
      </c>
      <c r="C4" s="348" t="s">
        <v>361</v>
      </c>
      <c r="D4" s="369" t="s">
        <v>362</v>
      </c>
      <c r="E4" s="369" t="s">
        <v>363</v>
      </c>
      <c r="F4" s="349" t="s">
        <v>368</v>
      </c>
      <c r="G4" s="350" t="s">
        <v>369</v>
      </c>
      <c r="H4" s="350" t="s">
        <v>370</v>
      </c>
      <c r="I4" s="351" t="s">
        <v>367</v>
      </c>
      <c r="J4" s="555">
        <v>17513</v>
      </c>
      <c r="K4" s="555"/>
      <c r="L4" s="350"/>
    </row>
    <row r="5" spans="1:12" ht="38.25" hidden="1" x14ac:dyDescent="0.25">
      <c r="A5" s="369">
        <v>3</v>
      </c>
      <c r="B5" s="348" t="s">
        <v>360</v>
      </c>
      <c r="C5" s="348" t="s">
        <v>361</v>
      </c>
      <c r="D5" s="369" t="s">
        <v>362</v>
      </c>
      <c r="E5" s="369" t="s">
        <v>363</v>
      </c>
      <c r="F5" s="349" t="s">
        <v>371</v>
      </c>
      <c r="G5" s="350" t="s">
        <v>372</v>
      </c>
      <c r="H5" s="350" t="s">
        <v>373</v>
      </c>
      <c r="I5" s="351" t="s">
        <v>367</v>
      </c>
      <c r="J5" s="555">
        <v>14285</v>
      </c>
      <c r="K5" s="555"/>
      <c r="L5" s="350"/>
    </row>
    <row r="6" spans="1:12" ht="38.25" hidden="1" x14ac:dyDescent="0.25">
      <c r="A6" s="369">
        <v>4</v>
      </c>
      <c r="B6" s="348" t="s">
        <v>360</v>
      </c>
      <c r="C6" s="348" t="s">
        <v>361</v>
      </c>
      <c r="D6" s="369" t="s">
        <v>362</v>
      </c>
      <c r="E6" s="369" t="s">
        <v>363</v>
      </c>
      <c r="F6" s="349" t="s">
        <v>374</v>
      </c>
      <c r="G6" s="350" t="s">
        <v>375</v>
      </c>
      <c r="H6" s="350" t="s">
        <v>376</v>
      </c>
      <c r="I6" s="351" t="s">
        <v>367</v>
      </c>
      <c r="J6" s="555">
        <v>18481</v>
      </c>
      <c r="K6" s="555"/>
      <c r="L6" s="350"/>
    </row>
    <row r="7" spans="1:12" ht="25.5" hidden="1" x14ac:dyDescent="0.25">
      <c r="A7" s="369">
        <v>5</v>
      </c>
      <c r="B7" s="348" t="s">
        <v>360</v>
      </c>
      <c r="C7" s="348" t="s">
        <v>361</v>
      </c>
      <c r="D7" s="369" t="s">
        <v>362</v>
      </c>
      <c r="E7" s="369" t="s">
        <v>363</v>
      </c>
      <c r="F7" s="349" t="s">
        <v>377</v>
      </c>
      <c r="G7" s="350" t="s">
        <v>378</v>
      </c>
      <c r="H7" s="350" t="s">
        <v>379</v>
      </c>
      <c r="I7" s="351" t="s">
        <v>367</v>
      </c>
      <c r="J7" s="555">
        <v>17184</v>
      </c>
      <c r="K7" s="555"/>
      <c r="L7" s="350"/>
    </row>
    <row r="8" spans="1:12" ht="25.5" hidden="1" x14ac:dyDescent="0.25">
      <c r="A8" s="369">
        <v>6</v>
      </c>
      <c r="B8" s="348" t="s">
        <v>360</v>
      </c>
      <c r="C8" s="348" t="s">
        <v>361</v>
      </c>
      <c r="D8" s="369" t="s">
        <v>362</v>
      </c>
      <c r="E8" s="369" t="s">
        <v>363</v>
      </c>
      <c r="F8" s="349" t="s">
        <v>380</v>
      </c>
      <c r="G8" s="350" t="s">
        <v>381</v>
      </c>
      <c r="H8" s="350" t="s">
        <v>382</v>
      </c>
      <c r="I8" s="351" t="s">
        <v>367</v>
      </c>
      <c r="J8" s="555">
        <v>12368</v>
      </c>
      <c r="K8" s="555"/>
      <c r="L8" s="350"/>
    </row>
    <row r="9" spans="1:12" ht="38.25" hidden="1" x14ac:dyDescent="0.25">
      <c r="A9" s="369">
        <v>7</v>
      </c>
      <c r="B9" s="348" t="s">
        <v>360</v>
      </c>
      <c r="C9" s="348" t="s">
        <v>361</v>
      </c>
      <c r="D9" s="369" t="s">
        <v>362</v>
      </c>
      <c r="E9" s="369" t="s">
        <v>363</v>
      </c>
      <c r="F9" s="349" t="s">
        <v>383</v>
      </c>
      <c r="G9" s="350" t="s">
        <v>384</v>
      </c>
      <c r="H9" s="350" t="s">
        <v>385</v>
      </c>
      <c r="I9" s="351" t="s">
        <v>367</v>
      </c>
      <c r="J9" s="555">
        <v>16970</v>
      </c>
      <c r="K9" s="555"/>
      <c r="L9" s="350"/>
    </row>
    <row r="10" spans="1:12" ht="25.5" hidden="1" x14ac:dyDescent="0.25">
      <c r="A10" s="369">
        <v>8</v>
      </c>
      <c r="B10" s="348" t="s">
        <v>360</v>
      </c>
      <c r="C10" s="348" t="s">
        <v>361</v>
      </c>
      <c r="D10" s="369" t="s">
        <v>362</v>
      </c>
      <c r="E10" s="369" t="s">
        <v>363</v>
      </c>
      <c r="F10" s="349" t="s">
        <v>386</v>
      </c>
      <c r="G10" s="350" t="s">
        <v>387</v>
      </c>
      <c r="H10" s="350" t="s">
        <v>388</v>
      </c>
      <c r="I10" s="351" t="s">
        <v>389</v>
      </c>
      <c r="J10" s="555">
        <v>18572</v>
      </c>
      <c r="K10" s="555"/>
      <c r="L10" s="350"/>
    </row>
    <row r="11" spans="1:12" ht="25.5" hidden="1" x14ac:dyDescent="0.25">
      <c r="A11" s="369">
        <v>9</v>
      </c>
      <c r="B11" s="348" t="s">
        <v>360</v>
      </c>
      <c r="C11" s="348" t="s">
        <v>361</v>
      </c>
      <c r="D11" s="369" t="s">
        <v>362</v>
      </c>
      <c r="E11" s="369" t="s">
        <v>363</v>
      </c>
      <c r="F11" s="349" t="s">
        <v>390</v>
      </c>
      <c r="G11" s="350" t="s">
        <v>391</v>
      </c>
      <c r="H11" s="350" t="s">
        <v>392</v>
      </c>
      <c r="I11" s="351" t="s">
        <v>393</v>
      </c>
      <c r="J11" s="555">
        <v>14973</v>
      </c>
      <c r="K11" s="555"/>
      <c r="L11" s="350"/>
    </row>
    <row r="12" spans="1:12" ht="25.5" hidden="1" x14ac:dyDescent="0.25">
      <c r="A12" s="369">
        <v>10</v>
      </c>
      <c r="B12" s="348" t="s">
        <v>360</v>
      </c>
      <c r="C12" s="348" t="s">
        <v>361</v>
      </c>
      <c r="D12" s="369" t="s">
        <v>362</v>
      </c>
      <c r="E12" s="369" t="s">
        <v>363</v>
      </c>
      <c r="F12" s="349" t="s">
        <v>394</v>
      </c>
      <c r="G12" s="350" t="s">
        <v>395</v>
      </c>
      <c r="H12" s="350" t="s">
        <v>396</v>
      </c>
      <c r="I12" s="351" t="s">
        <v>393</v>
      </c>
      <c r="J12" s="555">
        <v>5133</v>
      </c>
      <c r="K12" s="555"/>
      <c r="L12" s="350"/>
    </row>
    <row r="13" spans="1:12" ht="38.25" hidden="1" x14ac:dyDescent="0.25">
      <c r="A13" s="369">
        <v>11</v>
      </c>
      <c r="B13" s="348" t="s">
        <v>360</v>
      </c>
      <c r="C13" s="348" t="s">
        <v>361</v>
      </c>
      <c r="D13" s="369" t="s">
        <v>362</v>
      </c>
      <c r="E13" s="369" t="s">
        <v>363</v>
      </c>
      <c r="F13" s="349" t="s">
        <v>397</v>
      </c>
      <c r="G13" s="350" t="s">
        <v>398</v>
      </c>
      <c r="H13" s="350" t="s">
        <v>399</v>
      </c>
      <c r="I13" s="351" t="s">
        <v>393</v>
      </c>
      <c r="J13" s="555">
        <v>15664</v>
      </c>
      <c r="K13" s="555"/>
      <c r="L13" s="350"/>
    </row>
    <row r="14" spans="1:12" ht="38.25" hidden="1" x14ac:dyDescent="0.25">
      <c r="A14" s="369">
        <v>12</v>
      </c>
      <c r="B14" s="348" t="s">
        <v>360</v>
      </c>
      <c r="C14" s="348" t="s">
        <v>361</v>
      </c>
      <c r="D14" s="369" t="s">
        <v>362</v>
      </c>
      <c r="E14" s="369" t="s">
        <v>363</v>
      </c>
      <c r="F14" s="349" t="s">
        <v>400</v>
      </c>
      <c r="G14" s="350" t="s">
        <v>401</v>
      </c>
      <c r="H14" s="350" t="s">
        <v>402</v>
      </c>
      <c r="I14" s="351" t="s">
        <v>393</v>
      </c>
      <c r="J14" s="555">
        <v>10196</v>
      </c>
      <c r="K14" s="555"/>
      <c r="L14" s="350"/>
    </row>
    <row r="15" spans="1:12" ht="76.5" hidden="1" x14ac:dyDescent="0.25">
      <c r="A15" s="369">
        <v>13</v>
      </c>
      <c r="B15" s="348" t="s">
        <v>360</v>
      </c>
      <c r="C15" s="348" t="s">
        <v>361</v>
      </c>
      <c r="D15" s="369" t="s">
        <v>362</v>
      </c>
      <c r="E15" s="369" t="s">
        <v>363</v>
      </c>
      <c r="F15" s="349" t="s">
        <v>403</v>
      </c>
      <c r="G15" s="350" t="s">
        <v>404</v>
      </c>
      <c r="H15" s="350" t="s">
        <v>405</v>
      </c>
      <c r="I15" s="351" t="s">
        <v>393</v>
      </c>
      <c r="J15" s="555">
        <v>19596</v>
      </c>
      <c r="K15" s="555"/>
      <c r="L15" s="350"/>
    </row>
    <row r="16" spans="1:12" ht="38.25" hidden="1" x14ac:dyDescent="0.25">
      <c r="A16" s="369">
        <v>14</v>
      </c>
      <c r="B16" s="348" t="s">
        <v>360</v>
      </c>
      <c r="C16" s="348" t="s">
        <v>361</v>
      </c>
      <c r="D16" s="369" t="s">
        <v>362</v>
      </c>
      <c r="E16" s="369" t="s">
        <v>363</v>
      </c>
      <c r="F16" s="349" t="s">
        <v>406</v>
      </c>
      <c r="G16" s="350" t="s">
        <v>407</v>
      </c>
      <c r="H16" s="350" t="s">
        <v>408</v>
      </c>
      <c r="I16" s="351" t="s">
        <v>389</v>
      </c>
      <c r="J16" s="555">
        <v>13327</v>
      </c>
      <c r="K16" s="555"/>
      <c r="L16" s="350"/>
    </row>
    <row r="17" spans="1:12" ht="25.5" hidden="1" x14ac:dyDescent="0.25">
      <c r="A17" s="369">
        <v>15</v>
      </c>
      <c r="B17" s="348" t="s">
        <v>360</v>
      </c>
      <c r="C17" s="348" t="s">
        <v>361</v>
      </c>
      <c r="D17" s="369" t="s">
        <v>362</v>
      </c>
      <c r="E17" s="369" t="s">
        <v>363</v>
      </c>
      <c r="F17" s="349" t="s">
        <v>409</v>
      </c>
      <c r="G17" s="350" t="s">
        <v>410</v>
      </c>
      <c r="H17" s="350" t="s">
        <v>411</v>
      </c>
      <c r="I17" s="351" t="s">
        <v>389</v>
      </c>
      <c r="J17" s="555">
        <v>14438</v>
      </c>
      <c r="K17" s="555"/>
      <c r="L17" s="350"/>
    </row>
    <row r="18" spans="1:12" ht="38.25" hidden="1" x14ac:dyDescent="0.25">
      <c r="A18" s="369">
        <v>16</v>
      </c>
      <c r="B18" s="348" t="s">
        <v>360</v>
      </c>
      <c r="C18" s="348" t="s">
        <v>361</v>
      </c>
      <c r="D18" s="369" t="s">
        <v>362</v>
      </c>
      <c r="E18" s="369" t="s">
        <v>363</v>
      </c>
      <c r="F18" s="349" t="s">
        <v>412</v>
      </c>
      <c r="G18" s="350" t="s">
        <v>413</v>
      </c>
      <c r="H18" s="350" t="s">
        <v>414</v>
      </c>
      <c r="I18" s="351" t="s">
        <v>389</v>
      </c>
      <c r="J18" s="555">
        <v>5394</v>
      </c>
      <c r="K18" s="555"/>
      <c r="L18" s="350"/>
    </row>
    <row r="19" spans="1:12" ht="38.25" hidden="1" x14ac:dyDescent="0.25">
      <c r="A19" s="369">
        <v>17</v>
      </c>
      <c r="B19" s="348" t="s">
        <v>360</v>
      </c>
      <c r="C19" s="348" t="s">
        <v>361</v>
      </c>
      <c r="D19" s="369" t="s">
        <v>362</v>
      </c>
      <c r="E19" s="369" t="s">
        <v>363</v>
      </c>
      <c r="F19" s="349" t="s">
        <v>415</v>
      </c>
      <c r="G19" s="350" t="s">
        <v>416</v>
      </c>
      <c r="H19" s="350" t="s">
        <v>417</v>
      </c>
      <c r="I19" s="351" t="s">
        <v>389</v>
      </c>
      <c r="J19" s="555">
        <v>10406</v>
      </c>
      <c r="K19" s="555"/>
      <c r="L19" s="350"/>
    </row>
    <row r="20" spans="1:12" ht="25.5" hidden="1" x14ac:dyDescent="0.25">
      <c r="A20" s="369">
        <v>18</v>
      </c>
      <c r="B20" s="348" t="s">
        <v>360</v>
      </c>
      <c r="C20" s="348" t="s">
        <v>361</v>
      </c>
      <c r="D20" s="369" t="s">
        <v>362</v>
      </c>
      <c r="E20" s="369" t="s">
        <v>363</v>
      </c>
      <c r="F20" s="349" t="s">
        <v>418</v>
      </c>
      <c r="G20" s="350" t="s">
        <v>419</v>
      </c>
      <c r="H20" s="350" t="s">
        <v>420</v>
      </c>
      <c r="I20" s="351" t="s">
        <v>421</v>
      </c>
      <c r="J20" s="555">
        <v>17857</v>
      </c>
      <c r="K20" s="555"/>
      <c r="L20" s="350"/>
    </row>
    <row r="21" spans="1:12" ht="38.25" hidden="1" x14ac:dyDescent="0.25">
      <c r="A21" s="369">
        <v>19</v>
      </c>
      <c r="B21" s="348" t="s">
        <v>360</v>
      </c>
      <c r="C21" s="348" t="s">
        <v>361</v>
      </c>
      <c r="D21" s="369" t="s">
        <v>362</v>
      </c>
      <c r="E21" s="369" t="s">
        <v>363</v>
      </c>
      <c r="F21" s="349" t="s">
        <v>422</v>
      </c>
      <c r="G21" s="350" t="s">
        <v>423</v>
      </c>
      <c r="H21" s="350" t="s">
        <v>424</v>
      </c>
      <c r="I21" s="351" t="s">
        <v>425</v>
      </c>
      <c r="J21" s="555">
        <v>11390</v>
      </c>
      <c r="K21" s="555"/>
      <c r="L21" s="350"/>
    </row>
    <row r="22" spans="1:12" ht="25.5" hidden="1" x14ac:dyDescent="0.25">
      <c r="A22" s="369">
        <v>20</v>
      </c>
      <c r="B22" s="348" t="s">
        <v>360</v>
      </c>
      <c r="C22" s="348" t="s">
        <v>361</v>
      </c>
      <c r="D22" s="369" t="s">
        <v>362</v>
      </c>
      <c r="E22" s="369" t="s">
        <v>363</v>
      </c>
      <c r="F22" s="349" t="s">
        <v>426</v>
      </c>
      <c r="G22" s="350" t="s">
        <v>427</v>
      </c>
      <c r="H22" s="350" t="s">
        <v>428</v>
      </c>
      <c r="I22" s="351" t="s">
        <v>425</v>
      </c>
      <c r="J22" s="555">
        <v>11818</v>
      </c>
      <c r="K22" s="555"/>
      <c r="L22" s="350"/>
    </row>
    <row r="23" spans="1:12" ht="51" hidden="1" x14ac:dyDescent="0.25">
      <c r="A23" s="369">
        <v>21</v>
      </c>
      <c r="B23" s="348" t="s">
        <v>360</v>
      </c>
      <c r="C23" s="348" t="s">
        <v>361</v>
      </c>
      <c r="D23" s="369" t="s">
        <v>362</v>
      </c>
      <c r="E23" s="369" t="s">
        <v>363</v>
      </c>
      <c r="F23" s="349" t="s">
        <v>429</v>
      </c>
      <c r="G23" s="350" t="s">
        <v>430</v>
      </c>
      <c r="H23" s="350" t="s">
        <v>431</v>
      </c>
      <c r="I23" s="351" t="s">
        <v>425</v>
      </c>
      <c r="J23" s="555">
        <v>7351</v>
      </c>
      <c r="K23" s="555"/>
      <c r="L23" s="350"/>
    </row>
    <row r="24" spans="1:12" ht="25.5" hidden="1" x14ac:dyDescent="0.25">
      <c r="A24" s="369">
        <v>22</v>
      </c>
      <c r="B24" s="348" t="s">
        <v>360</v>
      </c>
      <c r="C24" s="348" t="s">
        <v>361</v>
      </c>
      <c r="D24" s="369" t="s">
        <v>362</v>
      </c>
      <c r="E24" s="369" t="s">
        <v>363</v>
      </c>
      <c r="F24" s="349" t="s">
        <v>432</v>
      </c>
      <c r="G24" s="350" t="s">
        <v>433</v>
      </c>
      <c r="H24" s="350" t="s">
        <v>434</v>
      </c>
      <c r="I24" s="351" t="s">
        <v>421</v>
      </c>
      <c r="J24" s="555">
        <v>14835</v>
      </c>
      <c r="K24" s="555"/>
      <c r="L24" s="350"/>
    </row>
    <row r="25" spans="1:12" ht="38.25" hidden="1" x14ac:dyDescent="0.25">
      <c r="A25" s="369">
        <v>23</v>
      </c>
      <c r="B25" s="348" t="s">
        <v>360</v>
      </c>
      <c r="C25" s="348" t="s">
        <v>361</v>
      </c>
      <c r="D25" s="369" t="s">
        <v>362</v>
      </c>
      <c r="E25" s="369" t="s">
        <v>363</v>
      </c>
      <c r="F25" s="349" t="s">
        <v>435</v>
      </c>
      <c r="G25" s="350" t="s">
        <v>436</v>
      </c>
      <c r="H25" s="350" t="s">
        <v>437</v>
      </c>
      <c r="I25" s="351" t="s">
        <v>425</v>
      </c>
      <c r="J25" s="555">
        <v>12079</v>
      </c>
      <c r="K25" s="555"/>
      <c r="L25" s="350"/>
    </row>
    <row r="26" spans="1:12" ht="38.25" hidden="1" x14ac:dyDescent="0.25">
      <c r="A26" s="369">
        <v>24</v>
      </c>
      <c r="B26" s="348" t="s">
        <v>360</v>
      </c>
      <c r="C26" s="348" t="s">
        <v>361</v>
      </c>
      <c r="D26" s="369" t="s">
        <v>362</v>
      </c>
      <c r="E26" s="369" t="s">
        <v>363</v>
      </c>
      <c r="F26" s="349" t="s">
        <v>438</v>
      </c>
      <c r="G26" s="350" t="s">
        <v>439</v>
      </c>
      <c r="H26" s="350" t="s">
        <v>440</v>
      </c>
      <c r="I26" s="351" t="s">
        <v>421</v>
      </c>
      <c r="J26" s="555">
        <v>13246</v>
      </c>
      <c r="K26" s="555"/>
      <c r="L26" s="350"/>
    </row>
    <row r="27" spans="1:12" ht="38.25" hidden="1" x14ac:dyDescent="0.25">
      <c r="A27" s="369">
        <v>25</v>
      </c>
      <c r="B27" s="348" t="s">
        <v>360</v>
      </c>
      <c r="C27" s="348" t="s">
        <v>361</v>
      </c>
      <c r="D27" s="369" t="s">
        <v>362</v>
      </c>
      <c r="E27" s="369" t="s">
        <v>363</v>
      </c>
      <c r="F27" s="349" t="s">
        <v>441</v>
      </c>
      <c r="G27" s="350" t="s">
        <v>442</v>
      </c>
      <c r="H27" s="350" t="s">
        <v>443</v>
      </c>
      <c r="I27" s="351" t="s">
        <v>425</v>
      </c>
      <c r="J27" s="555">
        <v>11076</v>
      </c>
      <c r="K27" s="555"/>
      <c r="L27" s="350"/>
    </row>
    <row r="28" spans="1:12" ht="38.25" hidden="1" x14ac:dyDescent="0.25">
      <c r="A28" s="369">
        <v>26</v>
      </c>
      <c r="B28" s="348" t="s">
        <v>360</v>
      </c>
      <c r="C28" s="348" t="s">
        <v>361</v>
      </c>
      <c r="D28" s="369" t="s">
        <v>362</v>
      </c>
      <c r="E28" s="369" t="s">
        <v>363</v>
      </c>
      <c r="F28" s="349" t="s">
        <v>444</v>
      </c>
      <c r="G28" s="350" t="s">
        <v>445</v>
      </c>
      <c r="H28" s="350" t="s">
        <v>446</v>
      </c>
      <c r="I28" s="351" t="s">
        <v>425</v>
      </c>
      <c r="J28" s="555">
        <v>9991</v>
      </c>
      <c r="K28" s="555"/>
      <c r="L28" s="350"/>
    </row>
    <row r="29" spans="1:12" ht="25.5" hidden="1" x14ac:dyDescent="0.25">
      <c r="A29" s="369">
        <v>27</v>
      </c>
      <c r="B29" s="348" t="s">
        <v>360</v>
      </c>
      <c r="C29" s="348" t="s">
        <v>361</v>
      </c>
      <c r="D29" s="369" t="s">
        <v>362</v>
      </c>
      <c r="E29" s="369" t="s">
        <v>363</v>
      </c>
      <c r="F29" s="349" t="s">
        <v>447</v>
      </c>
      <c r="G29" s="350" t="s">
        <v>448</v>
      </c>
      <c r="H29" s="350" t="s">
        <v>449</v>
      </c>
      <c r="I29" s="351" t="s">
        <v>425</v>
      </c>
      <c r="J29" s="555">
        <v>13621</v>
      </c>
      <c r="K29" s="555"/>
      <c r="L29" s="350"/>
    </row>
    <row r="30" spans="1:12" ht="25.5" hidden="1" x14ac:dyDescent="0.25">
      <c r="A30" s="369">
        <v>28</v>
      </c>
      <c r="B30" s="348" t="s">
        <v>360</v>
      </c>
      <c r="C30" s="348" t="s">
        <v>361</v>
      </c>
      <c r="D30" s="369" t="s">
        <v>362</v>
      </c>
      <c r="E30" s="369" t="s">
        <v>363</v>
      </c>
      <c r="F30" s="349" t="s">
        <v>450</v>
      </c>
      <c r="G30" s="350" t="s">
        <v>451</v>
      </c>
      <c r="H30" s="350" t="s">
        <v>452</v>
      </c>
      <c r="I30" s="351" t="s">
        <v>453</v>
      </c>
      <c r="J30" s="555">
        <v>12123</v>
      </c>
      <c r="K30" s="555"/>
      <c r="L30" s="350"/>
    </row>
    <row r="31" spans="1:12" ht="38.25" hidden="1" x14ac:dyDescent="0.25">
      <c r="A31" s="369">
        <v>29</v>
      </c>
      <c r="B31" s="348" t="s">
        <v>360</v>
      </c>
      <c r="C31" s="348" t="s">
        <v>361</v>
      </c>
      <c r="D31" s="369" t="s">
        <v>362</v>
      </c>
      <c r="E31" s="369" t="s">
        <v>363</v>
      </c>
      <c r="F31" s="349" t="s">
        <v>454</v>
      </c>
      <c r="G31" s="350" t="s">
        <v>455</v>
      </c>
      <c r="H31" s="350" t="s">
        <v>456</v>
      </c>
      <c r="I31" s="351" t="s">
        <v>453</v>
      </c>
      <c r="J31" s="555">
        <v>17288</v>
      </c>
      <c r="K31" s="555"/>
      <c r="L31" s="350"/>
    </row>
    <row r="32" spans="1:12" ht="25.5" hidden="1" x14ac:dyDescent="0.25">
      <c r="A32" s="369">
        <v>30</v>
      </c>
      <c r="B32" s="348" t="s">
        <v>360</v>
      </c>
      <c r="C32" s="348" t="s">
        <v>361</v>
      </c>
      <c r="D32" s="369" t="s">
        <v>362</v>
      </c>
      <c r="E32" s="369" t="s">
        <v>363</v>
      </c>
      <c r="F32" s="349" t="s">
        <v>457</v>
      </c>
      <c r="G32" s="350" t="s">
        <v>458</v>
      </c>
      <c r="H32" s="350" t="s">
        <v>459</v>
      </c>
      <c r="I32" s="351" t="s">
        <v>453</v>
      </c>
      <c r="J32" s="555">
        <v>15479</v>
      </c>
      <c r="K32" s="555"/>
      <c r="L32" s="350"/>
    </row>
    <row r="33" spans="1:12" ht="38.25" hidden="1" x14ac:dyDescent="0.25">
      <c r="A33" s="369">
        <v>31</v>
      </c>
      <c r="B33" s="348" t="s">
        <v>360</v>
      </c>
      <c r="C33" s="348" t="s">
        <v>361</v>
      </c>
      <c r="D33" s="369" t="s">
        <v>362</v>
      </c>
      <c r="E33" s="369" t="s">
        <v>363</v>
      </c>
      <c r="F33" s="349" t="s">
        <v>460</v>
      </c>
      <c r="G33" s="350" t="s">
        <v>461</v>
      </c>
      <c r="H33" s="350" t="s">
        <v>462</v>
      </c>
      <c r="I33" s="351" t="s">
        <v>453</v>
      </c>
      <c r="J33" s="555">
        <v>10754</v>
      </c>
      <c r="K33" s="555"/>
      <c r="L33" s="350"/>
    </row>
    <row r="34" spans="1:12" ht="25.5" hidden="1" x14ac:dyDescent="0.25">
      <c r="A34" s="369">
        <v>32</v>
      </c>
      <c r="B34" s="348" t="s">
        <v>360</v>
      </c>
      <c r="C34" s="348" t="s">
        <v>361</v>
      </c>
      <c r="D34" s="369" t="s">
        <v>362</v>
      </c>
      <c r="E34" s="369" t="s">
        <v>363</v>
      </c>
      <c r="F34" s="349" t="s">
        <v>463</v>
      </c>
      <c r="G34" s="350" t="s">
        <v>464</v>
      </c>
      <c r="H34" s="350" t="s">
        <v>465</v>
      </c>
      <c r="I34" s="351" t="s">
        <v>466</v>
      </c>
      <c r="J34" s="555">
        <v>13651</v>
      </c>
      <c r="K34" s="555"/>
      <c r="L34" s="350"/>
    </row>
    <row r="35" spans="1:12" ht="25.5" hidden="1" x14ac:dyDescent="0.25">
      <c r="A35" s="369">
        <v>33</v>
      </c>
      <c r="B35" s="348" t="s">
        <v>360</v>
      </c>
      <c r="C35" s="348" t="s">
        <v>361</v>
      </c>
      <c r="D35" s="369" t="s">
        <v>362</v>
      </c>
      <c r="E35" s="369" t="s">
        <v>363</v>
      </c>
      <c r="F35" s="349" t="s">
        <v>467</v>
      </c>
      <c r="G35" s="350" t="s">
        <v>468</v>
      </c>
      <c r="H35" s="350" t="s">
        <v>469</v>
      </c>
      <c r="I35" s="351" t="s">
        <v>453</v>
      </c>
      <c r="J35" s="555">
        <v>10392</v>
      </c>
      <c r="K35" s="555"/>
      <c r="L35" s="350"/>
    </row>
    <row r="36" spans="1:12" ht="25.5" hidden="1" x14ac:dyDescent="0.25">
      <c r="A36" s="369">
        <v>34</v>
      </c>
      <c r="B36" s="348" t="s">
        <v>360</v>
      </c>
      <c r="C36" s="348" t="s">
        <v>361</v>
      </c>
      <c r="D36" s="369" t="s">
        <v>362</v>
      </c>
      <c r="E36" s="369" t="s">
        <v>363</v>
      </c>
      <c r="F36" s="349" t="s">
        <v>470</v>
      </c>
      <c r="G36" s="350" t="s">
        <v>471</v>
      </c>
      <c r="H36" s="350" t="s">
        <v>472</v>
      </c>
      <c r="I36" s="351" t="s">
        <v>466</v>
      </c>
      <c r="J36" s="555">
        <v>7827</v>
      </c>
      <c r="K36" s="555"/>
      <c r="L36" s="350"/>
    </row>
    <row r="37" spans="1:12" ht="38.25" hidden="1" x14ac:dyDescent="0.25">
      <c r="A37" s="369">
        <v>35</v>
      </c>
      <c r="B37" s="348" t="s">
        <v>360</v>
      </c>
      <c r="C37" s="348" t="s">
        <v>361</v>
      </c>
      <c r="D37" s="369" t="s">
        <v>362</v>
      </c>
      <c r="E37" s="369" t="s">
        <v>363</v>
      </c>
      <c r="F37" s="349" t="s">
        <v>473</v>
      </c>
      <c r="G37" s="350" t="s">
        <v>474</v>
      </c>
      <c r="H37" s="350" t="s">
        <v>475</v>
      </c>
      <c r="I37" s="351" t="s">
        <v>393</v>
      </c>
      <c r="J37" s="555">
        <v>3700</v>
      </c>
      <c r="K37" s="555"/>
      <c r="L37" s="350" t="s">
        <v>476</v>
      </c>
    </row>
    <row r="38" spans="1:12" ht="25.5" hidden="1" x14ac:dyDescent="0.25">
      <c r="A38" s="369">
        <v>36</v>
      </c>
      <c r="B38" s="348" t="s">
        <v>360</v>
      </c>
      <c r="C38" s="348" t="s">
        <v>477</v>
      </c>
      <c r="D38" s="369" t="s">
        <v>362</v>
      </c>
      <c r="E38" s="369" t="s">
        <v>363</v>
      </c>
      <c r="F38" s="352" t="s">
        <v>478</v>
      </c>
      <c r="G38" s="350" t="s">
        <v>479</v>
      </c>
      <c r="H38" s="350" t="s">
        <v>480</v>
      </c>
      <c r="I38" s="351" t="s">
        <v>481</v>
      </c>
      <c r="J38" s="591">
        <v>10357</v>
      </c>
      <c r="K38" s="591"/>
      <c r="L38" s="350"/>
    </row>
    <row r="39" spans="1:12" ht="38.25" hidden="1" x14ac:dyDescent="0.25">
      <c r="A39" s="369">
        <v>37</v>
      </c>
      <c r="B39" s="348" t="s">
        <v>360</v>
      </c>
      <c r="C39" s="348" t="s">
        <v>477</v>
      </c>
      <c r="D39" s="369" t="s">
        <v>362</v>
      </c>
      <c r="E39" s="369" t="s">
        <v>363</v>
      </c>
      <c r="F39" s="352" t="s">
        <v>482</v>
      </c>
      <c r="G39" s="350" t="s">
        <v>483</v>
      </c>
      <c r="H39" s="350" t="s">
        <v>484</v>
      </c>
      <c r="I39" s="351" t="s">
        <v>425</v>
      </c>
      <c r="J39" s="591">
        <v>2508</v>
      </c>
      <c r="K39" s="591"/>
      <c r="L39" s="350"/>
    </row>
    <row r="40" spans="1:12" ht="25.5" hidden="1" x14ac:dyDescent="0.25">
      <c r="A40" s="369">
        <v>38</v>
      </c>
      <c r="B40" s="348" t="s">
        <v>360</v>
      </c>
      <c r="C40" s="348" t="s">
        <v>477</v>
      </c>
      <c r="D40" s="369" t="s">
        <v>362</v>
      </c>
      <c r="E40" s="369" t="s">
        <v>363</v>
      </c>
      <c r="F40" s="352" t="s">
        <v>485</v>
      </c>
      <c r="G40" s="350" t="s">
        <v>486</v>
      </c>
      <c r="H40" s="350" t="s">
        <v>487</v>
      </c>
      <c r="I40" s="351" t="s">
        <v>425</v>
      </c>
      <c r="J40" s="591">
        <v>6533</v>
      </c>
      <c r="K40" s="591"/>
      <c r="L40" s="350"/>
    </row>
    <row r="41" spans="1:12" ht="38.25" hidden="1" x14ac:dyDescent="0.25">
      <c r="A41" s="369">
        <v>39</v>
      </c>
      <c r="B41" s="348" t="s">
        <v>360</v>
      </c>
      <c r="C41" s="348" t="s">
        <v>477</v>
      </c>
      <c r="D41" s="369" t="s">
        <v>362</v>
      </c>
      <c r="E41" s="369" t="s">
        <v>363</v>
      </c>
      <c r="F41" s="352" t="s">
        <v>488</v>
      </c>
      <c r="G41" s="350" t="s">
        <v>489</v>
      </c>
      <c r="H41" s="350" t="s">
        <v>490</v>
      </c>
      <c r="I41" s="351" t="s">
        <v>425</v>
      </c>
      <c r="J41" s="591">
        <v>3100</v>
      </c>
      <c r="K41" s="591"/>
      <c r="L41" s="350"/>
    </row>
    <row r="42" spans="1:12" ht="38.25" hidden="1" x14ac:dyDescent="0.25">
      <c r="A42" s="369">
        <v>40</v>
      </c>
      <c r="B42" s="348" t="s">
        <v>360</v>
      </c>
      <c r="C42" s="348" t="s">
        <v>477</v>
      </c>
      <c r="D42" s="369" t="s">
        <v>362</v>
      </c>
      <c r="E42" s="369" t="s">
        <v>363</v>
      </c>
      <c r="F42" s="352" t="s">
        <v>491</v>
      </c>
      <c r="G42" s="350" t="s">
        <v>492</v>
      </c>
      <c r="H42" s="350" t="s">
        <v>493</v>
      </c>
      <c r="I42" s="351" t="s">
        <v>453</v>
      </c>
      <c r="J42" s="591">
        <v>3899</v>
      </c>
      <c r="K42" s="591"/>
      <c r="L42" s="350"/>
    </row>
    <row r="43" spans="1:12" ht="38.25" hidden="1" x14ac:dyDescent="0.25">
      <c r="A43" s="369">
        <v>41</v>
      </c>
      <c r="B43" s="348" t="s">
        <v>360</v>
      </c>
      <c r="C43" s="348" t="s">
        <v>477</v>
      </c>
      <c r="D43" s="369" t="s">
        <v>362</v>
      </c>
      <c r="E43" s="369" t="s">
        <v>363</v>
      </c>
      <c r="F43" s="352" t="s">
        <v>494</v>
      </c>
      <c r="G43" s="350" t="s">
        <v>495</v>
      </c>
      <c r="H43" s="350" t="s">
        <v>496</v>
      </c>
      <c r="I43" s="351" t="s">
        <v>425</v>
      </c>
      <c r="J43" s="591">
        <v>626</v>
      </c>
      <c r="K43" s="591"/>
      <c r="L43" s="350" t="s">
        <v>497</v>
      </c>
    </row>
    <row r="44" spans="1:12" ht="38.25" hidden="1" x14ac:dyDescent="0.25">
      <c r="A44" s="369">
        <v>42</v>
      </c>
      <c r="B44" s="348" t="s">
        <v>360</v>
      </c>
      <c r="C44" s="348" t="s">
        <v>498</v>
      </c>
      <c r="D44" s="369" t="s">
        <v>362</v>
      </c>
      <c r="E44" s="369" t="s">
        <v>363</v>
      </c>
      <c r="F44" s="352" t="s">
        <v>499</v>
      </c>
      <c r="G44" s="350" t="s">
        <v>500</v>
      </c>
      <c r="H44" s="350" t="s">
        <v>501</v>
      </c>
      <c r="I44" s="351" t="s">
        <v>502</v>
      </c>
      <c r="J44" s="591">
        <v>13635</v>
      </c>
      <c r="K44" s="591"/>
      <c r="L44" s="350" t="s">
        <v>503</v>
      </c>
    </row>
    <row r="45" spans="1:12" ht="25.5" hidden="1" x14ac:dyDescent="0.25">
      <c r="A45" s="369">
        <v>43</v>
      </c>
      <c r="B45" s="348" t="s">
        <v>360</v>
      </c>
      <c r="C45" s="348" t="s">
        <v>498</v>
      </c>
      <c r="D45" s="369" t="s">
        <v>362</v>
      </c>
      <c r="E45" s="369" t="s">
        <v>363</v>
      </c>
      <c r="F45" s="352" t="s">
        <v>504</v>
      </c>
      <c r="G45" s="350" t="s">
        <v>505</v>
      </c>
      <c r="H45" s="350" t="s">
        <v>506</v>
      </c>
      <c r="I45" s="351" t="s">
        <v>507</v>
      </c>
      <c r="J45" s="591">
        <v>24312</v>
      </c>
      <c r="K45" s="591"/>
      <c r="L45" s="350" t="s">
        <v>503</v>
      </c>
    </row>
    <row r="46" spans="1:12" ht="38.25" hidden="1" x14ac:dyDescent="0.25">
      <c r="A46" s="369">
        <v>44</v>
      </c>
      <c r="B46" s="348" t="s">
        <v>360</v>
      </c>
      <c r="C46" s="348" t="s">
        <v>498</v>
      </c>
      <c r="D46" s="369" t="s">
        <v>362</v>
      </c>
      <c r="E46" s="369" t="s">
        <v>363</v>
      </c>
      <c r="F46" s="352" t="s">
        <v>508</v>
      </c>
      <c r="G46" s="350" t="s">
        <v>509</v>
      </c>
      <c r="H46" s="350" t="s">
        <v>510</v>
      </c>
      <c r="I46" s="351" t="s">
        <v>511</v>
      </c>
      <c r="J46" s="591">
        <v>46811</v>
      </c>
      <c r="K46" s="591"/>
      <c r="L46" s="350" t="s">
        <v>503</v>
      </c>
    </row>
    <row r="47" spans="1:12" ht="25.5" hidden="1" x14ac:dyDescent="0.25">
      <c r="A47" s="369">
        <v>45</v>
      </c>
      <c r="B47" s="348" t="s">
        <v>360</v>
      </c>
      <c r="C47" s="348" t="s">
        <v>498</v>
      </c>
      <c r="D47" s="369" t="s">
        <v>362</v>
      </c>
      <c r="E47" s="369" t="s">
        <v>363</v>
      </c>
      <c r="F47" s="352" t="s">
        <v>512</v>
      </c>
      <c r="G47" s="350" t="s">
        <v>513</v>
      </c>
      <c r="H47" s="350" t="s">
        <v>514</v>
      </c>
      <c r="I47" s="351" t="s">
        <v>511</v>
      </c>
      <c r="J47" s="591">
        <v>24468</v>
      </c>
      <c r="K47" s="591"/>
      <c r="L47" s="350" t="s">
        <v>503</v>
      </c>
    </row>
    <row r="48" spans="1:12" ht="38.25" hidden="1" x14ac:dyDescent="0.25">
      <c r="A48" s="369">
        <v>46</v>
      </c>
      <c r="B48" s="348" t="s">
        <v>360</v>
      </c>
      <c r="C48" s="348" t="s">
        <v>498</v>
      </c>
      <c r="D48" s="369" t="s">
        <v>362</v>
      </c>
      <c r="E48" s="369" t="s">
        <v>363</v>
      </c>
      <c r="F48" s="352" t="s">
        <v>515</v>
      </c>
      <c r="G48" s="350" t="s">
        <v>516</v>
      </c>
      <c r="H48" s="350" t="s">
        <v>517</v>
      </c>
      <c r="I48" s="351" t="s">
        <v>511</v>
      </c>
      <c r="J48" s="591">
        <v>44732</v>
      </c>
      <c r="K48" s="591"/>
      <c r="L48" s="350" t="s">
        <v>503</v>
      </c>
    </row>
    <row r="49" spans="1:12" ht="25.5" hidden="1" x14ac:dyDescent="0.25">
      <c r="A49" s="369">
        <v>47</v>
      </c>
      <c r="B49" s="348" t="s">
        <v>360</v>
      </c>
      <c r="C49" s="348" t="s">
        <v>498</v>
      </c>
      <c r="D49" s="369" t="s">
        <v>362</v>
      </c>
      <c r="E49" s="369" t="s">
        <v>363</v>
      </c>
      <c r="F49" s="352" t="s">
        <v>518</v>
      </c>
      <c r="G49" s="350" t="s">
        <v>519</v>
      </c>
      <c r="H49" s="350" t="s">
        <v>520</v>
      </c>
      <c r="I49" s="351" t="s">
        <v>521</v>
      </c>
      <c r="J49" s="591">
        <v>18655</v>
      </c>
      <c r="K49" s="591"/>
      <c r="L49" s="350" t="s">
        <v>503</v>
      </c>
    </row>
    <row r="50" spans="1:12" ht="25.5" hidden="1" x14ac:dyDescent="0.25">
      <c r="A50" s="369">
        <v>48</v>
      </c>
      <c r="B50" s="348" t="s">
        <v>360</v>
      </c>
      <c r="C50" s="348" t="s">
        <v>498</v>
      </c>
      <c r="D50" s="369" t="s">
        <v>362</v>
      </c>
      <c r="E50" s="369" t="s">
        <v>363</v>
      </c>
      <c r="F50" s="352" t="s">
        <v>522</v>
      </c>
      <c r="G50" s="350" t="s">
        <v>523</v>
      </c>
      <c r="H50" s="350" t="s">
        <v>524</v>
      </c>
      <c r="I50" s="351" t="s">
        <v>511</v>
      </c>
      <c r="J50" s="591">
        <v>47626</v>
      </c>
      <c r="K50" s="591"/>
      <c r="L50" s="350" t="s">
        <v>503</v>
      </c>
    </row>
    <row r="51" spans="1:12" ht="25.5" hidden="1" x14ac:dyDescent="0.25">
      <c r="A51" s="369">
        <v>49</v>
      </c>
      <c r="B51" s="348" t="s">
        <v>360</v>
      </c>
      <c r="C51" s="348" t="s">
        <v>498</v>
      </c>
      <c r="D51" s="369" t="s">
        <v>362</v>
      </c>
      <c r="E51" s="369" t="s">
        <v>363</v>
      </c>
      <c r="F51" s="352" t="s">
        <v>525</v>
      </c>
      <c r="G51" s="350" t="s">
        <v>526</v>
      </c>
      <c r="H51" s="350" t="s">
        <v>527</v>
      </c>
      <c r="I51" s="351" t="s">
        <v>511</v>
      </c>
      <c r="J51" s="591">
        <v>54176</v>
      </c>
      <c r="K51" s="591"/>
      <c r="L51" s="350" t="s">
        <v>503</v>
      </c>
    </row>
    <row r="52" spans="1:12" ht="38.25" hidden="1" x14ac:dyDescent="0.25">
      <c r="A52" s="369">
        <v>50</v>
      </c>
      <c r="B52" s="348" t="s">
        <v>360</v>
      </c>
      <c r="C52" s="348" t="s">
        <v>498</v>
      </c>
      <c r="D52" s="369" t="s">
        <v>362</v>
      </c>
      <c r="E52" s="369" t="s">
        <v>363</v>
      </c>
      <c r="F52" s="352" t="s">
        <v>528</v>
      </c>
      <c r="G52" s="350" t="s">
        <v>529</v>
      </c>
      <c r="H52" s="350" t="s">
        <v>530</v>
      </c>
      <c r="I52" s="351" t="s">
        <v>531</v>
      </c>
      <c r="J52" s="591">
        <v>36217</v>
      </c>
      <c r="K52" s="591"/>
      <c r="L52" s="350" t="s">
        <v>503</v>
      </c>
    </row>
    <row r="53" spans="1:12" ht="25.5" hidden="1" x14ac:dyDescent="0.25">
      <c r="A53" s="369">
        <v>51</v>
      </c>
      <c r="B53" s="348" t="s">
        <v>360</v>
      </c>
      <c r="C53" s="348" t="s">
        <v>498</v>
      </c>
      <c r="D53" s="369" t="s">
        <v>362</v>
      </c>
      <c r="E53" s="369" t="s">
        <v>363</v>
      </c>
      <c r="F53" s="352" t="s">
        <v>532</v>
      </c>
      <c r="G53" s="350" t="s">
        <v>533</v>
      </c>
      <c r="H53" s="350" t="s">
        <v>534</v>
      </c>
      <c r="I53" s="351" t="s">
        <v>535</v>
      </c>
      <c r="J53" s="591">
        <v>45000</v>
      </c>
      <c r="K53" s="591"/>
      <c r="L53" s="350" t="s">
        <v>503</v>
      </c>
    </row>
    <row r="54" spans="1:12" ht="38.25" hidden="1" x14ac:dyDescent="0.25">
      <c r="A54" s="369">
        <v>52</v>
      </c>
      <c r="B54" s="348" t="s">
        <v>360</v>
      </c>
      <c r="C54" s="348" t="s">
        <v>498</v>
      </c>
      <c r="D54" s="369" t="s">
        <v>362</v>
      </c>
      <c r="E54" s="369" t="s">
        <v>363</v>
      </c>
      <c r="F54" s="352" t="s">
        <v>536</v>
      </c>
      <c r="G54" s="350" t="s">
        <v>537</v>
      </c>
      <c r="H54" s="350" t="s">
        <v>538</v>
      </c>
      <c r="I54" s="351" t="s">
        <v>535</v>
      </c>
      <c r="J54" s="591">
        <v>19150</v>
      </c>
      <c r="K54" s="591"/>
      <c r="L54" s="350" t="s">
        <v>503</v>
      </c>
    </row>
    <row r="55" spans="1:12" ht="38.25" hidden="1" x14ac:dyDescent="0.25">
      <c r="A55" s="369">
        <v>53</v>
      </c>
      <c r="B55" s="348" t="s">
        <v>360</v>
      </c>
      <c r="C55" s="348" t="s">
        <v>498</v>
      </c>
      <c r="D55" s="369" t="s">
        <v>362</v>
      </c>
      <c r="E55" s="369" t="s">
        <v>363</v>
      </c>
      <c r="F55" s="352" t="s">
        <v>539</v>
      </c>
      <c r="G55" s="350" t="s">
        <v>540</v>
      </c>
      <c r="H55" s="350" t="s">
        <v>541</v>
      </c>
      <c r="I55" s="351" t="s">
        <v>542</v>
      </c>
      <c r="J55" s="591">
        <v>49896</v>
      </c>
      <c r="K55" s="591"/>
      <c r="L55" s="350" t="s">
        <v>503</v>
      </c>
    </row>
    <row r="56" spans="1:12" ht="63.75" hidden="1" x14ac:dyDescent="0.25">
      <c r="A56" s="369">
        <v>54</v>
      </c>
      <c r="B56" s="348" t="s">
        <v>360</v>
      </c>
      <c r="C56" s="348" t="s">
        <v>498</v>
      </c>
      <c r="D56" s="369" t="s">
        <v>362</v>
      </c>
      <c r="E56" s="369" t="s">
        <v>363</v>
      </c>
      <c r="F56" s="352" t="s">
        <v>543</v>
      </c>
      <c r="G56" s="350" t="s">
        <v>544</v>
      </c>
      <c r="H56" s="350" t="s">
        <v>545</v>
      </c>
      <c r="I56" s="351" t="s">
        <v>546</v>
      </c>
      <c r="J56" s="591">
        <v>14405.7</v>
      </c>
      <c r="K56" s="591"/>
      <c r="L56" s="350" t="s">
        <v>503</v>
      </c>
    </row>
    <row r="57" spans="1:12" ht="38.25" hidden="1" x14ac:dyDescent="0.25">
      <c r="A57" s="369">
        <v>55</v>
      </c>
      <c r="B57" s="348" t="s">
        <v>360</v>
      </c>
      <c r="C57" s="348" t="s">
        <v>498</v>
      </c>
      <c r="D57" s="369" t="s">
        <v>362</v>
      </c>
      <c r="E57" s="369" t="s">
        <v>363</v>
      </c>
      <c r="F57" s="352" t="s">
        <v>547</v>
      </c>
      <c r="G57" s="350" t="s">
        <v>548</v>
      </c>
      <c r="H57" s="350" t="s">
        <v>549</v>
      </c>
      <c r="I57" s="351" t="s">
        <v>550</v>
      </c>
      <c r="J57" s="591">
        <v>7652</v>
      </c>
      <c r="K57" s="555"/>
      <c r="L57" s="350" t="s">
        <v>551</v>
      </c>
    </row>
    <row r="58" spans="1:12" ht="38.25" hidden="1" x14ac:dyDescent="0.25">
      <c r="A58" s="369">
        <v>56</v>
      </c>
      <c r="B58" s="348" t="s">
        <v>360</v>
      </c>
      <c r="C58" s="348" t="s">
        <v>498</v>
      </c>
      <c r="D58" s="369" t="s">
        <v>362</v>
      </c>
      <c r="E58" s="369" t="s">
        <v>363</v>
      </c>
      <c r="F58" s="352" t="s">
        <v>552</v>
      </c>
      <c r="G58" s="350" t="s">
        <v>553</v>
      </c>
      <c r="H58" s="350" t="s">
        <v>554</v>
      </c>
      <c r="I58" s="351" t="s">
        <v>535</v>
      </c>
      <c r="J58" s="591">
        <v>4200</v>
      </c>
      <c r="K58" s="555"/>
      <c r="L58" s="350" t="s">
        <v>555</v>
      </c>
    </row>
    <row r="59" spans="1:12" ht="25.5" hidden="1" x14ac:dyDescent="0.25">
      <c r="A59" s="369">
        <v>57</v>
      </c>
      <c r="B59" s="348" t="s">
        <v>360</v>
      </c>
      <c r="C59" s="348" t="s">
        <v>498</v>
      </c>
      <c r="D59" s="369" t="s">
        <v>362</v>
      </c>
      <c r="E59" s="369" t="s">
        <v>363</v>
      </c>
      <c r="F59" s="352" t="s">
        <v>556</v>
      </c>
      <c r="G59" s="350" t="s">
        <v>557</v>
      </c>
      <c r="H59" s="350" t="s">
        <v>558</v>
      </c>
      <c r="I59" s="351" t="s">
        <v>535</v>
      </c>
      <c r="J59" s="591">
        <v>18400</v>
      </c>
      <c r="K59" s="555"/>
      <c r="L59" s="350" t="s">
        <v>559</v>
      </c>
    </row>
    <row r="60" spans="1:12" ht="38.25" hidden="1" x14ac:dyDescent="0.25">
      <c r="A60" s="369">
        <v>58</v>
      </c>
      <c r="B60" s="348" t="s">
        <v>360</v>
      </c>
      <c r="C60" s="348" t="s">
        <v>498</v>
      </c>
      <c r="D60" s="369" t="s">
        <v>362</v>
      </c>
      <c r="E60" s="369" t="s">
        <v>363</v>
      </c>
      <c r="F60" s="352" t="s">
        <v>560</v>
      </c>
      <c r="G60" s="350" t="s">
        <v>561</v>
      </c>
      <c r="H60" s="350" t="s">
        <v>562</v>
      </c>
      <c r="I60" s="351" t="s">
        <v>542</v>
      </c>
      <c r="J60" s="591">
        <v>4825</v>
      </c>
      <c r="K60" s="555"/>
      <c r="L60" s="350" t="s">
        <v>563</v>
      </c>
    </row>
    <row r="61" spans="1:12" ht="25.5" hidden="1" x14ac:dyDescent="0.25">
      <c r="A61" s="369">
        <v>59</v>
      </c>
      <c r="B61" s="348" t="s">
        <v>360</v>
      </c>
      <c r="C61" s="348" t="s">
        <v>498</v>
      </c>
      <c r="D61" s="369" t="s">
        <v>362</v>
      </c>
      <c r="E61" s="369" t="s">
        <v>363</v>
      </c>
      <c r="F61" s="352" t="s">
        <v>564</v>
      </c>
      <c r="G61" s="350" t="s">
        <v>565</v>
      </c>
      <c r="H61" s="350" t="s">
        <v>566</v>
      </c>
      <c r="I61" s="351" t="s">
        <v>567</v>
      </c>
      <c r="J61" s="591">
        <v>6521</v>
      </c>
      <c r="K61" s="555"/>
      <c r="L61" s="350" t="s">
        <v>568</v>
      </c>
    </row>
    <row r="62" spans="1:12" s="385" customFormat="1" ht="38.25" hidden="1" x14ac:dyDescent="0.25">
      <c r="A62" s="369">
        <v>60</v>
      </c>
      <c r="B62" s="348" t="s">
        <v>360</v>
      </c>
      <c r="C62" s="348" t="s">
        <v>498</v>
      </c>
      <c r="D62" s="369" t="s">
        <v>362</v>
      </c>
      <c r="E62" s="369" t="s">
        <v>363</v>
      </c>
      <c r="F62" s="352" t="s">
        <v>569</v>
      </c>
      <c r="G62" s="350" t="s">
        <v>570</v>
      </c>
      <c r="H62" s="350" t="s">
        <v>571</v>
      </c>
      <c r="I62" s="351" t="s">
        <v>567</v>
      </c>
      <c r="J62" s="591">
        <v>14300</v>
      </c>
      <c r="K62" s="555"/>
      <c r="L62" s="350" t="s">
        <v>572</v>
      </c>
    </row>
    <row r="63" spans="1:12" ht="38.25" hidden="1" x14ac:dyDescent="0.25">
      <c r="A63" s="368">
        <v>61</v>
      </c>
      <c r="B63" s="344" t="s">
        <v>360</v>
      </c>
      <c r="C63" s="346" t="s">
        <v>573</v>
      </c>
      <c r="D63" s="368" t="s">
        <v>362</v>
      </c>
      <c r="E63" s="368" t="s">
        <v>363</v>
      </c>
      <c r="F63" s="345" t="s">
        <v>574</v>
      </c>
      <c r="G63" s="346" t="s">
        <v>575</v>
      </c>
      <c r="H63" s="346" t="s">
        <v>576</v>
      </c>
      <c r="I63" s="347" t="s">
        <v>577</v>
      </c>
      <c r="J63" s="558">
        <v>10713.95</v>
      </c>
      <c r="K63" s="558"/>
      <c r="L63" s="346"/>
    </row>
    <row r="64" spans="1:12" s="385" customFormat="1" ht="38.25" hidden="1" x14ac:dyDescent="0.25">
      <c r="A64" s="369">
        <v>62</v>
      </c>
      <c r="B64" s="348" t="s">
        <v>360</v>
      </c>
      <c r="C64" s="350" t="s">
        <v>573</v>
      </c>
      <c r="D64" s="369" t="s">
        <v>362</v>
      </c>
      <c r="E64" s="369" t="s">
        <v>363</v>
      </c>
      <c r="F64" s="349" t="s">
        <v>578</v>
      </c>
      <c r="G64" s="350" t="s">
        <v>579</v>
      </c>
      <c r="H64" s="350" t="s">
        <v>580</v>
      </c>
      <c r="I64" s="351" t="s">
        <v>581</v>
      </c>
      <c r="J64" s="555">
        <v>6503.04</v>
      </c>
      <c r="K64" s="555"/>
      <c r="L64" s="350"/>
    </row>
    <row r="65" spans="1:12" ht="25.5" hidden="1" x14ac:dyDescent="0.25">
      <c r="A65" s="368">
        <v>63</v>
      </c>
      <c r="B65" s="344" t="s">
        <v>360</v>
      </c>
      <c r="C65" s="346" t="s">
        <v>582</v>
      </c>
      <c r="D65" s="368" t="s">
        <v>362</v>
      </c>
      <c r="E65" s="368" t="s">
        <v>583</v>
      </c>
      <c r="F65" s="345" t="s">
        <v>584</v>
      </c>
      <c r="G65" s="346" t="s">
        <v>585</v>
      </c>
      <c r="H65" s="346" t="s">
        <v>586</v>
      </c>
      <c r="I65" s="347" t="s">
        <v>587</v>
      </c>
      <c r="J65" s="558">
        <v>13240</v>
      </c>
      <c r="K65" s="558"/>
      <c r="L65" s="346"/>
    </row>
    <row r="66" spans="1:12" ht="38.25" hidden="1" x14ac:dyDescent="0.25">
      <c r="A66" s="369">
        <v>64</v>
      </c>
      <c r="B66" s="348" t="s">
        <v>360</v>
      </c>
      <c r="C66" s="350" t="s">
        <v>588</v>
      </c>
      <c r="D66" s="369" t="s">
        <v>362</v>
      </c>
      <c r="E66" s="369" t="s">
        <v>583</v>
      </c>
      <c r="F66" s="349">
        <v>101072598</v>
      </c>
      <c r="G66" s="350" t="s">
        <v>589</v>
      </c>
      <c r="H66" s="350" t="s">
        <v>590</v>
      </c>
      <c r="I66" s="351" t="s">
        <v>591</v>
      </c>
      <c r="J66" s="555">
        <v>45050.2</v>
      </c>
      <c r="K66" s="555"/>
      <c r="L66" s="350"/>
    </row>
    <row r="67" spans="1:12" ht="25.5" hidden="1" x14ac:dyDescent="0.25">
      <c r="A67" s="370">
        <v>65</v>
      </c>
      <c r="B67" s="353" t="s">
        <v>360</v>
      </c>
      <c r="C67" s="354" t="s">
        <v>592</v>
      </c>
      <c r="D67" s="370" t="s">
        <v>362</v>
      </c>
      <c r="E67" s="370" t="s">
        <v>583</v>
      </c>
      <c r="F67" s="355">
        <v>945478</v>
      </c>
      <c r="G67" s="354" t="s">
        <v>593</v>
      </c>
      <c r="H67" s="354" t="s">
        <v>594</v>
      </c>
      <c r="I67" s="356" t="s">
        <v>595</v>
      </c>
      <c r="J67" s="592">
        <v>30140</v>
      </c>
      <c r="K67" s="592"/>
      <c r="L67" s="354"/>
    </row>
    <row r="68" spans="1:12" s="385" customFormat="1" ht="51" hidden="1" x14ac:dyDescent="0.25">
      <c r="A68" s="369">
        <v>66</v>
      </c>
      <c r="B68" s="348" t="s">
        <v>360</v>
      </c>
      <c r="C68" s="350" t="s">
        <v>596</v>
      </c>
      <c r="D68" s="369" t="s">
        <v>362</v>
      </c>
      <c r="E68" s="369" t="s">
        <v>583</v>
      </c>
      <c r="F68" s="349">
        <v>721537</v>
      </c>
      <c r="G68" s="350" t="s">
        <v>593</v>
      </c>
      <c r="H68" s="350" t="s">
        <v>597</v>
      </c>
      <c r="I68" s="351" t="s">
        <v>598</v>
      </c>
      <c r="J68" s="555">
        <v>55362.22</v>
      </c>
      <c r="K68" s="555"/>
      <c r="L68" s="350"/>
    </row>
    <row r="69" spans="1:12" ht="25.5" x14ac:dyDescent="0.25">
      <c r="A69" s="368">
        <v>67</v>
      </c>
      <c r="B69" s="344" t="s">
        <v>360</v>
      </c>
      <c r="C69" s="357" t="s">
        <v>599</v>
      </c>
      <c r="D69" s="373" t="s">
        <v>600</v>
      </c>
      <c r="E69" s="373" t="s">
        <v>363</v>
      </c>
      <c r="F69" s="358" t="s">
        <v>601</v>
      </c>
      <c r="G69" s="357" t="s">
        <v>602</v>
      </c>
      <c r="H69" s="346" t="s">
        <v>603</v>
      </c>
      <c r="I69" s="359" t="s">
        <v>604</v>
      </c>
      <c r="J69" s="593">
        <v>4000</v>
      </c>
      <c r="K69" s="558"/>
      <c r="L69" s="346"/>
    </row>
    <row r="70" spans="1:12" ht="38.25" x14ac:dyDescent="0.25">
      <c r="A70" s="369">
        <v>68</v>
      </c>
      <c r="B70" s="344" t="s">
        <v>360</v>
      </c>
      <c r="C70" s="360" t="s">
        <v>605</v>
      </c>
      <c r="D70" s="374" t="s">
        <v>600</v>
      </c>
      <c r="E70" s="374" t="s">
        <v>363</v>
      </c>
      <c r="F70" s="361" t="s">
        <v>606</v>
      </c>
      <c r="G70" s="360" t="s">
        <v>607</v>
      </c>
      <c r="H70" s="360" t="s">
        <v>608</v>
      </c>
      <c r="I70" s="362" t="s">
        <v>609</v>
      </c>
      <c r="J70" s="594">
        <v>36000</v>
      </c>
      <c r="K70" s="558"/>
      <c r="L70" s="346"/>
    </row>
    <row r="71" spans="1:12" x14ac:dyDescent="0.25">
      <c r="A71" s="369">
        <v>69</v>
      </c>
      <c r="B71" s="348" t="s">
        <v>360</v>
      </c>
      <c r="C71" s="363" t="s">
        <v>789</v>
      </c>
      <c r="D71" s="375" t="s">
        <v>600</v>
      </c>
      <c r="E71" s="375" t="s">
        <v>363</v>
      </c>
      <c r="F71" s="364" t="s">
        <v>610</v>
      </c>
      <c r="G71" s="363" t="s">
        <v>611</v>
      </c>
      <c r="H71" s="363" t="s">
        <v>612</v>
      </c>
      <c r="I71" s="365" t="s">
        <v>613</v>
      </c>
      <c r="J71" s="595">
        <v>18240</v>
      </c>
      <c r="K71" s="555"/>
      <c r="L71" s="350"/>
    </row>
    <row r="72" spans="1:12" ht="25.5" x14ac:dyDescent="0.25">
      <c r="A72" s="369">
        <v>70</v>
      </c>
      <c r="B72" s="348" t="s">
        <v>360</v>
      </c>
      <c r="C72" s="363" t="s">
        <v>614</v>
      </c>
      <c r="D72" s="375" t="s">
        <v>600</v>
      </c>
      <c r="E72" s="375" t="s">
        <v>363</v>
      </c>
      <c r="F72" s="364" t="s">
        <v>615</v>
      </c>
      <c r="G72" s="363" t="s">
        <v>616</v>
      </c>
      <c r="H72" s="363" t="s">
        <v>617</v>
      </c>
      <c r="I72" s="365" t="s">
        <v>618</v>
      </c>
      <c r="J72" s="595">
        <v>4200</v>
      </c>
      <c r="K72" s="555"/>
      <c r="L72" s="350"/>
    </row>
    <row r="73" spans="1:12" ht="25.5" x14ac:dyDescent="0.25">
      <c r="A73" s="369">
        <v>71</v>
      </c>
      <c r="B73" s="348" t="s">
        <v>360</v>
      </c>
      <c r="C73" s="363" t="s">
        <v>788</v>
      </c>
      <c r="D73" s="375" t="s">
        <v>600</v>
      </c>
      <c r="E73" s="375" t="s">
        <v>363</v>
      </c>
      <c r="F73" s="364" t="s">
        <v>619</v>
      </c>
      <c r="G73" s="363" t="s">
        <v>611</v>
      </c>
      <c r="H73" s="363" t="s">
        <v>620</v>
      </c>
      <c r="I73" s="366" t="s">
        <v>621</v>
      </c>
      <c r="J73" s="595">
        <v>18960</v>
      </c>
      <c r="K73" s="555"/>
      <c r="L73" s="350"/>
    </row>
    <row r="74" spans="1:12" ht="25.5" x14ac:dyDescent="0.25">
      <c r="A74" s="369">
        <v>72</v>
      </c>
      <c r="B74" s="348" t="s">
        <v>360</v>
      </c>
      <c r="C74" s="363" t="s">
        <v>788</v>
      </c>
      <c r="D74" s="375" t="s">
        <v>600</v>
      </c>
      <c r="E74" s="375" t="s">
        <v>363</v>
      </c>
      <c r="F74" s="364" t="s">
        <v>622</v>
      </c>
      <c r="G74" s="363" t="s">
        <v>611</v>
      </c>
      <c r="H74" s="363" t="s">
        <v>620</v>
      </c>
      <c r="I74" s="365" t="s">
        <v>623</v>
      </c>
      <c r="J74" s="595">
        <v>43800</v>
      </c>
      <c r="K74" s="555"/>
      <c r="L74" s="350"/>
    </row>
    <row r="75" spans="1:12" ht="25.5" x14ac:dyDescent="0.25">
      <c r="A75" s="369">
        <v>73</v>
      </c>
      <c r="B75" s="348" t="s">
        <v>360</v>
      </c>
      <c r="C75" s="363" t="s">
        <v>789</v>
      </c>
      <c r="D75" s="375" t="s">
        <v>600</v>
      </c>
      <c r="E75" s="375" t="s">
        <v>363</v>
      </c>
      <c r="F75" s="364" t="s">
        <v>624</v>
      </c>
      <c r="G75" s="363" t="s">
        <v>625</v>
      </c>
      <c r="H75" s="363" t="s">
        <v>790</v>
      </c>
      <c r="I75" s="365" t="s">
        <v>626</v>
      </c>
      <c r="J75" s="595">
        <v>6360</v>
      </c>
      <c r="K75" s="555"/>
      <c r="L75" s="350"/>
    </row>
    <row r="76" spans="1:12" ht="25.5" x14ac:dyDescent="0.25">
      <c r="A76" s="369">
        <v>74</v>
      </c>
      <c r="B76" s="348" t="s">
        <v>360</v>
      </c>
      <c r="C76" s="363" t="s">
        <v>789</v>
      </c>
      <c r="D76" s="375" t="s">
        <v>600</v>
      </c>
      <c r="E76" s="375" t="s">
        <v>363</v>
      </c>
      <c r="F76" s="364" t="s">
        <v>627</v>
      </c>
      <c r="G76" s="363" t="s">
        <v>625</v>
      </c>
      <c r="H76" s="363" t="s">
        <v>628</v>
      </c>
      <c r="I76" s="365" t="s">
        <v>629</v>
      </c>
      <c r="J76" s="595">
        <v>13440</v>
      </c>
      <c r="K76" s="555"/>
      <c r="L76" s="350"/>
    </row>
    <row r="77" spans="1:12" ht="25.5" x14ac:dyDescent="0.25">
      <c r="A77" s="369">
        <v>75</v>
      </c>
      <c r="B77" s="348" t="s">
        <v>360</v>
      </c>
      <c r="C77" s="363" t="s">
        <v>787</v>
      </c>
      <c r="D77" s="375" t="s">
        <v>583</v>
      </c>
      <c r="E77" s="375" t="s">
        <v>363</v>
      </c>
      <c r="F77" s="364" t="s">
        <v>630</v>
      </c>
      <c r="G77" s="363" t="s">
        <v>631</v>
      </c>
      <c r="H77" s="363" t="s">
        <v>632</v>
      </c>
      <c r="I77" s="365" t="s">
        <v>633</v>
      </c>
      <c r="J77" s="595">
        <v>75624</v>
      </c>
      <c r="K77" s="555"/>
      <c r="L77" s="350" t="s">
        <v>634</v>
      </c>
    </row>
    <row r="78" spans="1:12" ht="25.5" x14ac:dyDescent="0.25">
      <c r="A78" s="369">
        <v>76</v>
      </c>
      <c r="B78" s="348" t="s">
        <v>360</v>
      </c>
      <c r="C78" s="363" t="s">
        <v>787</v>
      </c>
      <c r="D78" s="375" t="s">
        <v>583</v>
      </c>
      <c r="E78" s="375" t="s">
        <v>363</v>
      </c>
      <c r="F78" s="367" t="s">
        <v>635</v>
      </c>
      <c r="G78" s="363" t="s">
        <v>636</v>
      </c>
      <c r="H78" s="363" t="s">
        <v>637</v>
      </c>
      <c r="I78" s="365" t="s">
        <v>638</v>
      </c>
      <c r="J78" s="596">
        <v>17760</v>
      </c>
      <c r="K78" s="555"/>
      <c r="L78" s="350" t="s">
        <v>634</v>
      </c>
    </row>
    <row r="79" spans="1:12" ht="38.25" x14ac:dyDescent="0.25">
      <c r="A79" s="369">
        <v>77</v>
      </c>
      <c r="B79" s="348" t="s">
        <v>360</v>
      </c>
      <c r="C79" s="363" t="s">
        <v>639</v>
      </c>
      <c r="D79" s="375" t="s">
        <v>600</v>
      </c>
      <c r="E79" s="375" t="s">
        <v>363</v>
      </c>
      <c r="F79" s="364" t="s">
        <v>640</v>
      </c>
      <c r="G79" s="363" t="s">
        <v>641</v>
      </c>
      <c r="H79" s="363" t="s">
        <v>642</v>
      </c>
      <c r="I79" s="365" t="s">
        <v>643</v>
      </c>
      <c r="J79" s="596">
        <v>4800</v>
      </c>
      <c r="K79" s="555"/>
      <c r="L79" s="350"/>
    </row>
    <row r="80" spans="1:12" ht="38.25" x14ac:dyDescent="0.25">
      <c r="A80" s="369">
        <v>78</v>
      </c>
      <c r="B80" s="348" t="s">
        <v>360</v>
      </c>
      <c r="C80" s="363" t="s">
        <v>644</v>
      </c>
      <c r="D80" s="375" t="s">
        <v>600</v>
      </c>
      <c r="E80" s="375" t="s">
        <v>363</v>
      </c>
      <c r="F80" s="364" t="s">
        <v>645</v>
      </c>
      <c r="G80" s="363" t="s">
        <v>641</v>
      </c>
      <c r="H80" s="363" t="s">
        <v>646</v>
      </c>
      <c r="I80" s="365" t="s">
        <v>647</v>
      </c>
      <c r="J80" s="595">
        <v>1200</v>
      </c>
      <c r="K80" s="555"/>
      <c r="L80" s="350"/>
    </row>
    <row r="81" spans="1:12" ht="38.25" x14ac:dyDescent="0.25">
      <c r="A81" s="369">
        <v>79</v>
      </c>
      <c r="B81" s="348" t="s">
        <v>360</v>
      </c>
      <c r="C81" s="363" t="s">
        <v>648</v>
      </c>
      <c r="D81" s="375" t="s">
        <v>600</v>
      </c>
      <c r="E81" s="375" t="s">
        <v>363</v>
      </c>
      <c r="F81" s="364" t="s">
        <v>649</v>
      </c>
      <c r="G81" s="363" t="s">
        <v>641</v>
      </c>
      <c r="H81" s="363" t="s">
        <v>650</v>
      </c>
      <c r="I81" s="365" t="s">
        <v>651</v>
      </c>
      <c r="J81" s="595">
        <v>2040</v>
      </c>
      <c r="K81" s="555"/>
      <c r="L81" s="350"/>
    </row>
    <row r="82" spans="1:12" ht="38.25" x14ac:dyDescent="0.25">
      <c r="A82" s="369">
        <v>80</v>
      </c>
      <c r="B82" s="348" t="s">
        <v>360</v>
      </c>
      <c r="C82" s="363" t="s">
        <v>652</v>
      </c>
      <c r="D82" s="375" t="s">
        <v>600</v>
      </c>
      <c r="E82" s="375" t="s">
        <v>363</v>
      </c>
      <c r="F82" s="364" t="s">
        <v>653</v>
      </c>
      <c r="G82" s="363" t="s">
        <v>654</v>
      </c>
      <c r="H82" s="363" t="s">
        <v>655</v>
      </c>
      <c r="I82" s="365" t="s">
        <v>656</v>
      </c>
      <c r="J82" s="595">
        <v>3750</v>
      </c>
      <c r="K82" s="555"/>
      <c r="L82" s="350"/>
    </row>
    <row r="83" spans="1:12" ht="38.25" x14ac:dyDescent="0.25">
      <c r="A83" s="369">
        <v>81</v>
      </c>
      <c r="B83" s="348" t="s">
        <v>360</v>
      </c>
      <c r="C83" s="363" t="s">
        <v>652</v>
      </c>
      <c r="D83" s="375" t="s">
        <v>600</v>
      </c>
      <c r="E83" s="375" t="s">
        <v>363</v>
      </c>
      <c r="F83" s="364" t="s">
        <v>657</v>
      </c>
      <c r="G83" s="363" t="s">
        <v>654</v>
      </c>
      <c r="H83" s="363" t="s">
        <v>658</v>
      </c>
      <c r="I83" s="365" t="s">
        <v>659</v>
      </c>
      <c r="J83" s="595">
        <v>5370</v>
      </c>
      <c r="K83" s="555"/>
      <c r="L83" s="350"/>
    </row>
    <row r="84" spans="1:12" ht="25.5" x14ac:dyDescent="0.25">
      <c r="A84" s="369">
        <v>82</v>
      </c>
      <c r="B84" s="348" t="s">
        <v>360</v>
      </c>
      <c r="C84" s="363" t="s">
        <v>660</v>
      </c>
      <c r="D84" s="375" t="s">
        <v>600</v>
      </c>
      <c r="E84" s="375" t="s">
        <v>363</v>
      </c>
      <c r="F84" s="364" t="s">
        <v>661</v>
      </c>
      <c r="G84" s="363" t="s">
        <v>662</v>
      </c>
      <c r="H84" s="363" t="s">
        <v>663</v>
      </c>
      <c r="I84" s="365" t="s">
        <v>664</v>
      </c>
      <c r="J84" s="595">
        <v>7395</v>
      </c>
      <c r="K84" s="555"/>
      <c r="L84" s="350"/>
    </row>
    <row r="85" spans="1:12" ht="25.5" x14ac:dyDescent="0.25">
      <c r="A85" s="369">
        <v>83</v>
      </c>
      <c r="B85" s="348" t="s">
        <v>360</v>
      </c>
      <c r="C85" s="363" t="s">
        <v>665</v>
      </c>
      <c r="D85" s="375" t="s">
        <v>600</v>
      </c>
      <c r="E85" s="375" t="s">
        <v>363</v>
      </c>
      <c r="F85" s="364" t="s">
        <v>666</v>
      </c>
      <c r="G85" s="363" t="s">
        <v>641</v>
      </c>
      <c r="H85" s="363" t="s">
        <v>667</v>
      </c>
      <c r="I85" s="365" t="s">
        <v>668</v>
      </c>
      <c r="J85" s="595">
        <v>3960</v>
      </c>
      <c r="K85" s="555"/>
      <c r="L85" s="350"/>
    </row>
    <row r="86" spans="1:12" ht="25.5" x14ac:dyDescent="0.25">
      <c r="A86" s="369">
        <v>84</v>
      </c>
      <c r="B86" s="348" t="s">
        <v>360</v>
      </c>
      <c r="C86" s="363" t="s">
        <v>669</v>
      </c>
      <c r="D86" s="375" t="s">
        <v>600</v>
      </c>
      <c r="E86" s="375" t="s">
        <v>363</v>
      </c>
      <c r="F86" s="364" t="s">
        <v>670</v>
      </c>
      <c r="G86" s="363" t="s">
        <v>671</v>
      </c>
      <c r="H86" s="363" t="s">
        <v>672</v>
      </c>
      <c r="I86" s="365" t="s">
        <v>673</v>
      </c>
      <c r="J86" s="595">
        <v>936</v>
      </c>
      <c r="K86" s="555"/>
      <c r="L86" s="350"/>
    </row>
    <row r="87" spans="1:12" ht="25.5" x14ac:dyDescent="0.25">
      <c r="A87" s="369">
        <v>85</v>
      </c>
      <c r="B87" s="348" t="s">
        <v>360</v>
      </c>
      <c r="C87" s="363" t="s">
        <v>674</v>
      </c>
      <c r="D87" s="375" t="s">
        <v>600</v>
      </c>
      <c r="E87" s="375" t="s">
        <v>363</v>
      </c>
      <c r="F87" s="364" t="s">
        <v>675</v>
      </c>
      <c r="G87" s="363" t="s">
        <v>607</v>
      </c>
      <c r="H87" s="363" t="s">
        <v>676</v>
      </c>
      <c r="I87" s="365" t="s">
        <v>677</v>
      </c>
      <c r="J87" s="595">
        <v>175980</v>
      </c>
      <c r="K87" s="555"/>
      <c r="L87" s="350"/>
    </row>
    <row r="88" spans="1:12" ht="25.5" x14ac:dyDescent="0.25">
      <c r="A88" s="369">
        <v>86</v>
      </c>
      <c r="B88" s="348" t="s">
        <v>360</v>
      </c>
      <c r="C88" s="363" t="s">
        <v>678</v>
      </c>
      <c r="D88" s="375" t="s">
        <v>600</v>
      </c>
      <c r="E88" s="375" t="s">
        <v>363</v>
      </c>
      <c r="F88" s="364" t="s">
        <v>679</v>
      </c>
      <c r="G88" s="363" t="s">
        <v>671</v>
      </c>
      <c r="H88" s="363" t="s">
        <v>680</v>
      </c>
      <c r="I88" s="365" t="s">
        <v>681</v>
      </c>
      <c r="J88" s="595">
        <v>7891</v>
      </c>
      <c r="K88" s="555"/>
      <c r="L88" s="350"/>
    </row>
    <row r="89" spans="1:12" ht="25.5" x14ac:dyDescent="0.25">
      <c r="A89" s="369">
        <v>87</v>
      </c>
      <c r="B89" s="348" t="s">
        <v>360</v>
      </c>
      <c r="C89" s="363" t="s">
        <v>788</v>
      </c>
      <c r="D89" s="375" t="s">
        <v>600</v>
      </c>
      <c r="E89" s="375" t="s">
        <v>363</v>
      </c>
      <c r="F89" s="364" t="s">
        <v>682</v>
      </c>
      <c r="G89" s="363" t="s">
        <v>683</v>
      </c>
      <c r="H89" s="363" t="s">
        <v>684</v>
      </c>
      <c r="I89" s="365" t="s">
        <v>685</v>
      </c>
      <c r="J89" s="597">
        <v>9600</v>
      </c>
      <c r="K89" s="555"/>
      <c r="L89" s="350"/>
    </row>
    <row r="90" spans="1:12" ht="38.25" x14ac:dyDescent="0.25">
      <c r="A90" s="369">
        <v>88</v>
      </c>
      <c r="B90" s="348" t="s">
        <v>360</v>
      </c>
      <c r="C90" s="363" t="s">
        <v>605</v>
      </c>
      <c r="D90" s="375" t="s">
        <v>600</v>
      </c>
      <c r="E90" s="375" t="s">
        <v>363</v>
      </c>
      <c r="F90" s="364" t="s">
        <v>606</v>
      </c>
      <c r="G90" s="363" t="s">
        <v>607</v>
      </c>
      <c r="H90" s="363" t="s">
        <v>608</v>
      </c>
      <c r="I90" s="365" t="s">
        <v>686</v>
      </c>
      <c r="J90" s="597">
        <v>36000</v>
      </c>
      <c r="K90" s="555"/>
      <c r="L90" s="350"/>
    </row>
    <row r="91" spans="1:12" ht="25.5" x14ac:dyDescent="0.25">
      <c r="A91" s="369">
        <v>89</v>
      </c>
      <c r="B91" s="348" t="s">
        <v>360</v>
      </c>
      <c r="C91" s="363" t="s">
        <v>788</v>
      </c>
      <c r="D91" s="375" t="s">
        <v>583</v>
      </c>
      <c r="E91" s="375" t="s">
        <v>363</v>
      </c>
      <c r="F91" s="364" t="s">
        <v>687</v>
      </c>
      <c r="G91" s="363" t="s">
        <v>688</v>
      </c>
      <c r="H91" s="363" t="s">
        <v>689</v>
      </c>
      <c r="I91" s="365" t="s">
        <v>690</v>
      </c>
      <c r="J91" s="597">
        <v>84000</v>
      </c>
      <c r="K91" s="555"/>
      <c r="L91" s="350" t="s">
        <v>634</v>
      </c>
    </row>
    <row r="92" spans="1:12" ht="25.5" x14ac:dyDescent="0.25">
      <c r="A92" s="369">
        <v>90</v>
      </c>
      <c r="B92" s="348" t="s">
        <v>360</v>
      </c>
      <c r="C92" s="363" t="s">
        <v>691</v>
      </c>
      <c r="D92" s="375" t="s">
        <v>600</v>
      </c>
      <c r="E92" s="375" t="s">
        <v>363</v>
      </c>
      <c r="F92" s="364" t="s">
        <v>692</v>
      </c>
      <c r="G92" s="363" t="s">
        <v>683</v>
      </c>
      <c r="H92" s="363" t="s">
        <v>693</v>
      </c>
      <c r="I92" s="365" t="s">
        <v>694</v>
      </c>
      <c r="J92" s="597">
        <v>20029</v>
      </c>
      <c r="K92" s="555"/>
      <c r="L92" s="350"/>
    </row>
    <row r="93" spans="1:12" ht="25.5" x14ac:dyDescent="0.25">
      <c r="A93" s="369">
        <v>91</v>
      </c>
      <c r="B93" s="348" t="s">
        <v>360</v>
      </c>
      <c r="C93" s="363" t="s">
        <v>788</v>
      </c>
      <c r="D93" s="375" t="s">
        <v>600</v>
      </c>
      <c r="E93" s="375" t="s">
        <v>363</v>
      </c>
      <c r="F93" s="367" t="s">
        <v>695</v>
      </c>
      <c r="G93" s="363" t="s">
        <v>641</v>
      </c>
      <c r="H93" s="363" t="s">
        <v>696</v>
      </c>
      <c r="I93" s="365" t="s">
        <v>697</v>
      </c>
      <c r="J93" s="598">
        <v>4800</v>
      </c>
      <c r="K93" s="555"/>
      <c r="L93" s="350"/>
    </row>
    <row r="94" spans="1:12" x14ac:dyDescent="0.25">
      <c r="A94" s="369">
        <v>92</v>
      </c>
      <c r="B94" s="348" t="s">
        <v>360</v>
      </c>
      <c r="C94" s="363" t="s">
        <v>698</v>
      </c>
      <c r="D94" s="375" t="s">
        <v>600</v>
      </c>
      <c r="E94" s="375" t="s">
        <v>583</v>
      </c>
      <c r="F94" s="364" t="s">
        <v>699</v>
      </c>
      <c r="G94" s="363" t="s">
        <v>700</v>
      </c>
      <c r="H94" s="363" t="s">
        <v>701</v>
      </c>
      <c r="I94" s="365" t="s">
        <v>702</v>
      </c>
      <c r="J94" s="597">
        <v>8200</v>
      </c>
      <c r="K94" s="555"/>
      <c r="L94" s="350"/>
    </row>
    <row r="95" spans="1:12" x14ac:dyDescent="0.25">
      <c r="A95" s="369">
        <v>93</v>
      </c>
      <c r="B95" s="348" t="s">
        <v>360</v>
      </c>
      <c r="C95" s="363" t="s">
        <v>703</v>
      </c>
      <c r="D95" s="375" t="s">
        <v>600</v>
      </c>
      <c r="E95" s="375" t="s">
        <v>363</v>
      </c>
      <c r="F95" s="364" t="s">
        <v>704</v>
      </c>
      <c r="G95" s="363" t="s">
        <v>671</v>
      </c>
      <c r="H95" s="363" t="s">
        <v>705</v>
      </c>
      <c r="I95" s="365" t="s">
        <v>706</v>
      </c>
      <c r="J95" s="597">
        <v>5760</v>
      </c>
      <c r="K95" s="555"/>
      <c r="L95" s="350"/>
    </row>
    <row r="96" spans="1:12" ht="25.5" x14ac:dyDescent="0.25">
      <c r="A96" s="369">
        <v>94</v>
      </c>
      <c r="B96" s="348" t="s">
        <v>360</v>
      </c>
      <c r="C96" s="360" t="s">
        <v>707</v>
      </c>
      <c r="D96" s="375" t="s">
        <v>600</v>
      </c>
      <c r="E96" s="375" t="s">
        <v>363</v>
      </c>
      <c r="F96" s="364" t="s">
        <v>708</v>
      </c>
      <c r="G96" s="363" t="s">
        <v>641</v>
      </c>
      <c r="H96" s="363" t="s">
        <v>709</v>
      </c>
      <c r="I96" s="365" t="s">
        <v>710</v>
      </c>
      <c r="J96" s="597">
        <v>1800</v>
      </c>
      <c r="K96" s="555"/>
      <c r="L96" s="350"/>
    </row>
    <row r="97" spans="1:12" ht="25.5" x14ac:dyDescent="0.25">
      <c r="A97" s="369">
        <v>95</v>
      </c>
      <c r="B97" s="348" t="s">
        <v>360</v>
      </c>
      <c r="C97" s="360" t="s">
        <v>703</v>
      </c>
      <c r="D97" s="375" t="s">
        <v>600</v>
      </c>
      <c r="E97" s="375" t="s">
        <v>363</v>
      </c>
      <c r="F97" s="364" t="s">
        <v>711</v>
      </c>
      <c r="G97" s="363" t="s">
        <v>712</v>
      </c>
      <c r="H97" s="363" t="s">
        <v>713</v>
      </c>
      <c r="I97" s="365" t="s">
        <v>714</v>
      </c>
      <c r="J97" s="597">
        <v>9450</v>
      </c>
      <c r="K97" s="555"/>
      <c r="L97" s="350"/>
    </row>
    <row r="98" spans="1:12" x14ac:dyDescent="0.25">
      <c r="A98" s="369">
        <v>96</v>
      </c>
      <c r="B98" s="348" t="s">
        <v>360</v>
      </c>
      <c r="C98" s="360" t="s">
        <v>703</v>
      </c>
      <c r="D98" s="375" t="s">
        <v>600</v>
      </c>
      <c r="E98" s="375" t="s">
        <v>363</v>
      </c>
      <c r="F98" s="364" t="s">
        <v>715</v>
      </c>
      <c r="G98" s="363" t="s">
        <v>671</v>
      </c>
      <c r="H98" s="363" t="s">
        <v>716</v>
      </c>
      <c r="I98" s="365" t="s">
        <v>717</v>
      </c>
      <c r="J98" s="597">
        <v>4080</v>
      </c>
      <c r="K98" s="555"/>
      <c r="L98" s="350"/>
    </row>
    <row r="99" spans="1:12" ht="25.5" x14ac:dyDescent="0.25">
      <c r="A99" s="369">
        <v>97</v>
      </c>
      <c r="B99" s="348" t="s">
        <v>360</v>
      </c>
      <c r="C99" s="360" t="s">
        <v>718</v>
      </c>
      <c r="D99" s="375" t="s">
        <v>600</v>
      </c>
      <c r="E99" s="375" t="s">
        <v>363</v>
      </c>
      <c r="F99" s="364" t="s">
        <v>719</v>
      </c>
      <c r="G99" s="363" t="s">
        <v>688</v>
      </c>
      <c r="H99" s="363" t="s">
        <v>720</v>
      </c>
      <c r="I99" s="365" t="s">
        <v>721</v>
      </c>
      <c r="J99" s="597">
        <v>14400</v>
      </c>
      <c r="K99" s="555"/>
      <c r="L99" s="350"/>
    </row>
    <row r="100" spans="1:12" ht="25.5" x14ac:dyDescent="0.25">
      <c r="A100" s="369">
        <v>98</v>
      </c>
      <c r="B100" s="348" t="s">
        <v>360</v>
      </c>
      <c r="C100" s="363" t="s">
        <v>787</v>
      </c>
      <c r="D100" s="375" t="s">
        <v>583</v>
      </c>
      <c r="E100" s="375" t="s">
        <v>363</v>
      </c>
      <c r="F100" s="364" t="s">
        <v>722</v>
      </c>
      <c r="G100" s="363" t="s">
        <v>636</v>
      </c>
      <c r="H100" s="363" t="s">
        <v>723</v>
      </c>
      <c r="I100" s="365" t="s">
        <v>724</v>
      </c>
      <c r="J100" s="597">
        <v>21480</v>
      </c>
      <c r="K100" s="555"/>
      <c r="L100" s="350" t="s">
        <v>634</v>
      </c>
    </row>
    <row r="101" spans="1:12" ht="25.5" x14ac:dyDescent="0.25">
      <c r="A101" s="369">
        <v>99</v>
      </c>
      <c r="B101" s="348" t="s">
        <v>360</v>
      </c>
      <c r="C101" s="360" t="s">
        <v>674</v>
      </c>
      <c r="D101" s="374" t="s">
        <v>583</v>
      </c>
      <c r="E101" s="375" t="s">
        <v>363</v>
      </c>
      <c r="F101" s="364" t="s">
        <v>725</v>
      </c>
      <c r="G101" s="363" t="s">
        <v>662</v>
      </c>
      <c r="H101" s="363" t="s">
        <v>726</v>
      </c>
      <c r="I101" s="365" t="s">
        <v>727</v>
      </c>
      <c r="J101" s="597">
        <v>88230</v>
      </c>
      <c r="K101" s="555"/>
      <c r="L101" s="350" t="s">
        <v>634</v>
      </c>
    </row>
    <row r="102" spans="1:12" x14ac:dyDescent="0.25">
      <c r="A102" s="369">
        <v>100</v>
      </c>
      <c r="B102" s="348" t="s">
        <v>360</v>
      </c>
      <c r="C102" s="360" t="s">
        <v>728</v>
      </c>
      <c r="D102" s="374" t="s">
        <v>600</v>
      </c>
      <c r="E102" s="374" t="s">
        <v>363</v>
      </c>
      <c r="F102" s="364" t="s">
        <v>729</v>
      </c>
      <c r="G102" s="363" t="s">
        <v>712</v>
      </c>
      <c r="H102" s="363" t="s">
        <v>730</v>
      </c>
      <c r="I102" s="365" t="s">
        <v>731</v>
      </c>
      <c r="J102" s="597">
        <v>8100</v>
      </c>
      <c r="K102" s="555"/>
      <c r="L102" s="350"/>
    </row>
    <row r="103" spans="1:12" ht="25.5" x14ac:dyDescent="0.25">
      <c r="A103" s="369">
        <v>101</v>
      </c>
      <c r="B103" s="348" t="s">
        <v>360</v>
      </c>
      <c r="C103" s="360" t="s">
        <v>728</v>
      </c>
      <c r="D103" s="374" t="s">
        <v>600</v>
      </c>
      <c r="E103" s="374" t="s">
        <v>363</v>
      </c>
      <c r="F103" s="364" t="s">
        <v>732</v>
      </c>
      <c r="G103" s="363" t="s">
        <v>712</v>
      </c>
      <c r="H103" s="363" t="s">
        <v>733</v>
      </c>
      <c r="I103" s="365" t="s">
        <v>734</v>
      </c>
      <c r="J103" s="597">
        <v>4740</v>
      </c>
      <c r="K103" s="555"/>
      <c r="L103" s="350"/>
    </row>
    <row r="104" spans="1:12" ht="25.5" x14ac:dyDescent="0.25">
      <c r="A104" s="369">
        <v>102</v>
      </c>
      <c r="B104" s="348" t="s">
        <v>360</v>
      </c>
      <c r="C104" s="360" t="s">
        <v>674</v>
      </c>
      <c r="D104" s="374" t="s">
        <v>583</v>
      </c>
      <c r="E104" s="374" t="s">
        <v>363</v>
      </c>
      <c r="F104" s="364" t="s">
        <v>735</v>
      </c>
      <c r="G104" s="363" t="s">
        <v>607</v>
      </c>
      <c r="H104" s="363" t="s">
        <v>736</v>
      </c>
      <c r="I104" s="365" t="s">
        <v>737</v>
      </c>
      <c r="J104" s="597">
        <v>105840</v>
      </c>
      <c r="K104" s="555"/>
      <c r="L104" s="350" t="s">
        <v>634</v>
      </c>
    </row>
    <row r="105" spans="1:12" ht="25.5" x14ac:dyDescent="0.25">
      <c r="A105" s="369">
        <v>103</v>
      </c>
      <c r="B105" s="348" t="s">
        <v>360</v>
      </c>
      <c r="C105" s="360" t="s">
        <v>703</v>
      </c>
      <c r="D105" s="374" t="s">
        <v>600</v>
      </c>
      <c r="E105" s="374" t="s">
        <v>363</v>
      </c>
      <c r="F105" s="364" t="s">
        <v>738</v>
      </c>
      <c r="G105" s="363" t="s">
        <v>671</v>
      </c>
      <c r="H105" s="363" t="s">
        <v>716</v>
      </c>
      <c r="I105" s="365" t="s">
        <v>739</v>
      </c>
      <c r="J105" s="597">
        <v>35193</v>
      </c>
      <c r="K105" s="555"/>
      <c r="L105" s="350"/>
    </row>
    <row r="106" spans="1:12" ht="25.5" x14ac:dyDescent="0.25">
      <c r="A106" s="369">
        <v>104</v>
      </c>
      <c r="B106" s="348" t="s">
        <v>360</v>
      </c>
      <c r="C106" s="363" t="s">
        <v>703</v>
      </c>
      <c r="D106" s="375" t="s">
        <v>600</v>
      </c>
      <c r="E106" s="375" t="s">
        <v>363</v>
      </c>
      <c r="F106" s="364" t="s">
        <v>740</v>
      </c>
      <c r="G106" s="363" t="s">
        <v>671</v>
      </c>
      <c r="H106" s="363" t="s">
        <v>741</v>
      </c>
      <c r="I106" s="365" t="s">
        <v>742</v>
      </c>
      <c r="J106" s="597">
        <v>11928</v>
      </c>
      <c r="K106" s="555"/>
      <c r="L106" s="350"/>
    </row>
    <row r="107" spans="1:12" ht="38.25" x14ac:dyDescent="0.25">
      <c r="A107" s="369">
        <v>105</v>
      </c>
      <c r="B107" s="348" t="s">
        <v>360</v>
      </c>
      <c r="C107" s="363" t="s">
        <v>743</v>
      </c>
      <c r="D107" s="375" t="s">
        <v>600</v>
      </c>
      <c r="E107" s="375" t="s">
        <v>363</v>
      </c>
      <c r="F107" s="364" t="s">
        <v>744</v>
      </c>
      <c r="G107" s="363" t="s">
        <v>671</v>
      </c>
      <c r="H107" s="363" t="s">
        <v>745</v>
      </c>
      <c r="I107" s="365" t="s">
        <v>746</v>
      </c>
      <c r="J107" s="597">
        <v>12240</v>
      </c>
      <c r="K107" s="555"/>
      <c r="L107" s="350"/>
    </row>
    <row r="108" spans="1:12" ht="38.25" x14ac:dyDescent="0.25">
      <c r="A108" s="369">
        <v>106</v>
      </c>
      <c r="B108" s="348" t="s">
        <v>360</v>
      </c>
      <c r="C108" s="360" t="s">
        <v>743</v>
      </c>
      <c r="D108" s="374" t="s">
        <v>600</v>
      </c>
      <c r="E108" s="374" t="s">
        <v>363</v>
      </c>
      <c r="F108" s="364" t="s">
        <v>747</v>
      </c>
      <c r="G108" s="363" t="s">
        <v>671</v>
      </c>
      <c r="H108" s="363" t="s">
        <v>745</v>
      </c>
      <c r="I108" s="365" t="s">
        <v>748</v>
      </c>
      <c r="J108" s="597">
        <v>16200</v>
      </c>
      <c r="K108" s="555"/>
      <c r="L108" s="350"/>
    </row>
    <row r="109" spans="1:12" ht="25.5" x14ac:dyDescent="0.25">
      <c r="A109" s="369">
        <v>107</v>
      </c>
      <c r="B109" s="348" t="s">
        <v>360</v>
      </c>
      <c r="C109" s="363" t="s">
        <v>749</v>
      </c>
      <c r="D109" s="375" t="s">
        <v>600</v>
      </c>
      <c r="E109" s="375" t="s">
        <v>363</v>
      </c>
      <c r="F109" s="367" t="s">
        <v>750</v>
      </c>
      <c r="G109" s="363" t="s">
        <v>751</v>
      </c>
      <c r="H109" s="363" t="s">
        <v>752</v>
      </c>
      <c r="I109" s="365" t="s">
        <v>753</v>
      </c>
      <c r="J109" s="597">
        <v>2880</v>
      </c>
      <c r="K109" s="555"/>
      <c r="L109" s="350"/>
    </row>
    <row r="110" spans="1:12" ht="38.25" x14ac:dyDescent="0.25">
      <c r="A110" s="369">
        <v>108</v>
      </c>
      <c r="B110" s="348" t="s">
        <v>360</v>
      </c>
      <c r="C110" s="363" t="s">
        <v>788</v>
      </c>
      <c r="D110" s="375" t="s">
        <v>600</v>
      </c>
      <c r="E110" s="375" t="s">
        <v>363</v>
      </c>
      <c r="F110" s="367" t="s">
        <v>754</v>
      </c>
      <c r="G110" s="363" t="s">
        <v>688</v>
      </c>
      <c r="H110" s="363" t="s">
        <v>755</v>
      </c>
      <c r="I110" s="365" t="s">
        <v>756</v>
      </c>
      <c r="J110" s="597">
        <v>18000</v>
      </c>
      <c r="K110" s="555"/>
      <c r="L110" s="350"/>
    </row>
    <row r="111" spans="1:12" ht="25.5" x14ac:dyDescent="0.25">
      <c r="A111" s="369">
        <v>109</v>
      </c>
      <c r="B111" s="348" t="s">
        <v>360</v>
      </c>
      <c r="C111" s="360" t="s">
        <v>757</v>
      </c>
      <c r="D111" s="374" t="s">
        <v>600</v>
      </c>
      <c r="E111" s="374" t="s">
        <v>363</v>
      </c>
      <c r="F111" s="367" t="s">
        <v>758</v>
      </c>
      <c r="G111" s="363" t="s">
        <v>602</v>
      </c>
      <c r="H111" s="363" t="s">
        <v>759</v>
      </c>
      <c r="I111" s="366" t="s">
        <v>760</v>
      </c>
      <c r="J111" s="598">
        <v>1787</v>
      </c>
      <c r="K111" s="555"/>
      <c r="L111" s="350"/>
    </row>
    <row r="112" spans="1:12" ht="25.5" x14ac:dyDescent="0.25">
      <c r="A112" s="369">
        <v>110</v>
      </c>
      <c r="B112" s="348" t="s">
        <v>360</v>
      </c>
      <c r="C112" s="360" t="s">
        <v>761</v>
      </c>
      <c r="D112" s="374" t="s">
        <v>600</v>
      </c>
      <c r="E112" s="374" t="s">
        <v>363</v>
      </c>
      <c r="F112" s="364" t="s">
        <v>762</v>
      </c>
      <c r="G112" s="363" t="s">
        <v>763</v>
      </c>
      <c r="H112" s="363" t="s">
        <v>764</v>
      </c>
      <c r="I112" s="366" t="s">
        <v>765</v>
      </c>
      <c r="J112" s="597">
        <v>28000</v>
      </c>
      <c r="K112" s="555"/>
      <c r="L112" s="350"/>
    </row>
    <row r="113" spans="1:12" ht="25.5" x14ac:dyDescent="0.25">
      <c r="A113" s="369">
        <v>111</v>
      </c>
      <c r="B113" s="348" t="s">
        <v>360</v>
      </c>
      <c r="C113" s="360" t="s">
        <v>599</v>
      </c>
      <c r="D113" s="374" t="s">
        <v>600</v>
      </c>
      <c r="E113" s="374" t="s">
        <v>363</v>
      </c>
      <c r="F113" s="364" t="s">
        <v>766</v>
      </c>
      <c r="G113" s="363" t="s">
        <v>602</v>
      </c>
      <c r="H113" s="363" t="s">
        <v>767</v>
      </c>
      <c r="I113" s="366" t="s">
        <v>768</v>
      </c>
      <c r="J113" s="597">
        <v>4800</v>
      </c>
      <c r="K113" s="555"/>
      <c r="L113" s="350"/>
    </row>
    <row r="114" spans="1:12" ht="25.5" x14ac:dyDescent="0.25">
      <c r="A114" s="369">
        <v>112</v>
      </c>
      <c r="B114" s="348" t="s">
        <v>360</v>
      </c>
      <c r="C114" s="350" t="s">
        <v>769</v>
      </c>
      <c r="D114" s="351" t="s">
        <v>600</v>
      </c>
      <c r="E114" s="351" t="s">
        <v>363</v>
      </c>
      <c r="F114" s="350" t="s">
        <v>770</v>
      </c>
      <c r="G114" s="350" t="s">
        <v>771</v>
      </c>
      <c r="H114" s="350" t="s">
        <v>772</v>
      </c>
      <c r="I114" s="351" t="s">
        <v>773</v>
      </c>
      <c r="J114" s="591">
        <v>3180</v>
      </c>
      <c r="K114" s="555"/>
      <c r="L114" s="350"/>
    </row>
    <row r="115" spans="1:12" ht="38.25" x14ac:dyDescent="0.25">
      <c r="A115" s="369">
        <v>113</v>
      </c>
      <c r="B115" s="348" t="s">
        <v>360</v>
      </c>
      <c r="C115" s="363" t="s">
        <v>789</v>
      </c>
      <c r="D115" s="351" t="s">
        <v>600</v>
      </c>
      <c r="E115" s="351" t="s">
        <v>363</v>
      </c>
      <c r="F115" s="350" t="s">
        <v>774</v>
      </c>
      <c r="G115" s="350" t="s">
        <v>775</v>
      </c>
      <c r="H115" s="350" t="s">
        <v>776</v>
      </c>
      <c r="I115" s="351" t="s">
        <v>777</v>
      </c>
      <c r="J115" s="556" t="s">
        <v>778</v>
      </c>
      <c r="K115" s="555"/>
      <c r="L115" s="350"/>
    </row>
    <row r="116" spans="1:12" ht="25.5" x14ac:dyDescent="0.25">
      <c r="A116" s="369">
        <v>114</v>
      </c>
      <c r="B116" s="348" t="s">
        <v>360</v>
      </c>
      <c r="C116" s="348" t="s">
        <v>749</v>
      </c>
      <c r="D116" s="369" t="s">
        <v>600</v>
      </c>
      <c r="E116" s="369" t="s">
        <v>363</v>
      </c>
      <c r="F116" s="349" t="s">
        <v>779</v>
      </c>
      <c r="G116" s="350" t="s">
        <v>780</v>
      </c>
      <c r="H116" s="350" t="s">
        <v>781</v>
      </c>
      <c r="I116" s="351" t="s">
        <v>782</v>
      </c>
      <c r="J116" s="599">
        <v>936</v>
      </c>
      <c r="K116" s="555"/>
      <c r="L116" s="350"/>
    </row>
    <row r="117" spans="1:12" ht="25.5" x14ac:dyDescent="0.25">
      <c r="A117" s="369">
        <v>115</v>
      </c>
      <c r="B117" s="348" t="s">
        <v>360</v>
      </c>
      <c r="C117" s="348" t="s">
        <v>749</v>
      </c>
      <c r="D117" s="369" t="s">
        <v>600</v>
      </c>
      <c r="E117" s="369" t="s">
        <v>363</v>
      </c>
      <c r="F117" s="349" t="s">
        <v>783</v>
      </c>
      <c r="G117" s="350" t="s">
        <v>780</v>
      </c>
      <c r="H117" s="350" t="s">
        <v>784</v>
      </c>
      <c r="I117" s="351" t="s">
        <v>785</v>
      </c>
      <c r="J117" s="599" t="s">
        <v>786</v>
      </c>
      <c r="K117" s="555"/>
      <c r="L117" s="350"/>
    </row>
    <row r="118" spans="1:12" ht="25.5" hidden="1" x14ac:dyDescent="0.25">
      <c r="A118" s="376">
        <v>116</v>
      </c>
      <c r="B118" s="377" t="s">
        <v>1234</v>
      </c>
      <c r="C118" s="377" t="s">
        <v>477</v>
      </c>
      <c r="D118" s="377" t="s">
        <v>1334</v>
      </c>
      <c r="E118" s="377" t="s">
        <v>1236</v>
      </c>
      <c r="F118" s="377" t="s">
        <v>1360</v>
      </c>
      <c r="G118" s="379" t="s">
        <v>1361</v>
      </c>
      <c r="H118" s="378" t="s">
        <v>1362</v>
      </c>
      <c r="I118" s="378" t="s">
        <v>1363</v>
      </c>
      <c r="J118" s="559">
        <v>18253</v>
      </c>
      <c r="K118" s="559"/>
      <c r="L118" s="378"/>
    </row>
    <row r="119" spans="1:12" ht="25.5" hidden="1" x14ac:dyDescent="0.25">
      <c r="A119" s="376">
        <v>117</v>
      </c>
      <c r="B119" s="377" t="s">
        <v>1234</v>
      </c>
      <c r="C119" s="377" t="s">
        <v>477</v>
      </c>
      <c r="D119" s="377" t="s">
        <v>1334</v>
      </c>
      <c r="E119" s="377" t="s">
        <v>1236</v>
      </c>
      <c r="F119" s="377" t="s">
        <v>1364</v>
      </c>
      <c r="G119" s="379" t="s">
        <v>1365</v>
      </c>
      <c r="H119" s="378" t="s">
        <v>1366</v>
      </c>
      <c r="I119" s="378" t="s">
        <v>1363</v>
      </c>
      <c r="J119" s="559">
        <v>13674</v>
      </c>
      <c r="K119" s="560"/>
      <c r="L119" s="379"/>
    </row>
    <row r="120" spans="1:12" ht="38.25" hidden="1" x14ac:dyDescent="0.25">
      <c r="A120" s="376">
        <v>118</v>
      </c>
      <c r="B120" s="377" t="s">
        <v>1234</v>
      </c>
      <c r="C120" s="377" t="s">
        <v>477</v>
      </c>
      <c r="D120" s="377" t="s">
        <v>1334</v>
      </c>
      <c r="E120" s="377" t="s">
        <v>1236</v>
      </c>
      <c r="F120" s="377" t="s">
        <v>1367</v>
      </c>
      <c r="G120" s="379" t="s">
        <v>1368</v>
      </c>
      <c r="H120" s="378" t="s">
        <v>1369</v>
      </c>
      <c r="I120" s="378" t="s">
        <v>1363</v>
      </c>
      <c r="J120" s="559">
        <v>14703</v>
      </c>
      <c r="K120" s="560"/>
      <c r="L120" s="379"/>
    </row>
    <row r="121" spans="1:12" ht="25.5" hidden="1" x14ac:dyDescent="0.25">
      <c r="A121" s="376">
        <v>119</v>
      </c>
      <c r="B121" s="377" t="s">
        <v>1234</v>
      </c>
      <c r="C121" s="377" t="s">
        <v>477</v>
      </c>
      <c r="D121" s="377" t="s">
        <v>1334</v>
      </c>
      <c r="E121" s="377" t="s">
        <v>1236</v>
      </c>
      <c r="F121" s="377" t="s">
        <v>1370</v>
      </c>
      <c r="G121" s="378" t="s">
        <v>1371</v>
      </c>
      <c r="H121" s="378" t="s">
        <v>1372</v>
      </c>
      <c r="I121" s="378" t="s">
        <v>1363</v>
      </c>
      <c r="J121" s="559">
        <v>7795</v>
      </c>
      <c r="K121" s="560"/>
      <c r="L121" s="379"/>
    </row>
    <row r="122" spans="1:12" ht="38.25" hidden="1" x14ac:dyDescent="0.25">
      <c r="A122" s="376">
        <v>120</v>
      </c>
      <c r="B122" s="377" t="s">
        <v>1234</v>
      </c>
      <c r="C122" s="377" t="s">
        <v>477</v>
      </c>
      <c r="D122" s="377" t="s">
        <v>1334</v>
      </c>
      <c r="E122" s="377" t="s">
        <v>1236</v>
      </c>
      <c r="F122" s="377" t="s">
        <v>1373</v>
      </c>
      <c r="G122" s="379" t="s">
        <v>1345</v>
      </c>
      <c r="H122" s="378" t="s">
        <v>1374</v>
      </c>
      <c r="I122" s="378" t="s">
        <v>1363</v>
      </c>
      <c r="J122" s="559">
        <v>14645</v>
      </c>
      <c r="K122" s="560"/>
      <c r="L122" s="379"/>
    </row>
    <row r="123" spans="1:12" ht="51" hidden="1" x14ac:dyDescent="0.25">
      <c r="A123" s="376">
        <v>121</v>
      </c>
      <c r="B123" s="377" t="s">
        <v>1234</v>
      </c>
      <c r="C123" s="377" t="s">
        <v>477</v>
      </c>
      <c r="D123" s="377" t="s">
        <v>1334</v>
      </c>
      <c r="E123" s="377" t="s">
        <v>1236</v>
      </c>
      <c r="F123" s="377" t="s">
        <v>1375</v>
      </c>
      <c r="G123" s="378" t="s">
        <v>1376</v>
      </c>
      <c r="H123" s="378" t="s">
        <v>1377</v>
      </c>
      <c r="I123" s="378" t="s">
        <v>1363</v>
      </c>
      <c r="J123" s="559">
        <v>13337</v>
      </c>
      <c r="K123" s="560"/>
      <c r="L123" s="379"/>
    </row>
    <row r="124" spans="1:12" ht="38.25" hidden="1" x14ac:dyDescent="0.25">
      <c r="A124" s="376">
        <v>122</v>
      </c>
      <c r="B124" s="377" t="s">
        <v>1234</v>
      </c>
      <c r="C124" s="377" t="s">
        <v>477</v>
      </c>
      <c r="D124" s="377" t="s">
        <v>1334</v>
      </c>
      <c r="E124" s="377" t="s">
        <v>1236</v>
      </c>
      <c r="F124" s="377" t="s">
        <v>1378</v>
      </c>
      <c r="G124" s="379" t="s">
        <v>1379</v>
      </c>
      <c r="H124" s="378" t="s">
        <v>1380</v>
      </c>
      <c r="I124" s="378" t="s">
        <v>425</v>
      </c>
      <c r="J124" s="559">
        <v>16519</v>
      </c>
      <c r="K124" s="560"/>
      <c r="L124" s="379"/>
    </row>
    <row r="125" spans="1:12" ht="51" hidden="1" x14ac:dyDescent="0.25">
      <c r="A125" s="376">
        <v>123</v>
      </c>
      <c r="B125" s="377" t="s">
        <v>1234</v>
      </c>
      <c r="C125" s="377" t="s">
        <v>477</v>
      </c>
      <c r="D125" s="377" t="s">
        <v>1334</v>
      </c>
      <c r="E125" s="377" t="s">
        <v>1236</v>
      </c>
      <c r="F125" s="377" t="s">
        <v>1381</v>
      </c>
      <c r="G125" s="378" t="s">
        <v>1382</v>
      </c>
      <c r="H125" s="378" t="s">
        <v>1383</v>
      </c>
      <c r="I125" s="378" t="s">
        <v>481</v>
      </c>
      <c r="J125" s="559">
        <v>17632</v>
      </c>
      <c r="K125" s="560"/>
      <c r="L125" s="379"/>
    </row>
    <row r="126" spans="1:12" ht="38.25" hidden="1" x14ac:dyDescent="0.25">
      <c r="A126" s="376">
        <v>124</v>
      </c>
      <c r="B126" s="377" t="s">
        <v>1234</v>
      </c>
      <c r="C126" s="377" t="s">
        <v>477</v>
      </c>
      <c r="D126" s="377" t="s">
        <v>1334</v>
      </c>
      <c r="E126" s="377" t="s">
        <v>1236</v>
      </c>
      <c r="F126" s="377" t="s">
        <v>1384</v>
      </c>
      <c r="G126" s="379" t="s">
        <v>1385</v>
      </c>
      <c r="H126" s="378" t="s">
        <v>1386</v>
      </c>
      <c r="I126" s="378" t="s">
        <v>481</v>
      </c>
      <c r="J126" s="559">
        <v>11440</v>
      </c>
      <c r="K126" s="560"/>
      <c r="L126" s="379"/>
    </row>
    <row r="127" spans="1:12" ht="51" hidden="1" x14ac:dyDescent="0.25">
      <c r="A127" s="376">
        <v>125</v>
      </c>
      <c r="B127" s="377" t="s">
        <v>1234</v>
      </c>
      <c r="C127" s="377" t="s">
        <v>477</v>
      </c>
      <c r="D127" s="377" t="s">
        <v>1334</v>
      </c>
      <c r="E127" s="377" t="s">
        <v>1236</v>
      </c>
      <c r="F127" s="377" t="s">
        <v>1387</v>
      </c>
      <c r="G127" s="379" t="s">
        <v>1388</v>
      </c>
      <c r="H127" s="378" t="s">
        <v>1389</v>
      </c>
      <c r="I127" s="378" t="s">
        <v>425</v>
      </c>
      <c r="J127" s="559">
        <v>17546</v>
      </c>
      <c r="K127" s="560"/>
      <c r="L127" s="379"/>
    </row>
    <row r="128" spans="1:12" ht="25.5" hidden="1" x14ac:dyDescent="0.25">
      <c r="A128" s="376">
        <v>126</v>
      </c>
      <c r="B128" s="377" t="s">
        <v>1234</v>
      </c>
      <c r="C128" s="377" t="s">
        <v>477</v>
      </c>
      <c r="D128" s="377" t="s">
        <v>1334</v>
      </c>
      <c r="E128" s="377" t="s">
        <v>1236</v>
      </c>
      <c r="F128" s="377" t="s">
        <v>1390</v>
      </c>
      <c r="G128" s="378" t="s">
        <v>1391</v>
      </c>
      <c r="H128" s="378" t="s">
        <v>1392</v>
      </c>
      <c r="I128" s="378" t="s">
        <v>481</v>
      </c>
      <c r="J128" s="559">
        <v>7577</v>
      </c>
      <c r="K128" s="560"/>
      <c r="L128" s="379"/>
    </row>
    <row r="129" spans="1:12" ht="25.5" hidden="1" x14ac:dyDescent="0.25">
      <c r="A129" s="376">
        <v>127</v>
      </c>
      <c r="B129" s="377" t="s">
        <v>1234</v>
      </c>
      <c r="C129" s="377" t="s">
        <v>477</v>
      </c>
      <c r="D129" s="377" t="s">
        <v>1334</v>
      </c>
      <c r="E129" s="377" t="s">
        <v>1236</v>
      </c>
      <c r="F129" s="377" t="s">
        <v>1393</v>
      </c>
      <c r="G129" s="379" t="s">
        <v>1394</v>
      </c>
      <c r="H129" s="378" t="s">
        <v>1395</v>
      </c>
      <c r="I129" s="378" t="s">
        <v>481</v>
      </c>
      <c r="J129" s="559">
        <v>17482</v>
      </c>
      <c r="K129" s="560"/>
      <c r="L129" s="379"/>
    </row>
    <row r="130" spans="1:12" ht="51" hidden="1" x14ac:dyDescent="0.25">
      <c r="A130" s="376">
        <v>128</v>
      </c>
      <c r="B130" s="377" t="s">
        <v>1234</v>
      </c>
      <c r="C130" s="377" t="s">
        <v>477</v>
      </c>
      <c r="D130" s="377" t="s">
        <v>1334</v>
      </c>
      <c r="E130" s="377" t="s">
        <v>1236</v>
      </c>
      <c r="F130" s="377" t="s">
        <v>1396</v>
      </c>
      <c r="G130" s="378" t="s">
        <v>1397</v>
      </c>
      <c r="H130" s="378" t="s">
        <v>1398</v>
      </c>
      <c r="I130" s="378" t="s">
        <v>425</v>
      </c>
      <c r="J130" s="559">
        <v>16668</v>
      </c>
      <c r="K130" s="560"/>
      <c r="L130" s="379"/>
    </row>
    <row r="131" spans="1:12" ht="25.5" hidden="1" x14ac:dyDescent="0.25">
      <c r="A131" s="376">
        <v>129</v>
      </c>
      <c r="B131" s="377" t="s">
        <v>1234</v>
      </c>
      <c r="C131" s="377" t="s">
        <v>477</v>
      </c>
      <c r="D131" s="377" t="s">
        <v>1334</v>
      </c>
      <c r="E131" s="377" t="s">
        <v>1236</v>
      </c>
      <c r="F131" s="377" t="s">
        <v>1399</v>
      </c>
      <c r="G131" s="378" t="s">
        <v>1400</v>
      </c>
      <c r="H131" s="378" t="s">
        <v>1401</v>
      </c>
      <c r="I131" s="378" t="s">
        <v>481</v>
      </c>
      <c r="J131" s="559">
        <v>4288</v>
      </c>
      <c r="K131" s="560"/>
      <c r="L131" s="379"/>
    </row>
    <row r="132" spans="1:12" ht="25.5" hidden="1" x14ac:dyDescent="0.25">
      <c r="A132" s="376">
        <v>130</v>
      </c>
      <c r="B132" s="377" t="s">
        <v>1234</v>
      </c>
      <c r="C132" s="377" t="s">
        <v>477</v>
      </c>
      <c r="D132" s="377" t="s">
        <v>1334</v>
      </c>
      <c r="E132" s="377" t="s">
        <v>1236</v>
      </c>
      <c r="F132" s="377" t="s">
        <v>1402</v>
      </c>
      <c r="G132" s="378" t="s">
        <v>1354</v>
      </c>
      <c r="H132" s="378" t="s">
        <v>1403</v>
      </c>
      <c r="I132" s="378" t="s">
        <v>481</v>
      </c>
      <c r="J132" s="559">
        <v>11012</v>
      </c>
      <c r="K132" s="560"/>
      <c r="L132" s="379"/>
    </row>
    <row r="133" spans="1:12" ht="38.25" hidden="1" x14ac:dyDescent="0.25">
      <c r="A133" s="376">
        <v>131</v>
      </c>
      <c r="B133" s="377" t="s">
        <v>1234</v>
      </c>
      <c r="C133" s="377" t="s">
        <v>477</v>
      </c>
      <c r="D133" s="377" t="s">
        <v>1334</v>
      </c>
      <c r="E133" s="377" t="s">
        <v>1236</v>
      </c>
      <c r="F133" s="377" t="s">
        <v>1404</v>
      </c>
      <c r="G133" s="378" t="s">
        <v>1405</v>
      </c>
      <c r="H133" s="378" t="s">
        <v>1406</v>
      </c>
      <c r="I133" s="378" t="s">
        <v>425</v>
      </c>
      <c r="J133" s="559">
        <v>16297</v>
      </c>
      <c r="K133" s="560"/>
      <c r="L133" s="379"/>
    </row>
    <row r="134" spans="1:12" ht="25.5" hidden="1" x14ac:dyDescent="0.25">
      <c r="A134" s="376">
        <v>132</v>
      </c>
      <c r="B134" s="377" t="s">
        <v>1234</v>
      </c>
      <c r="C134" s="377" t="s">
        <v>477</v>
      </c>
      <c r="D134" s="377" t="s">
        <v>1334</v>
      </c>
      <c r="E134" s="377" t="s">
        <v>1236</v>
      </c>
      <c r="F134" s="377" t="s">
        <v>1407</v>
      </c>
      <c r="G134" s="379" t="s">
        <v>1408</v>
      </c>
      <c r="H134" s="378" t="s">
        <v>1409</v>
      </c>
      <c r="I134" s="378" t="s">
        <v>425</v>
      </c>
      <c r="J134" s="559">
        <v>11312</v>
      </c>
      <c r="K134" s="560"/>
      <c r="L134" s="379"/>
    </row>
    <row r="135" spans="1:12" ht="25.5" hidden="1" x14ac:dyDescent="0.25">
      <c r="A135" s="376">
        <v>133</v>
      </c>
      <c r="B135" s="377" t="s">
        <v>1234</v>
      </c>
      <c r="C135" s="377" t="s">
        <v>477</v>
      </c>
      <c r="D135" s="377" t="s">
        <v>1334</v>
      </c>
      <c r="E135" s="377" t="s">
        <v>1236</v>
      </c>
      <c r="F135" s="377" t="s">
        <v>1410</v>
      </c>
      <c r="G135" s="378" t="s">
        <v>1411</v>
      </c>
      <c r="H135" s="378" t="s">
        <v>1412</v>
      </c>
      <c r="I135" s="378" t="s">
        <v>481</v>
      </c>
      <c r="J135" s="559">
        <v>2834</v>
      </c>
      <c r="K135" s="560"/>
      <c r="L135" s="379"/>
    </row>
    <row r="136" spans="1:12" ht="25.5" hidden="1" x14ac:dyDescent="0.25">
      <c r="A136" s="376">
        <v>134</v>
      </c>
      <c r="B136" s="377" t="s">
        <v>1234</v>
      </c>
      <c r="C136" s="377" t="s">
        <v>361</v>
      </c>
      <c r="D136" s="377" t="s">
        <v>1334</v>
      </c>
      <c r="E136" s="377" t="s">
        <v>1236</v>
      </c>
      <c r="F136" s="377" t="s">
        <v>1413</v>
      </c>
      <c r="G136" s="378" t="s">
        <v>1382</v>
      </c>
      <c r="H136" s="378" t="s">
        <v>1414</v>
      </c>
      <c r="I136" s="378" t="s">
        <v>1363</v>
      </c>
      <c r="J136" s="559">
        <v>10583</v>
      </c>
      <c r="K136" s="560"/>
      <c r="L136" s="379"/>
    </row>
    <row r="137" spans="1:12" ht="38.25" hidden="1" x14ac:dyDescent="0.25">
      <c r="A137" s="376">
        <v>135</v>
      </c>
      <c r="B137" s="377" t="s">
        <v>1234</v>
      </c>
      <c r="C137" s="377" t="s">
        <v>361</v>
      </c>
      <c r="D137" s="377" t="s">
        <v>1334</v>
      </c>
      <c r="E137" s="377" t="s">
        <v>1236</v>
      </c>
      <c r="F137" s="377" t="s">
        <v>1415</v>
      </c>
      <c r="G137" s="378" t="s">
        <v>1354</v>
      </c>
      <c r="H137" s="378" t="s">
        <v>1416</v>
      </c>
      <c r="I137" s="378" t="s">
        <v>1417</v>
      </c>
      <c r="J137" s="559">
        <v>17502</v>
      </c>
      <c r="K137" s="560"/>
      <c r="L137" s="379"/>
    </row>
    <row r="138" spans="1:12" ht="25.5" hidden="1" x14ac:dyDescent="0.25">
      <c r="A138" s="376">
        <v>136</v>
      </c>
      <c r="B138" s="377" t="s">
        <v>1234</v>
      </c>
      <c r="C138" s="377" t="s">
        <v>361</v>
      </c>
      <c r="D138" s="377" t="s">
        <v>1334</v>
      </c>
      <c r="E138" s="377" t="s">
        <v>1236</v>
      </c>
      <c r="F138" s="377" t="s">
        <v>1418</v>
      </c>
      <c r="G138" s="378" t="s">
        <v>1419</v>
      </c>
      <c r="H138" s="378" t="s">
        <v>1420</v>
      </c>
      <c r="I138" s="378" t="s">
        <v>425</v>
      </c>
      <c r="J138" s="559">
        <v>13605</v>
      </c>
      <c r="K138" s="560"/>
      <c r="L138" s="379"/>
    </row>
    <row r="139" spans="1:12" ht="51" hidden="1" x14ac:dyDescent="0.25">
      <c r="A139" s="376">
        <v>137</v>
      </c>
      <c r="B139" s="377" t="s">
        <v>1234</v>
      </c>
      <c r="C139" s="377" t="s">
        <v>361</v>
      </c>
      <c r="D139" s="377" t="s">
        <v>1334</v>
      </c>
      <c r="E139" s="377" t="s">
        <v>1236</v>
      </c>
      <c r="F139" s="381" t="s">
        <v>1421</v>
      </c>
      <c r="G139" s="379" t="s">
        <v>1422</v>
      </c>
      <c r="H139" s="379" t="s">
        <v>1423</v>
      </c>
      <c r="I139" s="378" t="s">
        <v>425</v>
      </c>
      <c r="J139" s="560">
        <v>13365</v>
      </c>
      <c r="K139" s="560"/>
      <c r="L139" s="379"/>
    </row>
    <row r="140" spans="1:12" ht="38.25" hidden="1" x14ac:dyDescent="0.25">
      <c r="A140" s="376">
        <v>138</v>
      </c>
      <c r="B140" s="377" t="s">
        <v>1234</v>
      </c>
      <c r="C140" s="377" t="s">
        <v>361</v>
      </c>
      <c r="D140" s="377" t="s">
        <v>1334</v>
      </c>
      <c r="E140" s="377" t="s">
        <v>1236</v>
      </c>
      <c r="F140" s="381" t="s">
        <v>1424</v>
      </c>
      <c r="G140" s="379" t="s">
        <v>1425</v>
      </c>
      <c r="H140" s="379" t="s">
        <v>1426</v>
      </c>
      <c r="I140" s="378" t="s">
        <v>481</v>
      </c>
      <c r="J140" s="560">
        <v>4141</v>
      </c>
      <c r="K140" s="560"/>
      <c r="L140" s="379"/>
    </row>
    <row r="141" spans="1:12" hidden="1" x14ac:dyDescent="0.25">
      <c r="A141" s="376">
        <v>139</v>
      </c>
      <c r="B141" s="377" t="s">
        <v>1234</v>
      </c>
      <c r="C141" s="377" t="s">
        <v>361</v>
      </c>
      <c r="D141" s="377" t="s">
        <v>1334</v>
      </c>
      <c r="E141" s="377" t="s">
        <v>1236</v>
      </c>
      <c r="F141" s="381" t="s">
        <v>1427</v>
      </c>
      <c r="G141" s="379" t="s">
        <v>1428</v>
      </c>
      <c r="H141" s="379" t="s">
        <v>1429</v>
      </c>
      <c r="I141" s="378" t="s">
        <v>481</v>
      </c>
      <c r="J141" s="560">
        <v>9262</v>
      </c>
      <c r="K141" s="560"/>
      <c r="L141" s="379"/>
    </row>
    <row r="142" spans="1:12" ht="38.25" hidden="1" x14ac:dyDescent="0.25">
      <c r="A142" s="376">
        <v>140</v>
      </c>
      <c r="B142" s="377" t="s">
        <v>1234</v>
      </c>
      <c r="C142" s="377" t="s">
        <v>361</v>
      </c>
      <c r="D142" s="377" t="s">
        <v>1334</v>
      </c>
      <c r="E142" s="377" t="s">
        <v>1236</v>
      </c>
      <c r="F142" s="381" t="s">
        <v>1430</v>
      </c>
      <c r="G142" s="379" t="s">
        <v>1431</v>
      </c>
      <c r="H142" s="379" t="s">
        <v>1432</v>
      </c>
      <c r="I142" s="379" t="s">
        <v>1433</v>
      </c>
      <c r="J142" s="560">
        <v>4419</v>
      </c>
      <c r="K142" s="560"/>
      <c r="L142" s="379"/>
    </row>
    <row r="143" spans="1:12" ht="25.5" hidden="1" x14ac:dyDescent="0.25">
      <c r="A143" s="376">
        <v>141</v>
      </c>
      <c r="B143" s="377" t="s">
        <v>1234</v>
      </c>
      <c r="C143" s="381" t="s">
        <v>498</v>
      </c>
      <c r="D143" s="381" t="s">
        <v>1334</v>
      </c>
      <c r="E143" s="381" t="s">
        <v>1236</v>
      </c>
      <c r="F143" s="381" t="s">
        <v>1434</v>
      </c>
      <c r="G143" s="379" t="s">
        <v>1385</v>
      </c>
      <c r="H143" s="379" t="s">
        <v>1435</v>
      </c>
      <c r="I143" s="379"/>
      <c r="J143" s="560">
        <v>7090</v>
      </c>
      <c r="K143" s="560"/>
      <c r="L143" s="379"/>
    </row>
    <row r="144" spans="1:12" ht="38.25" hidden="1" x14ac:dyDescent="0.25">
      <c r="A144" s="376">
        <v>142</v>
      </c>
      <c r="B144" s="377" t="s">
        <v>1234</v>
      </c>
      <c r="C144" s="381" t="s">
        <v>498</v>
      </c>
      <c r="D144" s="381" t="s">
        <v>1334</v>
      </c>
      <c r="E144" s="381" t="s">
        <v>1236</v>
      </c>
      <c r="F144" s="381" t="s">
        <v>1436</v>
      </c>
      <c r="G144" s="379" t="s">
        <v>1437</v>
      </c>
      <c r="H144" s="379" t="s">
        <v>1438</v>
      </c>
      <c r="I144" s="379"/>
      <c r="J144" s="560">
        <v>12000</v>
      </c>
      <c r="K144" s="560"/>
      <c r="L144" s="379"/>
    </row>
    <row r="145" spans="1:12" ht="38.25" hidden="1" x14ac:dyDescent="0.25">
      <c r="A145" s="376">
        <v>143</v>
      </c>
      <c r="B145" s="377" t="s">
        <v>1234</v>
      </c>
      <c r="C145" s="381" t="s">
        <v>498</v>
      </c>
      <c r="D145" s="381" t="s">
        <v>1334</v>
      </c>
      <c r="E145" s="381" t="s">
        <v>1236</v>
      </c>
      <c r="F145" s="381" t="s">
        <v>1439</v>
      </c>
      <c r="G145" s="379" t="s">
        <v>1354</v>
      </c>
      <c r="H145" s="379" t="s">
        <v>1440</v>
      </c>
      <c r="I145" s="379"/>
      <c r="J145" s="560">
        <v>2470</v>
      </c>
      <c r="K145" s="560"/>
      <c r="L145" s="379"/>
    </row>
    <row r="146" spans="1:12" ht="25.5" hidden="1" x14ac:dyDescent="0.25">
      <c r="A146" s="376">
        <v>144</v>
      </c>
      <c r="B146" s="377" t="s">
        <v>1234</v>
      </c>
      <c r="C146" s="381" t="s">
        <v>498</v>
      </c>
      <c r="D146" s="381" t="s">
        <v>1334</v>
      </c>
      <c r="E146" s="381" t="s">
        <v>1236</v>
      </c>
      <c r="F146" s="381" t="s">
        <v>1441</v>
      </c>
      <c r="G146" s="379" t="s">
        <v>1442</v>
      </c>
      <c r="H146" s="379" t="s">
        <v>1443</v>
      </c>
      <c r="I146" s="379"/>
      <c r="J146" s="560">
        <v>2888</v>
      </c>
      <c r="K146" s="560"/>
      <c r="L146" s="379"/>
    </row>
    <row r="147" spans="1:12" ht="25.5" hidden="1" x14ac:dyDescent="0.25">
      <c r="A147" s="376">
        <v>145</v>
      </c>
      <c r="B147" s="377" t="s">
        <v>1234</v>
      </c>
      <c r="C147" s="381" t="s">
        <v>498</v>
      </c>
      <c r="D147" s="381" t="s">
        <v>1334</v>
      </c>
      <c r="E147" s="381" t="s">
        <v>1236</v>
      </c>
      <c r="F147" s="381" t="s">
        <v>1444</v>
      </c>
      <c r="G147" s="379" t="s">
        <v>1419</v>
      </c>
      <c r="H147" s="379" t="s">
        <v>1445</v>
      </c>
      <c r="I147" s="379" t="s">
        <v>1446</v>
      </c>
      <c r="J147" s="560">
        <v>7809</v>
      </c>
      <c r="K147" s="560"/>
      <c r="L147" s="379"/>
    </row>
    <row r="148" spans="1:12" ht="63.75" hidden="1" x14ac:dyDescent="0.25">
      <c r="A148" s="376">
        <v>146</v>
      </c>
      <c r="B148" s="377" t="s">
        <v>1234</v>
      </c>
      <c r="C148" s="381" t="s">
        <v>498</v>
      </c>
      <c r="D148" s="381" t="s">
        <v>1334</v>
      </c>
      <c r="E148" s="381" t="s">
        <v>1236</v>
      </c>
      <c r="F148" s="381" t="s">
        <v>1447</v>
      </c>
      <c r="G148" s="379" t="s">
        <v>1279</v>
      </c>
      <c r="H148" s="379" t="s">
        <v>1448</v>
      </c>
      <c r="I148" s="379"/>
      <c r="J148" s="560">
        <v>10969.3</v>
      </c>
      <c r="K148" s="560"/>
      <c r="L148" s="379"/>
    </row>
    <row r="149" spans="1:12" ht="38.25" hidden="1" x14ac:dyDescent="0.25">
      <c r="A149" s="376">
        <v>147</v>
      </c>
      <c r="B149" s="377" t="s">
        <v>1234</v>
      </c>
      <c r="C149" s="381" t="s">
        <v>498</v>
      </c>
      <c r="D149" s="381" t="s">
        <v>1334</v>
      </c>
      <c r="E149" s="381" t="s">
        <v>1236</v>
      </c>
      <c r="F149" s="381" t="s">
        <v>1449</v>
      </c>
      <c r="G149" s="379" t="s">
        <v>1385</v>
      </c>
      <c r="H149" s="379" t="s">
        <v>1450</v>
      </c>
      <c r="I149" s="379" t="s">
        <v>1451</v>
      </c>
      <c r="J149" s="560">
        <v>8700</v>
      </c>
      <c r="K149" s="560"/>
      <c r="L149" s="379"/>
    </row>
    <row r="150" spans="1:12" ht="25.5" hidden="1" x14ac:dyDescent="0.25">
      <c r="A150" s="376">
        <v>148</v>
      </c>
      <c r="B150" s="377" t="s">
        <v>1234</v>
      </c>
      <c r="C150" s="381" t="s">
        <v>498</v>
      </c>
      <c r="D150" s="381" t="s">
        <v>1334</v>
      </c>
      <c r="E150" s="381" t="s">
        <v>1236</v>
      </c>
      <c r="F150" s="381" t="s">
        <v>1452</v>
      </c>
      <c r="G150" s="379" t="s">
        <v>1453</v>
      </c>
      <c r="H150" s="379"/>
      <c r="I150" s="379"/>
      <c r="J150" s="560">
        <v>4753</v>
      </c>
      <c r="K150" s="560"/>
      <c r="L150" s="379"/>
    </row>
    <row r="151" spans="1:12" ht="38.25" hidden="1" x14ac:dyDescent="0.25">
      <c r="A151" s="376">
        <v>149</v>
      </c>
      <c r="B151" s="377" t="s">
        <v>1234</v>
      </c>
      <c r="C151" s="381" t="s">
        <v>498</v>
      </c>
      <c r="D151" s="381" t="s">
        <v>1334</v>
      </c>
      <c r="E151" s="381" t="s">
        <v>1236</v>
      </c>
      <c r="F151" s="381" t="s">
        <v>1454</v>
      </c>
      <c r="G151" s="379" t="s">
        <v>1442</v>
      </c>
      <c r="H151" s="379" t="s">
        <v>1455</v>
      </c>
      <c r="I151" s="379" t="s">
        <v>1456</v>
      </c>
      <c r="J151" s="560">
        <v>4623</v>
      </c>
      <c r="K151" s="560"/>
      <c r="L151" s="379"/>
    </row>
    <row r="152" spans="1:12" ht="38.25" hidden="1" x14ac:dyDescent="0.25">
      <c r="A152" s="376">
        <v>150</v>
      </c>
      <c r="B152" s="377" t="s">
        <v>1234</v>
      </c>
      <c r="C152" s="381" t="s">
        <v>498</v>
      </c>
      <c r="D152" s="381" t="s">
        <v>1334</v>
      </c>
      <c r="E152" s="381" t="s">
        <v>1236</v>
      </c>
      <c r="F152" s="381" t="s">
        <v>1457</v>
      </c>
      <c r="G152" s="379" t="s">
        <v>1379</v>
      </c>
      <c r="H152" s="379" t="s">
        <v>1458</v>
      </c>
      <c r="I152" s="379" t="s">
        <v>1459</v>
      </c>
      <c r="J152" s="560">
        <v>81226</v>
      </c>
      <c r="K152" s="560"/>
      <c r="L152" s="379"/>
    </row>
    <row r="153" spans="1:12" ht="51" hidden="1" x14ac:dyDescent="0.25">
      <c r="A153" s="376">
        <v>151</v>
      </c>
      <c r="B153" s="377" t="s">
        <v>1234</v>
      </c>
      <c r="C153" s="381" t="s">
        <v>498</v>
      </c>
      <c r="D153" s="381" t="s">
        <v>1334</v>
      </c>
      <c r="E153" s="381" t="s">
        <v>1236</v>
      </c>
      <c r="F153" s="381" t="s">
        <v>1460</v>
      </c>
      <c r="G153" s="379" t="s">
        <v>1461</v>
      </c>
      <c r="H153" s="379" t="s">
        <v>1462</v>
      </c>
      <c r="I153" s="379" t="s">
        <v>1463</v>
      </c>
      <c r="J153" s="560">
        <v>82303</v>
      </c>
      <c r="K153" s="560"/>
      <c r="L153" s="379"/>
    </row>
    <row r="154" spans="1:12" ht="51" hidden="1" x14ac:dyDescent="0.25">
      <c r="A154" s="376">
        <v>152</v>
      </c>
      <c r="B154" s="377" t="s">
        <v>1234</v>
      </c>
      <c r="C154" s="381" t="s">
        <v>498</v>
      </c>
      <c r="D154" s="381" t="s">
        <v>1334</v>
      </c>
      <c r="E154" s="381" t="s">
        <v>1236</v>
      </c>
      <c r="F154" s="381" t="s">
        <v>1464</v>
      </c>
      <c r="G154" s="379" t="s">
        <v>1365</v>
      </c>
      <c r="H154" s="379" t="s">
        <v>1465</v>
      </c>
      <c r="I154" s="379" t="s">
        <v>1451</v>
      </c>
      <c r="J154" s="560">
        <v>32000</v>
      </c>
      <c r="K154" s="560"/>
      <c r="L154" s="379"/>
    </row>
    <row r="155" spans="1:12" ht="38.25" hidden="1" x14ac:dyDescent="0.25">
      <c r="A155" s="376">
        <v>153</v>
      </c>
      <c r="B155" s="377" t="s">
        <v>1234</v>
      </c>
      <c r="C155" s="381" t="s">
        <v>498</v>
      </c>
      <c r="D155" s="381" t="s">
        <v>1334</v>
      </c>
      <c r="E155" s="381" t="s">
        <v>1236</v>
      </c>
      <c r="F155" s="381" t="s">
        <v>1466</v>
      </c>
      <c r="G155" s="379" t="s">
        <v>1467</v>
      </c>
      <c r="H155" s="379" t="s">
        <v>1468</v>
      </c>
      <c r="I155" s="379" t="s">
        <v>1469</v>
      </c>
      <c r="J155" s="560">
        <v>28570</v>
      </c>
      <c r="K155" s="560"/>
      <c r="L155" s="379"/>
    </row>
    <row r="156" spans="1:12" ht="38.25" hidden="1" x14ac:dyDescent="0.25">
      <c r="A156" s="376">
        <v>154</v>
      </c>
      <c r="B156" s="377" t="s">
        <v>1234</v>
      </c>
      <c r="C156" s="381" t="s">
        <v>498</v>
      </c>
      <c r="D156" s="381" t="s">
        <v>1334</v>
      </c>
      <c r="E156" s="381" t="s">
        <v>1236</v>
      </c>
      <c r="F156" s="381" t="s">
        <v>1470</v>
      </c>
      <c r="G156" s="379" t="s">
        <v>1453</v>
      </c>
      <c r="H156" s="379" t="s">
        <v>1471</v>
      </c>
      <c r="I156" s="379" t="s">
        <v>1472</v>
      </c>
      <c r="J156" s="560">
        <v>41656</v>
      </c>
      <c r="K156" s="560"/>
      <c r="L156" s="379"/>
    </row>
    <row r="157" spans="1:12" ht="25.5" hidden="1" x14ac:dyDescent="0.25">
      <c r="A157" s="376">
        <v>155</v>
      </c>
      <c r="B157" s="377" t="s">
        <v>1234</v>
      </c>
      <c r="C157" s="381" t="s">
        <v>498</v>
      </c>
      <c r="D157" s="381" t="s">
        <v>1334</v>
      </c>
      <c r="E157" s="381" t="s">
        <v>1236</v>
      </c>
      <c r="F157" s="381" t="s">
        <v>1473</v>
      </c>
      <c r="G157" s="379" t="s">
        <v>1474</v>
      </c>
      <c r="H157" s="379" t="s">
        <v>1475</v>
      </c>
      <c r="I157" s="379" t="s">
        <v>511</v>
      </c>
      <c r="J157" s="560">
        <v>58713</v>
      </c>
      <c r="K157" s="560"/>
      <c r="L157" s="379"/>
    </row>
    <row r="158" spans="1:12" ht="38.25" hidden="1" x14ac:dyDescent="0.25">
      <c r="A158" s="376">
        <v>156</v>
      </c>
      <c r="B158" s="377" t="s">
        <v>1234</v>
      </c>
      <c r="C158" s="381" t="s">
        <v>498</v>
      </c>
      <c r="D158" s="381" t="s">
        <v>1334</v>
      </c>
      <c r="E158" s="381" t="s">
        <v>1236</v>
      </c>
      <c r="F158" s="381" t="s">
        <v>1476</v>
      </c>
      <c r="G158" s="379" t="s">
        <v>1477</v>
      </c>
      <c r="H158" s="379" t="s">
        <v>1478</v>
      </c>
      <c r="I158" s="379" t="s">
        <v>1472</v>
      </c>
      <c r="J158" s="560">
        <v>86083</v>
      </c>
      <c r="K158" s="560"/>
      <c r="L158" s="379"/>
    </row>
    <row r="159" spans="1:12" ht="25.5" hidden="1" x14ac:dyDescent="0.25">
      <c r="A159" s="376">
        <v>157</v>
      </c>
      <c r="B159" s="377" t="s">
        <v>1234</v>
      </c>
      <c r="C159" s="381" t="s">
        <v>498</v>
      </c>
      <c r="D159" s="381" t="s">
        <v>1334</v>
      </c>
      <c r="E159" s="381" t="s">
        <v>1236</v>
      </c>
      <c r="F159" s="381" t="s">
        <v>1479</v>
      </c>
      <c r="G159" s="379" t="s">
        <v>1301</v>
      </c>
      <c r="H159" s="379" t="s">
        <v>1480</v>
      </c>
      <c r="I159" s="379" t="s">
        <v>1451</v>
      </c>
      <c r="J159" s="560">
        <v>21301</v>
      </c>
      <c r="K159" s="560"/>
      <c r="L159" s="379"/>
    </row>
    <row r="160" spans="1:12" ht="25.5" hidden="1" x14ac:dyDescent="0.25">
      <c r="A160" s="376">
        <v>158</v>
      </c>
      <c r="B160" s="377" t="s">
        <v>1234</v>
      </c>
      <c r="C160" s="381" t="s">
        <v>498</v>
      </c>
      <c r="D160" s="381" t="s">
        <v>1334</v>
      </c>
      <c r="E160" s="381" t="s">
        <v>1236</v>
      </c>
      <c r="F160" s="381" t="s">
        <v>1481</v>
      </c>
      <c r="G160" s="379" t="s">
        <v>1482</v>
      </c>
      <c r="H160" s="379" t="s">
        <v>1483</v>
      </c>
      <c r="I160" s="379" t="s">
        <v>1472</v>
      </c>
      <c r="J160" s="560">
        <v>40464</v>
      </c>
      <c r="K160" s="560"/>
      <c r="L160" s="379"/>
    </row>
    <row r="161" spans="1:12" ht="25.5" hidden="1" x14ac:dyDescent="0.25">
      <c r="A161" s="376">
        <v>159</v>
      </c>
      <c r="B161" s="377" t="s">
        <v>1234</v>
      </c>
      <c r="C161" s="381" t="s">
        <v>498</v>
      </c>
      <c r="D161" s="381" t="s">
        <v>1334</v>
      </c>
      <c r="E161" s="381" t="s">
        <v>1236</v>
      </c>
      <c r="F161" s="381" t="s">
        <v>1484</v>
      </c>
      <c r="G161" s="379" t="s">
        <v>1422</v>
      </c>
      <c r="H161" s="379" t="s">
        <v>1485</v>
      </c>
      <c r="I161" s="379" t="s">
        <v>1472</v>
      </c>
      <c r="J161" s="560">
        <v>42604</v>
      </c>
      <c r="K161" s="560"/>
      <c r="L161" s="379"/>
    </row>
    <row r="162" spans="1:12" ht="25.5" hidden="1" x14ac:dyDescent="0.25">
      <c r="A162" s="376">
        <v>160</v>
      </c>
      <c r="B162" s="377" t="s">
        <v>1234</v>
      </c>
      <c r="C162" s="381" t="s">
        <v>498</v>
      </c>
      <c r="D162" s="381" t="s">
        <v>1334</v>
      </c>
      <c r="E162" s="381" t="s">
        <v>1236</v>
      </c>
      <c r="F162" s="381" t="s">
        <v>1486</v>
      </c>
      <c r="G162" s="379" t="s">
        <v>1361</v>
      </c>
      <c r="H162" s="379" t="s">
        <v>1487</v>
      </c>
      <c r="I162" s="379" t="s">
        <v>1451</v>
      </c>
      <c r="J162" s="560">
        <v>25982</v>
      </c>
      <c r="K162" s="560"/>
      <c r="L162" s="379"/>
    </row>
    <row r="163" spans="1:12" ht="38.25" hidden="1" x14ac:dyDescent="0.25">
      <c r="A163" s="376">
        <v>161</v>
      </c>
      <c r="B163" s="377" t="s">
        <v>1234</v>
      </c>
      <c r="C163" s="381" t="s">
        <v>498</v>
      </c>
      <c r="D163" s="381" t="s">
        <v>1334</v>
      </c>
      <c r="E163" s="381" t="s">
        <v>1236</v>
      </c>
      <c r="F163" s="381" t="s">
        <v>1488</v>
      </c>
      <c r="G163" s="379" t="s">
        <v>1437</v>
      </c>
      <c r="H163" s="379" t="s">
        <v>1489</v>
      </c>
      <c r="I163" s="379" t="s">
        <v>1490</v>
      </c>
      <c r="J163" s="560">
        <v>1200</v>
      </c>
      <c r="K163" s="560"/>
      <c r="L163" s="379"/>
    </row>
    <row r="164" spans="1:12" ht="25.5" hidden="1" x14ac:dyDescent="0.25">
      <c r="A164" s="376">
        <v>162</v>
      </c>
      <c r="B164" s="377" t="s">
        <v>1234</v>
      </c>
      <c r="C164" s="381" t="s">
        <v>498</v>
      </c>
      <c r="D164" s="381" t="s">
        <v>1334</v>
      </c>
      <c r="E164" s="381" t="s">
        <v>1236</v>
      </c>
      <c r="F164" s="381" t="s">
        <v>1491</v>
      </c>
      <c r="G164" s="379" t="s">
        <v>1492</v>
      </c>
      <c r="H164" s="379" t="s">
        <v>1493</v>
      </c>
      <c r="I164" s="379" t="s">
        <v>1494</v>
      </c>
      <c r="J164" s="560">
        <v>2500</v>
      </c>
      <c r="K164" s="560"/>
      <c r="L164" s="379"/>
    </row>
    <row r="165" spans="1:12" ht="25.5" hidden="1" x14ac:dyDescent="0.25">
      <c r="A165" s="376">
        <v>163</v>
      </c>
      <c r="B165" s="377" t="s">
        <v>1234</v>
      </c>
      <c r="C165" s="381" t="s">
        <v>498</v>
      </c>
      <c r="D165" s="381" t="s">
        <v>1334</v>
      </c>
      <c r="E165" s="381" t="s">
        <v>1236</v>
      </c>
      <c r="F165" s="381" t="s">
        <v>1495</v>
      </c>
      <c r="G165" s="379" t="s">
        <v>1361</v>
      </c>
      <c r="H165" s="379" t="s">
        <v>1496</v>
      </c>
      <c r="I165" s="379" t="s">
        <v>1497</v>
      </c>
      <c r="J165" s="560">
        <v>6900</v>
      </c>
      <c r="K165" s="560"/>
      <c r="L165" s="379"/>
    </row>
    <row r="166" spans="1:12" ht="25.5" hidden="1" x14ac:dyDescent="0.25">
      <c r="A166" s="376">
        <v>164</v>
      </c>
      <c r="B166" s="377" t="s">
        <v>1234</v>
      </c>
      <c r="C166" s="381" t="s">
        <v>1498</v>
      </c>
      <c r="D166" s="381" t="s">
        <v>1334</v>
      </c>
      <c r="E166" s="381" t="s">
        <v>1236</v>
      </c>
      <c r="F166" s="381" t="s">
        <v>1499</v>
      </c>
      <c r="G166" s="379" t="s">
        <v>1500</v>
      </c>
      <c r="H166" s="379" t="s">
        <v>1501</v>
      </c>
      <c r="I166" s="379" t="s">
        <v>1502</v>
      </c>
      <c r="J166" s="560">
        <f>202139.8+64400</f>
        <v>266539.8</v>
      </c>
      <c r="K166" s="560">
        <f>3460.2+30000</f>
        <v>33460.199999999997</v>
      </c>
      <c r="L166" s="379"/>
    </row>
    <row r="167" spans="1:12" ht="25.5" hidden="1" x14ac:dyDescent="0.25">
      <c r="A167" s="376">
        <v>165</v>
      </c>
      <c r="B167" s="377" t="s">
        <v>1234</v>
      </c>
      <c r="C167" s="381" t="s">
        <v>1503</v>
      </c>
      <c r="D167" s="381" t="s">
        <v>1334</v>
      </c>
      <c r="E167" s="381" t="s">
        <v>1236</v>
      </c>
      <c r="F167" s="381" t="s">
        <v>1504</v>
      </c>
      <c r="G167" s="379" t="s">
        <v>1365</v>
      </c>
      <c r="H167" s="379" t="s">
        <v>1505</v>
      </c>
      <c r="I167" s="379" t="s">
        <v>1506</v>
      </c>
      <c r="J167" s="560">
        <v>52951.91</v>
      </c>
      <c r="K167" s="560"/>
      <c r="L167" s="379"/>
    </row>
    <row r="168" spans="1:12" ht="25.5" hidden="1" x14ac:dyDescent="0.25">
      <c r="A168" s="376">
        <v>166</v>
      </c>
      <c r="B168" s="377" t="s">
        <v>1234</v>
      </c>
      <c r="C168" s="381" t="s">
        <v>1503</v>
      </c>
      <c r="D168" s="381" t="s">
        <v>1334</v>
      </c>
      <c r="E168" s="381" t="s">
        <v>1236</v>
      </c>
      <c r="F168" s="381" t="s">
        <v>1507</v>
      </c>
      <c r="G168" s="379" t="s">
        <v>1500</v>
      </c>
      <c r="H168" s="379" t="s">
        <v>1508</v>
      </c>
      <c r="I168" s="379" t="s">
        <v>1509</v>
      </c>
      <c r="J168" s="560">
        <v>16772.169999999998</v>
      </c>
      <c r="K168" s="560"/>
      <c r="L168" s="379"/>
    </row>
    <row r="169" spans="1:12" ht="25.5" hidden="1" x14ac:dyDescent="0.25">
      <c r="A169" s="376">
        <v>167</v>
      </c>
      <c r="B169" s="377" t="s">
        <v>1234</v>
      </c>
      <c r="C169" s="381" t="s">
        <v>1503</v>
      </c>
      <c r="D169" s="381" t="s">
        <v>1334</v>
      </c>
      <c r="E169" s="381" t="s">
        <v>1236</v>
      </c>
      <c r="F169" s="381" t="s">
        <v>1510</v>
      </c>
      <c r="G169" s="379" t="s">
        <v>1301</v>
      </c>
      <c r="H169" s="379" t="s">
        <v>1511</v>
      </c>
      <c r="I169" s="379" t="s">
        <v>1512</v>
      </c>
      <c r="J169" s="560">
        <v>68971.399999999994</v>
      </c>
      <c r="K169" s="560"/>
      <c r="L169" s="379"/>
    </row>
    <row r="170" spans="1:12" ht="38.25" hidden="1" x14ac:dyDescent="0.25">
      <c r="A170" s="376">
        <v>168</v>
      </c>
      <c r="B170" s="377" t="s">
        <v>1234</v>
      </c>
      <c r="C170" s="381" t="s">
        <v>1513</v>
      </c>
      <c r="D170" s="381" t="s">
        <v>1334</v>
      </c>
      <c r="E170" s="381" t="s">
        <v>1236</v>
      </c>
      <c r="F170" s="381" t="s">
        <v>1514</v>
      </c>
      <c r="G170" s="379" t="s">
        <v>1515</v>
      </c>
      <c r="H170" s="379" t="s">
        <v>1516</v>
      </c>
      <c r="I170" s="379" t="s">
        <v>1517</v>
      </c>
      <c r="J170" s="560">
        <v>291975.37</v>
      </c>
      <c r="K170" s="560"/>
      <c r="L170" s="379"/>
    </row>
    <row r="171" spans="1:12" ht="89.25" hidden="1" x14ac:dyDescent="0.25">
      <c r="A171" s="376">
        <v>169</v>
      </c>
      <c r="B171" s="377" t="s">
        <v>1234</v>
      </c>
      <c r="C171" s="381" t="s">
        <v>1498</v>
      </c>
      <c r="D171" s="381" t="s">
        <v>1334</v>
      </c>
      <c r="E171" s="381" t="s">
        <v>1236</v>
      </c>
      <c r="F171" s="381" t="s">
        <v>1518</v>
      </c>
      <c r="G171" s="379" t="s">
        <v>1519</v>
      </c>
      <c r="H171" s="379" t="s">
        <v>1520</v>
      </c>
      <c r="I171" s="379" t="s">
        <v>1521</v>
      </c>
      <c r="J171" s="560">
        <v>68913.64</v>
      </c>
      <c r="K171" s="560"/>
      <c r="L171" s="379"/>
    </row>
    <row r="172" spans="1:12" ht="38.25" hidden="1" x14ac:dyDescent="0.25">
      <c r="A172" s="376">
        <v>170</v>
      </c>
      <c r="B172" s="377" t="s">
        <v>1234</v>
      </c>
      <c r="C172" s="381" t="s">
        <v>1503</v>
      </c>
      <c r="D172" s="381" t="s">
        <v>1334</v>
      </c>
      <c r="E172" s="381" t="s">
        <v>1236</v>
      </c>
      <c r="F172" s="381" t="s">
        <v>1522</v>
      </c>
      <c r="G172" s="379" t="s">
        <v>1394</v>
      </c>
      <c r="H172" s="379" t="s">
        <v>1523</v>
      </c>
      <c r="I172" s="379" t="s">
        <v>1524</v>
      </c>
      <c r="J172" s="560">
        <v>27306.17</v>
      </c>
      <c r="K172" s="560"/>
      <c r="L172" s="379"/>
    </row>
    <row r="173" spans="1:12" ht="51" hidden="1" x14ac:dyDescent="0.25">
      <c r="A173" s="376">
        <v>171</v>
      </c>
      <c r="B173" s="377" t="s">
        <v>1234</v>
      </c>
      <c r="C173" s="379" t="s">
        <v>1525</v>
      </c>
      <c r="D173" s="381" t="s">
        <v>1334</v>
      </c>
      <c r="E173" s="381" t="s">
        <v>583</v>
      </c>
      <c r="F173" s="381" t="s">
        <v>1526</v>
      </c>
      <c r="G173" s="379" t="s">
        <v>1368</v>
      </c>
      <c r="H173" s="379" t="s">
        <v>1527</v>
      </c>
      <c r="I173" s="379" t="s">
        <v>1528</v>
      </c>
      <c r="J173" s="560">
        <v>34038.769999999997</v>
      </c>
      <c r="K173" s="560"/>
      <c r="L173" s="379"/>
    </row>
    <row r="174" spans="1:12" ht="25.5" hidden="1" x14ac:dyDescent="0.25">
      <c r="A174" s="376">
        <v>172</v>
      </c>
      <c r="B174" s="377" t="s">
        <v>1234</v>
      </c>
      <c r="C174" s="379" t="s">
        <v>1529</v>
      </c>
      <c r="D174" s="381" t="s">
        <v>1334</v>
      </c>
      <c r="E174" s="381" t="s">
        <v>583</v>
      </c>
      <c r="F174" s="381">
        <v>21145</v>
      </c>
      <c r="G174" s="379" t="s">
        <v>1530</v>
      </c>
      <c r="H174" s="379" t="s">
        <v>1531</v>
      </c>
      <c r="I174" s="379">
        <v>2021</v>
      </c>
      <c r="J174" s="560">
        <v>28665</v>
      </c>
      <c r="K174" s="560"/>
      <c r="L174" s="379"/>
    </row>
    <row r="175" spans="1:12" ht="25.5" hidden="1" x14ac:dyDescent="0.25">
      <c r="A175" s="376">
        <v>173</v>
      </c>
      <c r="B175" s="377" t="s">
        <v>1234</v>
      </c>
      <c r="C175" s="379" t="s">
        <v>1529</v>
      </c>
      <c r="D175" s="381" t="s">
        <v>1334</v>
      </c>
      <c r="E175" s="381" t="s">
        <v>583</v>
      </c>
      <c r="F175" s="381">
        <v>21050</v>
      </c>
      <c r="G175" s="379" t="s">
        <v>1530</v>
      </c>
      <c r="H175" s="379" t="s">
        <v>1532</v>
      </c>
      <c r="I175" s="379">
        <v>2021</v>
      </c>
      <c r="J175" s="560">
        <v>12250</v>
      </c>
      <c r="K175" s="560"/>
      <c r="L175" s="379"/>
    </row>
    <row r="176" spans="1:12" ht="25.5" hidden="1" x14ac:dyDescent="0.25">
      <c r="A176" s="376">
        <v>174</v>
      </c>
      <c r="B176" s="377" t="s">
        <v>1234</v>
      </c>
      <c r="C176" s="379" t="s">
        <v>1529</v>
      </c>
      <c r="D176" s="381" t="s">
        <v>1334</v>
      </c>
      <c r="E176" s="381" t="s">
        <v>583</v>
      </c>
      <c r="F176" s="381">
        <v>21149</v>
      </c>
      <c r="G176" s="379" t="s">
        <v>1365</v>
      </c>
      <c r="H176" s="379" t="s">
        <v>1533</v>
      </c>
      <c r="I176" s="379">
        <v>2021</v>
      </c>
      <c r="J176" s="560">
        <v>29658.720000000001</v>
      </c>
      <c r="K176" s="560"/>
      <c r="L176" s="379"/>
    </row>
    <row r="177" spans="1:12" ht="25.5" hidden="1" x14ac:dyDescent="0.25">
      <c r="A177" s="376">
        <v>175</v>
      </c>
      <c r="B177" s="377" t="s">
        <v>1234</v>
      </c>
      <c r="C177" s="379" t="s">
        <v>1529</v>
      </c>
      <c r="D177" s="381" t="s">
        <v>1334</v>
      </c>
      <c r="E177" s="381" t="s">
        <v>583</v>
      </c>
      <c r="F177" s="381" t="s">
        <v>1534</v>
      </c>
      <c r="G177" s="379" t="s">
        <v>1365</v>
      </c>
      <c r="H177" s="379" t="s">
        <v>1535</v>
      </c>
      <c r="I177" s="379" t="s">
        <v>804</v>
      </c>
      <c r="J177" s="560">
        <f>5735.85+6308.23</f>
        <v>12044.08</v>
      </c>
      <c r="K177" s="560"/>
      <c r="L177" s="379"/>
    </row>
    <row r="178" spans="1:12" ht="25.5" hidden="1" x14ac:dyDescent="0.25">
      <c r="A178" s="376">
        <v>176</v>
      </c>
      <c r="B178" s="377" t="s">
        <v>1234</v>
      </c>
      <c r="C178" s="379" t="s">
        <v>1529</v>
      </c>
      <c r="D178" s="381" t="s">
        <v>1334</v>
      </c>
      <c r="E178" s="381" t="s">
        <v>583</v>
      </c>
      <c r="F178" s="381">
        <v>21145</v>
      </c>
      <c r="G178" s="379" t="s">
        <v>1530</v>
      </c>
      <c r="H178" s="379" t="s">
        <v>1536</v>
      </c>
      <c r="I178" s="379">
        <v>2022</v>
      </c>
      <c r="J178" s="560">
        <v>38220</v>
      </c>
      <c r="K178" s="560"/>
      <c r="L178" s="379"/>
    </row>
    <row r="179" spans="1:12" ht="25.5" hidden="1" x14ac:dyDescent="0.25">
      <c r="A179" s="376">
        <v>177</v>
      </c>
      <c r="B179" s="377" t="s">
        <v>1234</v>
      </c>
      <c r="C179" s="379" t="s">
        <v>1529</v>
      </c>
      <c r="D179" s="381" t="s">
        <v>1334</v>
      </c>
      <c r="E179" s="381" t="s">
        <v>583</v>
      </c>
      <c r="F179" s="381">
        <v>22415</v>
      </c>
      <c r="G179" s="379" t="s">
        <v>1537</v>
      </c>
      <c r="H179" s="379" t="s">
        <v>1538</v>
      </c>
      <c r="I179" s="379" t="s">
        <v>1539</v>
      </c>
      <c r="J179" s="560">
        <v>2205</v>
      </c>
      <c r="K179" s="560"/>
      <c r="L179" s="379"/>
    </row>
    <row r="180" spans="1:12" ht="25.5" hidden="1" x14ac:dyDescent="0.25">
      <c r="A180" s="376">
        <v>178</v>
      </c>
      <c r="B180" s="377" t="s">
        <v>1234</v>
      </c>
      <c r="C180" s="379" t="s">
        <v>1529</v>
      </c>
      <c r="D180" s="381" t="s">
        <v>1334</v>
      </c>
      <c r="E180" s="381" t="s">
        <v>583</v>
      </c>
      <c r="F180" s="381">
        <v>21317</v>
      </c>
      <c r="G180" s="379" t="s">
        <v>1388</v>
      </c>
      <c r="H180" s="379" t="s">
        <v>1540</v>
      </c>
      <c r="I180" s="379" t="s">
        <v>804</v>
      </c>
      <c r="J180" s="560">
        <f>3118.85+1913.03</f>
        <v>5031.88</v>
      </c>
      <c r="K180" s="560"/>
      <c r="L180" s="379"/>
    </row>
    <row r="181" spans="1:12" ht="25.5" hidden="1" x14ac:dyDescent="0.25">
      <c r="A181" s="376">
        <v>179</v>
      </c>
      <c r="B181" s="377" t="s">
        <v>1234</v>
      </c>
      <c r="C181" s="379" t="s">
        <v>1541</v>
      </c>
      <c r="D181" s="381" t="s">
        <v>362</v>
      </c>
      <c r="E181" s="381" t="s">
        <v>583</v>
      </c>
      <c r="F181" s="384">
        <v>131155</v>
      </c>
      <c r="G181" s="379" t="s">
        <v>1542</v>
      </c>
      <c r="H181" s="379" t="s">
        <v>1543</v>
      </c>
      <c r="I181" s="379" t="s">
        <v>1539</v>
      </c>
      <c r="J181" s="560">
        <v>10960</v>
      </c>
      <c r="K181" s="560"/>
      <c r="L181" s="379"/>
    </row>
    <row r="182" spans="1:12" ht="51" x14ac:dyDescent="0.25">
      <c r="A182" s="376">
        <v>180</v>
      </c>
      <c r="B182" s="377" t="s">
        <v>1234</v>
      </c>
      <c r="C182" s="381" t="s">
        <v>1544</v>
      </c>
      <c r="D182" s="381" t="s">
        <v>1545</v>
      </c>
      <c r="E182" s="381" t="s">
        <v>363</v>
      </c>
      <c r="F182" s="381" t="s">
        <v>1546</v>
      </c>
      <c r="G182" s="379" t="s">
        <v>1547</v>
      </c>
      <c r="H182" s="379" t="s">
        <v>1548</v>
      </c>
      <c r="I182" s="379">
        <v>2022</v>
      </c>
      <c r="J182" s="560">
        <v>2280</v>
      </c>
      <c r="K182" s="560"/>
      <c r="L182" s="379"/>
    </row>
    <row r="183" spans="1:12" ht="25.5" x14ac:dyDescent="0.25">
      <c r="A183" s="376">
        <v>181</v>
      </c>
      <c r="B183" s="377" t="s">
        <v>1234</v>
      </c>
      <c r="C183" s="381" t="s">
        <v>1549</v>
      </c>
      <c r="D183" s="381" t="s">
        <v>1545</v>
      </c>
      <c r="E183" s="381" t="s">
        <v>363</v>
      </c>
      <c r="F183" s="381" t="s">
        <v>1550</v>
      </c>
      <c r="G183" s="379" t="s">
        <v>1551</v>
      </c>
      <c r="H183" s="379" t="s">
        <v>1552</v>
      </c>
      <c r="I183" s="379" t="s">
        <v>1553</v>
      </c>
      <c r="J183" s="560">
        <v>49800</v>
      </c>
      <c r="K183" s="560"/>
      <c r="L183" s="379"/>
    </row>
    <row r="184" spans="1:12" ht="63.75" x14ac:dyDescent="0.25">
      <c r="A184" s="376">
        <v>182</v>
      </c>
      <c r="B184" s="377" t="s">
        <v>1234</v>
      </c>
      <c r="C184" s="381" t="s">
        <v>1554</v>
      </c>
      <c r="D184" s="381" t="s">
        <v>1545</v>
      </c>
      <c r="E184" s="381" t="s">
        <v>363</v>
      </c>
      <c r="F184" s="381" t="s">
        <v>1555</v>
      </c>
      <c r="G184" s="379" t="s">
        <v>1556</v>
      </c>
      <c r="H184" s="379" t="s">
        <v>1624</v>
      </c>
      <c r="I184" s="379" t="s">
        <v>1557</v>
      </c>
      <c r="J184" s="560">
        <v>13920</v>
      </c>
      <c r="K184" s="560"/>
      <c r="L184" s="379"/>
    </row>
    <row r="185" spans="1:12" ht="38.25" x14ac:dyDescent="0.25">
      <c r="A185" s="376">
        <v>183</v>
      </c>
      <c r="B185" s="377" t="s">
        <v>1234</v>
      </c>
      <c r="C185" s="381" t="s">
        <v>1251</v>
      </c>
      <c r="D185" s="381" t="s">
        <v>1545</v>
      </c>
      <c r="E185" s="381" t="s">
        <v>363</v>
      </c>
      <c r="F185" s="381" t="s">
        <v>1558</v>
      </c>
      <c r="G185" s="379" t="s">
        <v>1425</v>
      </c>
      <c r="H185" s="379" t="s">
        <v>1559</v>
      </c>
      <c r="I185" s="379" t="s">
        <v>1560</v>
      </c>
      <c r="J185" s="560">
        <v>5337</v>
      </c>
      <c r="K185" s="560"/>
      <c r="L185" s="379"/>
    </row>
    <row r="186" spans="1:12" ht="25.5" hidden="1" x14ac:dyDescent="0.25">
      <c r="A186" s="376">
        <v>184</v>
      </c>
      <c r="B186" s="377" t="s">
        <v>1234</v>
      </c>
      <c r="C186" s="379" t="s">
        <v>1561</v>
      </c>
      <c r="D186" s="381" t="s">
        <v>1334</v>
      </c>
      <c r="E186" s="381" t="s">
        <v>583</v>
      </c>
      <c r="F186" s="381" t="s">
        <v>1562</v>
      </c>
      <c r="G186" s="379" t="s">
        <v>1408</v>
      </c>
      <c r="H186" s="379" t="s">
        <v>1563</v>
      </c>
      <c r="I186" s="379" t="s">
        <v>1564</v>
      </c>
      <c r="J186" s="560">
        <v>13750</v>
      </c>
      <c r="K186" s="560"/>
      <c r="L186" s="379"/>
    </row>
    <row r="187" spans="1:12" ht="51" x14ac:dyDescent="0.25">
      <c r="A187" s="376">
        <v>185</v>
      </c>
      <c r="B187" s="377" t="s">
        <v>1234</v>
      </c>
      <c r="C187" s="379" t="s">
        <v>1565</v>
      </c>
      <c r="D187" s="377" t="s">
        <v>600</v>
      </c>
      <c r="E187" s="377" t="s">
        <v>1236</v>
      </c>
      <c r="F187" s="381" t="s">
        <v>1566</v>
      </c>
      <c r="G187" s="379" t="s">
        <v>1248</v>
      </c>
      <c r="H187" s="379" t="s">
        <v>1567</v>
      </c>
      <c r="I187" s="379" t="s">
        <v>1568</v>
      </c>
      <c r="J187" s="560">
        <v>42000</v>
      </c>
      <c r="K187" s="560"/>
      <c r="L187" s="379"/>
    </row>
    <row r="188" spans="1:12" ht="191.25" x14ac:dyDescent="0.25">
      <c r="A188" s="376">
        <v>186</v>
      </c>
      <c r="B188" s="377" t="s">
        <v>1234</v>
      </c>
      <c r="C188" s="378" t="s">
        <v>1569</v>
      </c>
      <c r="D188" s="377" t="s">
        <v>600</v>
      </c>
      <c r="E188" s="377" t="s">
        <v>1236</v>
      </c>
      <c r="F188" s="377" t="s">
        <v>1570</v>
      </c>
      <c r="G188" s="378" t="s">
        <v>1248</v>
      </c>
      <c r="H188" s="378" t="s">
        <v>1571</v>
      </c>
      <c r="I188" s="378" t="s">
        <v>1572</v>
      </c>
      <c r="J188" s="559">
        <v>12000</v>
      </c>
      <c r="K188" s="559"/>
      <c r="L188" s="378" t="s">
        <v>1573</v>
      </c>
    </row>
    <row r="189" spans="1:12" ht="102" x14ac:dyDescent="0.25">
      <c r="A189" s="376">
        <v>187</v>
      </c>
      <c r="B189" s="377" t="s">
        <v>1234</v>
      </c>
      <c r="C189" s="379" t="s">
        <v>1574</v>
      </c>
      <c r="D189" s="377" t="s">
        <v>600</v>
      </c>
      <c r="E189" s="377" t="s">
        <v>1236</v>
      </c>
      <c r="F189" s="381" t="s">
        <v>1575</v>
      </c>
      <c r="G189" s="379" t="s">
        <v>1248</v>
      </c>
      <c r="H189" s="379" t="s">
        <v>1576</v>
      </c>
      <c r="I189" s="379" t="s">
        <v>1577</v>
      </c>
      <c r="J189" s="560">
        <v>9600</v>
      </c>
      <c r="K189" s="560"/>
      <c r="L189" s="379" t="s">
        <v>1578</v>
      </c>
    </row>
    <row r="190" spans="1:12" ht="76.5" x14ac:dyDescent="0.25">
      <c r="A190" s="376">
        <v>188</v>
      </c>
      <c r="B190" s="377" t="s">
        <v>1234</v>
      </c>
      <c r="C190" s="378" t="s">
        <v>1246</v>
      </c>
      <c r="D190" s="377" t="s">
        <v>600</v>
      </c>
      <c r="E190" s="377" t="s">
        <v>1236</v>
      </c>
      <c r="F190" s="381" t="s">
        <v>1579</v>
      </c>
      <c r="G190" s="379" t="s">
        <v>1376</v>
      </c>
      <c r="H190" s="379" t="s">
        <v>1580</v>
      </c>
      <c r="I190" s="378" t="s">
        <v>1581</v>
      </c>
      <c r="J190" s="560">
        <v>2160</v>
      </c>
      <c r="K190" s="560"/>
      <c r="L190" s="379" t="s">
        <v>1582</v>
      </c>
    </row>
    <row r="191" spans="1:12" ht="102" x14ac:dyDescent="0.25">
      <c r="A191" s="376">
        <v>189</v>
      </c>
      <c r="B191" s="377" t="s">
        <v>1234</v>
      </c>
      <c r="C191" s="379" t="s">
        <v>1278</v>
      </c>
      <c r="D191" s="377" t="s">
        <v>600</v>
      </c>
      <c r="E191" s="377" t="s">
        <v>1236</v>
      </c>
      <c r="F191" s="381" t="s">
        <v>1583</v>
      </c>
      <c r="G191" s="379" t="s">
        <v>1279</v>
      </c>
      <c r="H191" s="379" t="s">
        <v>1584</v>
      </c>
      <c r="I191" s="379" t="s">
        <v>1585</v>
      </c>
      <c r="J191" s="560">
        <v>24420</v>
      </c>
      <c r="K191" s="560"/>
      <c r="L191" s="379" t="s">
        <v>1586</v>
      </c>
    </row>
    <row r="192" spans="1:12" ht="127.5" x14ac:dyDescent="0.25">
      <c r="A192" s="376">
        <v>190</v>
      </c>
      <c r="B192" s="377" t="s">
        <v>1234</v>
      </c>
      <c r="C192" s="378" t="s">
        <v>1587</v>
      </c>
      <c r="D192" s="377" t="s">
        <v>600</v>
      </c>
      <c r="E192" s="377" t="s">
        <v>1236</v>
      </c>
      <c r="F192" s="377" t="s">
        <v>1588</v>
      </c>
      <c r="G192" s="378" t="s">
        <v>1301</v>
      </c>
      <c r="H192" s="378" t="s">
        <v>1589</v>
      </c>
      <c r="I192" s="378" t="s">
        <v>1590</v>
      </c>
      <c r="J192" s="559">
        <v>5000</v>
      </c>
      <c r="K192" s="559"/>
      <c r="L192" s="378" t="s">
        <v>1591</v>
      </c>
    </row>
    <row r="193" spans="1:12" ht="127.5" x14ac:dyDescent="0.25">
      <c r="A193" s="376">
        <v>191</v>
      </c>
      <c r="B193" s="377" t="s">
        <v>1234</v>
      </c>
      <c r="C193" s="378" t="s">
        <v>1592</v>
      </c>
      <c r="D193" s="377" t="s">
        <v>600</v>
      </c>
      <c r="E193" s="377" t="s">
        <v>1236</v>
      </c>
      <c r="F193" s="381" t="s">
        <v>1593</v>
      </c>
      <c r="G193" s="379" t="s">
        <v>1301</v>
      </c>
      <c r="H193" s="379" t="s">
        <v>1594</v>
      </c>
      <c r="I193" s="378" t="s">
        <v>1595</v>
      </c>
      <c r="J193" s="560">
        <v>12000</v>
      </c>
      <c r="K193" s="560"/>
      <c r="L193" s="379" t="s">
        <v>1596</v>
      </c>
    </row>
    <row r="194" spans="1:12" ht="102" x14ac:dyDescent="0.25">
      <c r="A194" s="376">
        <v>192</v>
      </c>
      <c r="B194" s="377" t="s">
        <v>1234</v>
      </c>
      <c r="C194" s="379" t="s">
        <v>1597</v>
      </c>
      <c r="D194" s="377" t="s">
        <v>600</v>
      </c>
      <c r="E194" s="377" t="s">
        <v>1236</v>
      </c>
      <c r="F194" s="381" t="s">
        <v>1598</v>
      </c>
      <c r="G194" s="379" t="s">
        <v>1301</v>
      </c>
      <c r="H194" s="379" t="s">
        <v>1599</v>
      </c>
      <c r="I194" s="379" t="s">
        <v>1600</v>
      </c>
      <c r="J194" s="560">
        <v>16800</v>
      </c>
      <c r="K194" s="560"/>
      <c r="L194" s="379" t="s">
        <v>1601</v>
      </c>
    </row>
    <row r="195" spans="1:12" ht="165.75" x14ac:dyDescent="0.25">
      <c r="A195" s="376">
        <v>193</v>
      </c>
      <c r="B195" s="377" t="s">
        <v>1234</v>
      </c>
      <c r="C195" s="379" t="s">
        <v>1602</v>
      </c>
      <c r="D195" s="377" t="s">
        <v>600</v>
      </c>
      <c r="E195" s="377" t="s">
        <v>1236</v>
      </c>
      <c r="F195" s="381" t="s">
        <v>1603</v>
      </c>
      <c r="G195" s="379" t="s">
        <v>1604</v>
      </c>
      <c r="H195" s="379" t="s">
        <v>1605</v>
      </c>
      <c r="I195" s="379" t="s">
        <v>1606</v>
      </c>
      <c r="J195" s="560">
        <v>2376</v>
      </c>
      <c r="K195" s="560"/>
      <c r="L195" s="379" t="s">
        <v>1607</v>
      </c>
    </row>
    <row r="196" spans="1:12" ht="140.25" x14ac:dyDescent="0.25">
      <c r="A196" s="376">
        <v>194</v>
      </c>
      <c r="B196" s="377" t="s">
        <v>1234</v>
      </c>
      <c r="C196" s="379" t="s">
        <v>1602</v>
      </c>
      <c r="D196" s="377" t="s">
        <v>600</v>
      </c>
      <c r="E196" s="377" t="s">
        <v>1236</v>
      </c>
      <c r="F196" s="381" t="s">
        <v>1608</v>
      </c>
      <c r="G196" s="379" t="s">
        <v>1604</v>
      </c>
      <c r="H196" s="379" t="s">
        <v>1609</v>
      </c>
      <c r="I196" s="379" t="s">
        <v>1610</v>
      </c>
      <c r="J196" s="560">
        <v>4140</v>
      </c>
      <c r="K196" s="560"/>
      <c r="L196" s="379" t="s">
        <v>1611</v>
      </c>
    </row>
    <row r="197" spans="1:12" ht="114.75" x14ac:dyDescent="0.25">
      <c r="A197" s="376">
        <v>195</v>
      </c>
      <c r="B197" s="377" t="s">
        <v>1234</v>
      </c>
      <c r="C197" s="379" t="s">
        <v>1592</v>
      </c>
      <c r="D197" s="377" t="s">
        <v>600</v>
      </c>
      <c r="E197" s="377" t="s">
        <v>1236</v>
      </c>
      <c r="F197" s="381" t="s">
        <v>1612</v>
      </c>
      <c r="G197" s="379" t="s">
        <v>1613</v>
      </c>
      <c r="H197" s="379" t="s">
        <v>1614</v>
      </c>
      <c r="I197" s="379" t="s">
        <v>1615</v>
      </c>
      <c r="J197" s="560">
        <v>7020</v>
      </c>
      <c r="K197" s="560"/>
      <c r="L197" s="379" t="s">
        <v>1616</v>
      </c>
    </row>
    <row r="198" spans="1:12" ht="127.5" hidden="1" x14ac:dyDescent="0.25">
      <c r="A198" s="376">
        <v>196</v>
      </c>
      <c r="B198" s="377" t="s">
        <v>1234</v>
      </c>
      <c r="C198" s="379" t="s">
        <v>1352</v>
      </c>
      <c r="D198" s="381" t="s">
        <v>362</v>
      </c>
      <c r="E198" s="381" t="s">
        <v>363</v>
      </c>
      <c r="F198" s="381" t="s">
        <v>1353</v>
      </c>
      <c r="G198" s="379" t="s">
        <v>1354</v>
      </c>
      <c r="H198" s="379" t="s">
        <v>1355</v>
      </c>
      <c r="I198" s="379" t="s">
        <v>1356</v>
      </c>
      <c r="J198" s="560">
        <v>4050</v>
      </c>
      <c r="K198" s="560"/>
      <c r="L198" s="379" t="s">
        <v>1617</v>
      </c>
    </row>
    <row r="199" spans="1:12" ht="280.5" hidden="1" x14ac:dyDescent="0.25">
      <c r="A199" s="376">
        <v>197</v>
      </c>
      <c r="B199" s="377" t="s">
        <v>1234</v>
      </c>
      <c r="C199" s="379" t="s">
        <v>1357</v>
      </c>
      <c r="D199" s="381" t="s">
        <v>362</v>
      </c>
      <c r="E199" s="381" t="s">
        <v>583</v>
      </c>
      <c r="F199" s="381">
        <v>22120032</v>
      </c>
      <c r="G199" s="379" t="s">
        <v>1354</v>
      </c>
      <c r="H199" s="379" t="s">
        <v>1358</v>
      </c>
      <c r="I199" s="379" t="s">
        <v>1359</v>
      </c>
      <c r="J199" s="560">
        <f>676.8+731.32</f>
        <v>1408.12</v>
      </c>
      <c r="K199" s="560"/>
      <c r="L199" s="379" t="s">
        <v>1618</v>
      </c>
    </row>
    <row r="200" spans="1:12" ht="127.5" x14ac:dyDescent="0.25">
      <c r="A200" s="376">
        <v>198</v>
      </c>
      <c r="B200" s="377" t="s">
        <v>1234</v>
      </c>
      <c r="C200" s="378" t="s">
        <v>1592</v>
      </c>
      <c r="D200" s="377" t="s">
        <v>600</v>
      </c>
      <c r="E200" s="377" t="s">
        <v>1236</v>
      </c>
      <c r="F200" s="377" t="s">
        <v>1619</v>
      </c>
      <c r="G200" s="379" t="s">
        <v>1613</v>
      </c>
      <c r="H200" s="378" t="s">
        <v>1620</v>
      </c>
      <c r="I200" s="378" t="s">
        <v>1621</v>
      </c>
      <c r="J200" s="559">
        <v>12000</v>
      </c>
      <c r="K200" s="559"/>
      <c r="L200" s="378" t="s">
        <v>1622</v>
      </c>
    </row>
    <row r="201" spans="1:12" ht="25.5" hidden="1" x14ac:dyDescent="0.25">
      <c r="A201" s="389">
        <v>152</v>
      </c>
      <c r="B201" s="391" t="s">
        <v>2190</v>
      </c>
      <c r="C201" s="391" t="s">
        <v>361</v>
      </c>
      <c r="D201" s="405" t="s">
        <v>362</v>
      </c>
      <c r="E201" s="405" t="s">
        <v>363</v>
      </c>
      <c r="F201" s="390" t="s">
        <v>1713</v>
      </c>
      <c r="G201" s="390" t="s">
        <v>1714</v>
      </c>
      <c r="H201" s="390" t="s">
        <v>1715</v>
      </c>
      <c r="I201" s="390" t="s">
        <v>1433</v>
      </c>
      <c r="J201" s="561">
        <v>15785</v>
      </c>
      <c r="K201" s="561">
        <v>0</v>
      </c>
      <c r="L201" s="391"/>
    </row>
    <row r="202" spans="1:12" ht="38.25" hidden="1" x14ac:dyDescent="0.25">
      <c r="A202" s="389">
        <v>153</v>
      </c>
      <c r="B202" s="391" t="s">
        <v>2190</v>
      </c>
      <c r="C202" s="391" t="s">
        <v>361</v>
      </c>
      <c r="D202" s="405" t="s">
        <v>362</v>
      </c>
      <c r="E202" s="405" t="s">
        <v>363</v>
      </c>
      <c r="F202" s="390" t="s">
        <v>1716</v>
      </c>
      <c r="G202" s="390" t="s">
        <v>1717</v>
      </c>
      <c r="H202" s="390" t="s">
        <v>1718</v>
      </c>
      <c r="I202" s="390" t="s">
        <v>1433</v>
      </c>
      <c r="J202" s="561">
        <v>8045</v>
      </c>
      <c r="K202" s="561">
        <v>0</v>
      </c>
      <c r="L202" s="391"/>
    </row>
    <row r="203" spans="1:12" ht="51" hidden="1" x14ac:dyDescent="0.25">
      <c r="A203" s="389">
        <v>154</v>
      </c>
      <c r="B203" s="391" t="s">
        <v>2190</v>
      </c>
      <c r="C203" s="391" t="s">
        <v>361</v>
      </c>
      <c r="D203" s="405" t="s">
        <v>362</v>
      </c>
      <c r="E203" s="405" t="s">
        <v>363</v>
      </c>
      <c r="F203" s="390" t="s">
        <v>1719</v>
      </c>
      <c r="G203" s="390" t="s">
        <v>1720</v>
      </c>
      <c r="H203" s="390" t="s">
        <v>1721</v>
      </c>
      <c r="I203" s="390" t="s">
        <v>1433</v>
      </c>
      <c r="J203" s="561">
        <v>17316</v>
      </c>
      <c r="K203" s="561">
        <v>0</v>
      </c>
      <c r="L203" s="391"/>
    </row>
    <row r="204" spans="1:12" ht="25.5" hidden="1" x14ac:dyDescent="0.25">
      <c r="A204" s="389">
        <v>155</v>
      </c>
      <c r="B204" s="391" t="s">
        <v>2190</v>
      </c>
      <c r="C204" s="391" t="s">
        <v>361</v>
      </c>
      <c r="D204" s="405" t="s">
        <v>362</v>
      </c>
      <c r="E204" s="405" t="s">
        <v>363</v>
      </c>
      <c r="F204" s="390" t="s">
        <v>1722</v>
      </c>
      <c r="G204" s="390" t="s">
        <v>1723</v>
      </c>
      <c r="H204" s="390" t="s">
        <v>1724</v>
      </c>
      <c r="I204" s="390" t="s">
        <v>1433</v>
      </c>
      <c r="J204" s="561">
        <v>13546</v>
      </c>
      <c r="K204" s="561">
        <v>0</v>
      </c>
      <c r="L204" s="391"/>
    </row>
    <row r="205" spans="1:12" ht="25.5" hidden="1" x14ac:dyDescent="0.25">
      <c r="A205" s="389">
        <v>156</v>
      </c>
      <c r="B205" s="391" t="s">
        <v>2190</v>
      </c>
      <c r="C205" s="391" t="s">
        <v>361</v>
      </c>
      <c r="D205" s="405" t="s">
        <v>362</v>
      </c>
      <c r="E205" s="405" t="s">
        <v>363</v>
      </c>
      <c r="F205" s="390" t="s">
        <v>1725</v>
      </c>
      <c r="G205" s="390" t="s">
        <v>1726</v>
      </c>
      <c r="H205" s="390" t="s">
        <v>1727</v>
      </c>
      <c r="I205" s="390" t="s">
        <v>1433</v>
      </c>
      <c r="J205" s="561">
        <v>18850</v>
      </c>
      <c r="K205" s="561">
        <v>0</v>
      </c>
      <c r="L205" s="391"/>
    </row>
    <row r="206" spans="1:12" ht="25.5" hidden="1" x14ac:dyDescent="0.25">
      <c r="A206" s="389">
        <v>157</v>
      </c>
      <c r="B206" s="391" t="s">
        <v>2190</v>
      </c>
      <c r="C206" s="391" t="s">
        <v>361</v>
      </c>
      <c r="D206" s="405" t="s">
        <v>362</v>
      </c>
      <c r="E206" s="405" t="s">
        <v>363</v>
      </c>
      <c r="F206" s="390" t="s">
        <v>1728</v>
      </c>
      <c r="G206" s="390" t="s">
        <v>1729</v>
      </c>
      <c r="H206" s="390" t="s">
        <v>1730</v>
      </c>
      <c r="I206" s="390" t="s">
        <v>1433</v>
      </c>
      <c r="J206" s="561">
        <v>13264</v>
      </c>
      <c r="K206" s="561">
        <v>0</v>
      </c>
      <c r="L206" s="391"/>
    </row>
    <row r="207" spans="1:12" ht="38.25" hidden="1" x14ac:dyDescent="0.25">
      <c r="A207" s="389">
        <v>158</v>
      </c>
      <c r="B207" s="391" t="s">
        <v>2190</v>
      </c>
      <c r="C207" s="391" t="s">
        <v>361</v>
      </c>
      <c r="D207" s="405" t="s">
        <v>362</v>
      </c>
      <c r="E207" s="405" t="s">
        <v>363</v>
      </c>
      <c r="F207" s="403" t="s">
        <v>1731</v>
      </c>
      <c r="G207" s="403" t="s">
        <v>1732</v>
      </c>
      <c r="H207" s="404" t="s">
        <v>1733</v>
      </c>
      <c r="I207" s="390" t="s">
        <v>1734</v>
      </c>
      <c r="J207" s="600">
        <v>14104</v>
      </c>
      <c r="K207" s="561">
        <v>0</v>
      </c>
      <c r="L207" s="391"/>
    </row>
    <row r="208" spans="1:12" ht="25.5" hidden="1" x14ac:dyDescent="0.25">
      <c r="A208" s="389">
        <v>159</v>
      </c>
      <c r="B208" s="391" t="s">
        <v>2190</v>
      </c>
      <c r="C208" s="391" t="s">
        <v>361</v>
      </c>
      <c r="D208" s="405" t="s">
        <v>362</v>
      </c>
      <c r="E208" s="405" t="s">
        <v>363</v>
      </c>
      <c r="F208" s="403" t="s">
        <v>1735</v>
      </c>
      <c r="G208" s="390" t="s">
        <v>1736</v>
      </c>
      <c r="H208" s="404" t="s">
        <v>1737</v>
      </c>
      <c r="I208" s="390" t="s">
        <v>1734</v>
      </c>
      <c r="J208" s="600">
        <v>17535</v>
      </c>
      <c r="K208" s="561">
        <v>0</v>
      </c>
      <c r="L208" s="391"/>
    </row>
    <row r="209" spans="1:12" ht="25.5" hidden="1" x14ac:dyDescent="0.25">
      <c r="A209" s="389">
        <v>160</v>
      </c>
      <c r="B209" s="391" t="s">
        <v>2190</v>
      </c>
      <c r="C209" s="391" t="s">
        <v>361</v>
      </c>
      <c r="D209" s="405" t="s">
        <v>362</v>
      </c>
      <c r="E209" s="405" t="s">
        <v>363</v>
      </c>
      <c r="F209" s="403" t="s">
        <v>1738</v>
      </c>
      <c r="G209" s="390" t="s">
        <v>1739</v>
      </c>
      <c r="H209" s="404" t="s">
        <v>1740</v>
      </c>
      <c r="I209" s="390" t="s">
        <v>1734</v>
      </c>
      <c r="J209" s="600">
        <v>17619</v>
      </c>
      <c r="K209" s="561">
        <v>0</v>
      </c>
      <c r="L209" s="391"/>
    </row>
    <row r="210" spans="1:12" ht="51" hidden="1" x14ac:dyDescent="0.25">
      <c r="A210" s="389">
        <v>161</v>
      </c>
      <c r="B210" s="391" t="s">
        <v>2190</v>
      </c>
      <c r="C210" s="391" t="s">
        <v>361</v>
      </c>
      <c r="D210" s="405" t="s">
        <v>362</v>
      </c>
      <c r="E210" s="405" t="s">
        <v>363</v>
      </c>
      <c r="F210" s="403" t="s">
        <v>1741</v>
      </c>
      <c r="G210" s="390" t="s">
        <v>1742</v>
      </c>
      <c r="H210" s="404" t="s">
        <v>1743</v>
      </c>
      <c r="I210" s="390" t="s">
        <v>1734</v>
      </c>
      <c r="J210" s="600">
        <v>17258</v>
      </c>
      <c r="K210" s="561">
        <v>0</v>
      </c>
      <c r="L210" s="391"/>
    </row>
    <row r="211" spans="1:12" ht="25.5" hidden="1" x14ac:dyDescent="0.25">
      <c r="A211" s="389">
        <v>162</v>
      </c>
      <c r="B211" s="391" t="s">
        <v>2190</v>
      </c>
      <c r="C211" s="391" t="s">
        <v>361</v>
      </c>
      <c r="D211" s="405" t="s">
        <v>362</v>
      </c>
      <c r="E211" s="405" t="s">
        <v>363</v>
      </c>
      <c r="F211" s="403" t="s">
        <v>1744</v>
      </c>
      <c r="G211" s="390" t="s">
        <v>1745</v>
      </c>
      <c r="H211" s="404" t="s">
        <v>1746</v>
      </c>
      <c r="I211" s="390" t="s">
        <v>1734</v>
      </c>
      <c r="J211" s="600">
        <v>16201</v>
      </c>
      <c r="K211" s="561">
        <v>0</v>
      </c>
      <c r="L211" s="391"/>
    </row>
    <row r="212" spans="1:12" ht="25.5" hidden="1" x14ac:dyDescent="0.25">
      <c r="A212" s="389">
        <v>163</v>
      </c>
      <c r="B212" s="391" t="s">
        <v>2190</v>
      </c>
      <c r="C212" s="391" t="s">
        <v>361</v>
      </c>
      <c r="D212" s="405" t="s">
        <v>362</v>
      </c>
      <c r="E212" s="405" t="s">
        <v>363</v>
      </c>
      <c r="F212" s="403" t="s">
        <v>1747</v>
      </c>
      <c r="G212" s="390" t="s">
        <v>1748</v>
      </c>
      <c r="H212" s="404" t="s">
        <v>1749</v>
      </c>
      <c r="I212" s="390" t="s">
        <v>1734</v>
      </c>
      <c r="J212" s="600">
        <v>13489</v>
      </c>
      <c r="K212" s="561">
        <v>0</v>
      </c>
      <c r="L212" s="391"/>
    </row>
    <row r="213" spans="1:12" hidden="1" x14ac:dyDescent="0.25">
      <c r="A213" s="389">
        <v>164</v>
      </c>
      <c r="B213" s="391" t="s">
        <v>2190</v>
      </c>
      <c r="C213" s="391" t="s">
        <v>361</v>
      </c>
      <c r="D213" s="405" t="s">
        <v>362</v>
      </c>
      <c r="E213" s="405" t="s">
        <v>363</v>
      </c>
      <c r="F213" s="403" t="s">
        <v>1750</v>
      </c>
      <c r="G213" s="390" t="s">
        <v>1751</v>
      </c>
      <c r="H213" s="404" t="s">
        <v>1752</v>
      </c>
      <c r="I213" s="390" t="s">
        <v>481</v>
      </c>
      <c r="J213" s="600">
        <v>8057</v>
      </c>
      <c r="K213" s="561">
        <v>0</v>
      </c>
      <c r="L213" s="391"/>
    </row>
    <row r="214" spans="1:12" ht="25.5" hidden="1" x14ac:dyDescent="0.25">
      <c r="A214" s="389">
        <v>165</v>
      </c>
      <c r="B214" s="391" t="s">
        <v>2190</v>
      </c>
      <c r="C214" s="391" t="s">
        <v>361</v>
      </c>
      <c r="D214" s="405" t="s">
        <v>362</v>
      </c>
      <c r="E214" s="405" t="s">
        <v>363</v>
      </c>
      <c r="F214" s="403" t="s">
        <v>1753</v>
      </c>
      <c r="G214" s="390" t="s">
        <v>1754</v>
      </c>
      <c r="H214" s="404" t="s">
        <v>1755</v>
      </c>
      <c r="I214" s="390" t="s">
        <v>481</v>
      </c>
      <c r="J214" s="600">
        <v>7161</v>
      </c>
      <c r="K214" s="561">
        <v>0</v>
      </c>
      <c r="L214" s="391"/>
    </row>
    <row r="215" spans="1:12" ht="38.25" hidden="1" x14ac:dyDescent="0.25">
      <c r="A215" s="389">
        <v>166</v>
      </c>
      <c r="B215" s="391" t="s">
        <v>2190</v>
      </c>
      <c r="C215" s="391" t="s">
        <v>361</v>
      </c>
      <c r="D215" s="405" t="s">
        <v>362</v>
      </c>
      <c r="E215" s="405" t="s">
        <v>363</v>
      </c>
      <c r="F215" s="403" t="s">
        <v>1756</v>
      </c>
      <c r="G215" s="390" t="s">
        <v>1757</v>
      </c>
      <c r="H215" s="404" t="s">
        <v>1758</v>
      </c>
      <c r="I215" s="390" t="s">
        <v>1734</v>
      </c>
      <c r="J215" s="600">
        <v>9027</v>
      </c>
      <c r="K215" s="561">
        <v>0</v>
      </c>
      <c r="L215" s="391"/>
    </row>
    <row r="216" spans="1:12" ht="38.25" hidden="1" x14ac:dyDescent="0.25">
      <c r="A216" s="389">
        <v>167</v>
      </c>
      <c r="B216" s="391" t="s">
        <v>2190</v>
      </c>
      <c r="C216" s="391" t="s">
        <v>361</v>
      </c>
      <c r="D216" s="405" t="s">
        <v>362</v>
      </c>
      <c r="E216" s="405" t="s">
        <v>363</v>
      </c>
      <c r="F216" s="403" t="s">
        <v>1759</v>
      </c>
      <c r="G216" s="390" t="s">
        <v>1760</v>
      </c>
      <c r="H216" s="404" t="s">
        <v>1761</v>
      </c>
      <c r="I216" s="390" t="s">
        <v>481</v>
      </c>
      <c r="J216" s="600">
        <v>11820</v>
      </c>
      <c r="K216" s="561">
        <v>0</v>
      </c>
      <c r="L216" s="391"/>
    </row>
    <row r="217" spans="1:12" ht="38.25" hidden="1" x14ac:dyDescent="0.25">
      <c r="A217" s="389">
        <v>168</v>
      </c>
      <c r="B217" s="391" t="s">
        <v>2190</v>
      </c>
      <c r="C217" s="391" t="s">
        <v>361</v>
      </c>
      <c r="D217" s="405" t="s">
        <v>362</v>
      </c>
      <c r="E217" s="405" t="s">
        <v>363</v>
      </c>
      <c r="F217" s="403" t="s">
        <v>1762</v>
      </c>
      <c r="G217" s="390" t="s">
        <v>1763</v>
      </c>
      <c r="H217" s="404" t="s">
        <v>1764</v>
      </c>
      <c r="I217" s="390" t="s">
        <v>1734</v>
      </c>
      <c r="J217" s="600">
        <v>16492</v>
      </c>
      <c r="K217" s="561">
        <v>0</v>
      </c>
      <c r="L217" s="391"/>
    </row>
    <row r="218" spans="1:12" hidden="1" x14ac:dyDescent="0.25">
      <c r="A218" s="389">
        <v>169</v>
      </c>
      <c r="B218" s="391" t="s">
        <v>2190</v>
      </c>
      <c r="C218" s="391" t="s">
        <v>361</v>
      </c>
      <c r="D218" s="405" t="s">
        <v>362</v>
      </c>
      <c r="E218" s="405" t="s">
        <v>363</v>
      </c>
      <c r="F218" s="403" t="s">
        <v>1765</v>
      </c>
      <c r="G218" s="390" t="s">
        <v>1766</v>
      </c>
      <c r="H218" s="404" t="s">
        <v>1767</v>
      </c>
      <c r="I218" s="390" t="s">
        <v>1734</v>
      </c>
      <c r="J218" s="600">
        <v>15162</v>
      </c>
      <c r="K218" s="561">
        <v>0</v>
      </c>
      <c r="L218" s="391"/>
    </row>
    <row r="219" spans="1:12" ht="25.5" hidden="1" x14ac:dyDescent="0.25">
      <c r="A219" s="389">
        <v>170</v>
      </c>
      <c r="B219" s="391" t="s">
        <v>2190</v>
      </c>
      <c r="C219" s="391" t="s">
        <v>361</v>
      </c>
      <c r="D219" s="405" t="s">
        <v>362</v>
      </c>
      <c r="E219" s="405" t="s">
        <v>363</v>
      </c>
      <c r="F219" s="403" t="s">
        <v>1768</v>
      </c>
      <c r="G219" s="403" t="s">
        <v>1769</v>
      </c>
      <c r="H219" s="404" t="s">
        <v>1770</v>
      </c>
      <c r="I219" s="390" t="s">
        <v>1734</v>
      </c>
      <c r="J219" s="600">
        <v>5851</v>
      </c>
      <c r="K219" s="561">
        <v>0</v>
      </c>
      <c r="L219" s="391"/>
    </row>
    <row r="220" spans="1:12" ht="25.5" hidden="1" x14ac:dyDescent="0.25">
      <c r="A220" s="389">
        <v>171</v>
      </c>
      <c r="B220" s="391" t="s">
        <v>2190</v>
      </c>
      <c r="C220" s="391" t="s">
        <v>361</v>
      </c>
      <c r="D220" s="405" t="s">
        <v>362</v>
      </c>
      <c r="E220" s="405" t="s">
        <v>363</v>
      </c>
      <c r="F220" s="390" t="s">
        <v>1771</v>
      </c>
      <c r="G220" s="390" t="s">
        <v>1772</v>
      </c>
      <c r="H220" s="390" t="s">
        <v>1773</v>
      </c>
      <c r="I220" s="390" t="s">
        <v>421</v>
      </c>
      <c r="J220" s="561">
        <v>12324</v>
      </c>
      <c r="K220" s="561">
        <v>0</v>
      </c>
      <c r="L220" s="391"/>
    </row>
    <row r="221" spans="1:12" ht="25.5" hidden="1" x14ac:dyDescent="0.25">
      <c r="A221" s="389">
        <v>172</v>
      </c>
      <c r="B221" s="391" t="s">
        <v>2190</v>
      </c>
      <c r="C221" s="391" t="s">
        <v>361</v>
      </c>
      <c r="D221" s="405" t="s">
        <v>362</v>
      </c>
      <c r="E221" s="405" t="s">
        <v>363</v>
      </c>
      <c r="F221" s="390" t="s">
        <v>1774</v>
      </c>
      <c r="G221" s="390" t="s">
        <v>1775</v>
      </c>
      <c r="H221" s="390" t="s">
        <v>1776</v>
      </c>
      <c r="I221" s="390" t="s">
        <v>421</v>
      </c>
      <c r="J221" s="561">
        <v>19173</v>
      </c>
      <c r="K221" s="561">
        <v>0</v>
      </c>
      <c r="L221" s="391"/>
    </row>
    <row r="222" spans="1:12" ht="51" hidden="1" x14ac:dyDescent="0.25">
      <c r="A222" s="389">
        <v>173</v>
      </c>
      <c r="B222" s="391" t="s">
        <v>2190</v>
      </c>
      <c r="C222" s="391" t="s">
        <v>361</v>
      </c>
      <c r="D222" s="405" t="s">
        <v>362</v>
      </c>
      <c r="E222" s="405" t="s">
        <v>363</v>
      </c>
      <c r="F222" s="390" t="s">
        <v>1777</v>
      </c>
      <c r="G222" s="390" t="s">
        <v>1778</v>
      </c>
      <c r="H222" s="390" t="s">
        <v>1779</v>
      </c>
      <c r="I222" s="390" t="s">
        <v>425</v>
      </c>
      <c r="J222" s="561">
        <v>17015</v>
      </c>
      <c r="K222" s="561">
        <v>0</v>
      </c>
      <c r="L222" s="391"/>
    </row>
    <row r="223" spans="1:12" ht="25.5" hidden="1" x14ac:dyDescent="0.25">
      <c r="A223" s="389">
        <v>174</v>
      </c>
      <c r="B223" s="391" t="s">
        <v>2190</v>
      </c>
      <c r="C223" s="391" t="s">
        <v>361</v>
      </c>
      <c r="D223" s="405" t="s">
        <v>362</v>
      </c>
      <c r="E223" s="405" t="s">
        <v>363</v>
      </c>
      <c r="F223" s="390" t="s">
        <v>1780</v>
      </c>
      <c r="G223" s="390" t="s">
        <v>1757</v>
      </c>
      <c r="H223" s="390" t="s">
        <v>1781</v>
      </c>
      <c r="I223" s="390" t="s">
        <v>421</v>
      </c>
      <c r="J223" s="561">
        <v>20236</v>
      </c>
      <c r="K223" s="561">
        <v>0</v>
      </c>
      <c r="L223" s="391"/>
    </row>
    <row r="224" spans="1:12" ht="38.25" hidden="1" x14ac:dyDescent="0.25">
      <c r="A224" s="389">
        <v>175</v>
      </c>
      <c r="B224" s="391" t="s">
        <v>2190</v>
      </c>
      <c r="C224" s="391" t="s">
        <v>361</v>
      </c>
      <c r="D224" s="405" t="s">
        <v>362</v>
      </c>
      <c r="E224" s="405" t="s">
        <v>363</v>
      </c>
      <c r="F224" s="390" t="s">
        <v>1782</v>
      </c>
      <c r="G224" s="390" t="s">
        <v>1783</v>
      </c>
      <c r="H224" s="390" t="s">
        <v>1784</v>
      </c>
      <c r="I224" s="390" t="s">
        <v>421</v>
      </c>
      <c r="J224" s="561">
        <v>13442</v>
      </c>
      <c r="K224" s="561">
        <v>0</v>
      </c>
      <c r="L224" s="391"/>
    </row>
    <row r="225" spans="1:12" ht="51" hidden="1" x14ac:dyDescent="0.25">
      <c r="A225" s="389">
        <v>176</v>
      </c>
      <c r="B225" s="391" t="s">
        <v>2190</v>
      </c>
      <c r="C225" s="391" t="s">
        <v>361</v>
      </c>
      <c r="D225" s="405" t="s">
        <v>362</v>
      </c>
      <c r="E225" s="405" t="s">
        <v>363</v>
      </c>
      <c r="F225" s="390" t="s">
        <v>1785</v>
      </c>
      <c r="G225" s="390" t="s">
        <v>1786</v>
      </c>
      <c r="H225" s="390" t="s">
        <v>1787</v>
      </c>
      <c r="I225" s="390" t="s">
        <v>421</v>
      </c>
      <c r="J225" s="561">
        <v>20304</v>
      </c>
      <c r="K225" s="561">
        <v>0</v>
      </c>
      <c r="L225" s="391"/>
    </row>
    <row r="226" spans="1:12" ht="38.25" hidden="1" x14ac:dyDescent="0.25">
      <c r="A226" s="389">
        <v>177</v>
      </c>
      <c r="B226" s="391" t="s">
        <v>2190</v>
      </c>
      <c r="C226" s="391" t="s">
        <v>361</v>
      </c>
      <c r="D226" s="405" t="s">
        <v>362</v>
      </c>
      <c r="E226" s="405" t="s">
        <v>363</v>
      </c>
      <c r="F226" s="390" t="s">
        <v>1788</v>
      </c>
      <c r="G226" s="390" t="s">
        <v>1789</v>
      </c>
      <c r="H226" s="391" t="s">
        <v>1790</v>
      </c>
      <c r="I226" s="390" t="s">
        <v>425</v>
      </c>
      <c r="J226" s="571" t="s">
        <v>1791</v>
      </c>
      <c r="K226" s="561">
        <v>0</v>
      </c>
      <c r="L226" s="391" t="s">
        <v>1792</v>
      </c>
    </row>
    <row r="227" spans="1:12" ht="25.5" hidden="1" x14ac:dyDescent="0.25">
      <c r="A227" s="389">
        <v>178</v>
      </c>
      <c r="B227" s="391" t="s">
        <v>2190</v>
      </c>
      <c r="C227" s="391" t="s">
        <v>361</v>
      </c>
      <c r="D227" s="405" t="s">
        <v>362</v>
      </c>
      <c r="E227" s="405" t="s">
        <v>363</v>
      </c>
      <c r="F227" s="390" t="s">
        <v>1793</v>
      </c>
      <c r="G227" s="390" t="s">
        <v>1794</v>
      </c>
      <c r="H227" s="390" t="s">
        <v>1795</v>
      </c>
      <c r="I227" s="390" t="s">
        <v>1363</v>
      </c>
      <c r="J227" s="561">
        <v>13917</v>
      </c>
      <c r="K227" s="561">
        <v>0</v>
      </c>
      <c r="L227" s="391"/>
    </row>
    <row r="228" spans="1:12" ht="38.25" hidden="1" x14ac:dyDescent="0.25">
      <c r="A228" s="389">
        <v>179</v>
      </c>
      <c r="B228" s="391" t="s">
        <v>2190</v>
      </c>
      <c r="C228" s="391" t="s">
        <v>361</v>
      </c>
      <c r="D228" s="405" t="s">
        <v>362</v>
      </c>
      <c r="E228" s="405" t="s">
        <v>363</v>
      </c>
      <c r="F228" s="390" t="s">
        <v>1796</v>
      </c>
      <c r="G228" s="390" t="s">
        <v>1797</v>
      </c>
      <c r="H228" s="390" t="s">
        <v>1798</v>
      </c>
      <c r="I228" s="390" t="s">
        <v>1417</v>
      </c>
      <c r="J228" s="561">
        <v>2904</v>
      </c>
      <c r="K228" s="561">
        <v>0</v>
      </c>
      <c r="L228" s="391"/>
    </row>
    <row r="229" spans="1:12" ht="25.5" hidden="1" x14ac:dyDescent="0.25">
      <c r="A229" s="389">
        <v>180</v>
      </c>
      <c r="B229" s="391" t="s">
        <v>2190</v>
      </c>
      <c r="C229" s="391" t="s">
        <v>361</v>
      </c>
      <c r="D229" s="405" t="s">
        <v>362</v>
      </c>
      <c r="E229" s="405" t="s">
        <v>363</v>
      </c>
      <c r="F229" s="390" t="s">
        <v>1799</v>
      </c>
      <c r="G229" s="390" t="s">
        <v>1800</v>
      </c>
      <c r="H229" s="390" t="s">
        <v>1801</v>
      </c>
      <c r="I229" s="390" t="s">
        <v>1417</v>
      </c>
      <c r="J229" s="561">
        <v>16797</v>
      </c>
      <c r="K229" s="561">
        <v>0</v>
      </c>
      <c r="L229" s="391"/>
    </row>
    <row r="230" spans="1:12" ht="25.5" hidden="1" x14ac:dyDescent="0.25">
      <c r="A230" s="389">
        <v>181</v>
      </c>
      <c r="B230" s="391" t="s">
        <v>2190</v>
      </c>
      <c r="C230" s="391" t="s">
        <v>498</v>
      </c>
      <c r="D230" s="405" t="s">
        <v>362</v>
      </c>
      <c r="E230" s="405" t="s">
        <v>363</v>
      </c>
      <c r="F230" s="390" t="s">
        <v>1802</v>
      </c>
      <c r="G230" s="390" t="s">
        <v>1803</v>
      </c>
      <c r="H230" s="390" t="s">
        <v>1804</v>
      </c>
      <c r="I230" s="390" t="s">
        <v>1805</v>
      </c>
      <c r="J230" s="561">
        <v>24145</v>
      </c>
      <c r="K230" s="561">
        <v>0</v>
      </c>
      <c r="L230" s="391"/>
    </row>
    <row r="231" spans="1:12" ht="38.25" hidden="1" x14ac:dyDescent="0.25">
      <c r="A231" s="389">
        <v>182</v>
      </c>
      <c r="B231" s="391" t="s">
        <v>2190</v>
      </c>
      <c r="C231" s="391" t="s">
        <v>498</v>
      </c>
      <c r="D231" s="405" t="s">
        <v>362</v>
      </c>
      <c r="E231" s="405" t="s">
        <v>363</v>
      </c>
      <c r="F231" s="390" t="s">
        <v>1806</v>
      </c>
      <c r="G231" s="390" t="s">
        <v>1807</v>
      </c>
      <c r="H231" s="390" t="s">
        <v>1808</v>
      </c>
      <c r="I231" s="390" t="s">
        <v>1805</v>
      </c>
      <c r="J231" s="561">
        <v>1571</v>
      </c>
      <c r="K231" s="561">
        <v>0</v>
      </c>
      <c r="L231" s="391" t="s">
        <v>1809</v>
      </c>
    </row>
    <row r="232" spans="1:12" ht="25.5" hidden="1" x14ac:dyDescent="0.25">
      <c r="A232" s="389">
        <v>183</v>
      </c>
      <c r="B232" s="391" t="s">
        <v>2190</v>
      </c>
      <c r="C232" s="391" t="s">
        <v>498</v>
      </c>
      <c r="D232" s="405" t="s">
        <v>362</v>
      </c>
      <c r="E232" s="405" t="s">
        <v>363</v>
      </c>
      <c r="F232" s="390" t="s">
        <v>1810</v>
      </c>
      <c r="G232" s="390" t="s">
        <v>1811</v>
      </c>
      <c r="H232" s="390" t="s">
        <v>1812</v>
      </c>
      <c r="I232" s="390" t="s">
        <v>1813</v>
      </c>
      <c r="J232" s="561">
        <v>56142</v>
      </c>
      <c r="K232" s="561">
        <v>0</v>
      </c>
      <c r="L232" s="391"/>
    </row>
    <row r="233" spans="1:12" ht="38.25" hidden="1" x14ac:dyDescent="0.25">
      <c r="A233" s="389">
        <v>184</v>
      </c>
      <c r="B233" s="391" t="s">
        <v>2190</v>
      </c>
      <c r="C233" s="391" t="s">
        <v>498</v>
      </c>
      <c r="D233" s="405" t="s">
        <v>362</v>
      </c>
      <c r="E233" s="405" t="s">
        <v>363</v>
      </c>
      <c r="F233" s="390" t="s">
        <v>1814</v>
      </c>
      <c r="G233" s="390" t="s">
        <v>1815</v>
      </c>
      <c r="H233" s="390" t="s">
        <v>1816</v>
      </c>
      <c r="I233" s="390" t="s">
        <v>1813</v>
      </c>
      <c r="J233" s="561">
        <v>13000</v>
      </c>
      <c r="K233" s="561">
        <v>0</v>
      </c>
      <c r="L233" s="391" t="s">
        <v>1817</v>
      </c>
    </row>
    <row r="234" spans="1:12" ht="51" hidden="1" x14ac:dyDescent="0.25">
      <c r="A234" s="389">
        <v>185</v>
      </c>
      <c r="B234" s="391" t="s">
        <v>2190</v>
      </c>
      <c r="C234" s="391" t="s">
        <v>498</v>
      </c>
      <c r="D234" s="405" t="s">
        <v>362</v>
      </c>
      <c r="E234" s="405" t="s">
        <v>363</v>
      </c>
      <c r="F234" s="390" t="s">
        <v>1818</v>
      </c>
      <c r="G234" s="403" t="s">
        <v>1819</v>
      </c>
      <c r="H234" s="390" t="s">
        <v>1820</v>
      </c>
      <c r="I234" s="390" t="s">
        <v>1813</v>
      </c>
      <c r="J234" s="561">
        <v>12000</v>
      </c>
      <c r="K234" s="561">
        <v>0</v>
      </c>
      <c r="L234" s="391" t="s">
        <v>1817</v>
      </c>
    </row>
    <row r="235" spans="1:12" ht="25.5" hidden="1" x14ac:dyDescent="0.25">
      <c r="A235" s="389">
        <v>186</v>
      </c>
      <c r="B235" s="391" t="s">
        <v>2190</v>
      </c>
      <c r="C235" s="391" t="s">
        <v>498</v>
      </c>
      <c r="D235" s="405" t="s">
        <v>362</v>
      </c>
      <c r="E235" s="405" t="s">
        <v>363</v>
      </c>
      <c r="F235" s="390" t="s">
        <v>1821</v>
      </c>
      <c r="G235" s="390" t="s">
        <v>1726</v>
      </c>
      <c r="H235" s="390" t="s">
        <v>1822</v>
      </c>
      <c r="I235" s="390" t="s">
        <v>1823</v>
      </c>
      <c r="J235" s="561">
        <v>12400</v>
      </c>
      <c r="K235" s="561">
        <v>0</v>
      </c>
      <c r="L235" s="391" t="s">
        <v>1809</v>
      </c>
    </row>
    <row r="236" spans="1:12" ht="25.5" hidden="1" x14ac:dyDescent="0.25">
      <c r="A236" s="389">
        <v>187</v>
      </c>
      <c r="B236" s="391" t="s">
        <v>2190</v>
      </c>
      <c r="C236" s="391" t="s">
        <v>498</v>
      </c>
      <c r="D236" s="405" t="s">
        <v>362</v>
      </c>
      <c r="E236" s="405" t="s">
        <v>363</v>
      </c>
      <c r="F236" s="390" t="s">
        <v>1824</v>
      </c>
      <c r="G236" s="390" t="s">
        <v>1797</v>
      </c>
      <c r="H236" s="390" t="s">
        <v>1825</v>
      </c>
      <c r="I236" s="390" t="s">
        <v>1823</v>
      </c>
      <c r="J236" s="561">
        <v>1470</v>
      </c>
      <c r="K236" s="561">
        <v>0</v>
      </c>
      <c r="L236" s="391" t="s">
        <v>1809</v>
      </c>
    </row>
    <row r="237" spans="1:12" ht="25.5" hidden="1" x14ac:dyDescent="0.25">
      <c r="A237" s="389">
        <v>188</v>
      </c>
      <c r="B237" s="391" t="s">
        <v>2190</v>
      </c>
      <c r="C237" s="391" t="s">
        <v>498</v>
      </c>
      <c r="D237" s="405" t="s">
        <v>362</v>
      </c>
      <c r="E237" s="405" t="s">
        <v>363</v>
      </c>
      <c r="F237" s="390" t="s">
        <v>1826</v>
      </c>
      <c r="G237" s="390" t="s">
        <v>1811</v>
      </c>
      <c r="H237" s="390" t="s">
        <v>1827</v>
      </c>
      <c r="I237" s="390" t="s">
        <v>1828</v>
      </c>
      <c r="J237" s="561">
        <v>26710</v>
      </c>
      <c r="K237" s="561">
        <v>0</v>
      </c>
      <c r="L237" s="391" t="s">
        <v>1809</v>
      </c>
    </row>
    <row r="238" spans="1:12" ht="25.5" hidden="1" x14ac:dyDescent="0.25">
      <c r="A238" s="389">
        <v>189</v>
      </c>
      <c r="B238" s="391" t="s">
        <v>2190</v>
      </c>
      <c r="C238" s="391" t="s">
        <v>498</v>
      </c>
      <c r="D238" s="405" t="s">
        <v>362</v>
      </c>
      <c r="E238" s="405" t="s">
        <v>363</v>
      </c>
      <c r="F238" s="390" t="s">
        <v>1829</v>
      </c>
      <c r="G238" s="390" t="s">
        <v>1830</v>
      </c>
      <c r="H238" s="390" t="s">
        <v>1831</v>
      </c>
      <c r="I238" s="390" t="s">
        <v>1823</v>
      </c>
      <c r="J238" s="561">
        <v>12405</v>
      </c>
      <c r="K238" s="561">
        <v>0</v>
      </c>
      <c r="L238" s="391" t="s">
        <v>1832</v>
      </c>
    </row>
    <row r="239" spans="1:12" ht="38.25" hidden="1" x14ac:dyDescent="0.25">
      <c r="A239" s="389">
        <v>190</v>
      </c>
      <c r="B239" s="391" t="s">
        <v>2190</v>
      </c>
      <c r="C239" s="391" t="s">
        <v>498</v>
      </c>
      <c r="D239" s="405" t="s">
        <v>362</v>
      </c>
      <c r="E239" s="405" t="s">
        <v>363</v>
      </c>
      <c r="F239" s="390" t="s">
        <v>1833</v>
      </c>
      <c r="G239" s="390" t="s">
        <v>1834</v>
      </c>
      <c r="H239" s="392" t="s">
        <v>1835</v>
      </c>
      <c r="I239" s="391" t="s">
        <v>1836</v>
      </c>
      <c r="J239" s="561">
        <v>5000</v>
      </c>
      <c r="K239" s="561">
        <v>0</v>
      </c>
      <c r="L239" s="391"/>
    </row>
    <row r="240" spans="1:12" ht="25.5" hidden="1" x14ac:dyDescent="0.25">
      <c r="A240" s="389">
        <v>191</v>
      </c>
      <c r="B240" s="391" t="s">
        <v>2190</v>
      </c>
      <c r="C240" s="391" t="s">
        <v>498</v>
      </c>
      <c r="D240" s="405" t="s">
        <v>362</v>
      </c>
      <c r="E240" s="405" t="s">
        <v>363</v>
      </c>
      <c r="F240" s="390" t="s">
        <v>1837</v>
      </c>
      <c r="G240" s="390" t="s">
        <v>1838</v>
      </c>
      <c r="H240" s="391" t="s">
        <v>1839</v>
      </c>
      <c r="I240" s="391" t="s">
        <v>1840</v>
      </c>
      <c r="J240" s="561">
        <v>62808</v>
      </c>
      <c r="K240" s="561">
        <v>0</v>
      </c>
      <c r="L240" s="391"/>
    </row>
    <row r="241" spans="1:12" ht="25.5" hidden="1" x14ac:dyDescent="0.25">
      <c r="A241" s="389">
        <v>192</v>
      </c>
      <c r="B241" s="391" t="s">
        <v>2190</v>
      </c>
      <c r="C241" s="391" t="s">
        <v>498</v>
      </c>
      <c r="D241" s="405" t="s">
        <v>362</v>
      </c>
      <c r="E241" s="405" t="s">
        <v>363</v>
      </c>
      <c r="F241" s="390" t="s">
        <v>1841</v>
      </c>
      <c r="G241" s="390" t="s">
        <v>1775</v>
      </c>
      <c r="H241" s="391" t="s">
        <v>1842</v>
      </c>
      <c r="I241" s="391" t="s">
        <v>1843</v>
      </c>
      <c r="J241" s="561">
        <v>76748</v>
      </c>
      <c r="K241" s="561">
        <v>0</v>
      </c>
      <c r="L241" s="391"/>
    </row>
    <row r="242" spans="1:12" ht="25.5" hidden="1" x14ac:dyDescent="0.25">
      <c r="A242" s="389">
        <v>193</v>
      </c>
      <c r="B242" s="391" t="s">
        <v>2190</v>
      </c>
      <c r="C242" s="391" t="s">
        <v>498</v>
      </c>
      <c r="D242" s="405" t="s">
        <v>362</v>
      </c>
      <c r="E242" s="405" t="s">
        <v>363</v>
      </c>
      <c r="F242" s="390" t="s">
        <v>1844</v>
      </c>
      <c r="G242" s="390" t="s">
        <v>1778</v>
      </c>
      <c r="H242" s="391" t="s">
        <v>1845</v>
      </c>
      <c r="I242" s="391" t="s">
        <v>1846</v>
      </c>
      <c r="J242" s="561">
        <v>82325</v>
      </c>
      <c r="K242" s="561">
        <v>0</v>
      </c>
      <c r="L242" s="391"/>
    </row>
    <row r="243" spans="1:12" ht="25.5" hidden="1" x14ac:dyDescent="0.25">
      <c r="A243" s="389">
        <v>194</v>
      </c>
      <c r="B243" s="391" t="s">
        <v>2190</v>
      </c>
      <c r="C243" s="391" t="s">
        <v>498</v>
      </c>
      <c r="D243" s="405" t="s">
        <v>362</v>
      </c>
      <c r="E243" s="405" t="s">
        <v>363</v>
      </c>
      <c r="F243" s="390" t="s">
        <v>1847</v>
      </c>
      <c r="G243" s="390" t="s">
        <v>1848</v>
      </c>
      <c r="H243" s="391" t="s">
        <v>1849</v>
      </c>
      <c r="I243" s="391" t="s">
        <v>1840</v>
      </c>
      <c r="J243" s="561">
        <v>59998</v>
      </c>
      <c r="K243" s="561">
        <v>0</v>
      </c>
      <c r="L243" s="391"/>
    </row>
    <row r="244" spans="1:12" ht="38.25" hidden="1" x14ac:dyDescent="0.25">
      <c r="A244" s="389">
        <v>195</v>
      </c>
      <c r="B244" s="391" t="s">
        <v>2190</v>
      </c>
      <c r="C244" s="391" t="s">
        <v>498</v>
      </c>
      <c r="D244" s="405" t="s">
        <v>362</v>
      </c>
      <c r="E244" s="405" t="s">
        <v>363</v>
      </c>
      <c r="F244" s="403" t="s">
        <v>1850</v>
      </c>
      <c r="G244" s="403" t="s">
        <v>1851</v>
      </c>
      <c r="H244" s="404" t="s">
        <v>1852</v>
      </c>
      <c r="I244" s="391" t="s">
        <v>1840</v>
      </c>
      <c r="J244" s="561">
        <v>10000</v>
      </c>
      <c r="K244" s="561">
        <v>0</v>
      </c>
      <c r="L244" s="391" t="s">
        <v>1817</v>
      </c>
    </row>
    <row r="245" spans="1:12" ht="25.5" hidden="1" x14ac:dyDescent="0.25">
      <c r="A245" s="389">
        <v>196</v>
      </c>
      <c r="B245" s="391" t="s">
        <v>2190</v>
      </c>
      <c r="C245" s="391" t="s">
        <v>498</v>
      </c>
      <c r="D245" s="405" t="s">
        <v>362</v>
      </c>
      <c r="E245" s="405" t="s">
        <v>363</v>
      </c>
      <c r="F245" s="390" t="s">
        <v>1853</v>
      </c>
      <c r="G245" s="390" t="s">
        <v>1760</v>
      </c>
      <c r="H245" s="390" t="s">
        <v>1854</v>
      </c>
      <c r="I245" s="391" t="s">
        <v>1855</v>
      </c>
      <c r="J245" s="561">
        <v>60005</v>
      </c>
      <c r="K245" s="561">
        <v>0</v>
      </c>
      <c r="L245" s="391"/>
    </row>
    <row r="246" spans="1:12" ht="25.5" hidden="1" x14ac:dyDescent="0.25">
      <c r="A246" s="389">
        <v>197</v>
      </c>
      <c r="B246" s="391" t="s">
        <v>2190</v>
      </c>
      <c r="C246" s="391" t="s">
        <v>498</v>
      </c>
      <c r="D246" s="405" t="s">
        <v>362</v>
      </c>
      <c r="E246" s="405" t="s">
        <v>363</v>
      </c>
      <c r="F246" s="390" t="s">
        <v>1856</v>
      </c>
      <c r="G246" s="390" t="s">
        <v>1772</v>
      </c>
      <c r="H246" s="390" t="s">
        <v>1857</v>
      </c>
      <c r="I246" s="391" t="s">
        <v>1855</v>
      </c>
      <c r="J246" s="561">
        <v>62884</v>
      </c>
      <c r="K246" s="561">
        <v>0</v>
      </c>
      <c r="L246" s="391"/>
    </row>
    <row r="247" spans="1:12" ht="38.25" hidden="1" x14ac:dyDescent="0.25">
      <c r="A247" s="389">
        <v>198</v>
      </c>
      <c r="B247" s="391" t="s">
        <v>2190</v>
      </c>
      <c r="C247" s="391" t="s">
        <v>498</v>
      </c>
      <c r="D247" s="405" t="s">
        <v>362</v>
      </c>
      <c r="E247" s="405" t="s">
        <v>363</v>
      </c>
      <c r="F247" s="390" t="s">
        <v>1858</v>
      </c>
      <c r="G247" s="390" t="s">
        <v>1859</v>
      </c>
      <c r="H247" s="390" t="s">
        <v>1860</v>
      </c>
      <c r="I247" s="391" t="s">
        <v>1861</v>
      </c>
      <c r="J247" s="561">
        <v>68735</v>
      </c>
      <c r="K247" s="561">
        <v>0</v>
      </c>
      <c r="L247" s="391"/>
    </row>
    <row r="248" spans="1:12" ht="25.5" hidden="1" x14ac:dyDescent="0.25">
      <c r="A248" s="389">
        <v>199</v>
      </c>
      <c r="B248" s="391" t="s">
        <v>2190</v>
      </c>
      <c r="C248" s="391" t="s">
        <v>498</v>
      </c>
      <c r="D248" s="405" t="s">
        <v>362</v>
      </c>
      <c r="E248" s="405" t="s">
        <v>363</v>
      </c>
      <c r="F248" s="390" t="s">
        <v>1862</v>
      </c>
      <c r="G248" s="390" t="s">
        <v>1757</v>
      </c>
      <c r="H248" s="390" t="s">
        <v>1863</v>
      </c>
      <c r="I248" s="391" t="s">
        <v>1855</v>
      </c>
      <c r="J248" s="561">
        <v>61325</v>
      </c>
      <c r="K248" s="561">
        <v>0</v>
      </c>
      <c r="L248" s="391"/>
    </row>
    <row r="249" spans="1:12" ht="38.25" hidden="1" x14ac:dyDescent="0.25">
      <c r="A249" s="389">
        <v>200</v>
      </c>
      <c r="B249" s="391" t="s">
        <v>2190</v>
      </c>
      <c r="C249" s="391" t="s">
        <v>498</v>
      </c>
      <c r="D249" s="405" t="s">
        <v>362</v>
      </c>
      <c r="E249" s="405" t="s">
        <v>363</v>
      </c>
      <c r="F249" s="393" t="s">
        <v>1864</v>
      </c>
      <c r="G249" s="393" t="s">
        <v>1865</v>
      </c>
      <c r="H249" s="391" t="s">
        <v>1866</v>
      </c>
      <c r="I249" s="391" t="s">
        <v>1867</v>
      </c>
      <c r="J249" s="561">
        <v>78400</v>
      </c>
      <c r="K249" s="561">
        <v>0</v>
      </c>
      <c r="L249" s="391"/>
    </row>
    <row r="250" spans="1:12" ht="38.25" hidden="1" x14ac:dyDescent="0.25">
      <c r="A250" s="389">
        <v>201</v>
      </c>
      <c r="B250" s="391" t="s">
        <v>2190</v>
      </c>
      <c r="C250" s="391" t="s">
        <v>498</v>
      </c>
      <c r="D250" s="405" t="s">
        <v>362</v>
      </c>
      <c r="E250" s="405" t="s">
        <v>363</v>
      </c>
      <c r="F250" s="390" t="s">
        <v>1868</v>
      </c>
      <c r="G250" s="390" t="s">
        <v>1742</v>
      </c>
      <c r="H250" s="390" t="s">
        <v>1869</v>
      </c>
      <c r="I250" s="391" t="s">
        <v>1861</v>
      </c>
      <c r="J250" s="561">
        <v>69405</v>
      </c>
      <c r="K250" s="561">
        <v>0</v>
      </c>
      <c r="L250" s="391"/>
    </row>
    <row r="251" spans="1:12" ht="25.5" hidden="1" x14ac:dyDescent="0.25">
      <c r="A251" s="389">
        <v>202</v>
      </c>
      <c r="B251" s="391" t="s">
        <v>2190</v>
      </c>
      <c r="C251" s="391" t="s">
        <v>498</v>
      </c>
      <c r="D251" s="405" t="s">
        <v>362</v>
      </c>
      <c r="E251" s="405" t="s">
        <v>363</v>
      </c>
      <c r="F251" s="390" t="s">
        <v>1870</v>
      </c>
      <c r="G251" s="390" t="s">
        <v>1745</v>
      </c>
      <c r="H251" s="390" t="s">
        <v>1871</v>
      </c>
      <c r="I251" s="391" t="s">
        <v>1855</v>
      </c>
      <c r="J251" s="561">
        <v>7500</v>
      </c>
      <c r="K251" s="561">
        <v>0</v>
      </c>
      <c r="L251" s="391" t="s">
        <v>1872</v>
      </c>
    </row>
    <row r="252" spans="1:12" ht="38.25" hidden="1" x14ac:dyDescent="0.25">
      <c r="A252" s="389">
        <v>203</v>
      </c>
      <c r="B252" s="391" t="s">
        <v>2190</v>
      </c>
      <c r="C252" s="391" t="s">
        <v>498</v>
      </c>
      <c r="D252" s="405" t="s">
        <v>362</v>
      </c>
      <c r="E252" s="405" t="s">
        <v>363</v>
      </c>
      <c r="F252" s="390" t="s">
        <v>1873</v>
      </c>
      <c r="G252" s="390" t="s">
        <v>1745</v>
      </c>
      <c r="H252" s="390" t="s">
        <v>1874</v>
      </c>
      <c r="I252" s="391" t="s">
        <v>1855</v>
      </c>
      <c r="J252" s="561">
        <v>15000</v>
      </c>
      <c r="K252" s="561">
        <v>0</v>
      </c>
      <c r="L252" s="391" t="s">
        <v>1875</v>
      </c>
    </row>
    <row r="253" spans="1:12" ht="38.25" hidden="1" x14ac:dyDescent="0.25">
      <c r="A253" s="389">
        <v>204</v>
      </c>
      <c r="B253" s="391" t="s">
        <v>2190</v>
      </c>
      <c r="C253" s="391" t="s">
        <v>498</v>
      </c>
      <c r="D253" s="405" t="s">
        <v>362</v>
      </c>
      <c r="E253" s="405" t="s">
        <v>363</v>
      </c>
      <c r="F253" s="390" t="s">
        <v>1876</v>
      </c>
      <c r="G253" s="390" t="s">
        <v>1830</v>
      </c>
      <c r="H253" s="391" t="s">
        <v>1877</v>
      </c>
      <c r="I253" s="391" t="s">
        <v>1867</v>
      </c>
      <c r="J253" s="561">
        <v>23061</v>
      </c>
      <c r="K253" s="561">
        <v>0</v>
      </c>
      <c r="L253" s="391" t="s">
        <v>1878</v>
      </c>
    </row>
    <row r="254" spans="1:12" ht="25.5" hidden="1" x14ac:dyDescent="0.25">
      <c r="A254" s="389">
        <v>205</v>
      </c>
      <c r="B254" s="391" t="s">
        <v>2190</v>
      </c>
      <c r="C254" s="391" t="s">
        <v>498</v>
      </c>
      <c r="D254" s="405" t="s">
        <v>362</v>
      </c>
      <c r="E254" s="405" t="s">
        <v>363</v>
      </c>
      <c r="F254" s="391" t="s">
        <v>1879</v>
      </c>
      <c r="G254" s="391" t="s">
        <v>1803</v>
      </c>
      <c r="H254" s="391" t="s">
        <v>1880</v>
      </c>
      <c r="I254" s="391" t="s">
        <v>1881</v>
      </c>
      <c r="J254" s="563">
        <v>38140</v>
      </c>
      <c r="K254" s="561">
        <v>0</v>
      </c>
      <c r="L254" s="391"/>
    </row>
    <row r="255" spans="1:12" ht="38.25" hidden="1" x14ac:dyDescent="0.25">
      <c r="A255" s="389">
        <v>206</v>
      </c>
      <c r="B255" s="391" t="s">
        <v>2190</v>
      </c>
      <c r="C255" s="391" t="s">
        <v>498</v>
      </c>
      <c r="D255" s="405" t="s">
        <v>362</v>
      </c>
      <c r="E255" s="405" t="s">
        <v>363</v>
      </c>
      <c r="F255" s="391" t="s">
        <v>1882</v>
      </c>
      <c r="G255" s="391" t="s">
        <v>1883</v>
      </c>
      <c r="H255" s="391" t="s">
        <v>1884</v>
      </c>
      <c r="I255" s="391" t="s">
        <v>1881</v>
      </c>
      <c r="J255" s="563">
        <v>30435</v>
      </c>
      <c r="K255" s="561">
        <v>0</v>
      </c>
      <c r="L255" s="391"/>
    </row>
    <row r="256" spans="1:12" ht="25.5" hidden="1" x14ac:dyDescent="0.25">
      <c r="A256" s="389">
        <v>207</v>
      </c>
      <c r="B256" s="391" t="s">
        <v>2190</v>
      </c>
      <c r="C256" s="391" t="s">
        <v>498</v>
      </c>
      <c r="D256" s="405" t="s">
        <v>362</v>
      </c>
      <c r="E256" s="405" t="s">
        <v>363</v>
      </c>
      <c r="F256" s="391" t="s">
        <v>1885</v>
      </c>
      <c r="G256" s="391" t="s">
        <v>1886</v>
      </c>
      <c r="H256" s="391" t="s">
        <v>1887</v>
      </c>
      <c r="I256" s="391" t="s">
        <v>1888</v>
      </c>
      <c r="J256" s="563">
        <v>53416</v>
      </c>
      <c r="K256" s="561">
        <v>0</v>
      </c>
      <c r="L256" s="391"/>
    </row>
    <row r="257" spans="1:12" ht="38.25" hidden="1" x14ac:dyDescent="0.25">
      <c r="A257" s="389">
        <v>208</v>
      </c>
      <c r="B257" s="391" t="s">
        <v>2190</v>
      </c>
      <c r="C257" s="391" t="s">
        <v>498</v>
      </c>
      <c r="D257" s="405" t="s">
        <v>362</v>
      </c>
      <c r="E257" s="405" t="s">
        <v>363</v>
      </c>
      <c r="F257" s="391" t="s">
        <v>1889</v>
      </c>
      <c r="G257" s="391" t="s">
        <v>1890</v>
      </c>
      <c r="H257" s="391" t="s">
        <v>1891</v>
      </c>
      <c r="I257" s="391" t="s">
        <v>1892</v>
      </c>
      <c r="J257" s="563">
        <v>41413</v>
      </c>
      <c r="K257" s="561">
        <v>0</v>
      </c>
      <c r="L257" s="391"/>
    </row>
    <row r="258" spans="1:12" ht="51" hidden="1" x14ac:dyDescent="0.25">
      <c r="A258" s="389">
        <v>209</v>
      </c>
      <c r="B258" s="391" t="s">
        <v>2190</v>
      </c>
      <c r="C258" s="391" t="s">
        <v>498</v>
      </c>
      <c r="D258" s="405" t="s">
        <v>362</v>
      </c>
      <c r="E258" s="405" t="s">
        <v>363</v>
      </c>
      <c r="F258" s="391" t="s">
        <v>1893</v>
      </c>
      <c r="G258" s="391" t="s">
        <v>1783</v>
      </c>
      <c r="H258" s="391" t="s">
        <v>1894</v>
      </c>
      <c r="I258" s="391" t="s">
        <v>1892</v>
      </c>
      <c r="J258" s="563">
        <v>42630</v>
      </c>
      <c r="K258" s="561">
        <v>0</v>
      </c>
      <c r="L258" s="391"/>
    </row>
    <row r="259" spans="1:12" ht="25.5" hidden="1" x14ac:dyDescent="0.25">
      <c r="A259" s="389">
        <v>210</v>
      </c>
      <c r="B259" s="391" t="s">
        <v>2190</v>
      </c>
      <c r="C259" s="391" t="s">
        <v>498</v>
      </c>
      <c r="D259" s="405" t="s">
        <v>362</v>
      </c>
      <c r="E259" s="405" t="s">
        <v>363</v>
      </c>
      <c r="F259" s="391" t="s">
        <v>1895</v>
      </c>
      <c r="G259" s="391" t="s">
        <v>1896</v>
      </c>
      <c r="H259" s="394" t="s">
        <v>1897</v>
      </c>
      <c r="I259" s="391" t="s">
        <v>1898</v>
      </c>
      <c r="J259" s="563">
        <v>30987</v>
      </c>
      <c r="K259" s="561">
        <v>0</v>
      </c>
      <c r="L259" s="391" t="s">
        <v>1899</v>
      </c>
    </row>
    <row r="260" spans="1:12" ht="25.5" hidden="1" x14ac:dyDescent="0.25">
      <c r="A260" s="389">
        <v>211</v>
      </c>
      <c r="B260" s="391" t="s">
        <v>2190</v>
      </c>
      <c r="C260" s="391" t="s">
        <v>498</v>
      </c>
      <c r="D260" s="405" t="s">
        <v>362</v>
      </c>
      <c r="E260" s="405" t="s">
        <v>363</v>
      </c>
      <c r="F260" s="391" t="s">
        <v>1900</v>
      </c>
      <c r="G260" s="391" t="s">
        <v>1745</v>
      </c>
      <c r="H260" s="391" t="s">
        <v>1901</v>
      </c>
      <c r="I260" s="391" t="s">
        <v>1881</v>
      </c>
      <c r="J260" s="563">
        <v>10000</v>
      </c>
      <c r="K260" s="561">
        <v>0</v>
      </c>
      <c r="L260" s="391" t="s">
        <v>1809</v>
      </c>
    </row>
    <row r="261" spans="1:12" ht="38.25" hidden="1" x14ac:dyDescent="0.25">
      <c r="A261" s="389">
        <v>212</v>
      </c>
      <c r="B261" s="391" t="s">
        <v>2190</v>
      </c>
      <c r="C261" s="391" t="s">
        <v>498</v>
      </c>
      <c r="D261" s="405" t="s">
        <v>362</v>
      </c>
      <c r="E261" s="405" t="s">
        <v>363</v>
      </c>
      <c r="F261" s="391" t="s">
        <v>1902</v>
      </c>
      <c r="G261" s="391" t="s">
        <v>1797</v>
      </c>
      <c r="H261" s="391" t="s">
        <v>1903</v>
      </c>
      <c r="I261" s="391" t="s">
        <v>1892</v>
      </c>
      <c r="J261" s="563">
        <v>1470</v>
      </c>
      <c r="K261" s="561">
        <v>0</v>
      </c>
      <c r="L261" s="391" t="s">
        <v>1809</v>
      </c>
    </row>
    <row r="262" spans="1:12" ht="38.25" hidden="1" x14ac:dyDescent="0.25">
      <c r="A262" s="389">
        <v>213</v>
      </c>
      <c r="B262" s="391" t="s">
        <v>2190</v>
      </c>
      <c r="C262" s="391" t="s">
        <v>1904</v>
      </c>
      <c r="D262" s="405" t="s">
        <v>362</v>
      </c>
      <c r="E262" s="405" t="s">
        <v>363</v>
      </c>
      <c r="F262" s="390" t="s">
        <v>1904</v>
      </c>
      <c r="G262" s="390" t="s">
        <v>1905</v>
      </c>
      <c r="H262" s="391" t="s">
        <v>1906</v>
      </c>
      <c r="I262" s="390" t="s">
        <v>1907</v>
      </c>
      <c r="J262" s="561">
        <v>0</v>
      </c>
      <c r="K262" s="561">
        <v>0</v>
      </c>
      <c r="L262" s="391"/>
    </row>
    <row r="263" spans="1:12" ht="25.5" hidden="1" x14ac:dyDescent="0.25">
      <c r="A263" s="389">
        <v>214</v>
      </c>
      <c r="B263" s="391" t="s">
        <v>2190</v>
      </c>
      <c r="C263" s="391" t="s">
        <v>1904</v>
      </c>
      <c r="D263" s="405" t="s">
        <v>362</v>
      </c>
      <c r="E263" s="405" t="s">
        <v>363</v>
      </c>
      <c r="F263" s="390" t="s">
        <v>1904</v>
      </c>
      <c r="G263" s="390" t="s">
        <v>1908</v>
      </c>
      <c r="H263" s="391" t="s">
        <v>1909</v>
      </c>
      <c r="I263" s="390" t="s">
        <v>1907</v>
      </c>
      <c r="J263" s="561">
        <v>0</v>
      </c>
      <c r="K263" s="561">
        <v>0</v>
      </c>
      <c r="L263" s="391"/>
    </row>
    <row r="264" spans="1:12" ht="25.5" hidden="1" x14ac:dyDescent="0.25">
      <c r="A264" s="389">
        <v>215</v>
      </c>
      <c r="B264" s="391" t="s">
        <v>2190</v>
      </c>
      <c r="C264" s="391" t="s">
        <v>1904</v>
      </c>
      <c r="D264" s="405" t="s">
        <v>362</v>
      </c>
      <c r="E264" s="405" t="s">
        <v>363</v>
      </c>
      <c r="F264" s="390" t="s">
        <v>1904</v>
      </c>
      <c r="G264" s="390" t="s">
        <v>1910</v>
      </c>
      <c r="H264" s="391" t="s">
        <v>1911</v>
      </c>
      <c r="I264" s="390" t="s">
        <v>1907</v>
      </c>
      <c r="J264" s="561">
        <v>0</v>
      </c>
      <c r="K264" s="561">
        <v>0</v>
      </c>
      <c r="L264" s="391"/>
    </row>
    <row r="265" spans="1:12" ht="25.5" hidden="1" x14ac:dyDescent="0.25">
      <c r="A265" s="389">
        <v>216</v>
      </c>
      <c r="B265" s="391" t="s">
        <v>2190</v>
      </c>
      <c r="C265" s="391" t="s">
        <v>1904</v>
      </c>
      <c r="D265" s="405" t="s">
        <v>362</v>
      </c>
      <c r="E265" s="405" t="s">
        <v>363</v>
      </c>
      <c r="F265" s="390" t="s">
        <v>1904</v>
      </c>
      <c r="G265" s="390" t="s">
        <v>1912</v>
      </c>
      <c r="H265" s="395" t="s">
        <v>1913</v>
      </c>
      <c r="I265" s="390" t="s">
        <v>1907</v>
      </c>
      <c r="J265" s="561">
        <v>0</v>
      </c>
      <c r="K265" s="561">
        <v>0</v>
      </c>
      <c r="L265" s="391"/>
    </row>
    <row r="266" spans="1:12" ht="25.5" hidden="1" x14ac:dyDescent="0.25">
      <c r="A266" s="389">
        <v>217</v>
      </c>
      <c r="B266" s="391" t="s">
        <v>2190</v>
      </c>
      <c r="C266" s="391" t="s">
        <v>1904</v>
      </c>
      <c r="D266" s="405" t="s">
        <v>362</v>
      </c>
      <c r="E266" s="405" t="s">
        <v>363</v>
      </c>
      <c r="F266" s="390" t="s">
        <v>1904</v>
      </c>
      <c r="G266" s="390" t="s">
        <v>1914</v>
      </c>
      <c r="H266" s="396" t="s">
        <v>1915</v>
      </c>
      <c r="I266" s="390" t="s">
        <v>1907</v>
      </c>
      <c r="J266" s="561">
        <v>0</v>
      </c>
      <c r="K266" s="561">
        <v>0</v>
      </c>
      <c r="L266" s="391"/>
    </row>
    <row r="267" spans="1:12" ht="38.25" hidden="1" x14ac:dyDescent="0.25">
      <c r="A267" s="389">
        <v>218</v>
      </c>
      <c r="B267" s="391" t="s">
        <v>2190</v>
      </c>
      <c r="C267" s="391" t="s">
        <v>1904</v>
      </c>
      <c r="D267" s="405" t="s">
        <v>362</v>
      </c>
      <c r="E267" s="405" t="s">
        <v>363</v>
      </c>
      <c r="F267" s="390" t="s">
        <v>1904</v>
      </c>
      <c r="G267" s="390" t="s">
        <v>1916</v>
      </c>
      <c r="H267" s="391" t="s">
        <v>1917</v>
      </c>
      <c r="I267" s="390" t="s">
        <v>1907</v>
      </c>
      <c r="J267" s="561">
        <v>0</v>
      </c>
      <c r="K267" s="561">
        <v>0</v>
      </c>
      <c r="L267" s="391"/>
    </row>
    <row r="268" spans="1:12" ht="25.5" hidden="1" x14ac:dyDescent="0.25">
      <c r="A268" s="389">
        <v>219</v>
      </c>
      <c r="B268" s="391" t="s">
        <v>2190</v>
      </c>
      <c r="C268" s="391" t="s">
        <v>1904</v>
      </c>
      <c r="D268" s="405" t="s">
        <v>362</v>
      </c>
      <c r="E268" s="405" t="s">
        <v>363</v>
      </c>
      <c r="F268" s="390" t="s">
        <v>1904</v>
      </c>
      <c r="G268" s="390" t="s">
        <v>1918</v>
      </c>
      <c r="H268" s="391" t="s">
        <v>1919</v>
      </c>
      <c r="I268" s="390" t="s">
        <v>1907</v>
      </c>
      <c r="J268" s="561">
        <v>0</v>
      </c>
      <c r="K268" s="561">
        <v>0</v>
      </c>
      <c r="L268" s="391"/>
    </row>
    <row r="269" spans="1:12" ht="38.25" hidden="1" x14ac:dyDescent="0.25">
      <c r="A269" s="389">
        <v>220</v>
      </c>
      <c r="B269" s="391" t="s">
        <v>2190</v>
      </c>
      <c r="C269" s="391" t="s">
        <v>1904</v>
      </c>
      <c r="D269" s="405" t="s">
        <v>362</v>
      </c>
      <c r="E269" s="405" t="s">
        <v>363</v>
      </c>
      <c r="F269" s="390" t="s">
        <v>1904</v>
      </c>
      <c r="G269" s="390" t="s">
        <v>1920</v>
      </c>
      <c r="H269" s="392" t="s">
        <v>1921</v>
      </c>
      <c r="I269" s="390" t="s">
        <v>1907</v>
      </c>
      <c r="J269" s="561">
        <v>0</v>
      </c>
      <c r="K269" s="561">
        <v>0</v>
      </c>
      <c r="L269" s="391"/>
    </row>
    <row r="270" spans="1:12" ht="38.25" hidden="1" x14ac:dyDescent="0.25">
      <c r="A270" s="389">
        <v>221</v>
      </c>
      <c r="B270" s="391" t="s">
        <v>2190</v>
      </c>
      <c r="C270" s="391" t="s">
        <v>1904</v>
      </c>
      <c r="D270" s="405" t="s">
        <v>362</v>
      </c>
      <c r="E270" s="405" t="s">
        <v>363</v>
      </c>
      <c r="F270" s="390" t="s">
        <v>1904</v>
      </c>
      <c r="G270" s="390" t="s">
        <v>1922</v>
      </c>
      <c r="H270" s="391" t="s">
        <v>1923</v>
      </c>
      <c r="I270" s="390" t="s">
        <v>1907</v>
      </c>
      <c r="J270" s="561">
        <v>0</v>
      </c>
      <c r="K270" s="561">
        <v>0</v>
      </c>
      <c r="L270" s="391"/>
    </row>
    <row r="271" spans="1:12" ht="25.5" hidden="1" x14ac:dyDescent="0.25">
      <c r="A271" s="389">
        <v>222</v>
      </c>
      <c r="B271" s="391" t="s">
        <v>2190</v>
      </c>
      <c r="C271" s="391" t="s">
        <v>1904</v>
      </c>
      <c r="D271" s="405" t="s">
        <v>362</v>
      </c>
      <c r="E271" s="405" t="s">
        <v>363</v>
      </c>
      <c r="F271" s="390" t="s">
        <v>1904</v>
      </c>
      <c r="G271" s="390" t="s">
        <v>1924</v>
      </c>
      <c r="H271" s="391" t="s">
        <v>1925</v>
      </c>
      <c r="I271" s="390" t="s">
        <v>1907</v>
      </c>
      <c r="J271" s="561">
        <v>0</v>
      </c>
      <c r="K271" s="561">
        <v>0</v>
      </c>
      <c r="L271" s="391"/>
    </row>
    <row r="272" spans="1:12" ht="38.25" hidden="1" x14ac:dyDescent="0.25">
      <c r="A272" s="389">
        <v>223</v>
      </c>
      <c r="B272" s="391" t="s">
        <v>2190</v>
      </c>
      <c r="C272" s="391" t="s">
        <v>1904</v>
      </c>
      <c r="D272" s="405" t="s">
        <v>362</v>
      </c>
      <c r="E272" s="405" t="s">
        <v>363</v>
      </c>
      <c r="F272" s="390" t="s">
        <v>1904</v>
      </c>
      <c r="G272" s="390" t="s">
        <v>1926</v>
      </c>
      <c r="H272" s="391" t="s">
        <v>1927</v>
      </c>
      <c r="I272" s="390" t="s">
        <v>1907</v>
      </c>
      <c r="J272" s="561">
        <v>0</v>
      </c>
      <c r="K272" s="561">
        <v>0</v>
      </c>
      <c r="L272" s="391"/>
    </row>
    <row r="273" spans="1:12" ht="25.5" hidden="1" x14ac:dyDescent="0.25">
      <c r="A273" s="389">
        <v>224</v>
      </c>
      <c r="B273" s="391" t="s">
        <v>2190</v>
      </c>
      <c r="C273" s="391" t="s">
        <v>1904</v>
      </c>
      <c r="D273" s="405" t="s">
        <v>362</v>
      </c>
      <c r="E273" s="405" t="s">
        <v>363</v>
      </c>
      <c r="F273" s="390" t="s">
        <v>1904</v>
      </c>
      <c r="G273" s="391" t="s">
        <v>1928</v>
      </c>
      <c r="H273" s="391" t="s">
        <v>1929</v>
      </c>
      <c r="I273" s="390" t="s">
        <v>1930</v>
      </c>
      <c r="J273" s="561">
        <v>1000</v>
      </c>
      <c r="K273" s="561">
        <v>0</v>
      </c>
      <c r="L273" s="391"/>
    </row>
    <row r="274" spans="1:12" ht="38.25" hidden="1" x14ac:dyDescent="0.25">
      <c r="A274" s="389">
        <v>225</v>
      </c>
      <c r="B274" s="391" t="s">
        <v>2190</v>
      </c>
      <c r="C274" s="391" t="s">
        <v>1904</v>
      </c>
      <c r="D274" s="405" t="s">
        <v>362</v>
      </c>
      <c r="E274" s="405" t="s">
        <v>363</v>
      </c>
      <c r="F274" s="390" t="s">
        <v>1904</v>
      </c>
      <c r="G274" s="391" t="s">
        <v>1931</v>
      </c>
      <c r="H274" s="391" t="s">
        <v>1932</v>
      </c>
      <c r="I274" s="390" t="s">
        <v>1930</v>
      </c>
      <c r="J274" s="561">
        <v>1000</v>
      </c>
      <c r="K274" s="561">
        <v>0</v>
      </c>
      <c r="L274" s="391"/>
    </row>
    <row r="275" spans="1:12" ht="38.25" hidden="1" x14ac:dyDescent="0.25">
      <c r="A275" s="389">
        <v>226</v>
      </c>
      <c r="B275" s="391" t="s">
        <v>2190</v>
      </c>
      <c r="C275" s="391" t="s">
        <v>1904</v>
      </c>
      <c r="D275" s="405" t="s">
        <v>362</v>
      </c>
      <c r="E275" s="405" t="s">
        <v>363</v>
      </c>
      <c r="F275" s="390" t="s">
        <v>1904</v>
      </c>
      <c r="G275" s="391" t="s">
        <v>1933</v>
      </c>
      <c r="H275" s="391" t="s">
        <v>1934</v>
      </c>
      <c r="I275" s="390" t="s">
        <v>1930</v>
      </c>
      <c r="J275" s="561">
        <v>1000</v>
      </c>
      <c r="K275" s="561">
        <v>0</v>
      </c>
      <c r="L275" s="391"/>
    </row>
    <row r="276" spans="1:12" ht="25.5" hidden="1" x14ac:dyDescent="0.25">
      <c r="A276" s="389">
        <v>227</v>
      </c>
      <c r="B276" s="391" t="s">
        <v>2190</v>
      </c>
      <c r="C276" s="391" t="s">
        <v>1904</v>
      </c>
      <c r="D276" s="405" t="s">
        <v>362</v>
      </c>
      <c r="E276" s="405" t="s">
        <v>363</v>
      </c>
      <c r="F276" s="390" t="s">
        <v>1904</v>
      </c>
      <c r="G276" s="391" t="s">
        <v>1910</v>
      </c>
      <c r="H276" s="392" t="s">
        <v>1935</v>
      </c>
      <c r="I276" s="390" t="s">
        <v>1930</v>
      </c>
      <c r="J276" s="561">
        <v>1000</v>
      </c>
      <c r="K276" s="561">
        <v>0</v>
      </c>
      <c r="L276" s="391"/>
    </row>
    <row r="277" spans="1:12" ht="25.5" hidden="1" x14ac:dyDescent="0.25">
      <c r="A277" s="389">
        <v>228</v>
      </c>
      <c r="B277" s="391" t="s">
        <v>2190</v>
      </c>
      <c r="C277" s="391" t="s">
        <v>1904</v>
      </c>
      <c r="D277" s="405" t="s">
        <v>362</v>
      </c>
      <c r="E277" s="405" t="s">
        <v>363</v>
      </c>
      <c r="F277" s="390" t="s">
        <v>1904</v>
      </c>
      <c r="G277" s="391" t="s">
        <v>1936</v>
      </c>
      <c r="H277" s="396" t="s">
        <v>1937</v>
      </c>
      <c r="I277" s="390" t="s">
        <v>1930</v>
      </c>
      <c r="J277" s="561">
        <v>1000</v>
      </c>
      <c r="K277" s="561">
        <v>0</v>
      </c>
      <c r="L277" s="391"/>
    </row>
    <row r="278" spans="1:12" ht="25.5" hidden="1" x14ac:dyDescent="0.25">
      <c r="A278" s="389">
        <v>229</v>
      </c>
      <c r="B278" s="391" t="s">
        <v>2190</v>
      </c>
      <c r="C278" s="391" t="s">
        <v>1904</v>
      </c>
      <c r="D278" s="405" t="s">
        <v>362</v>
      </c>
      <c r="E278" s="405" t="s">
        <v>363</v>
      </c>
      <c r="F278" s="390" t="s">
        <v>1904</v>
      </c>
      <c r="G278" s="391" t="s">
        <v>1938</v>
      </c>
      <c r="H278" s="391" t="s">
        <v>1939</v>
      </c>
      <c r="I278" s="390" t="s">
        <v>1930</v>
      </c>
      <c r="J278" s="561">
        <v>1000</v>
      </c>
      <c r="K278" s="561">
        <v>0</v>
      </c>
      <c r="L278" s="391"/>
    </row>
    <row r="279" spans="1:12" ht="25.5" hidden="1" x14ac:dyDescent="0.25">
      <c r="A279" s="389">
        <v>230</v>
      </c>
      <c r="B279" s="391" t="s">
        <v>2190</v>
      </c>
      <c r="C279" s="391" t="s">
        <v>1904</v>
      </c>
      <c r="D279" s="405" t="s">
        <v>362</v>
      </c>
      <c r="E279" s="405" t="s">
        <v>363</v>
      </c>
      <c r="F279" s="390" t="s">
        <v>1904</v>
      </c>
      <c r="G279" s="391" t="s">
        <v>1940</v>
      </c>
      <c r="H279" s="391" t="s">
        <v>1941</v>
      </c>
      <c r="I279" s="390" t="s">
        <v>1930</v>
      </c>
      <c r="J279" s="561">
        <v>1000</v>
      </c>
      <c r="K279" s="561">
        <v>0</v>
      </c>
      <c r="L279" s="391"/>
    </row>
    <row r="280" spans="1:12" ht="25.5" hidden="1" x14ac:dyDescent="0.25">
      <c r="A280" s="389">
        <v>231</v>
      </c>
      <c r="B280" s="391" t="s">
        <v>2190</v>
      </c>
      <c r="C280" s="391" t="s">
        <v>1904</v>
      </c>
      <c r="D280" s="405" t="s">
        <v>362</v>
      </c>
      <c r="E280" s="405" t="s">
        <v>363</v>
      </c>
      <c r="F280" s="390" t="s">
        <v>1904</v>
      </c>
      <c r="G280" s="391" t="s">
        <v>1942</v>
      </c>
      <c r="H280" s="392" t="s">
        <v>1943</v>
      </c>
      <c r="I280" s="390" t="s">
        <v>1930</v>
      </c>
      <c r="J280" s="561">
        <v>1000</v>
      </c>
      <c r="K280" s="561">
        <v>0</v>
      </c>
      <c r="L280" s="391"/>
    </row>
    <row r="281" spans="1:12" ht="25.5" hidden="1" x14ac:dyDescent="0.25">
      <c r="A281" s="389">
        <v>232</v>
      </c>
      <c r="B281" s="391" t="s">
        <v>2190</v>
      </c>
      <c r="C281" s="391" t="s">
        <v>1904</v>
      </c>
      <c r="D281" s="405" t="s">
        <v>362</v>
      </c>
      <c r="E281" s="405" t="s">
        <v>363</v>
      </c>
      <c r="F281" s="390" t="s">
        <v>1904</v>
      </c>
      <c r="G281" s="391" t="s">
        <v>1944</v>
      </c>
      <c r="H281" s="391" t="s">
        <v>1945</v>
      </c>
      <c r="I281" s="390" t="s">
        <v>1930</v>
      </c>
      <c r="J281" s="561">
        <v>1000</v>
      </c>
      <c r="K281" s="561">
        <v>0</v>
      </c>
      <c r="L281" s="391"/>
    </row>
    <row r="282" spans="1:12" ht="25.5" hidden="1" x14ac:dyDescent="0.25">
      <c r="A282" s="389">
        <v>233</v>
      </c>
      <c r="B282" s="391" t="s">
        <v>2190</v>
      </c>
      <c r="C282" s="391" t="s">
        <v>1904</v>
      </c>
      <c r="D282" s="405" t="s">
        <v>362</v>
      </c>
      <c r="E282" s="405" t="s">
        <v>363</v>
      </c>
      <c r="F282" s="390" t="s">
        <v>1904</v>
      </c>
      <c r="G282" s="391" t="s">
        <v>1946</v>
      </c>
      <c r="H282" s="391" t="s">
        <v>1947</v>
      </c>
      <c r="I282" s="390" t="s">
        <v>1930</v>
      </c>
      <c r="J282" s="561">
        <v>1000</v>
      </c>
      <c r="K282" s="561">
        <v>0</v>
      </c>
      <c r="L282" s="391"/>
    </row>
    <row r="283" spans="1:12" ht="25.5" hidden="1" x14ac:dyDescent="0.25">
      <c r="A283" s="389">
        <v>234</v>
      </c>
      <c r="B283" s="391" t="s">
        <v>2190</v>
      </c>
      <c r="C283" s="391" t="s">
        <v>1904</v>
      </c>
      <c r="D283" s="405" t="s">
        <v>362</v>
      </c>
      <c r="E283" s="405" t="s">
        <v>363</v>
      </c>
      <c r="F283" s="390" t="s">
        <v>1904</v>
      </c>
      <c r="G283" s="391" t="s">
        <v>1948</v>
      </c>
      <c r="H283" s="395" t="s">
        <v>1949</v>
      </c>
      <c r="I283" s="390" t="s">
        <v>1930</v>
      </c>
      <c r="J283" s="561">
        <v>1000</v>
      </c>
      <c r="K283" s="561">
        <v>0</v>
      </c>
      <c r="L283" s="391"/>
    </row>
    <row r="284" spans="1:12" ht="25.5" hidden="1" x14ac:dyDescent="0.25">
      <c r="A284" s="389">
        <v>235</v>
      </c>
      <c r="B284" s="391" t="s">
        <v>2190</v>
      </c>
      <c r="C284" s="391" t="s">
        <v>1904</v>
      </c>
      <c r="D284" s="405" t="s">
        <v>362</v>
      </c>
      <c r="E284" s="405" t="s">
        <v>363</v>
      </c>
      <c r="F284" s="390" t="s">
        <v>1904</v>
      </c>
      <c r="G284" s="391" t="s">
        <v>1920</v>
      </c>
      <c r="H284" s="391" t="s">
        <v>1950</v>
      </c>
      <c r="I284" s="390" t="s">
        <v>1930</v>
      </c>
      <c r="J284" s="561">
        <v>1000</v>
      </c>
      <c r="K284" s="561">
        <v>0</v>
      </c>
      <c r="L284" s="391"/>
    </row>
    <row r="285" spans="1:12" ht="25.5" hidden="1" x14ac:dyDescent="0.25">
      <c r="A285" s="389">
        <v>236</v>
      </c>
      <c r="B285" s="391" t="s">
        <v>2190</v>
      </c>
      <c r="C285" s="391" t="s">
        <v>1904</v>
      </c>
      <c r="D285" s="405" t="s">
        <v>362</v>
      </c>
      <c r="E285" s="405" t="s">
        <v>363</v>
      </c>
      <c r="F285" s="390" t="s">
        <v>1904</v>
      </c>
      <c r="G285" s="391" t="s">
        <v>1951</v>
      </c>
      <c r="H285" s="391" t="s">
        <v>1952</v>
      </c>
      <c r="I285" s="390" t="s">
        <v>1930</v>
      </c>
      <c r="J285" s="561">
        <v>1000</v>
      </c>
      <c r="K285" s="561">
        <v>0</v>
      </c>
      <c r="L285" s="391"/>
    </row>
    <row r="286" spans="1:12" ht="38.25" hidden="1" x14ac:dyDescent="0.25">
      <c r="A286" s="389">
        <v>237</v>
      </c>
      <c r="B286" s="391" t="s">
        <v>2190</v>
      </c>
      <c r="C286" s="391" t="s">
        <v>1904</v>
      </c>
      <c r="D286" s="405" t="s">
        <v>362</v>
      </c>
      <c r="E286" s="405" t="s">
        <v>363</v>
      </c>
      <c r="F286" s="390" t="s">
        <v>1904</v>
      </c>
      <c r="G286" s="391" t="s">
        <v>1953</v>
      </c>
      <c r="H286" s="391" t="s">
        <v>1954</v>
      </c>
      <c r="I286" s="390" t="s">
        <v>1930</v>
      </c>
      <c r="J286" s="561">
        <v>1000</v>
      </c>
      <c r="K286" s="561">
        <v>0</v>
      </c>
      <c r="L286" s="391"/>
    </row>
    <row r="287" spans="1:12" ht="38.25" hidden="1" x14ac:dyDescent="0.25">
      <c r="A287" s="389">
        <v>238</v>
      </c>
      <c r="B287" s="391" t="s">
        <v>2190</v>
      </c>
      <c r="C287" s="391" t="s">
        <v>1904</v>
      </c>
      <c r="D287" s="405" t="s">
        <v>362</v>
      </c>
      <c r="E287" s="405" t="s">
        <v>363</v>
      </c>
      <c r="F287" s="390" t="s">
        <v>1904</v>
      </c>
      <c r="G287" s="391" t="s">
        <v>1955</v>
      </c>
      <c r="H287" s="391" t="s">
        <v>1956</v>
      </c>
      <c r="I287" s="390" t="s">
        <v>1930</v>
      </c>
      <c r="J287" s="561">
        <v>1000</v>
      </c>
      <c r="K287" s="561">
        <v>0</v>
      </c>
      <c r="L287" s="391"/>
    </row>
    <row r="288" spans="1:12" ht="25.5" hidden="1" x14ac:dyDescent="0.25">
      <c r="A288" s="389">
        <v>239</v>
      </c>
      <c r="B288" s="391" t="s">
        <v>2190</v>
      </c>
      <c r="C288" s="391" t="s">
        <v>1904</v>
      </c>
      <c r="D288" s="405" t="s">
        <v>362</v>
      </c>
      <c r="E288" s="405" t="s">
        <v>363</v>
      </c>
      <c r="F288" s="390" t="s">
        <v>1904</v>
      </c>
      <c r="G288" s="391" t="s">
        <v>1957</v>
      </c>
      <c r="H288" s="391" t="s">
        <v>1958</v>
      </c>
      <c r="I288" s="390" t="s">
        <v>1930</v>
      </c>
      <c r="J288" s="561">
        <v>1000</v>
      </c>
      <c r="K288" s="561">
        <v>0</v>
      </c>
      <c r="L288" s="391"/>
    </row>
    <row r="289" spans="1:12" ht="25.5" hidden="1" x14ac:dyDescent="0.25">
      <c r="A289" s="389">
        <v>240</v>
      </c>
      <c r="B289" s="391" t="s">
        <v>2190</v>
      </c>
      <c r="C289" s="391" t="s">
        <v>1904</v>
      </c>
      <c r="D289" s="405" t="s">
        <v>362</v>
      </c>
      <c r="E289" s="405" t="s">
        <v>363</v>
      </c>
      <c r="F289" s="390" t="s">
        <v>1904</v>
      </c>
      <c r="G289" s="391" t="s">
        <v>1959</v>
      </c>
      <c r="H289" s="391" t="s">
        <v>1960</v>
      </c>
      <c r="I289" s="390" t="s">
        <v>1930</v>
      </c>
      <c r="J289" s="561">
        <v>995</v>
      </c>
      <c r="K289" s="561">
        <v>0</v>
      </c>
      <c r="L289" s="391"/>
    </row>
    <row r="290" spans="1:12" ht="76.5" hidden="1" x14ac:dyDescent="0.25">
      <c r="A290" s="389">
        <v>241</v>
      </c>
      <c r="B290" s="391" t="s">
        <v>2190</v>
      </c>
      <c r="C290" s="391" t="s">
        <v>1961</v>
      </c>
      <c r="D290" s="405" t="s">
        <v>362</v>
      </c>
      <c r="E290" s="405" t="s">
        <v>363</v>
      </c>
      <c r="F290" s="390" t="s">
        <v>1962</v>
      </c>
      <c r="G290" s="390" t="s">
        <v>1963</v>
      </c>
      <c r="H290" s="391" t="s">
        <v>1964</v>
      </c>
      <c r="I290" s="390" t="s">
        <v>1965</v>
      </c>
      <c r="J290" s="561">
        <v>0</v>
      </c>
      <c r="K290" s="561">
        <v>0</v>
      </c>
      <c r="L290" s="391"/>
    </row>
    <row r="291" spans="1:12" ht="76.5" hidden="1" x14ac:dyDescent="0.25">
      <c r="A291" s="389">
        <v>242</v>
      </c>
      <c r="B291" s="391" t="s">
        <v>2190</v>
      </c>
      <c r="C291" s="391" t="s">
        <v>1961</v>
      </c>
      <c r="D291" s="405" t="s">
        <v>362</v>
      </c>
      <c r="E291" s="405" t="s">
        <v>363</v>
      </c>
      <c r="F291" s="390" t="s">
        <v>1962</v>
      </c>
      <c r="G291" s="390" t="s">
        <v>1966</v>
      </c>
      <c r="H291" s="391" t="s">
        <v>1967</v>
      </c>
      <c r="I291" s="391" t="s">
        <v>1968</v>
      </c>
      <c r="J291" s="561">
        <v>0</v>
      </c>
      <c r="K291" s="561">
        <v>0</v>
      </c>
      <c r="L291" s="391"/>
    </row>
    <row r="292" spans="1:12" ht="76.5" hidden="1" x14ac:dyDescent="0.25">
      <c r="A292" s="389">
        <v>243</v>
      </c>
      <c r="B292" s="391" t="s">
        <v>2190</v>
      </c>
      <c r="C292" s="391" t="s">
        <v>1961</v>
      </c>
      <c r="D292" s="405" t="s">
        <v>362</v>
      </c>
      <c r="E292" s="405" t="s">
        <v>363</v>
      </c>
      <c r="F292" s="390" t="s">
        <v>1962</v>
      </c>
      <c r="G292" s="391" t="s">
        <v>1969</v>
      </c>
      <c r="H292" s="391" t="s">
        <v>1970</v>
      </c>
      <c r="I292" s="392" t="s">
        <v>1971</v>
      </c>
      <c r="J292" s="561">
        <v>7000</v>
      </c>
      <c r="K292" s="561">
        <v>0</v>
      </c>
      <c r="L292" s="391"/>
    </row>
    <row r="293" spans="1:12" ht="25.5" hidden="1" x14ac:dyDescent="0.25">
      <c r="A293" s="389">
        <v>244</v>
      </c>
      <c r="B293" s="391" t="s">
        <v>2190</v>
      </c>
      <c r="C293" s="391" t="s">
        <v>1972</v>
      </c>
      <c r="D293" s="405" t="s">
        <v>362</v>
      </c>
      <c r="E293" s="405" t="s">
        <v>363</v>
      </c>
      <c r="F293" s="390" t="s">
        <v>1973</v>
      </c>
      <c r="G293" s="390" t="s">
        <v>1974</v>
      </c>
      <c r="H293" s="391" t="s">
        <v>1975</v>
      </c>
      <c r="I293" s="397" t="s">
        <v>1976</v>
      </c>
      <c r="J293" s="561">
        <v>0</v>
      </c>
      <c r="K293" s="561">
        <v>0</v>
      </c>
      <c r="L293" s="391"/>
    </row>
    <row r="294" spans="1:12" ht="25.5" hidden="1" x14ac:dyDescent="0.25">
      <c r="A294" s="389">
        <v>245</v>
      </c>
      <c r="B294" s="391" t="s">
        <v>2190</v>
      </c>
      <c r="C294" s="391" t="s">
        <v>1972</v>
      </c>
      <c r="D294" s="405" t="s">
        <v>362</v>
      </c>
      <c r="E294" s="405" t="s">
        <v>363</v>
      </c>
      <c r="F294" s="390" t="s">
        <v>1977</v>
      </c>
      <c r="G294" s="390" t="s">
        <v>1978</v>
      </c>
      <c r="H294" s="392" t="s">
        <v>1979</v>
      </c>
      <c r="I294" s="397" t="s">
        <v>1976</v>
      </c>
      <c r="J294" s="561">
        <v>0</v>
      </c>
      <c r="K294" s="561">
        <v>0</v>
      </c>
      <c r="L294" s="391"/>
    </row>
    <row r="295" spans="1:12" ht="25.5" hidden="1" x14ac:dyDescent="0.25">
      <c r="A295" s="389">
        <v>246</v>
      </c>
      <c r="B295" s="391" t="s">
        <v>2190</v>
      </c>
      <c r="C295" s="391" t="s">
        <v>1972</v>
      </c>
      <c r="D295" s="405" t="s">
        <v>362</v>
      </c>
      <c r="E295" s="405" t="s">
        <v>363</v>
      </c>
      <c r="F295" s="390" t="s">
        <v>1980</v>
      </c>
      <c r="G295" s="390" t="s">
        <v>1981</v>
      </c>
      <c r="H295" s="391" t="s">
        <v>1982</v>
      </c>
      <c r="I295" s="397" t="s">
        <v>1976</v>
      </c>
      <c r="J295" s="561">
        <v>0</v>
      </c>
      <c r="K295" s="561">
        <v>0</v>
      </c>
      <c r="L295" s="391"/>
    </row>
    <row r="296" spans="1:12" ht="25.5" hidden="1" x14ac:dyDescent="0.25">
      <c r="A296" s="389">
        <v>247</v>
      </c>
      <c r="B296" s="391" t="s">
        <v>2190</v>
      </c>
      <c r="C296" s="391" t="s">
        <v>1972</v>
      </c>
      <c r="D296" s="405" t="s">
        <v>362</v>
      </c>
      <c r="E296" s="405" t="s">
        <v>363</v>
      </c>
      <c r="F296" s="390" t="s">
        <v>1983</v>
      </c>
      <c r="G296" s="390" t="s">
        <v>1984</v>
      </c>
      <c r="H296" s="391" t="s">
        <v>1985</v>
      </c>
      <c r="I296" s="397" t="s">
        <v>1976</v>
      </c>
      <c r="J296" s="561">
        <v>0</v>
      </c>
      <c r="K296" s="561">
        <v>0</v>
      </c>
      <c r="L296" s="391"/>
    </row>
    <row r="297" spans="1:12" ht="25.5" hidden="1" x14ac:dyDescent="0.25">
      <c r="A297" s="389">
        <v>248</v>
      </c>
      <c r="B297" s="391" t="s">
        <v>2190</v>
      </c>
      <c r="C297" s="391" t="s">
        <v>1972</v>
      </c>
      <c r="D297" s="405" t="s">
        <v>362</v>
      </c>
      <c r="E297" s="405" t="s">
        <v>363</v>
      </c>
      <c r="F297" s="390" t="s">
        <v>1986</v>
      </c>
      <c r="G297" s="390" t="s">
        <v>1926</v>
      </c>
      <c r="H297" s="391" t="s">
        <v>1987</v>
      </c>
      <c r="I297" s="397" t="s">
        <v>1976</v>
      </c>
      <c r="J297" s="561">
        <v>0</v>
      </c>
      <c r="K297" s="561">
        <v>0</v>
      </c>
      <c r="L297" s="391"/>
    </row>
    <row r="298" spans="1:12" ht="25.5" hidden="1" x14ac:dyDescent="0.25">
      <c r="A298" s="389">
        <v>249</v>
      </c>
      <c r="B298" s="391" t="s">
        <v>2190</v>
      </c>
      <c r="C298" s="391" t="s">
        <v>1972</v>
      </c>
      <c r="D298" s="405" t="s">
        <v>362</v>
      </c>
      <c r="E298" s="405" t="s">
        <v>363</v>
      </c>
      <c r="F298" s="392" t="s">
        <v>1988</v>
      </c>
      <c r="G298" s="391" t="s">
        <v>1989</v>
      </c>
      <c r="H298" s="391" t="s">
        <v>1990</v>
      </c>
      <c r="I298" s="398" t="s">
        <v>1991</v>
      </c>
      <c r="J298" s="561">
        <v>4610</v>
      </c>
      <c r="K298" s="561">
        <v>0</v>
      </c>
      <c r="L298" s="391"/>
    </row>
    <row r="299" spans="1:12" ht="25.5" hidden="1" x14ac:dyDescent="0.25">
      <c r="A299" s="389">
        <v>250</v>
      </c>
      <c r="B299" s="391" t="s">
        <v>2190</v>
      </c>
      <c r="C299" s="391" t="s">
        <v>1972</v>
      </c>
      <c r="D299" s="405" t="s">
        <v>362</v>
      </c>
      <c r="E299" s="405" t="s">
        <v>363</v>
      </c>
      <c r="F299" s="394" t="s">
        <v>1992</v>
      </c>
      <c r="G299" s="391" t="s">
        <v>1993</v>
      </c>
      <c r="H299" s="391" t="s">
        <v>1994</v>
      </c>
      <c r="I299" s="398" t="s">
        <v>1991</v>
      </c>
      <c r="J299" s="561">
        <v>4922</v>
      </c>
      <c r="K299" s="561">
        <v>0</v>
      </c>
      <c r="L299" s="391"/>
    </row>
    <row r="300" spans="1:12" ht="25.5" hidden="1" x14ac:dyDescent="0.25">
      <c r="A300" s="389">
        <v>251</v>
      </c>
      <c r="B300" s="391" t="s">
        <v>2190</v>
      </c>
      <c r="C300" s="391" t="s">
        <v>1972</v>
      </c>
      <c r="D300" s="405" t="s">
        <v>362</v>
      </c>
      <c r="E300" s="405" t="s">
        <v>363</v>
      </c>
      <c r="F300" s="391" t="s">
        <v>1995</v>
      </c>
      <c r="G300" s="391" t="s">
        <v>1996</v>
      </c>
      <c r="H300" s="391" t="s">
        <v>1997</v>
      </c>
      <c r="I300" s="391" t="s">
        <v>1998</v>
      </c>
      <c r="J300" s="563">
        <v>4985</v>
      </c>
      <c r="K300" s="561">
        <v>0</v>
      </c>
      <c r="L300" s="391"/>
    </row>
    <row r="301" spans="1:12" ht="38.25" hidden="1" x14ac:dyDescent="0.25">
      <c r="A301" s="389">
        <v>252</v>
      </c>
      <c r="B301" s="391" t="s">
        <v>2190</v>
      </c>
      <c r="C301" s="391" t="s">
        <v>1498</v>
      </c>
      <c r="D301" s="405" t="s">
        <v>362</v>
      </c>
      <c r="E301" s="405" t="s">
        <v>363</v>
      </c>
      <c r="F301" s="391" t="s">
        <v>1999</v>
      </c>
      <c r="G301" s="390" t="s">
        <v>1830</v>
      </c>
      <c r="H301" s="391" t="s">
        <v>2000</v>
      </c>
      <c r="I301" s="405" t="s">
        <v>2001</v>
      </c>
      <c r="J301" s="563">
        <v>24066</v>
      </c>
      <c r="K301" s="561">
        <v>0</v>
      </c>
      <c r="L301" s="391"/>
    </row>
    <row r="302" spans="1:12" ht="38.25" hidden="1" x14ac:dyDescent="0.25">
      <c r="A302" s="389">
        <v>253</v>
      </c>
      <c r="B302" s="391" t="s">
        <v>2190</v>
      </c>
      <c r="C302" s="391" t="s">
        <v>2002</v>
      </c>
      <c r="D302" s="405" t="s">
        <v>362</v>
      </c>
      <c r="E302" s="405" t="s">
        <v>363</v>
      </c>
      <c r="F302" s="391" t="s">
        <v>2003</v>
      </c>
      <c r="G302" s="391" t="s">
        <v>2004</v>
      </c>
      <c r="H302" s="391" t="s">
        <v>2005</v>
      </c>
      <c r="I302" s="391" t="s">
        <v>2006</v>
      </c>
      <c r="J302" s="563">
        <v>40000</v>
      </c>
      <c r="K302" s="561">
        <v>0</v>
      </c>
      <c r="L302" s="391"/>
    </row>
    <row r="303" spans="1:12" ht="25.5" hidden="1" x14ac:dyDescent="0.25">
      <c r="A303" s="389">
        <v>254</v>
      </c>
      <c r="B303" s="391" t="s">
        <v>2190</v>
      </c>
      <c r="C303" s="391" t="s">
        <v>2002</v>
      </c>
      <c r="D303" s="405" t="s">
        <v>362</v>
      </c>
      <c r="E303" s="405" t="s">
        <v>363</v>
      </c>
      <c r="F303" s="391" t="s">
        <v>2007</v>
      </c>
      <c r="G303" s="391" t="s">
        <v>1859</v>
      </c>
      <c r="H303" s="399" t="s">
        <v>2008</v>
      </c>
      <c r="I303" s="399" t="s">
        <v>2009</v>
      </c>
      <c r="J303" s="563">
        <v>40000</v>
      </c>
      <c r="K303" s="561">
        <v>0</v>
      </c>
      <c r="L303" s="391"/>
    </row>
    <row r="304" spans="1:12" ht="38.25" hidden="1" x14ac:dyDescent="0.25">
      <c r="A304" s="389">
        <v>255</v>
      </c>
      <c r="B304" s="391" t="s">
        <v>2190</v>
      </c>
      <c r="C304" s="391" t="s">
        <v>2002</v>
      </c>
      <c r="D304" s="405" t="s">
        <v>362</v>
      </c>
      <c r="E304" s="405" t="s">
        <v>363</v>
      </c>
      <c r="F304" s="391" t="s">
        <v>2010</v>
      </c>
      <c r="G304" s="391" t="s">
        <v>1859</v>
      </c>
      <c r="H304" s="391" t="s">
        <v>2011</v>
      </c>
      <c r="I304" s="391" t="s">
        <v>2012</v>
      </c>
      <c r="J304" s="563">
        <v>18000</v>
      </c>
      <c r="K304" s="561">
        <v>0</v>
      </c>
      <c r="L304" s="391"/>
    </row>
    <row r="305" spans="1:12" ht="25.5" hidden="1" x14ac:dyDescent="0.25">
      <c r="A305" s="389">
        <v>256</v>
      </c>
      <c r="B305" s="391" t="s">
        <v>2190</v>
      </c>
      <c r="C305" s="391" t="s">
        <v>2002</v>
      </c>
      <c r="D305" s="405" t="s">
        <v>362</v>
      </c>
      <c r="E305" s="405" t="s">
        <v>363</v>
      </c>
      <c r="F305" s="391" t="s">
        <v>2013</v>
      </c>
      <c r="G305" s="391" t="s">
        <v>1924</v>
      </c>
      <c r="H305" s="391" t="s">
        <v>2014</v>
      </c>
      <c r="I305" s="391" t="s">
        <v>2015</v>
      </c>
      <c r="J305" s="561">
        <v>0</v>
      </c>
      <c r="K305" s="561">
        <v>0</v>
      </c>
      <c r="L305" s="391"/>
    </row>
    <row r="306" spans="1:12" ht="25.5" hidden="1" x14ac:dyDescent="0.25">
      <c r="A306" s="389">
        <v>257</v>
      </c>
      <c r="B306" s="391" t="s">
        <v>2190</v>
      </c>
      <c r="C306" s="391" t="s">
        <v>2002</v>
      </c>
      <c r="D306" s="405" t="s">
        <v>362</v>
      </c>
      <c r="E306" s="405" t="s">
        <v>363</v>
      </c>
      <c r="F306" s="391" t="s">
        <v>2016</v>
      </c>
      <c r="G306" s="391" t="s">
        <v>1859</v>
      </c>
      <c r="H306" s="391" t="s">
        <v>2017</v>
      </c>
      <c r="I306" s="391" t="s">
        <v>2018</v>
      </c>
      <c r="J306" s="561">
        <v>23380</v>
      </c>
      <c r="K306" s="561">
        <v>0</v>
      </c>
      <c r="L306" s="391"/>
    </row>
    <row r="307" spans="1:12" ht="63.75" x14ac:dyDescent="0.25">
      <c r="A307" s="389">
        <v>258</v>
      </c>
      <c r="B307" s="391" t="s">
        <v>2190</v>
      </c>
      <c r="C307" s="391" t="s">
        <v>2019</v>
      </c>
      <c r="D307" s="405" t="s">
        <v>600</v>
      </c>
      <c r="E307" s="405" t="s">
        <v>363</v>
      </c>
      <c r="F307" s="391" t="s">
        <v>2020</v>
      </c>
      <c r="G307" s="390" t="s">
        <v>1775</v>
      </c>
      <c r="H307" s="391" t="s">
        <v>2021</v>
      </c>
      <c r="I307" s="406">
        <v>44631</v>
      </c>
      <c r="J307" s="563">
        <v>2280</v>
      </c>
      <c r="K307" s="563"/>
      <c r="L307" s="391"/>
    </row>
    <row r="308" spans="1:12" ht="25.5" x14ac:dyDescent="0.25">
      <c r="A308" s="389">
        <v>259</v>
      </c>
      <c r="B308" s="391" t="s">
        <v>2190</v>
      </c>
      <c r="C308" s="407" t="s">
        <v>2022</v>
      </c>
      <c r="D308" s="405" t="s">
        <v>600</v>
      </c>
      <c r="E308" s="405" t="s">
        <v>363</v>
      </c>
      <c r="F308" s="391" t="s">
        <v>2023</v>
      </c>
      <c r="G308" s="390" t="s">
        <v>1800</v>
      </c>
      <c r="H308" s="400" t="s">
        <v>2024</v>
      </c>
      <c r="I308" s="406">
        <v>44683</v>
      </c>
      <c r="J308" s="563">
        <v>1000</v>
      </c>
      <c r="K308" s="563"/>
      <c r="L308" s="391"/>
    </row>
    <row r="309" spans="1:12" ht="25.5" x14ac:dyDescent="0.25">
      <c r="A309" s="389">
        <v>260</v>
      </c>
      <c r="B309" s="391" t="s">
        <v>2190</v>
      </c>
      <c r="C309" s="408" t="s">
        <v>2025</v>
      </c>
      <c r="D309" s="405" t="s">
        <v>600</v>
      </c>
      <c r="E309" s="405" t="s">
        <v>363</v>
      </c>
      <c r="F309" s="391" t="s">
        <v>2026</v>
      </c>
      <c r="G309" s="390" t="s">
        <v>1800</v>
      </c>
      <c r="H309" s="391" t="s">
        <v>2027</v>
      </c>
      <c r="I309" s="406">
        <v>44734</v>
      </c>
      <c r="J309" s="563">
        <v>3100</v>
      </c>
      <c r="K309" s="563"/>
      <c r="L309" s="391"/>
    </row>
    <row r="310" spans="1:12" ht="25.5" x14ac:dyDescent="0.25">
      <c r="A310" s="389">
        <v>261</v>
      </c>
      <c r="B310" s="391" t="s">
        <v>2190</v>
      </c>
      <c r="C310" s="407" t="s">
        <v>2022</v>
      </c>
      <c r="D310" s="405" t="s">
        <v>600</v>
      </c>
      <c r="E310" s="405" t="s">
        <v>363</v>
      </c>
      <c r="F310" s="391" t="s">
        <v>2028</v>
      </c>
      <c r="G310" s="390" t="s">
        <v>1800</v>
      </c>
      <c r="H310" s="400" t="s">
        <v>2024</v>
      </c>
      <c r="I310" s="406">
        <v>44734</v>
      </c>
      <c r="J310" s="563">
        <v>2000</v>
      </c>
      <c r="K310" s="563"/>
      <c r="L310" s="391"/>
    </row>
    <row r="311" spans="1:12" ht="25.5" x14ac:dyDescent="0.25">
      <c r="A311" s="389">
        <v>262</v>
      </c>
      <c r="B311" s="391" t="s">
        <v>2190</v>
      </c>
      <c r="C311" s="409" t="s">
        <v>2022</v>
      </c>
      <c r="D311" s="405" t="s">
        <v>600</v>
      </c>
      <c r="E311" s="405" t="s">
        <v>363</v>
      </c>
      <c r="F311" s="391" t="s">
        <v>2029</v>
      </c>
      <c r="G311" s="390" t="s">
        <v>1800</v>
      </c>
      <c r="H311" s="400" t="s">
        <v>2024</v>
      </c>
      <c r="I311" s="406">
        <v>44784</v>
      </c>
      <c r="J311" s="563">
        <v>800</v>
      </c>
      <c r="K311" s="563"/>
      <c r="L311" s="391"/>
    </row>
    <row r="312" spans="1:12" ht="25.5" x14ac:dyDescent="0.25">
      <c r="A312" s="389">
        <v>263</v>
      </c>
      <c r="B312" s="391" t="s">
        <v>2190</v>
      </c>
      <c r="C312" s="409" t="s">
        <v>2030</v>
      </c>
      <c r="D312" s="405" t="s">
        <v>600</v>
      </c>
      <c r="E312" s="405" t="s">
        <v>363</v>
      </c>
      <c r="F312" s="391" t="s">
        <v>2031</v>
      </c>
      <c r="G312" s="390" t="s">
        <v>1800</v>
      </c>
      <c r="H312" s="400" t="s">
        <v>2024</v>
      </c>
      <c r="I312" s="406">
        <v>44784</v>
      </c>
      <c r="J312" s="563">
        <v>3000</v>
      </c>
      <c r="K312" s="563"/>
      <c r="L312" s="391"/>
    </row>
    <row r="313" spans="1:12" ht="63.75" x14ac:dyDescent="0.25">
      <c r="A313" s="389">
        <v>264</v>
      </c>
      <c r="B313" s="391" t="s">
        <v>2190</v>
      </c>
      <c r="C313" s="409" t="s">
        <v>2032</v>
      </c>
      <c r="D313" s="405" t="s">
        <v>600</v>
      </c>
      <c r="E313" s="405" t="s">
        <v>363</v>
      </c>
      <c r="F313" s="391" t="s">
        <v>2033</v>
      </c>
      <c r="G313" s="390" t="s">
        <v>1800</v>
      </c>
      <c r="H313" s="391" t="s">
        <v>2034</v>
      </c>
      <c r="I313" s="406">
        <v>44810</v>
      </c>
      <c r="J313" s="563">
        <v>2500</v>
      </c>
      <c r="K313" s="563"/>
      <c r="L313" s="391"/>
    </row>
    <row r="314" spans="1:12" ht="165.75" x14ac:dyDescent="0.25">
      <c r="A314" s="389">
        <v>265</v>
      </c>
      <c r="B314" s="391" t="s">
        <v>2190</v>
      </c>
      <c r="C314" s="410" t="s">
        <v>2035</v>
      </c>
      <c r="D314" s="405" t="s">
        <v>600</v>
      </c>
      <c r="E314" s="405" t="s">
        <v>363</v>
      </c>
      <c r="F314" s="401" t="s">
        <v>2036</v>
      </c>
      <c r="G314" s="391" t="s">
        <v>2037</v>
      </c>
      <c r="H314" s="390" t="s">
        <v>2038</v>
      </c>
      <c r="I314" s="406">
        <v>44853</v>
      </c>
      <c r="J314" s="563">
        <v>58800</v>
      </c>
      <c r="K314" s="563"/>
      <c r="L314" s="391"/>
    </row>
    <row r="315" spans="1:12" ht="63.75" hidden="1" x14ac:dyDescent="0.25">
      <c r="A315" s="389">
        <v>266</v>
      </c>
      <c r="B315" s="391" t="s">
        <v>2190</v>
      </c>
      <c r="C315" s="391" t="s">
        <v>1513</v>
      </c>
      <c r="D315" s="405" t="s">
        <v>362</v>
      </c>
      <c r="E315" s="405" t="s">
        <v>363</v>
      </c>
      <c r="F315" s="390" t="s">
        <v>2039</v>
      </c>
      <c r="G315" s="390" t="s">
        <v>2040</v>
      </c>
      <c r="H315" s="391" t="s">
        <v>2041</v>
      </c>
      <c r="I315" s="391" t="s">
        <v>2042</v>
      </c>
      <c r="J315" s="561">
        <v>261788.53</v>
      </c>
      <c r="K315" s="563"/>
      <c r="L315" s="390" t="s">
        <v>2043</v>
      </c>
    </row>
    <row r="316" spans="1:12" ht="76.5" hidden="1" x14ac:dyDescent="0.25">
      <c r="A316" s="389">
        <v>267</v>
      </c>
      <c r="B316" s="391" t="s">
        <v>2190</v>
      </c>
      <c r="C316" s="391" t="s">
        <v>1513</v>
      </c>
      <c r="D316" s="405" t="s">
        <v>362</v>
      </c>
      <c r="E316" s="405" t="s">
        <v>363</v>
      </c>
      <c r="F316" s="390" t="s">
        <v>2044</v>
      </c>
      <c r="G316" s="390" t="s">
        <v>2040</v>
      </c>
      <c r="H316" s="391" t="s">
        <v>2045</v>
      </c>
      <c r="I316" s="391" t="s">
        <v>2046</v>
      </c>
      <c r="J316" s="561">
        <v>484625.95</v>
      </c>
      <c r="K316" s="563"/>
      <c r="L316" s="390" t="s">
        <v>2043</v>
      </c>
    </row>
    <row r="317" spans="1:12" ht="38.25" hidden="1" x14ac:dyDescent="0.25">
      <c r="A317" s="389">
        <v>268</v>
      </c>
      <c r="B317" s="391" t="s">
        <v>2190</v>
      </c>
      <c r="C317" s="391" t="s">
        <v>2047</v>
      </c>
      <c r="D317" s="405" t="s">
        <v>362</v>
      </c>
      <c r="E317" s="405" t="s">
        <v>363</v>
      </c>
      <c r="F317" s="403" t="s">
        <v>2048</v>
      </c>
      <c r="G317" s="390" t="s">
        <v>2040</v>
      </c>
      <c r="H317" s="404" t="s">
        <v>2049</v>
      </c>
      <c r="I317" s="390" t="s">
        <v>2050</v>
      </c>
      <c r="J317" s="600">
        <v>5924.98</v>
      </c>
      <c r="K317" s="563"/>
      <c r="L317" s="390"/>
    </row>
    <row r="318" spans="1:12" ht="38.25" hidden="1" x14ac:dyDescent="0.25">
      <c r="A318" s="389">
        <v>269</v>
      </c>
      <c r="B318" s="391" t="s">
        <v>2190</v>
      </c>
      <c r="C318" s="391" t="s">
        <v>1513</v>
      </c>
      <c r="D318" s="405" t="s">
        <v>362</v>
      </c>
      <c r="E318" s="405" t="s">
        <v>363</v>
      </c>
      <c r="F318" s="403" t="s">
        <v>2051</v>
      </c>
      <c r="G318" s="390" t="s">
        <v>2052</v>
      </c>
      <c r="H318" s="404" t="s">
        <v>2053</v>
      </c>
      <c r="I318" s="390" t="s">
        <v>2054</v>
      </c>
      <c r="J318" s="600">
        <v>60923.71</v>
      </c>
      <c r="K318" s="563"/>
      <c r="L318" s="390"/>
    </row>
    <row r="319" spans="1:12" ht="25.5" hidden="1" x14ac:dyDescent="0.25">
      <c r="A319" s="389">
        <v>270</v>
      </c>
      <c r="B319" s="391" t="s">
        <v>2190</v>
      </c>
      <c r="C319" s="391" t="s">
        <v>2055</v>
      </c>
      <c r="D319" s="405" t="s">
        <v>362</v>
      </c>
      <c r="E319" s="405" t="s">
        <v>363</v>
      </c>
      <c r="F319" s="403" t="s">
        <v>2056</v>
      </c>
      <c r="G319" s="390" t="s">
        <v>2057</v>
      </c>
      <c r="H319" s="404" t="s">
        <v>2058</v>
      </c>
      <c r="I319" s="390" t="s">
        <v>2059</v>
      </c>
      <c r="J319" s="600">
        <v>46349.04</v>
      </c>
      <c r="K319" s="563"/>
      <c r="L319" s="390" t="s">
        <v>2060</v>
      </c>
    </row>
    <row r="320" spans="1:12" ht="38.25" hidden="1" x14ac:dyDescent="0.25">
      <c r="A320" s="389">
        <v>271</v>
      </c>
      <c r="B320" s="391" t="s">
        <v>2190</v>
      </c>
      <c r="C320" s="391" t="s">
        <v>1513</v>
      </c>
      <c r="D320" s="405" t="s">
        <v>362</v>
      </c>
      <c r="E320" s="405" t="s">
        <v>363</v>
      </c>
      <c r="F320" s="403" t="s">
        <v>2061</v>
      </c>
      <c r="G320" s="390" t="s">
        <v>2057</v>
      </c>
      <c r="H320" s="404" t="s">
        <v>2062</v>
      </c>
      <c r="I320" s="390" t="s">
        <v>2063</v>
      </c>
      <c r="J320" s="600">
        <v>365687.88</v>
      </c>
      <c r="K320" s="563"/>
      <c r="L320" s="390" t="s">
        <v>2064</v>
      </c>
    </row>
    <row r="321" spans="1:12" ht="38.25" hidden="1" x14ac:dyDescent="0.25">
      <c r="A321" s="389">
        <v>272</v>
      </c>
      <c r="B321" s="391" t="s">
        <v>2190</v>
      </c>
      <c r="C321" s="391" t="s">
        <v>1513</v>
      </c>
      <c r="D321" s="405" t="s">
        <v>362</v>
      </c>
      <c r="E321" s="405" t="s">
        <v>363</v>
      </c>
      <c r="F321" s="403" t="s">
        <v>2065</v>
      </c>
      <c r="G321" s="390" t="s">
        <v>1800</v>
      </c>
      <c r="H321" s="404" t="s">
        <v>2066</v>
      </c>
      <c r="I321" s="390" t="s">
        <v>2067</v>
      </c>
      <c r="J321" s="600">
        <v>192876.64</v>
      </c>
      <c r="K321" s="563"/>
      <c r="L321" s="390" t="s">
        <v>2060</v>
      </c>
    </row>
    <row r="322" spans="1:12" ht="38.25" hidden="1" x14ac:dyDescent="0.25">
      <c r="A322" s="389">
        <v>273</v>
      </c>
      <c r="B322" s="391" t="s">
        <v>2190</v>
      </c>
      <c r="C322" s="391" t="s">
        <v>2055</v>
      </c>
      <c r="D322" s="405" t="s">
        <v>362</v>
      </c>
      <c r="E322" s="405" t="s">
        <v>363</v>
      </c>
      <c r="F322" s="403" t="s">
        <v>2068</v>
      </c>
      <c r="G322" s="403" t="s">
        <v>2057</v>
      </c>
      <c r="H322" s="404" t="s">
        <v>2069</v>
      </c>
      <c r="I322" s="390" t="s">
        <v>2070</v>
      </c>
      <c r="J322" s="600">
        <v>16345.94</v>
      </c>
      <c r="K322" s="563"/>
      <c r="L322" s="390"/>
    </row>
    <row r="323" spans="1:12" ht="38.25" hidden="1" x14ac:dyDescent="0.25">
      <c r="A323" s="389">
        <v>274</v>
      </c>
      <c r="B323" s="391" t="s">
        <v>2190</v>
      </c>
      <c r="C323" s="391" t="s">
        <v>1513</v>
      </c>
      <c r="D323" s="405" t="s">
        <v>362</v>
      </c>
      <c r="E323" s="405" t="s">
        <v>363</v>
      </c>
      <c r="F323" s="390" t="s">
        <v>2071</v>
      </c>
      <c r="G323" s="390" t="s">
        <v>2052</v>
      </c>
      <c r="H323" s="390" t="s">
        <v>2072</v>
      </c>
      <c r="I323" s="390" t="s">
        <v>2050</v>
      </c>
      <c r="J323" s="561">
        <v>79856.28</v>
      </c>
      <c r="K323" s="563"/>
      <c r="L323" s="390" t="s">
        <v>2060</v>
      </c>
    </row>
    <row r="324" spans="1:12" ht="51" hidden="1" x14ac:dyDescent="0.25">
      <c r="A324" s="389">
        <v>275</v>
      </c>
      <c r="B324" s="391" t="s">
        <v>2190</v>
      </c>
      <c r="C324" s="391" t="s">
        <v>1513</v>
      </c>
      <c r="D324" s="405" t="s">
        <v>362</v>
      </c>
      <c r="E324" s="405" t="s">
        <v>363</v>
      </c>
      <c r="F324" s="390" t="s">
        <v>2073</v>
      </c>
      <c r="G324" s="390" t="s">
        <v>2074</v>
      </c>
      <c r="H324" s="390" t="s">
        <v>2075</v>
      </c>
      <c r="I324" s="411" t="s">
        <v>2076</v>
      </c>
      <c r="J324" s="561">
        <v>555220.73</v>
      </c>
      <c r="K324" s="563"/>
      <c r="L324" s="390" t="s">
        <v>2077</v>
      </c>
    </row>
    <row r="325" spans="1:12" ht="25.5" hidden="1" x14ac:dyDescent="0.25">
      <c r="A325" s="389">
        <v>276</v>
      </c>
      <c r="B325" s="391" t="s">
        <v>2190</v>
      </c>
      <c r="C325" s="391" t="s">
        <v>2078</v>
      </c>
      <c r="D325" s="405" t="s">
        <v>362</v>
      </c>
      <c r="E325" s="405" t="s">
        <v>363</v>
      </c>
      <c r="F325" s="403" t="s">
        <v>2079</v>
      </c>
      <c r="G325" s="390" t="s">
        <v>1783</v>
      </c>
      <c r="H325" s="404" t="s">
        <v>2080</v>
      </c>
      <c r="I325" s="390" t="s">
        <v>2081</v>
      </c>
      <c r="J325" s="561">
        <v>37085.949999999997</v>
      </c>
      <c r="K325" s="563"/>
      <c r="L325" s="391"/>
    </row>
    <row r="326" spans="1:12" ht="51" hidden="1" x14ac:dyDescent="0.25">
      <c r="A326" s="389">
        <v>277</v>
      </c>
      <c r="B326" s="391" t="s">
        <v>2190</v>
      </c>
      <c r="C326" s="391" t="s">
        <v>2082</v>
      </c>
      <c r="D326" s="405" t="s">
        <v>362</v>
      </c>
      <c r="E326" s="405" t="s">
        <v>363</v>
      </c>
      <c r="F326" s="403" t="s">
        <v>1518</v>
      </c>
      <c r="G326" s="390" t="s">
        <v>2040</v>
      </c>
      <c r="H326" s="404" t="s">
        <v>2083</v>
      </c>
      <c r="I326" s="390" t="s">
        <v>2084</v>
      </c>
      <c r="J326" s="561">
        <v>90869.35</v>
      </c>
      <c r="K326" s="563"/>
      <c r="L326" s="391"/>
    </row>
    <row r="327" spans="1:12" ht="51" hidden="1" x14ac:dyDescent="0.25">
      <c r="A327" s="389">
        <v>278</v>
      </c>
      <c r="B327" s="391" t="s">
        <v>2190</v>
      </c>
      <c r="C327" s="391" t="s">
        <v>1513</v>
      </c>
      <c r="D327" s="405" t="s">
        <v>362</v>
      </c>
      <c r="E327" s="405" t="s">
        <v>363</v>
      </c>
      <c r="F327" s="403" t="s">
        <v>2085</v>
      </c>
      <c r="G327" s="390" t="s">
        <v>2040</v>
      </c>
      <c r="H327" s="404" t="s">
        <v>2086</v>
      </c>
      <c r="I327" s="390" t="s">
        <v>2087</v>
      </c>
      <c r="J327" s="561">
        <v>53950</v>
      </c>
      <c r="K327" s="563"/>
      <c r="L327" s="391"/>
    </row>
    <row r="328" spans="1:12" ht="25.5" hidden="1" x14ac:dyDescent="0.25">
      <c r="A328" s="389">
        <v>279</v>
      </c>
      <c r="B328" s="391" t="s">
        <v>2190</v>
      </c>
      <c r="C328" s="391" t="s">
        <v>1513</v>
      </c>
      <c r="D328" s="405" t="s">
        <v>362</v>
      </c>
      <c r="E328" s="405" t="s">
        <v>363</v>
      </c>
      <c r="F328" s="403" t="s">
        <v>2088</v>
      </c>
      <c r="G328" s="390" t="s">
        <v>2040</v>
      </c>
      <c r="H328" s="404" t="s">
        <v>2089</v>
      </c>
      <c r="I328" s="390" t="s">
        <v>2090</v>
      </c>
      <c r="J328" s="561">
        <v>198601.46</v>
      </c>
      <c r="K328" s="561">
        <v>31987.45</v>
      </c>
      <c r="L328" s="391"/>
    </row>
    <row r="329" spans="1:12" ht="25.5" hidden="1" x14ac:dyDescent="0.25">
      <c r="A329" s="389">
        <v>280</v>
      </c>
      <c r="B329" s="391" t="s">
        <v>2190</v>
      </c>
      <c r="C329" s="391" t="s">
        <v>2091</v>
      </c>
      <c r="D329" s="405" t="s">
        <v>362</v>
      </c>
      <c r="E329" s="405" t="s">
        <v>583</v>
      </c>
      <c r="F329" s="390">
        <v>21156</v>
      </c>
      <c r="G329" s="402" t="s">
        <v>2092</v>
      </c>
      <c r="H329" s="391" t="s">
        <v>2093</v>
      </c>
      <c r="I329" s="390" t="s">
        <v>2094</v>
      </c>
      <c r="J329" s="601">
        <v>6587.46</v>
      </c>
      <c r="K329" s="563"/>
      <c r="L329" s="391"/>
    </row>
    <row r="330" spans="1:12" ht="38.25" hidden="1" x14ac:dyDescent="0.25">
      <c r="A330" s="389">
        <v>281</v>
      </c>
      <c r="B330" s="391" t="s">
        <v>2190</v>
      </c>
      <c r="C330" s="391" t="s">
        <v>2091</v>
      </c>
      <c r="D330" s="405" t="s">
        <v>362</v>
      </c>
      <c r="E330" s="405" t="s">
        <v>583</v>
      </c>
      <c r="F330" s="390">
        <v>20141</v>
      </c>
      <c r="G330" s="390" t="s">
        <v>2057</v>
      </c>
      <c r="H330" s="391" t="s">
        <v>2095</v>
      </c>
      <c r="I330" s="391" t="s">
        <v>2096</v>
      </c>
      <c r="J330" s="561">
        <v>48234.03</v>
      </c>
      <c r="K330" s="563"/>
      <c r="L330" s="391"/>
    </row>
    <row r="331" spans="1:12" ht="25.5" hidden="1" x14ac:dyDescent="0.25">
      <c r="A331" s="389">
        <v>282</v>
      </c>
      <c r="B331" s="391" t="s">
        <v>2190</v>
      </c>
      <c r="C331" s="391" t="s">
        <v>2091</v>
      </c>
      <c r="D331" s="405" t="s">
        <v>362</v>
      </c>
      <c r="E331" s="405" t="s">
        <v>583</v>
      </c>
      <c r="F331" s="390" t="s">
        <v>2097</v>
      </c>
      <c r="G331" s="390" t="s">
        <v>2040</v>
      </c>
      <c r="H331" s="391" t="s">
        <v>2098</v>
      </c>
      <c r="I331" s="391" t="s">
        <v>2099</v>
      </c>
      <c r="J331" s="571">
        <v>26655.51</v>
      </c>
      <c r="K331" s="563"/>
      <c r="L331" s="391"/>
    </row>
    <row r="332" spans="1:12" ht="25.5" hidden="1" x14ac:dyDescent="0.25">
      <c r="A332" s="389">
        <v>283</v>
      </c>
      <c r="B332" s="391" t="s">
        <v>2190</v>
      </c>
      <c r="C332" s="391" t="s">
        <v>2091</v>
      </c>
      <c r="D332" s="405" t="s">
        <v>362</v>
      </c>
      <c r="E332" s="405" t="s">
        <v>583</v>
      </c>
      <c r="F332" s="390">
        <v>21156</v>
      </c>
      <c r="G332" s="390" t="s">
        <v>2092</v>
      </c>
      <c r="H332" s="390" t="s">
        <v>2100</v>
      </c>
      <c r="I332" s="390" t="s">
        <v>2094</v>
      </c>
      <c r="J332" s="561">
        <v>3666.68</v>
      </c>
      <c r="K332" s="563"/>
      <c r="L332" s="391"/>
    </row>
    <row r="333" spans="1:12" ht="25.5" hidden="1" x14ac:dyDescent="0.25">
      <c r="A333" s="389">
        <v>284</v>
      </c>
      <c r="B333" s="391" t="s">
        <v>2190</v>
      </c>
      <c r="C333" s="391" t="s">
        <v>2101</v>
      </c>
      <c r="D333" s="405" t="s">
        <v>362</v>
      </c>
      <c r="E333" s="405" t="s">
        <v>583</v>
      </c>
      <c r="F333" s="390" t="s">
        <v>2102</v>
      </c>
      <c r="G333" s="390" t="s">
        <v>1742</v>
      </c>
      <c r="H333" s="390" t="s">
        <v>2188</v>
      </c>
      <c r="I333" s="390" t="s">
        <v>2103</v>
      </c>
      <c r="J333" s="561">
        <v>0</v>
      </c>
      <c r="K333" s="561">
        <v>0</v>
      </c>
      <c r="L333" s="391" t="s">
        <v>2104</v>
      </c>
    </row>
    <row r="334" spans="1:12" ht="25.5" hidden="1" x14ac:dyDescent="0.25">
      <c r="A334" s="389">
        <v>285</v>
      </c>
      <c r="B334" s="391" t="s">
        <v>2190</v>
      </c>
      <c r="C334" s="391" t="s">
        <v>2105</v>
      </c>
      <c r="D334" s="405" t="s">
        <v>362</v>
      </c>
      <c r="E334" s="405" t="s">
        <v>363</v>
      </c>
      <c r="F334" s="390" t="s">
        <v>2102</v>
      </c>
      <c r="G334" s="390" t="s">
        <v>1742</v>
      </c>
      <c r="H334" s="390" t="s">
        <v>2188</v>
      </c>
      <c r="I334" s="390" t="s">
        <v>2103</v>
      </c>
      <c r="J334" s="561">
        <v>0</v>
      </c>
      <c r="K334" s="561">
        <v>0</v>
      </c>
      <c r="L334" s="391" t="s">
        <v>2104</v>
      </c>
    </row>
    <row r="335" spans="1:12" ht="25.5" hidden="1" x14ac:dyDescent="0.25">
      <c r="A335" s="389">
        <v>286</v>
      </c>
      <c r="B335" s="391" t="s">
        <v>2190</v>
      </c>
      <c r="C335" s="391" t="s">
        <v>2105</v>
      </c>
      <c r="D335" s="405" t="s">
        <v>362</v>
      </c>
      <c r="E335" s="405" t="s">
        <v>363</v>
      </c>
      <c r="F335" s="390" t="s">
        <v>2106</v>
      </c>
      <c r="G335" s="390" t="s">
        <v>2107</v>
      </c>
      <c r="H335" s="412" t="s">
        <v>2189</v>
      </c>
      <c r="I335" s="390" t="s">
        <v>2108</v>
      </c>
      <c r="J335" s="561">
        <v>19610</v>
      </c>
      <c r="K335" s="561">
        <v>0</v>
      </c>
      <c r="L335" s="391" t="s">
        <v>2109</v>
      </c>
    </row>
    <row r="336" spans="1:12" ht="25.5" hidden="1" x14ac:dyDescent="0.25">
      <c r="A336" s="389">
        <v>287</v>
      </c>
      <c r="B336" s="391" t="s">
        <v>2190</v>
      </c>
      <c r="C336" s="391" t="s">
        <v>2101</v>
      </c>
      <c r="D336" s="405" t="s">
        <v>362</v>
      </c>
      <c r="E336" s="405" t="s">
        <v>583</v>
      </c>
      <c r="F336" s="390" t="s">
        <v>2106</v>
      </c>
      <c r="G336" s="390" t="s">
        <v>2107</v>
      </c>
      <c r="H336" s="412" t="s">
        <v>2189</v>
      </c>
      <c r="I336" s="390" t="s">
        <v>2108</v>
      </c>
      <c r="J336" s="561">
        <v>0</v>
      </c>
      <c r="K336" s="561">
        <v>0</v>
      </c>
      <c r="L336" s="391" t="s">
        <v>2110</v>
      </c>
    </row>
    <row r="337" spans="1:12" ht="25.5" hidden="1" x14ac:dyDescent="0.25">
      <c r="A337" s="389">
        <v>288</v>
      </c>
      <c r="B337" s="391" t="s">
        <v>2190</v>
      </c>
      <c r="C337" s="391" t="s">
        <v>2111</v>
      </c>
      <c r="D337" s="405" t="s">
        <v>362</v>
      </c>
      <c r="E337" s="405" t="s">
        <v>583</v>
      </c>
      <c r="F337" s="390" t="s">
        <v>2112</v>
      </c>
      <c r="G337" s="390" t="s">
        <v>2037</v>
      </c>
      <c r="H337" s="390" t="s">
        <v>2113</v>
      </c>
      <c r="I337" s="390" t="s">
        <v>2114</v>
      </c>
      <c r="J337" s="561">
        <v>2528.5700000000002</v>
      </c>
      <c r="K337" s="561">
        <v>0</v>
      </c>
      <c r="L337" s="391"/>
    </row>
    <row r="338" spans="1:12" ht="25.5" hidden="1" x14ac:dyDescent="0.25">
      <c r="A338" s="389">
        <v>289</v>
      </c>
      <c r="B338" s="391" t="s">
        <v>2190</v>
      </c>
      <c r="C338" s="391" t="s">
        <v>2101</v>
      </c>
      <c r="D338" s="405" t="s">
        <v>362</v>
      </c>
      <c r="E338" s="405" t="s">
        <v>583</v>
      </c>
      <c r="F338" s="390" t="s">
        <v>2115</v>
      </c>
      <c r="G338" s="390" t="s">
        <v>1886</v>
      </c>
      <c r="H338" s="390" t="s">
        <v>2116</v>
      </c>
      <c r="I338" s="390" t="s">
        <v>2117</v>
      </c>
      <c r="J338" s="561">
        <v>0</v>
      </c>
      <c r="K338" s="561">
        <v>0</v>
      </c>
      <c r="L338" s="390" t="s">
        <v>2118</v>
      </c>
    </row>
    <row r="339" spans="1:12" ht="38.25" hidden="1" x14ac:dyDescent="0.25">
      <c r="A339" s="389">
        <v>290</v>
      </c>
      <c r="B339" s="391" t="s">
        <v>2190</v>
      </c>
      <c r="C339" s="391" t="s">
        <v>2101</v>
      </c>
      <c r="D339" s="405" t="s">
        <v>362</v>
      </c>
      <c r="E339" s="405" t="s">
        <v>583</v>
      </c>
      <c r="F339" s="390" t="s">
        <v>2119</v>
      </c>
      <c r="G339" s="390" t="s">
        <v>1720</v>
      </c>
      <c r="H339" s="390" t="s">
        <v>2120</v>
      </c>
      <c r="I339" s="390" t="s">
        <v>2121</v>
      </c>
      <c r="J339" s="561">
        <v>0</v>
      </c>
      <c r="K339" s="561">
        <v>0</v>
      </c>
      <c r="L339" s="391"/>
    </row>
    <row r="340" spans="1:12" ht="38.25" hidden="1" x14ac:dyDescent="0.25">
      <c r="A340" s="389">
        <v>291</v>
      </c>
      <c r="B340" s="391" t="s">
        <v>2190</v>
      </c>
      <c r="C340" s="391" t="s">
        <v>2101</v>
      </c>
      <c r="D340" s="405" t="s">
        <v>362</v>
      </c>
      <c r="E340" s="405" t="s">
        <v>363</v>
      </c>
      <c r="F340" s="390" t="s">
        <v>2119</v>
      </c>
      <c r="G340" s="390" t="s">
        <v>1720</v>
      </c>
      <c r="H340" s="390" t="s">
        <v>2120</v>
      </c>
      <c r="I340" s="390" t="s">
        <v>2121</v>
      </c>
      <c r="J340" s="561">
        <v>46650</v>
      </c>
      <c r="K340" s="561">
        <v>0</v>
      </c>
      <c r="L340" s="391" t="s">
        <v>2122</v>
      </c>
    </row>
    <row r="341" spans="1:12" ht="38.25" hidden="1" x14ac:dyDescent="0.25">
      <c r="A341" s="389">
        <v>292</v>
      </c>
      <c r="B341" s="391" t="s">
        <v>2190</v>
      </c>
      <c r="C341" s="391" t="s">
        <v>2123</v>
      </c>
      <c r="D341" s="405" t="s">
        <v>362</v>
      </c>
      <c r="E341" s="405" t="s">
        <v>583</v>
      </c>
      <c r="F341" s="390" t="s">
        <v>2124</v>
      </c>
      <c r="G341" s="390" t="s">
        <v>2125</v>
      </c>
      <c r="H341" s="390" t="s">
        <v>2126</v>
      </c>
      <c r="I341" s="390" t="s">
        <v>2127</v>
      </c>
      <c r="J341" s="561">
        <v>0</v>
      </c>
      <c r="K341" s="561">
        <v>0</v>
      </c>
      <c r="L341" s="391"/>
    </row>
    <row r="342" spans="1:12" ht="38.25" hidden="1" x14ac:dyDescent="0.25">
      <c r="A342" s="389">
        <v>293</v>
      </c>
      <c r="B342" s="391" t="s">
        <v>2190</v>
      </c>
      <c r="C342" s="391" t="s">
        <v>2128</v>
      </c>
      <c r="D342" s="405" t="s">
        <v>362</v>
      </c>
      <c r="E342" s="405" t="s">
        <v>583</v>
      </c>
      <c r="F342" s="390">
        <v>605149</v>
      </c>
      <c r="G342" s="390" t="s">
        <v>2125</v>
      </c>
      <c r="H342" s="390" t="s">
        <v>2129</v>
      </c>
      <c r="I342" s="390" t="s">
        <v>2130</v>
      </c>
      <c r="J342" s="561">
        <v>0</v>
      </c>
      <c r="K342" s="561">
        <v>0</v>
      </c>
      <c r="L342" s="391" t="s">
        <v>2131</v>
      </c>
    </row>
    <row r="343" spans="1:12" ht="51" hidden="1" x14ac:dyDescent="0.25">
      <c r="A343" s="389">
        <v>294</v>
      </c>
      <c r="B343" s="391" t="s">
        <v>2190</v>
      </c>
      <c r="C343" s="391" t="s">
        <v>2101</v>
      </c>
      <c r="D343" s="405" t="s">
        <v>362</v>
      </c>
      <c r="E343" s="405" t="s">
        <v>583</v>
      </c>
      <c r="F343" s="390" t="s">
        <v>2132</v>
      </c>
      <c r="G343" s="390" t="s">
        <v>2107</v>
      </c>
      <c r="H343" s="390" t="s">
        <v>2133</v>
      </c>
      <c r="I343" s="390" t="s">
        <v>2134</v>
      </c>
      <c r="J343" s="561">
        <v>0</v>
      </c>
      <c r="K343" s="561">
        <v>0</v>
      </c>
      <c r="L343" s="391"/>
    </row>
    <row r="344" spans="1:12" ht="51" hidden="1" x14ac:dyDescent="0.25">
      <c r="A344" s="389">
        <v>295</v>
      </c>
      <c r="B344" s="391" t="s">
        <v>2190</v>
      </c>
      <c r="C344" s="391" t="s">
        <v>2101</v>
      </c>
      <c r="D344" s="405" t="s">
        <v>362</v>
      </c>
      <c r="E344" s="405" t="s">
        <v>363</v>
      </c>
      <c r="F344" s="390" t="s">
        <v>2132</v>
      </c>
      <c r="G344" s="390" t="s">
        <v>2107</v>
      </c>
      <c r="H344" s="390" t="s">
        <v>2133</v>
      </c>
      <c r="I344" s="390" t="s">
        <v>2134</v>
      </c>
      <c r="J344" s="561">
        <v>51500</v>
      </c>
      <c r="K344" s="561">
        <v>0</v>
      </c>
      <c r="L344" s="391" t="s">
        <v>2122</v>
      </c>
    </row>
    <row r="345" spans="1:12" ht="25.5" hidden="1" x14ac:dyDescent="0.25">
      <c r="A345" s="389">
        <v>296</v>
      </c>
      <c r="B345" s="391" t="s">
        <v>2190</v>
      </c>
      <c r="C345" s="391" t="s">
        <v>2135</v>
      </c>
      <c r="D345" s="405" t="s">
        <v>362</v>
      </c>
      <c r="E345" s="405" t="s">
        <v>583</v>
      </c>
      <c r="F345" s="390" t="s">
        <v>2136</v>
      </c>
      <c r="G345" s="390" t="s">
        <v>2137</v>
      </c>
      <c r="H345" s="390" t="s">
        <v>2138</v>
      </c>
      <c r="I345" s="390" t="s">
        <v>2139</v>
      </c>
      <c r="J345" s="561">
        <v>60019.97</v>
      </c>
      <c r="K345" s="561"/>
      <c r="L345" s="391" t="s">
        <v>2140</v>
      </c>
    </row>
    <row r="346" spans="1:12" ht="25.5" hidden="1" x14ac:dyDescent="0.25">
      <c r="A346" s="389">
        <v>297</v>
      </c>
      <c r="B346" s="391" t="s">
        <v>2190</v>
      </c>
      <c r="C346" s="391" t="s">
        <v>2141</v>
      </c>
      <c r="D346" s="405" t="s">
        <v>362</v>
      </c>
      <c r="E346" s="405" t="s">
        <v>583</v>
      </c>
      <c r="F346" s="390" t="s">
        <v>2142</v>
      </c>
      <c r="G346" s="390" t="s">
        <v>1726</v>
      </c>
      <c r="H346" s="390" t="s">
        <v>2143</v>
      </c>
      <c r="I346" s="390" t="s">
        <v>2144</v>
      </c>
      <c r="J346" s="561">
        <v>43394.43</v>
      </c>
      <c r="K346" s="561">
        <v>0</v>
      </c>
      <c r="L346" s="391"/>
    </row>
    <row r="347" spans="1:12" ht="25.5" hidden="1" x14ac:dyDescent="0.25">
      <c r="A347" s="389">
        <v>298</v>
      </c>
      <c r="B347" s="391" t="s">
        <v>2190</v>
      </c>
      <c r="C347" s="391" t="s">
        <v>2105</v>
      </c>
      <c r="D347" s="405" t="s">
        <v>362</v>
      </c>
      <c r="E347" s="405" t="s">
        <v>363</v>
      </c>
      <c r="F347" s="390" t="s">
        <v>2142</v>
      </c>
      <c r="G347" s="390" t="s">
        <v>1726</v>
      </c>
      <c r="H347" s="390" t="s">
        <v>2143</v>
      </c>
      <c r="I347" s="390" t="s">
        <v>2144</v>
      </c>
      <c r="J347" s="561">
        <v>88292</v>
      </c>
      <c r="K347" s="561">
        <v>0</v>
      </c>
      <c r="L347" s="391" t="s">
        <v>2122</v>
      </c>
    </row>
    <row r="348" spans="1:12" ht="38.25" hidden="1" x14ac:dyDescent="0.25">
      <c r="A348" s="389">
        <v>299</v>
      </c>
      <c r="B348" s="391" t="s">
        <v>2190</v>
      </c>
      <c r="C348" s="391" t="s">
        <v>2141</v>
      </c>
      <c r="D348" s="405" t="s">
        <v>362</v>
      </c>
      <c r="E348" s="405" t="s">
        <v>583</v>
      </c>
      <c r="F348" s="390" t="s">
        <v>2142</v>
      </c>
      <c r="G348" s="390" t="s">
        <v>1775</v>
      </c>
      <c r="H348" s="390" t="s">
        <v>2145</v>
      </c>
      <c r="I348" s="390" t="s">
        <v>2146</v>
      </c>
      <c r="J348" s="561">
        <v>36497</v>
      </c>
      <c r="K348" s="561">
        <v>0</v>
      </c>
      <c r="L348" s="391"/>
    </row>
    <row r="349" spans="1:12" ht="38.25" hidden="1" x14ac:dyDescent="0.25">
      <c r="A349" s="389">
        <v>300</v>
      </c>
      <c r="B349" s="391" t="s">
        <v>2190</v>
      </c>
      <c r="C349" s="391" t="s">
        <v>2105</v>
      </c>
      <c r="D349" s="405" t="s">
        <v>362</v>
      </c>
      <c r="E349" s="405" t="s">
        <v>363</v>
      </c>
      <c r="F349" s="390" t="s">
        <v>2142</v>
      </c>
      <c r="G349" s="390" t="s">
        <v>1775</v>
      </c>
      <c r="H349" s="390" t="s">
        <v>2145</v>
      </c>
      <c r="I349" s="390" t="s">
        <v>2146</v>
      </c>
      <c r="J349" s="561">
        <v>74900</v>
      </c>
      <c r="K349" s="561">
        <v>0</v>
      </c>
      <c r="L349" s="391" t="s">
        <v>2122</v>
      </c>
    </row>
    <row r="350" spans="1:12" ht="38.25" hidden="1" x14ac:dyDescent="0.25">
      <c r="A350" s="389">
        <v>301</v>
      </c>
      <c r="B350" s="391" t="s">
        <v>2190</v>
      </c>
      <c r="C350" s="391" t="s">
        <v>2141</v>
      </c>
      <c r="D350" s="405" t="s">
        <v>362</v>
      </c>
      <c r="E350" s="405" t="s">
        <v>583</v>
      </c>
      <c r="F350" s="390" t="s">
        <v>2147</v>
      </c>
      <c r="G350" s="390" t="s">
        <v>2148</v>
      </c>
      <c r="H350" s="390" t="s">
        <v>2149</v>
      </c>
      <c r="I350" s="391" t="s">
        <v>2150</v>
      </c>
      <c r="J350" s="561">
        <v>12776.54</v>
      </c>
      <c r="K350" s="561">
        <v>0</v>
      </c>
      <c r="L350" s="391"/>
    </row>
    <row r="351" spans="1:12" ht="38.25" hidden="1" x14ac:dyDescent="0.25">
      <c r="A351" s="389">
        <v>302</v>
      </c>
      <c r="B351" s="391" t="s">
        <v>2190</v>
      </c>
      <c r="C351" s="391" t="s">
        <v>2141</v>
      </c>
      <c r="D351" s="405" t="s">
        <v>362</v>
      </c>
      <c r="E351" s="405" t="s">
        <v>583</v>
      </c>
      <c r="F351" s="390" t="s">
        <v>2151</v>
      </c>
      <c r="G351" s="390" t="s">
        <v>2037</v>
      </c>
      <c r="H351" s="390" t="s">
        <v>2152</v>
      </c>
      <c r="I351" s="390" t="s">
        <v>2153</v>
      </c>
      <c r="J351" s="561">
        <v>10104.82</v>
      </c>
      <c r="K351" s="561">
        <v>0</v>
      </c>
      <c r="L351" s="391"/>
    </row>
    <row r="352" spans="1:12" ht="25.5" hidden="1" x14ac:dyDescent="0.25">
      <c r="A352" s="389">
        <v>303</v>
      </c>
      <c r="B352" s="391" t="s">
        <v>2190</v>
      </c>
      <c r="C352" s="391" t="s">
        <v>2141</v>
      </c>
      <c r="D352" s="405" t="s">
        <v>362</v>
      </c>
      <c r="E352" s="405" t="s">
        <v>583</v>
      </c>
      <c r="F352" s="390" t="s">
        <v>2154</v>
      </c>
      <c r="G352" s="390" t="s">
        <v>2148</v>
      </c>
      <c r="H352" s="390" t="s">
        <v>2155</v>
      </c>
      <c r="I352" s="390" t="s">
        <v>2150</v>
      </c>
      <c r="J352" s="561">
        <v>55565.06</v>
      </c>
      <c r="K352" s="561">
        <v>0</v>
      </c>
      <c r="L352" s="391"/>
    </row>
    <row r="353" spans="1:12" ht="25.5" hidden="1" x14ac:dyDescent="0.25">
      <c r="A353" s="389">
        <v>304</v>
      </c>
      <c r="B353" s="391" t="s">
        <v>2190</v>
      </c>
      <c r="C353" s="391" t="s">
        <v>2141</v>
      </c>
      <c r="D353" s="405" t="s">
        <v>362</v>
      </c>
      <c r="E353" s="405" t="s">
        <v>583</v>
      </c>
      <c r="F353" s="390" t="s">
        <v>2156</v>
      </c>
      <c r="G353" s="390" t="s">
        <v>2037</v>
      </c>
      <c r="H353" s="390" t="s">
        <v>2157</v>
      </c>
      <c r="I353" s="390" t="s">
        <v>2153</v>
      </c>
      <c r="J353" s="561">
        <v>67991.360000000001</v>
      </c>
      <c r="K353" s="561">
        <v>0</v>
      </c>
      <c r="L353" s="391"/>
    </row>
    <row r="354" spans="1:12" ht="25.5" hidden="1" x14ac:dyDescent="0.25">
      <c r="A354" s="389">
        <v>305</v>
      </c>
      <c r="B354" s="391" t="s">
        <v>2190</v>
      </c>
      <c r="C354" s="391" t="s">
        <v>2158</v>
      </c>
      <c r="D354" s="405" t="s">
        <v>362</v>
      </c>
      <c r="E354" s="405" t="s">
        <v>583</v>
      </c>
      <c r="F354" s="390" t="s">
        <v>2159</v>
      </c>
      <c r="G354" s="390" t="s">
        <v>1811</v>
      </c>
      <c r="H354" s="390" t="s">
        <v>2160</v>
      </c>
      <c r="I354" s="390" t="s">
        <v>2161</v>
      </c>
      <c r="J354" s="561">
        <v>8000</v>
      </c>
      <c r="K354" s="561">
        <v>0</v>
      </c>
      <c r="L354" s="391"/>
    </row>
    <row r="355" spans="1:12" ht="38.25" hidden="1" x14ac:dyDescent="0.25">
      <c r="A355" s="389">
        <v>306</v>
      </c>
      <c r="B355" s="391" t="s">
        <v>2190</v>
      </c>
      <c r="C355" s="391" t="s">
        <v>2101</v>
      </c>
      <c r="D355" s="405" t="s">
        <v>362</v>
      </c>
      <c r="E355" s="405" t="s">
        <v>583</v>
      </c>
      <c r="F355" s="390" t="s">
        <v>2162</v>
      </c>
      <c r="G355" s="390" t="s">
        <v>1886</v>
      </c>
      <c r="H355" s="390" t="s">
        <v>2163</v>
      </c>
      <c r="I355" s="390" t="s">
        <v>1472</v>
      </c>
      <c r="J355" s="561">
        <v>0</v>
      </c>
      <c r="K355" s="561">
        <v>0</v>
      </c>
      <c r="L355" s="391"/>
    </row>
    <row r="356" spans="1:12" ht="25.5" hidden="1" x14ac:dyDescent="0.25">
      <c r="A356" s="389">
        <v>307</v>
      </c>
      <c r="B356" s="391" t="s">
        <v>2190</v>
      </c>
      <c r="C356" s="391" t="s">
        <v>2101</v>
      </c>
      <c r="D356" s="405" t="s">
        <v>362</v>
      </c>
      <c r="E356" s="405" t="s">
        <v>583</v>
      </c>
      <c r="F356" s="390" t="s">
        <v>2164</v>
      </c>
      <c r="G356" s="390" t="s">
        <v>1714</v>
      </c>
      <c r="H356" s="390" t="s">
        <v>2165</v>
      </c>
      <c r="I356" s="391" t="s">
        <v>2166</v>
      </c>
      <c r="J356" s="561">
        <v>0</v>
      </c>
      <c r="K356" s="561">
        <v>0</v>
      </c>
      <c r="L356" s="391"/>
    </row>
    <row r="357" spans="1:12" ht="51" hidden="1" x14ac:dyDescent="0.25">
      <c r="A357" s="389">
        <v>308</v>
      </c>
      <c r="B357" s="391" t="s">
        <v>2190</v>
      </c>
      <c r="C357" s="390" t="s">
        <v>2101</v>
      </c>
      <c r="D357" s="405" t="s">
        <v>362</v>
      </c>
      <c r="E357" s="405" t="s">
        <v>583</v>
      </c>
      <c r="F357" s="390" t="s">
        <v>2167</v>
      </c>
      <c r="G357" s="390" t="s">
        <v>1720</v>
      </c>
      <c r="H357" s="390" t="s">
        <v>2168</v>
      </c>
      <c r="I357" s="390" t="s">
        <v>2169</v>
      </c>
      <c r="J357" s="561">
        <v>33545.31</v>
      </c>
      <c r="K357" s="561">
        <v>0</v>
      </c>
      <c r="L357" s="390"/>
    </row>
    <row r="358" spans="1:12" ht="51" hidden="1" x14ac:dyDescent="0.25">
      <c r="A358" s="389">
        <v>309</v>
      </c>
      <c r="B358" s="391" t="s">
        <v>2190</v>
      </c>
      <c r="C358" s="391" t="s">
        <v>2105</v>
      </c>
      <c r="D358" s="405" t="s">
        <v>362</v>
      </c>
      <c r="E358" s="405" t="s">
        <v>363</v>
      </c>
      <c r="F358" s="390" t="s">
        <v>2167</v>
      </c>
      <c r="G358" s="390" t="s">
        <v>1720</v>
      </c>
      <c r="H358" s="390" t="s">
        <v>2168</v>
      </c>
      <c r="I358" s="390" t="s">
        <v>2169</v>
      </c>
      <c r="J358" s="561">
        <v>78073.75</v>
      </c>
      <c r="K358" s="561">
        <v>0</v>
      </c>
      <c r="L358" s="391" t="s">
        <v>2122</v>
      </c>
    </row>
    <row r="359" spans="1:12" ht="25.5" hidden="1" x14ac:dyDescent="0.25">
      <c r="A359" s="389">
        <v>310</v>
      </c>
      <c r="B359" s="391" t="s">
        <v>2190</v>
      </c>
      <c r="C359" s="390" t="s">
        <v>2101</v>
      </c>
      <c r="D359" s="405" t="s">
        <v>362</v>
      </c>
      <c r="E359" s="405" t="s">
        <v>583</v>
      </c>
      <c r="F359" s="390" t="s">
        <v>2170</v>
      </c>
      <c r="G359" s="390" t="s">
        <v>1811</v>
      </c>
      <c r="H359" s="390" t="s">
        <v>2171</v>
      </c>
      <c r="I359" s="390" t="s">
        <v>2172</v>
      </c>
      <c r="J359" s="571">
        <v>0</v>
      </c>
      <c r="K359" s="602"/>
      <c r="L359" s="390"/>
    </row>
    <row r="360" spans="1:12" ht="25.5" hidden="1" x14ac:dyDescent="0.25">
      <c r="A360" s="389">
        <v>311</v>
      </c>
      <c r="B360" s="391" t="s">
        <v>2190</v>
      </c>
      <c r="C360" s="390" t="s">
        <v>2173</v>
      </c>
      <c r="D360" s="405" t="s">
        <v>362</v>
      </c>
      <c r="E360" s="405" t="s">
        <v>583</v>
      </c>
      <c r="F360" s="390">
        <v>101060008</v>
      </c>
      <c r="G360" s="390" t="s">
        <v>2174</v>
      </c>
      <c r="H360" s="390" t="s">
        <v>2175</v>
      </c>
      <c r="I360" s="390" t="s">
        <v>2176</v>
      </c>
      <c r="J360" s="571">
        <v>11498.44</v>
      </c>
      <c r="K360" s="602"/>
      <c r="L360" s="390"/>
    </row>
    <row r="361" spans="1:12" ht="25.5" hidden="1" x14ac:dyDescent="0.25">
      <c r="A361" s="389">
        <v>312</v>
      </c>
      <c r="B361" s="391" t="s">
        <v>2190</v>
      </c>
      <c r="C361" s="390" t="s">
        <v>2173</v>
      </c>
      <c r="D361" s="405" t="s">
        <v>362</v>
      </c>
      <c r="E361" s="405" t="s">
        <v>583</v>
      </c>
      <c r="F361" s="390">
        <v>101061241</v>
      </c>
      <c r="G361" s="390" t="s">
        <v>1760</v>
      </c>
      <c r="H361" s="390" t="s">
        <v>2177</v>
      </c>
      <c r="I361" s="390" t="s">
        <v>2176</v>
      </c>
      <c r="J361" s="571">
        <v>13406.25</v>
      </c>
      <c r="K361" s="602"/>
      <c r="L361" s="390"/>
    </row>
    <row r="362" spans="1:12" ht="63.75" hidden="1" x14ac:dyDescent="0.25">
      <c r="A362" s="389">
        <v>313</v>
      </c>
      <c r="B362" s="391" t="s">
        <v>2190</v>
      </c>
      <c r="C362" s="390" t="s">
        <v>2173</v>
      </c>
      <c r="D362" s="405" t="s">
        <v>362</v>
      </c>
      <c r="E362" s="405" t="s">
        <v>583</v>
      </c>
      <c r="F362" s="390">
        <v>101061201</v>
      </c>
      <c r="G362" s="390" t="s">
        <v>2037</v>
      </c>
      <c r="H362" s="390" t="s">
        <v>2178</v>
      </c>
      <c r="I362" s="390" t="s">
        <v>2179</v>
      </c>
      <c r="J362" s="571">
        <v>79000</v>
      </c>
      <c r="K362" s="602"/>
      <c r="L362" s="390" t="s">
        <v>2180</v>
      </c>
    </row>
    <row r="363" spans="1:12" ht="25.5" hidden="1" x14ac:dyDescent="0.25">
      <c r="A363" s="389">
        <v>314</v>
      </c>
      <c r="B363" s="391" t="s">
        <v>2190</v>
      </c>
      <c r="C363" s="390" t="s">
        <v>2173</v>
      </c>
      <c r="D363" s="405" t="s">
        <v>362</v>
      </c>
      <c r="E363" s="405" t="s">
        <v>583</v>
      </c>
      <c r="F363" s="390">
        <v>101059543</v>
      </c>
      <c r="G363" s="390" t="s">
        <v>2181</v>
      </c>
      <c r="H363" s="390" t="s">
        <v>2182</v>
      </c>
      <c r="I363" s="390" t="s">
        <v>2183</v>
      </c>
      <c r="J363" s="571">
        <v>0</v>
      </c>
      <c r="K363" s="602"/>
      <c r="L363" s="390"/>
    </row>
    <row r="364" spans="1:12" ht="38.25" hidden="1" x14ac:dyDescent="0.25">
      <c r="A364" s="389">
        <v>315</v>
      </c>
      <c r="B364" s="391" t="s">
        <v>2190</v>
      </c>
      <c r="C364" s="390" t="s">
        <v>2173</v>
      </c>
      <c r="D364" s="405" t="s">
        <v>362</v>
      </c>
      <c r="E364" s="405" t="s">
        <v>583</v>
      </c>
      <c r="F364" s="390">
        <v>101061677</v>
      </c>
      <c r="G364" s="390" t="s">
        <v>2184</v>
      </c>
      <c r="H364" s="390" t="s">
        <v>2185</v>
      </c>
      <c r="I364" s="390" t="s">
        <v>2179</v>
      </c>
      <c r="J364" s="571">
        <v>22481.25</v>
      </c>
      <c r="K364" s="602"/>
      <c r="L364" s="390"/>
    </row>
    <row r="365" spans="1:12" ht="51" hidden="1" x14ac:dyDescent="0.25">
      <c r="A365" s="389">
        <v>316</v>
      </c>
      <c r="B365" s="391" t="s">
        <v>2190</v>
      </c>
      <c r="C365" s="390" t="s">
        <v>2173</v>
      </c>
      <c r="D365" s="405" t="s">
        <v>362</v>
      </c>
      <c r="E365" s="405" t="s">
        <v>583</v>
      </c>
      <c r="F365" s="390">
        <v>101060090</v>
      </c>
      <c r="G365" s="390" t="s">
        <v>2037</v>
      </c>
      <c r="H365" s="390" t="s">
        <v>2186</v>
      </c>
      <c r="I365" s="390" t="s">
        <v>2187</v>
      </c>
      <c r="J365" s="571">
        <v>5185</v>
      </c>
      <c r="K365" s="602"/>
      <c r="L365" s="390"/>
    </row>
    <row r="366" spans="1:12" ht="25.5" hidden="1" x14ac:dyDescent="0.25">
      <c r="A366" s="442">
        <v>317</v>
      </c>
      <c r="B366" s="433" t="s">
        <v>2464</v>
      </c>
      <c r="C366" s="433" t="s">
        <v>2639</v>
      </c>
      <c r="D366" s="438" t="s">
        <v>362</v>
      </c>
      <c r="E366" s="438" t="s">
        <v>363</v>
      </c>
      <c r="F366" s="434" t="s">
        <v>2640</v>
      </c>
      <c r="G366" s="434" t="s">
        <v>2641</v>
      </c>
      <c r="H366" s="434" t="s">
        <v>2642</v>
      </c>
      <c r="I366" s="433" t="s">
        <v>2643</v>
      </c>
      <c r="J366" s="572">
        <v>16406</v>
      </c>
      <c r="K366" s="573"/>
      <c r="L366" s="433"/>
    </row>
    <row r="367" spans="1:12" ht="25.5" hidden="1" x14ac:dyDescent="0.25">
      <c r="A367" s="442">
        <v>318</v>
      </c>
      <c r="B367" s="433" t="s">
        <v>2464</v>
      </c>
      <c r="C367" s="433" t="s">
        <v>2639</v>
      </c>
      <c r="D367" s="438" t="s">
        <v>362</v>
      </c>
      <c r="E367" s="438" t="s">
        <v>363</v>
      </c>
      <c r="F367" s="434" t="s">
        <v>2644</v>
      </c>
      <c r="G367" s="434" t="s">
        <v>2645</v>
      </c>
      <c r="H367" s="434" t="s">
        <v>2646</v>
      </c>
      <c r="I367" s="433" t="s">
        <v>2647</v>
      </c>
      <c r="J367" s="572">
        <v>14686</v>
      </c>
      <c r="K367" s="572"/>
      <c r="L367" s="434"/>
    </row>
    <row r="368" spans="1:12" ht="25.5" hidden="1" x14ac:dyDescent="0.25">
      <c r="A368" s="442">
        <v>319</v>
      </c>
      <c r="B368" s="433" t="s">
        <v>2464</v>
      </c>
      <c r="C368" s="433" t="s">
        <v>2639</v>
      </c>
      <c r="D368" s="438" t="s">
        <v>362</v>
      </c>
      <c r="E368" s="438" t="s">
        <v>363</v>
      </c>
      <c r="F368" s="434" t="s">
        <v>2648</v>
      </c>
      <c r="G368" s="434" t="s">
        <v>2649</v>
      </c>
      <c r="H368" s="434" t="s">
        <v>2650</v>
      </c>
      <c r="I368" s="433" t="s">
        <v>2647</v>
      </c>
      <c r="J368" s="572">
        <v>9828</v>
      </c>
      <c r="K368" s="572"/>
      <c r="L368" s="434"/>
    </row>
    <row r="369" spans="1:12" ht="38.25" hidden="1" x14ac:dyDescent="0.25">
      <c r="A369" s="442">
        <v>320</v>
      </c>
      <c r="B369" s="433" t="s">
        <v>2464</v>
      </c>
      <c r="C369" s="433" t="s">
        <v>2639</v>
      </c>
      <c r="D369" s="438" t="s">
        <v>362</v>
      </c>
      <c r="E369" s="438" t="s">
        <v>363</v>
      </c>
      <c r="F369" s="434" t="s">
        <v>2651</v>
      </c>
      <c r="G369" s="434" t="s">
        <v>2652</v>
      </c>
      <c r="H369" s="434" t="s">
        <v>2653</v>
      </c>
      <c r="I369" s="433" t="s">
        <v>2654</v>
      </c>
      <c r="J369" s="572">
        <v>25000</v>
      </c>
      <c r="K369" s="572"/>
      <c r="L369" s="434"/>
    </row>
    <row r="370" spans="1:12" ht="25.5" hidden="1" x14ac:dyDescent="0.25">
      <c r="A370" s="442">
        <v>321</v>
      </c>
      <c r="B370" s="433" t="s">
        <v>2464</v>
      </c>
      <c r="C370" s="433" t="s">
        <v>2639</v>
      </c>
      <c r="D370" s="438" t="s">
        <v>362</v>
      </c>
      <c r="E370" s="438" t="s">
        <v>363</v>
      </c>
      <c r="F370" s="434" t="s">
        <v>2655</v>
      </c>
      <c r="G370" s="434" t="s">
        <v>2656</v>
      </c>
      <c r="H370" s="434" t="s">
        <v>2657</v>
      </c>
      <c r="I370" s="433" t="s">
        <v>1805</v>
      </c>
      <c r="J370" s="572">
        <v>25000</v>
      </c>
      <c r="K370" s="572"/>
      <c r="L370" s="434"/>
    </row>
    <row r="371" spans="1:12" ht="51" hidden="1" x14ac:dyDescent="0.25">
      <c r="A371" s="442">
        <v>322</v>
      </c>
      <c r="B371" s="433" t="s">
        <v>2464</v>
      </c>
      <c r="C371" s="433" t="s">
        <v>2639</v>
      </c>
      <c r="D371" s="438" t="s">
        <v>362</v>
      </c>
      <c r="E371" s="438" t="s">
        <v>363</v>
      </c>
      <c r="F371" s="434" t="s">
        <v>2658</v>
      </c>
      <c r="G371" s="434" t="s">
        <v>2659</v>
      </c>
      <c r="H371" s="434" t="s">
        <v>2660</v>
      </c>
      <c r="I371" s="433" t="s">
        <v>2661</v>
      </c>
      <c r="J371" s="572">
        <v>7552</v>
      </c>
      <c r="K371" s="572"/>
      <c r="L371" s="434"/>
    </row>
    <row r="372" spans="1:12" ht="25.5" hidden="1" x14ac:dyDescent="0.25">
      <c r="A372" s="442">
        <v>323</v>
      </c>
      <c r="B372" s="433" t="s">
        <v>2464</v>
      </c>
      <c r="C372" s="433" t="s">
        <v>2639</v>
      </c>
      <c r="D372" s="438" t="s">
        <v>362</v>
      </c>
      <c r="E372" s="438" t="s">
        <v>363</v>
      </c>
      <c r="F372" s="434" t="s">
        <v>2662</v>
      </c>
      <c r="G372" s="434" t="s">
        <v>2663</v>
      </c>
      <c r="H372" s="434" t="s">
        <v>2664</v>
      </c>
      <c r="I372" s="433" t="s">
        <v>1805</v>
      </c>
      <c r="J372" s="572">
        <v>30000</v>
      </c>
      <c r="K372" s="572"/>
      <c r="L372" s="434"/>
    </row>
    <row r="373" spans="1:12" ht="25.5" hidden="1" x14ac:dyDescent="0.25">
      <c r="A373" s="442">
        <v>324</v>
      </c>
      <c r="B373" s="433" t="s">
        <v>2464</v>
      </c>
      <c r="C373" s="433" t="s">
        <v>2639</v>
      </c>
      <c r="D373" s="438" t="s">
        <v>362</v>
      </c>
      <c r="E373" s="438" t="s">
        <v>363</v>
      </c>
      <c r="F373" s="434" t="s">
        <v>2665</v>
      </c>
      <c r="G373" s="434" t="s">
        <v>2666</v>
      </c>
      <c r="H373" s="434" t="s">
        <v>2667</v>
      </c>
      <c r="I373" s="434" t="s">
        <v>1813</v>
      </c>
      <c r="J373" s="572">
        <v>32800</v>
      </c>
      <c r="K373" s="572"/>
      <c r="L373" s="434"/>
    </row>
    <row r="374" spans="1:12" ht="51" hidden="1" x14ac:dyDescent="0.25">
      <c r="A374" s="442">
        <v>325</v>
      </c>
      <c r="B374" s="433" t="s">
        <v>2464</v>
      </c>
      <c r="C374" s="433" t="s">
        <v>2639</v>
      </c>
      <c r="D374" s="438" t="s">
        <v>362</v>
      </c>
      <c r="E374" s="438" t="s">
        <v>363</v>
      </c>
      <c r="F374" s="434" t="s">
        <v>2668</v>
      </c>
      <c r="G374" s="434" t="s">
        <v>2669</v>
      </c>
      <c r="H374" s="434" t="s">
        <v>2670</v>
      </c>
      <c r="I374" s="434" t="s">
        <v>1813</v>
      </c>
      <c r="J374" s="572">
        <v>24000</v>
      </c>
      <c r="K374" s="572"/>
      <c r="L374" s="434"/>
    </row>
    <row r="375" spans="1:12" ht="25.5" hidden="1" x14ac:dyDescent="0.25">
      <c r="A375" s="442">
        <v>326</v>
      </c>
      <c r="B375" s="433" t="s">
        <v>2464</v>
      </c>
      <c r="C375" s="433" t="s">
        <v>2639</v>
      </c>
      <c r="D375" s="438" t="s">
        <v>362</v>
      </c>
      <c r="E375" s="438" t="s">
        <v>363</v>
      </c>
      <c r="F375" s="434" t="s">
        <v>2671</v>
      </c>
      <c r="G375" s="434" t="s">
        <v>2672</v>
      </c>
      <c r="H375" s="434" t="s">
        <v>2673</v>
      </c>
      <c r="I375" s="434" t="s">
        <v>1813</v>
      </c>
      <c r="J375" s="572">
        <v>47882</v>
      </c>
      <c r="K375" s="572"/>
      <c r="L375" s="434"/>
    </row>
    <row r="376" spans="1:12" ht="25.5" hidden="1" x14ac:dyDescent="0.25">
      <c r="A376" s="442">
        <v>327</v>
      </c>
      <c r="B376" s="433" t="s">
        <v>2464</v>
      </c>
      <c r="C376" s="433" t="s">
        <v>2639</v>
      </c>
      <c r="D376" s="438" t="s">
        <v>362</v>
      </c>
      <c r="E376" s="438" t="s">
        <v>363</v>
      </c>
      <c r="F376" s="434" t="s">
        <v>2674</v>
      </c>
      <c r="G376" s="434" t="s">
        <v>2675</v>
      </c>
      <c r="H376" s="434" t="s">
        <v>2676</v>
      </c>
      <c r="I376" s="434" t="s">
        <v>1813</v>
      </c>
      <c r="J376" s="572">
        <v>61725</v>
      </c>
      <c r="K376" s="572"/>
      <c r="L376" s="434"/>
    </row>
    <row r="377" spans="1:12" ht="51" hidden="1" x14ac:dyDescent="0.25">
      <c r="A377" s="442">
        <v>328</v>
      </c>
      <c r="B377" s="433" t="s">
        <v>2464</v>
      </c>
      <c r="C377" s="433" t="s">
        <v>2639</v>
      </c>
      <c r="D377" s="438" t="s">
        <v>362</v>
      </c>
      <c r="E377" s="438" t="s">
        <v>363</v>
      </c>
      <c r="F377" s="434" t="s">
        <v>2677</v>
      </c>
      <c r="G377" s="434" t="s">
        <v>2678</v>
      </c>
      <c r="H377" s="434" t="s">
        <v>2679</v>
      </c>
      <c r="I377" s="434" t="s">
        <v>1828</v>
      </c>
      <c r="J377" s="572">
        <v>65612</v>
      </c>
      <c r="K377" s="572"/>
      <c r="L377" s="434"/>
    </row>
    <row r="378" spans="1:12" ht="51" hidden="1" x14ac:dyDescent="0.25">
      <c r="A378" s="442">
        <v>329</v>
      </c>
      <c r="B378" s="433" t="s">
        <v>2464</v>
      </c>
      <c r="C378" s="433" t="s">
        <v>2639</v>
      </c>
      <c r="D378" s="438" t="s">
        <v>362</v>
      </c>
      <c r="E378" s="438" t="s">
        <v>363</v>
      </c>
      <c r="F378" s="434" t="s">
        <v>2680</v>
      </c>
      <c r="G378" s="434" t="s">
        <v>2681</v>
      </c>
      <c r="H378" s="434" t="s">
        <v>2682</v>
      </c>
      <c r="I378" s="434" t="s">
        <v>1813</v>
      </c>
      <c r="J378" s="572">
        <v>34030</v>
      </c>
      <c r="K378" s="572"/>
      <c r="L378" s="434"/>
    </row>
    <row r="379" spans="1:12" ht="25.5" hidden="1" x14ac:dyDescent="0.25">
      <c r="A379" s="442">
        <v>330</v>
      </c>
      <c r="B379" s="433" t="s">
        <v>2464</v>
      </c>
      <c r="C379" s="433" t="s">
        <v>2639</v>
      </c>
      <c r="D379" s="438" t="s">
        <v>362</v>
      </c>
      <c r="E379" s="438" t="s">
        <v>363</v>
      </c>
      <c r="F379" s="434" t="s">
        <v>2683</v>
      </c>
      <c r="G379" s="434" t="s">
        <v>2684</v>
      </c>
      <c r="H379" s="434" t="s">
        <v>2685</v>
      </c>
      <c r="I379" s="434" t="s">
        <v>1813</v>
      </c>
      <c r="J379" s="572">
        <v>11004</v>
      </c>
      <c r="K379" s="572"/>
      <c r="L379" s="434"/>
    </row>
    <row r="380" spans="1:12" ht="25.5" hidden="1" x14ac:dyDescent="0.25">
      <c r="A380" s="442">
        <v>331</v>
      </c>
      <c r="B380" s="433" t="s">
        <v>2464</v>
      </c>
      <c r="C380" s="433" t="s">
        <v>2639</v>
      </c>
      <c r="D380" s="438" t="s">
        <v>362</v>
      </c>
      <c r="E380" s="438" t="s">
        <v>363</v>
      </c>
      <c r="F380" s="434" t="s">
        <v>2686</v>
      </c>
      <c r="G380" s="434" t="s">
        <v>2687</v>
      </c>
      <c r="H380" s="434" t="s">
        <v>2688</v>
      </c>
      <c r="I380" s="434" t="s">
        <v>1813</v>
      </c>
      <c r="J380" s="572">
        <v>6650</v>
      </c>
      <c r="K380" s="572"/>
      <c r="L380" s="434"/>
    </row>
    <row r="381" spans="1:12" ht="25.5" hidden="1" x14ac:dyDescent="0.25">
      <c r="A381" s="442">
        <v>332</v>
      </c>
      <c r="B381" s="433" t="s">
        <v>2464</v>
      </c>
      <c r="C381" s="433" t="s">
        <v>2639</v>
      </c>
      <c r="D381" s="438" t="s">
        <v>362</v>
      </c>
      <c r="E381" s="438" t="s">
        <v>363</v>
      </c>
      <c r="F381" s="434" t="s">
        <v>2689</v>
      </c>
      <c r="G381" s="434" t="s">
        <v>2690</v>
      </c>
      <c r="H381" s="434" t="s">
        <v>2691</v>
      </c>
      <c r="I381" s="434" t="s">
        <v>1813</v>
      </c>
      <c r="J381" s="572">
        <v>15451</v>
      </c>
      <c r="K381" s="572"/>
      <c r="L381" s="434"/>
    </row>
    <row r="382" spans="1:12" ht="38.25" hidden="1" x14ac:dyDescent="0.25">
      <c r="A382" s="442">
        <v>333</v>
      </c>
      <c r="B382" s="433" t="s">
        <v>2464</v>
      </c>
      <c r="C382" s="433" t="s">
        <v>2639</v>
      </c>
      <c r="D382" s="438" t="s">
        <v>362</v>
      </c>
      <c r="E382" s="438" t="s">
        <v>363</v>
      </c>
      <c r="F382" s="434" t="s">
        <v>2692</v>
      </c>
      <c r="G382" s="434" t="s">
        <v>2684</v>
      </c>
      <c r="H382" s="434" t="s">
        <v>2693</v>
      </c>
      <c r="I382" s="434" t="s">
        <v>1813</v>
      </c>
      <c r="J382" s="572">
        <v>39727</v>
      </c>
      <c r="K382" s="572"/>
      <c r="L382" s="434"/>
    </row>
    <row r="383" spans="1:12" ht="25.5" hidden="1" x14ac:dyDescent="0.25">
      <c r="A383" s="442">
        <v>334</v>
      </c>
      <c r="B383" s="433" t="s">
        <v>2464</v>
      </c>
      <c r="C383" s="433" t="s">
        <v>2639</v>
      </c>
      <c r="D383" s="438" t="s">
        <v>362</v>
      </c>
      <c r="E383" s="438" t="s">
        <v>363</v>
      </c>
      <c r="F383" s="434" t="s">
        <v>2694</v>
      </c>
      <c r="G383" s="434" t="s">
        <v>2695</v>
      </c>
      <c r="H383" s="434" t="s">
        <v>2696</v>
      </c>
      <c r="I383" s="434" t="s">
        <v>2697</v>
      </c>
      <c r="J383" s="572">
        <v>12000</v>
      </c>
      <c r="K383" s="572"/>
      <c r="L383" s="434"/>
    </row>
    <row r="384" spans="1:12" ht="25.5" hidden="1" x14ac:dyDescent="0.25">
      <c r="A384" s="442">
        <v>335</v>
      </c>
      <c r="B384" s="433" t="s">
        <v>2464</v>
      </c>
      <c r="C384" s="433" t="s">
        <v>2639</v>
      </c>
      <c r="D384" s="438" t="s">
        <v>362</v>
      </c>
      <c r="E384" s="438" t="s">
        <v>363</v>
      </c>
      <c r="F384" s="434" t="s">
        <v>1479</v>
      </c>
      <c r="G384" s="434" t="s">
        <v>2698</v>
      </c>
      <c r="H384" s="434" t="s">
        <v>1480</v>
      </c>
      <c r="I384" s="434" t="s">
        <v>1828</v>
      </c>
      <c r="J384" s="572">
        <v>9375</v>
      </c>
      <c r="K384" s="572"/>
      <c r="L384" s="434"/>
    </row>
    <row r="385" spans="1:12" ht="38.25" hidden="1" x14ac:dyDescent="0.25">
      <c r="A385" s="442">
        <v>336</v>
      </c>
      <c r="B385" s="433" t="s">
        <v>2464</v>
      </c>
      <c r="C385" s="433" t="s">
        <v>2639</v>
      </c>
      <c r="D385" s="438" t="s">
        <v>362</v>
      </c>
      <c r="E385" s="438" t="s">
        <v>363</v>
      </c>
      <c r="F385" s="434" t="s">
        <v>2699</v>
      </c>
      <c r="G385" s="434" t="s">
        <v>2480</v>
      </c>
      <c r="H385" s="434" t="s">
        <v>2700</v>
      </c>
      <c r="I385" s="434" t="s">
        <v>1840</v>
      </c>
      <c r="J385" s="572">
        <v>55000</v>
      </c>
      <c r="K385" s="572"/>
      <c r="L385" s="434"/>
    </row>
    <row r="386" spans="1:12" ht="51" hidden="1" x14ac:dyDescent="0.25">
      <c r="A386" s="442">
        <v>337</v>
      </c>
      <c r="B386" s="433" t="s">
        <v>2464</v>
      </c>
      <c r="C386" s="433" t="s">
        <v>2639</v>
      </c>
      <c r="D386" s="438" t="s">
        <v>362</v>
      </c>
      <c r="E386" s="438" t="s">
        <v>363</v>
      </c>
      <c r="F386" s="434" t="s">
        <v>2701</v>
      </c>
      <c r="G386" s="434" t="s">
        <v>2702</v>
      </c>
      <c r="H386" s="434" t="s">
        <v>2703</v>
      </c>
      <c r="I386" s="434" t="s">
        <v>1813</v>
      </c>
      <c r="J386" s="572">
        <v>35000</v>
      </c>
      <c r="K386" s="572"/>
      <c r="L386" s="434"/>
    </row>
    <row r="387" spans="1:12" ht="25.5" hidden="1" x14ac:dyDescent="0.25">
      <c r="A387" s="442">
        <v>338</v>
      </c>
      <c r="B387" s="433" t="s">
        <v>2464</v>
      </c>
      <c r="C387" s="433" t="s">
        <v>2639</v>
      </c>
      <c r="D387" s="438" t="s">
        <v>362</v>
      </c>
      <c r="E387" s="438" t="s">
        <v>363</v>
      </c>
      <c r="F387" s="434" t="s">
        <v>2704</v>
      </c>
      <c r="G387" s="434" t="s">
        <v>2687</v>
      </c>
      <c r="H387" s="434" t="s">
        <v>2705</v>
      </c>
      <c r="I387" s="434" t="s">
        <v>1840</v>
      </c>
      <c r="J387" s="572">
        <v>32561</v>
      </c>
      <c r="K387" s="572"/>
      <c r="L387" s="434"/>
    </row>
    <row r="388" spans="1:12" ht="38.25" hidden="1" x14ac:dyDescent="0.25">
      <c r="A388" s="442">
        <v>339</v>
      </c>
      <c r="B388" s="433" t="s">
        <v>2464</v>
      </c>
      <c r="C388" s="433" t="s">
        <v>2639</v>
      </c>
      <c r="D388" s="438" t="s">
        <v>362</v>
      </c>
      <c r="E388" s="438" t="s">
        <v>363</v>
      </c>
      <c r="F388" s="434" t="s">
        <v>2706</v>
      </c>
      <c r="G388" s="434" t="s">
        <v>2707</v>
      </c>
      <c r="H388" s="434" t="s">
        <v>2708</v>
      </c>
      <c r="I388" s="434" t="s">
        <v>2709</v>
      </c>
      <c r="J388" s="572">
        <v>9800</v>
      </c>
      <c r="K388" s="572"/>
      <c r="L388" s="434"/>
    </row>
    <row r="389" spans="1:12" ht="38.25" hidden="1" x14ac:dyDescent="0.25">
      <c r="A389" s="442">
        <v>340</v>
      </c>
      <c r="B389" s="433" t="s">
        <v>2464</v>
      </c>
      <c r="C389" s="433" t="s">
        <v>2639</v>
      </c>
      <c r="D389" s="438" t="s">
        <v>362</v>
      </c>
      <c r="E389" s="438" t="s">
        <v>363</v>
      </c>
      <c r="F389" s="434" t="s">
        <v>2710</v>
      </c>
      <c r="G389" s="434" t="s">
        <v>2707</v>
      </c>
      <c r="H389" s="434" t="s">
        <v>2711</v>
      </c>
      <c r="I389" s="434" t="s">
        <v>1840</v>
      </c>
      <c r="J389" s="572">
        <v>27500</v>
      </c>
      <c r="K389" s="572"/>
      <c r="L389" s="434"/>
    </row>
    <row r="390" spans="1:12" ht="25.5" hidden="1" x14ac:dyDescent="0.25">
      <c r="A390" s="442">
        <v>341</v>
      </c>
      <c r="B390" s="433" t="s">
        <v>2464</v>
      </c>
      <c r="C390" s="433" t="s">
        <v>2639</v>
      </c>
      <c r="D390" s="438" t="s">
        <v>362</v>
      </c>
      <c r="E390" s="438" t="s">
        <v>363</v>
      </c>
      <c r="F390" s="434" t="s">
        <v>2712</v>
      </c>
      <c r="G390" s="434" t="s">
        <v>2713</v>
      </c>
      <c r="H390" s="434" t="s">
        <v>2714</v>
      </c>
      <c r="I390" s="434" t="s">
        <v>1813</v>
      </c>
      <c r="J390" s="572">
        <v>54475</v>
      </c>
      <c r="K390" s="572"/>
      <c r="L390" s="434"/>
    </row>
    <row r="391" spans="1:12" ht="51" hidden="1" x14ac:dyDescent="0.25">
      <c r="A391" s="442">
        <v>342</v>
      </c>
      <c r="B391" s="433" t="s">
        <v>2464</v>
      </c>
      <c r="C391" s="433" t="s">
        <v>2639</v>
      </c>
      <c r="D391" s="438" t="s">
        <v>362</v>
      </c>
      <c r="E391" s="438" t="s">
        <v>363</v>
      </c>
      <c r="F391" s="434" t="s">
        <v>2715</v>
      </c>
      <c r="G391" s="434" t="s">
        <v>2716</v>
      </c>
      <c r="H391" s="434" t="s">
        <v>2717</v>
      </c>
      <c r="I391" s="434" t="s">
        <v>2718</v>
      </c>
      <c r="J391" s="572">
        <v>24654</v>
      </c>
      <c r="K391" s="572"/>
      <c r="L391" s="434"/>
    </row>
    <row r="392" spans="1:12" ht="38.25" hidden="1" x14ac:dyDescent="0.25">
      <c r="A392" s="442">
        <v>343</v>
      </c>
      <c r="B392" s="433" t="s">
        <v>2464</v>
      </c>
      <c r="C392" s="433" t="s">
        <v>2639</v>
      </c>
      <c r="D392" s="438" t="s">
        <v>362</v>
      </c>
      <c r="E392" s="438" t="s">
        <v>363</v>
      </c>
      <c r="F392" s="434" t="s">
        <v>2719</v>
      </c>
      <c r="G392" s="434" t="s">
        <v>2720</v>
      </c>
      <c r="H392" s="434" t="s">
        <v>2721</v>
      </c>
      <c r="I392" s="434" t="s">
        <v>1840</v>
      </c>
      <c r="J392" s="572">
        <v>9048</v>
      </c>
      <c r="K392" s="572"/>
      <c r="L392" s="434"/>
    </row>
    <row r="393" spans="1:12" ht="25.5" hidden="1" x14ac:dyDescent="0.25">
      <c r="A393" s="442">
        <v>344</v>
      </c>
      <c r="B393" s="433" t="s">
        <v>2464</v>
      </c>
      <c r="C393" s="433" t="s">
        <v>2639</v>
      </c>
      <c r="D393" s="438" t="s">
        <v>362</v>
      </c>
      <c r="E393" s="438" t="s">
        <v>363</v>
      </c>
      <c r="F393" s="434" t="s">
        <v>2722</v>
      </c>
      <c r="G393" s="434" t="s">
        <v>2723</v>
      </c>
      <c r="H393" s="434" t="s">
        <v>2724</v>
      </c>
      <c r="I393" s="434" t="s">
        <v>1840</v>
      </c>
      <c r="J393" s="572">
        <v>31930</v>
      </c>
      <c r="K393" s="572"/>
      <c r="L393" s="434"/>
    </row>
    <row r="394" spans="1:12" ht="25.5" hidden="1" x14ac:dyDescent="0.25">
      <c r="A394" s="442">
        <v>345</v>
      </c>
      <c r="B394" s="433" t="s">
        <v>2464</v>
      </c>
      <c r="C394" s="433" t="s">
        <v>2639</v>
      </c>
      <c r="D394" s="438" t="s">
        <v>362</v>
      </c>
      <c r="E394" s="438" t="s">
        <v>363</v>
      </c>
      <c r="F394" s="434" t="s">
        <v>2725</v>
      </c>
      <c r="G394" s="434" t="s">
        <v>2497</v>
      </c>
      <c r="H394" s="434" t="s">
        <v>2726</v>
      </c>
      <c r="I394" s="434" t="s">
        <v>2727</v>
      </c>
      <c r="J394" s="572">
        <v>62040</v>
      </c>
      <c r="K394" s="572"/>
      <c r="L394" s="434"/>
    </row>
    <row r="395" spans="1:12" ht="25.5" hidden="1" x14ac:dyDescent="0.25">
      <c r="A395" s="442">
        <v>346</v>
      </c>
      <c r="B395" s="433" t="s">
        <v>2464</v>
      </c>
      <c r="C395" s="433" t="s">
        <v>2639</v>
      </c>
      <c r="D395" s="438" t="s">
        <v>362</v>
      </c>
      <c r="E395" s="438" t="s">
        <v>363</v>
      </c>
      <c r="F395" s="434" t="s">
        <v>2728</v>
      </c>
      <c r="G395" s="434" t="s">
        <v>2729</v>
      </c>
      <c r="H395" s="434" t="s">
        <v>2730</v>
      </c>
      <c r="I395" s="434" t="s">
        <v>1855</v>
      </c>
      <c r="J395" s="572">
        <v>53913</v>
      </c>
      <c r="K395" s="572"/>
      <c r="L395" s="434"/>
    </row>
    <row r="396" spans="1:12" ht="25.5" hidden="1" x14ac:dyDescent="0.25">
      <c r="A396" s="442">
        <v>347</v>
      </c>
      <c r="B396" s="433" t="s">
        <v>2464</v>
      </c>
      <c r="C396" s="433" t="s">
        <v>2639</v>
      </c>
      <c r="D396" s="438" t="s">
        <v>362</v>
      </c>
      <c r="E396" s="438" t="s">
        <v>363</v>
      </c>
      <c r="F396" s="434" t="s">
        <v>2731</v>
      </c>
      <c r="G396" s="434" t="s">
        <v>2732</v>
      </c>
      <c r="H396" s="434" t="s">
        <v>2733</v>
      </c>
      <c r="I396" s="434" t="s">
        <v>2734</v>
      </c>
      <c r="J396" s="572">
        <v>6551</v>
      </c>
      <c r="K396" s="572"/>
      <c r="L396" s="434"/>
    </row>
    <row r="397" spans="1:12" ht="25.5" hidden="1" x14ac:dyDescent="0.25">
      <c r="A397" s="442">
        <v>348</v>
      </c>
      <c r="B397" s="433" t="s">
        <v>2464</v>
      </c>
      <c r="C397" s="433" t="s">
        <v>2639</v>
      </c>
      <c r="D397" s="438" t="s">
        <v>362</v>
      </c>
      <c r="E397" s="438" t="s">
        <v>363</v>
      </c>
      <c r="F397" s="434" t="s">
        <v>2735</v>
      </c>
      <c r="G397" s="434" t="s">
        <v>2652</v>
      </c>
      <c r="H397" s="434" t="s">
        <v>2736</v>
      </c>
      <c r="I397" s="434" t="s">
        <v>1855</v>
      </c>
      <c r="J397" s="572">
        <v>12000</v>
      </c>
      <c r="K397" s="572"/>
      <c r="L397" s="434"/>
    </row>
    <row r="398" spans="1:12" ht="38.25" hidden="1" x14ac:dyDescent="0.25">
      <c r="A398" s="442">
        <v>349</v>
      </c>
      <c r="B398" s="433" t="s">
        <v>2464</v>
      </c>
      <c r="C398" s="433" t="s">
        <v>2639</v>
      </c>
      <c r="D398" s="438" t="s">
        <v>362</v>
      </c>
      <c r="E398" s="438" t="s">
        <v>363</v>
      </c>
      <c r="F398" s="434" t="s">
        <v>2737</v>
      </c>
      <c r="G398" s="434" t="s">
        <v>2738</v>
      </c>
      <c r="H398" s="434" t="s">
        <v>2739</v>
      </c>
      <c r="I398" s="434" t="s">
        <v>1867</v>
      </c>
      <c r="J398" s="572">
        <v>31900</v>
      </c>
      <c r="K398" s="572"/>
      <c r="L398" s="434"/>
    </row>
    <row r="399" spans="1:12" ht="51" hidden="1" x14ac:dyDescent="0.25">
      <c r="A399" s="442">
        <v>350</v>
      </c>
      <c r="B399" s="433" t="s">
        <v>2464</v>
      </c>
      <c r="C399" s="433" t="s">
        <v>2639</v>
      </c>
      <c r="D399" s="438" t="s">
        <v>362</v>
      </c>
      <c r="E399" s="438" t="s">
        <v>363</v>
      </c>
      <c r="F399" s="434" t="s">
        <v>2740</v>
      </c>
      <c r="G399" s="434" t="s">
        <v>2741</v>
      </c>
      <c r="H399" s="434" t="s">
        <v>2742</v>
      </c>
      <c r="I399" s="434" t="s">
        <v>1855</v>
      </c>
      <c r="J399" s="572">
        <v>34015</v>
      </c>
      <c r="K399" s="572"/>
      <c r="L399" s="434"/>
    </row>
    <row r="400" spans="1:12" ht="38.25" hidden="1" x14ac:dyDescent="0.25">
      <c r="A400" s="442">
        <v>351</v>
      </c>
      <c r="B400" s="433" t="s">
        <v>2464</v>
      </c>
      <c r="C400" s="433" t="s">
        <v>2639</v>
      </c>
      <c r="D400" s="438" t="s">
        <v>362</v>
      </c>
      <c r="E400" s="438" t="s">
        <v>363</v>
      </c>
      <c r="F400" s="434" t="s">
        <v>2743</v>
      </c>
      <c r="G400" s="434" t="s">
        <v>2744</v>
      </c>
      <c r="H400" s="434" t="s">
        <v>2745</v>
      </c>
      <c r="I400" s="434" t="s">
        <v>2746</v>
      </c>
      <c r="J400" s="572">
        <v>33475</v>
      </c>
      <c r="K400" s="572"/>
      <c r="L400" s="434"/>
    </row>
    <row r="401" spans="1:12" ht="38.25" hidden="1" x14ac:dyDescent="0.25">
      <c r="A401" s="442">
        <v>352</v>
      </c>
      <c r="B401" s="433" t="s">
        <v>2464</v>
      </c>
      <c r="C401" s="433" t="s">
        <v>2639</v>
      </c>
      <c r="D401" s="438" t="s">
        <v>362</v>
      </c>
      <c r="E401" s="438" t="s">
        <v>363</v>
      </c>
      <c r="F401" s="434" t="s">
        <v>2747</v>
      </c>
      <c r="G401" s="434" t="s">
        <v>2748</v>
      </c>
      <c r="H401" s="434" t="s">
        <v>2749</v>
      </c>
      <c r="I401" s="434" t="s">
        <v>1855</v>
      </c>
      <c r="J401" s="572">
        <v>57747</v>
      </c>
      <c r="K401" s="572"/>
      <c r="L401" s="434"/>
    </row>
    <row r="402" spans="1:12" ht="25.5" hidden="1" x14ac:dyDescent="0.25">
      <c r="A402" s="442">
        <v>353</v>
      </c>
      <c r="B402" s="433" t="s">
        <v>2464</v>
      </c>
      <c r="C402" s="433" t="s">
        <v>2639</v>
      </c>
      <c r="D402" s="438" t="s">
        <v>362</v>
      </c>
      <c r="E402" s="438" t="s">
        <v>363</v>
      </c>
      <c r="F402" s="434" t="s">
        <v>2750</v>
      </c>
      <c r="G402" s="434" t="s">
        <v>2751</v>
      </c>
      <c r="H402" s="434" t="s">
        <v>2752</v>
      </c>
      <c r="I402" s="434" t="s">
        <v>2746</v>
      </c>
      <c r="J402" s="572">
        <v>80845</v>
      </c>
      <c r="K402" s="572"/>
      <c r="L402" s="434"/>
    </row>
    <row r="403" spans="1:12" ht="38.25" hidden="1" x14ac:dyDescent="0.25">
      <c r="A403" s="442">
        <v>354</v>
      </c>
      <c r="B403" s="433" t="s">
        <v>2464</v>
      </c>
      <c r="C403" s="433" t="s">
        <v>2639</v>
      </c>
      <c r="D403" s="438" t="s">
        <v>362</v>
      </c>
      <c r="E403" s="438" t="s">
        <v>363</v>
      </c>
      <c r="F403" s="434" t="s">
        <v>2753</v>
      </c>
      <c r="G403" s="434" t="s">
        <v>2754</v>
      </c>
      <c r="H403" s="434" t="s">
        <v>2755</v>
      </c>
      <c r="I403" s="434" t="s">
        <v>1855</v>
      </c>
      <c r="J403" s="572">
        <v>16500</v>
      </c>
      <c r="K403" s="572"/>
      <c r="L403" s="434"/>
    </row>
    <row r="404" spans="1:12" ht="25.5" hidden="1" x14ac:dyDescent="0.25">
      <c r="A404" s="442">
        <v>355</v>
      </c>
      <c r="B404" s="433" t="s">
        <v>2464</v>
      </c>
      <c r="C404" s="433" t="s">
        <v>2639</v>
      </c>
      <c r="D404" s="438" t="s">
        <v>362</v>
      </c>
      <c r="E404" s="438" t="s">
        <v>363</v>
      </c>
      <c r="F404" s="434" t="s">
        <v>2756</v>
      </c>
      <c r="G404" s="434" t="s">
        <v>2757</v>
      </c>
      <c r="H404" s="434" t="s">
        <v>2758</v>
      </c>
      <c r="I404" s="434" t="s">
        <v>1855</v>
      </c>
      <c r="J404" s="572">
        <v>57000</v>
      </c>
      <c r="K404" s="572"/>
      <c r="L404" s="434"/>
    </row>
    <row r="405" spans="1:12" ht="63.75" hidden="1" x14ac:dyDescent="0.25">
      <c r="A405" s="442">
        <v>356</v>
      </c>
      <c r="B405" s="433" t="s">
        <v>2464</v>
      </c>
      <c r="C405" s="433" t="s">
        <v>2639</v>
      </c>
      <c r="D405" s="438" t="s">
        <v>362</v>
      </c>
      <c r="E405" s="438" t="s">
        <v>363</v>
      </c>
      <c r="F405" s="434" t="s">
        <v>2759</v>
      </c>
      <c r="G405" s="434" t="s">
        <v>2681</v>
      </c>
      <c r="H405" s="434" t="s">
        <v>2760</v>
      </c>
      <c r="I405" s="434" t="s">
        <v>2734</v>
      </c>
      <c r="J405" s="572">
        <v>12535</v>
      </c>
      <c r="K405" s="572"/>
      <c r="L405" s="434"/>
    </row>
    <row r="406" spans="1:12" ht="51" hidden="1" x14ac:dyDescent="0.25">
      <c r="A406" s="442">
        <v>357</v>
      </c>
      <c r="B406" s="433" t="s">
        <v>2464</v>
      </c>
      <c r="C406" s="433" t="s">
        <v>2639</v>
      </c>
      <c r="D406" s="438" t="s">
        <v>362</v>
      </c>
      <c r="E406" s="438" t="s">
        <v>363</v>
      </c>
      <c r="F406" s="434" t="s">
        <v>2761</v>
      </c>
      <c r="G406" s="434" t="s">
        <v>2681</v>
      </c>
      <c r="H406" s="434" t="s">
        <v>2762</v>
      </c>
      <c r="I406" s="434" t="s">
        <v>1855</v>
      </c>
      <c r="J406" s="572">
        <v>48863</v>
      </c>
      <c r="K406" s="572"/>
      <c r="L406" s="434"/>
    </row>
    <row r="407" spans="1:12" ht="63.75" hidden="1" x14ac:dyDescent="0.25">
      <c r="A407" s="442">
        <v>358</v>
      </c>
      <c r="B407" s="433" t="s">
        <v>2464</v>
      </c>
      <c r="C407" s="433" t="s">
        <v>2639</v>
      </c>
      <c r="D407" s="438" t="s">
        <v>362</v>
      </c>
      <c r="E407" s="438" t="s">
        <v>363</v>
      </c>
      <c r="F407" s="434" t="s">
        <v>2763</v>
      </c>
      <c r="G407" s="434" t="s">
        <v>2764</v>
      </c>
      <c r="H407" s="434" t="s">
        <v>2765</v>
      </c>
      <c r="I407" s="434" t="s">
        <v>1855</v>
      </c>
      <c r="J407" s="572">
        <v>14000</v>
      </c>
      <c r="K407" s="572"/>
      <c r="L407" s="434"/>
    </row>
    <row r="408" spans="1:12" ht="38.25" hidden="1" x14ac:dyDescent="0.25">
      <c r="A408" s="442">
        <v>359</v>
      </c>
      <c r="B408" s="433" t="s">
        <v>2464</v>
      </c>
      <c r="C408" s="433" t="s">
        <v>2639</v>
      </c>
      <c r="D408" s="438" t="s">
        <v>362</v>
      </c>
      <c r="E408" s="438" t="s">
        <v>363</v>
      </c>
      <c r="F408" s="434" t="s">
        <v>2766</v>
      </c>
      <c r="G408" s="434" t="s">
        <v>2669</v>
      </c>
      <c r="H408" s="434" t="s">
        <v>2767</v>
      </c>
      <c r="I408" s="434" t="s">
        <v>1855</v>
      </c>
      <c r="J408" s="572">
        <v>45500</v>
      </c>
      <c r="K408" s="572"/>
      <c r="L408" s="434"/>
    </row>
    <row r="409" spans="1:12" ht="25.5" hidden="1" x14ac:dyDescent="0.25">
      <c r="A409" s="442">
        <v>360</v>
      </c>
      <c r="B409" s="433" t="s">
        <v>2464</v>
      </c>
      <c r="C409" s="433" t="s">
        <v>2639</v>
      </c>
      <c r="D409" s="438" t="s">
        <v>362</v>
      </c>
      <c r="E409" s="438" t="s">
        <v>363</v>
      </c>
      <c r="F409" s="434" t="s">
        <v>2768</v>
      </c>
      <c r="G409" s="434" t="s">
        <v>2511</v>
      </c>
      <c r="H409" s="434" t="s">
        <v>2769</v>
      </c>
      <c r="I409" s="434" t="s">
        <v>1855</v>
      </c>
      <c r="J409" s="572">
        <v>54490</v>
      </c>
      <c r="K409" s="572"/>
      <c r="L409" s="434"/>
    </row>
    <row r="410" spans="1:12" ht="25.5" hidden="1" x14ac:dyDescent="0.25">
      <c r="A410" s="442">
        <v>361</v>
      </c>
      <c r="B410" s="433" t="s">
        <v>2464</v>
      </c>
      <c r="C410" s="433" t="s">
        <v>2639</v>
      </c>
      <c r="D410" s="438" t="s">
        <v>362</v>
      </c>
      <c r="E410" s="438" t="s">
        <v>363</v>
      </c>
      <c r="F410" s="434" t="s">
        <v>2770</v>
      </c>
      <c r="G410" s="434" t="s">
        <v>2771</v>
      </c>
      <c r="H410" s="434" t="s">
        <v>2772</v>
      </c>
      <c r="I410" s="434" t="s">
        <v>1892</v>
      </c>
      <c r="J410" s="572">
        <v>36260</v>
      </c>
      <c r="K410" s="572"/>
      <c r="L410" s="434"/>
    </row>
    <row r="411" spans="1:12" ht="25.5" hidden="1" x14ac:dyDescent="0.25">
      <c r="A411" s="442">
        <v>362</v>
      </c>
      <c r="B411" s="433" t="s">
        <v>2464</v>
      </c>
      <c r="C411" s="433" t="s">
        <v>2639</v>
      </c>
      <c r="D411" s="438" t="s">
        <v>362</v>
      </c>
      <c r="E411" s="438" t="s">
        <v>363</v>
      </c>
      <c r="F411" s="434" t="s">
        <v>2773</v>
      </c>
      <c r="G411" s="434" t="s">
        <v>2716</v>
      </c>
      <c r="H411" s="434" t="s">
        <v>2774</v>
      </c>
      <c r="I411" s="434" t="s">
        <v>1881</v>
      </c>
      <c r="J411" s="572">
        <v>5815</v>
      </c>
      <c r="K411" s="572"/>
      <c r="L411" s="434"/>
    </row>
    <row r="412" spans="1:12" ht="38.25" hidden="1" x14ac:dyDescent="0.25">
      <c r="A412" s="442">
        <v>363</v>
      </c>
      <c r="B412" s="433" t="s">
        <v>2464</v>
      </c>
      <c r="C412" s="433" t="s">
        <v>2639</v>
      </c>
      <c r="D412" s="438" t="s">
        <v>362</v>
      </c>
      <c r="E412" s="438" t="s">
        <v>363</v>
      </c>
      <c r="F412" s="434" t="s">
        <v>2775</v>
      </c>
      <c r="G412" s="434" t="s">
        <v>2572</v>
      </c>
      <c r="H412" s="434" t="s">
        <v>1440</v>
      </c>
      <c r="I412" s="434" t="s">
        <v>2776</v>
      </c>
      <c r="J412" s="572">
        <v>18222</v>
      </c>
      <c r="K412" s="572"/>
      <c r="L412" s="434"/>
    </row>
    <row r="413" spans="1:12" ht="38.25" hidden="1" x14ac:dyDescent="0.25">
      <c r="A413" s="442">
        <v>364</v>
      </c>
      <c r="B413" s="433" t="s">
        <v>2464</v>
      </c>
      <c r="C413" s="433" t="s">
        <v>2639</v>
      </c>
      <c r="D413" s="438" t="s">
        <v>362</v>
      </c>
      <c r="E413" s="438" t="s">
        <v>363</v>
      </c>
      <c r="F413" s="434" t="s">
        <v>2777</v>
      </c>
      <c r="G413" s="434" t="s">
        <v>2493</v>
      </c>
      <c r="H413" s="434" t="s">
        <v>2778</v>
      </c>
      <c r="I413" s="434" t="s">
        <v>1881</v>
      </c>
      <c r="J413" s="572">
        <v>8750</v>
      </c>
      <c r="K413" s="572"/>
      <c r="L413" s="434"/>
    </row>
    <row r="414" spans="1:12" ht="25.5" hidden="1" x14ac:dyDescent="0.25">
      <c r="A414" s="442">
        <v>365</v>
      </c>
      <c r="B414" s="433" t="s">
        <v>2464</v>
      </c>
      <c r="C414" s="433" t="s">
        <v>2639</v>
      </c>
      <c r="D414" s="438" t="s">
        <v>362</v>
      </c>
      <c r="E414" s="438" t="s">
        <v>363</v>
      </c>
      <c r="F414" s="434" t="s">
        <v>2779</v>
      </c>
      <c r="G414" s="434" t="s">
        <v>2780</v>
      </c>
      <c r="H414" s="434" t="s">
        <v>2781</v>
      </c>
      <c r="I414" s="434" t="s">
        <v>1892</v>
      </c>
      <c r="J414" s="572">
        <v>22675</v>
      </c>
      <c r="K414" s="572"/>
      <c r="L414" s="434"/>
    </row>
    <row r="415" spans="1:12" ht="38.25" hidden="1" x14ac:dyDescent="0.25">
      <c r="A415" s="442">
        <v>366</v>
      </c>
      <c r="B415" s="433" t="s">
        <v>2464</v>
      </c>
      <c r="C415" s="433" t="s">
        <v>2639</v>
      </c>
      <c r="D415" s="438" t="s">
        <v>362</v>
      </c>
      <c r="E415" s="438" t="s">
        <v>363</v>
      </c>
      <c r="F415" s="434" t="s">
        <v>2782</v>
      </c>
      <c r="G415" s="434" t="s">
        <v>2489</v>
      </c>
      <c r="H415" s="434" t="s">
        <v>2783</v>
      </c>
      <c r="I415" s="434" t="s">
        <v>1881</v>
      </c>
      <c r="J415" s="572">
        <v>14375</v>
      </c>
      <c r="K415" s="572"/>
      <c r="L415" s="434"/>
    </row>
    <row r="416" spans="1:12" ht="38.25" hidden="1" x14ac:dyDescent="0.25">
      <c r="A416" s="442">
        <v>367</v>
      </c>
      <c r="B416" s="433" t="s">
        <v>2464</v>
      </c>
      <c r="C416" s="433" t="s">
        <v>2639</v>
      </c>
      <c r="D416" s="438" t="s">
        <v>362</v>
      </c>
      <c r="E416" s="438" t="s">
        <v>363</v>
      </c>
      <c r="F416" s="434" t="s">
        <v>2784</v>
      </c>
      <c r="G416" s="434" t="s">
        <v>2785</v>
      </c>
      <c r="H416" s="434" t="s">
        <v>2786</v>
      </c>
      <c r="I416" s="434" t="s">
        <v>1881</v>
      </c>
      <c r="J416" s="572">
        <v>6169</v>
      </c>
      <c r="K416" s="572"/>
      <c r="L416" s="434"/>
    </row>
    <row r="417" spans="1:12" ht="25.5" hidden="1" x14ac:dyDescent="0.25">
      <c r="A417" s="442">
        <v>368</v>
      </c>
      <c r="B417" s="433" t="s">
        <v>2464</v>
      </c>
      <c r="C417" s="433" t="s">
        <v>2639</v>
      </c>
      <c r="D417" s="438" t="s">
        <v>362</v>
      </c>
      <c r="E417" s="438" t="s">
        <v>363</v>
      </c>
      <c r="F417" s="434" t="s">
        <v>2787</v>
      </c>
      <c r="G417" s="434" t="s">
        <v>2681</v>
      </c>
      <c r="H417" s="434" t="s">
        <v>2788</v>
      </c>
      <c r="I417" s="434" t="s">
        <v>1892</v>
      </c>
      <c r="J417" s="572">
        <v>8345</v>
      </c>
      <c r="K417" s="572"/>
      <c r="L417" s="434"/>
    </row>
    <row r="418" spans="1:12" ht="25.5" hidden="1" x14ac:dyDescent="0.25">
      <c r="A418" s="442">
        <v>369</v>
      </c>
      <c r="B418" s="433" t="s">
        <v>2464</v>
      </c>
      <c r="C418" s="433" t="s">
        <v>2639</v>
      </c>
      <c r="D418" s="438" t="s">
        <v>362</v>
      </c>
      <c r="E418" s="438" t="s">
        <v>363</v>
      </c>
      <c r="F418" s="434" t="s">
        <v>2789</v>
      </c>
      <c r="G418" s="434" t="s">
        <v>2467</v>
      </c>
      <c r="H418" s="434" t="s">
        <v>2790</v>
      </c>
      <c r="I418" s="434" t="s">
        <v>2791</v>
      </c>
      <c r="J418" s="572">
        <v>2109</v>
      </c>
      <c r="K418" s="572"/>
      <c r="L418" s="434"/>
    </row>
    <row r="419" spans="1:12" ht="38.25" hidden="1" x14ac:dyDescent="0.25">
      <c r="A419" s="442">
        <v>370</v>
      </c>
      <c r="B419" s="433" t="s">
        <v>2464</v>
      </c>
      <c r="C419" s="434" t="s">
        <v>361</v>
      </c>
      <c r="D419" s="438" t="s">
        <v>362</v>
      </c>
      <c r="E419" s="438" t="s">
        <v>363</v>
      </c>
      <c r="F419" s="434" t="s">
        <v>2792</v>
      </c>
      <c r="G419" s="434" t="s">
        <v>2545</v>
      </c>
      <c r="H419" s="434" t="s">
        <v>2793</v>
      </c>
      <c r="I419" s="434" t="s">
        <v>2469</v>
      </c>
      <c r="J419" s="572">
        <v>19586</v>
      </c>
      <c r="K419" s="572"/>
      <c r="L419" s="434"/>
    </row>
    <row r="420" spans="1:12" ht="25.5" hidden="1" x14ac:dyDescent="0.25">
      <c r="A420" s="442">
        <v>371</v>
      </c>
      <c r="B420" s="433" t="s">
        <v>2464</v>
      </c>
      <c r="C420" s="434" t="s">
        <v>361</v>
      </c>
      <c r="D420" s="438" t="s">
        <v>362</v>
      </c>
      <c r="E420" s="438" t="s">
        <v>363</v>
      </c>
      <c r="F420" s="434" t="s">
        <v>2794</v>
      </c>
      <c r="G420" s="434" t="s">
        <v>2732</v>
      </c>
      <c r="H420" s="434" t="s">
        <v>2795</v>
      </c>
      <c r="I420" s="434" t="s">
        <v>2469</v>
      </c>
      <c r="J420" s="572">
        <v>14663</v>
      </c>
      <c r="K420" s="572"/>
      <c r="L420" s="434"/>
    </row>
    <row r="421" spans="1:12" ht="51" hidden="1" x14ac:dyDescent="0.25">
      <c r="A421" s="442">
        <v>372</v>
      </c>
      <c r="B421" s="433" t="s">
        <v>2464</v>
      </c>
      <c r="C421" s="434" t="s">
        <v>361</v>
      </c>
      <c r="D421" s="438" t="s">
        <v>362</v>
      </c>
      <c r="E421" s="438" t="s">
        <v>363</v>
      </c>
      <c r="F421" s="434" t="s">
        <v>2796</v>
      </c>
      <c r="G421" s="434" t="s">
        <v>2797</v>
      </c>
      <c r="H421" s="434" t="s">
        <v>2798</v>
      </c>
      <c r="I421" s="434" t="s">
        <v>2469</v>
      </c>
      <c r="J421" s="572">
        <v>9610</v>
      </c>
      <c r="K421" s="572"/>
      <c r="L421" s="434"/>
    </row>
    <row r="422" spans="1:12" ht="38.25" hidden="1" x14ac:dyDescent="0.25">
      <c r="A422" s="442">
        <v>373</v>
      </c>
      <c r="B422" s="433" t="s">
        <v>2464</v>
      </c>
      <c r="C422" s="434" t="s">
        <v>361</v>
      </c>
      <c r="D422" s="438" t="s">
        <v>362</v>
      </c>
      <c r="E422" s="438" t="s">
        <v>363</v>
      </c>
      <c r="F422" s="434" t="s">
        <v>2799</v>
      </c>
      <c r="G422" s="434" t="s">
        <v>2800</v>
      </c>
      <c r="H422" s="434" t="s">
        <v>2801</v>
      </c>
      <c r="I422" s="434" t="s">
        <v>2469</v>
      </c>
      <c r="J422" s="572">
        <v>15408</v>
      </c>
      <c r="K422" s="572"/>
      <c r="L422" s="434"/>
    </row>
    <row r="423" spans="1:12" ht="25.5" hidden="1" x14ac:dyDescent="0.25">
      <c r="A423" s="442">
        <v>374</v>
      </c>
      <c r="B423" s="433" t="s">
        <v>2464</v>
      </c>
      <c r="C423" s="434" t="s">
        <v>361</v>
      </c>
      <c r="D423" s="438" t="s">
        <v>362</v>
      </c>
      <c r="E423" s="438" t="s">
        <v>363</v>
      </c>
      <c r="F423" s="434" t="s">
        <v>2802</v>
      </c>
      <c r="G423" s="434" t="s">
        <v>2751</v>
      </c>
      <c r="H423" s="434" t="s">
        <v>2803</v>
      </c>
      <c r="I423" s="434" t="s">
        <v>2469</v>
      </c>
      <c r="J423" s="572">
        <v>19066</v>
      </c>
      <c r="K423" s="572"/>
      <c r="L423" s="434"/>
    </row>
    <row r="424" spans="1:12" ht="25.5" hidden="1" x14ac:dyDescent="0.25">
      <c r="A424" s="442">
        <v>375</v>
      </c>
      <c r="B424" s="433" t="s">
        <v>2464</v>
      </c>
      <c r="C424" s="434" t="s">
        <v>361</v>
      </c>
      <c r="D424" s="438" t="s">
        <v>362</v>
      </c>
      <c r="E424" s="438" t="s">
        <v>363</v>
      </c>
      <c r="F424" s="434" t="s">
        <v>2804</v>
      </c>
      <c r="G424" s="434" t="s">
        <v>2805</v>
      </c>
      <c r="H424" s="434" t="s">
        <v>2806</v>
      </c>
      <c r="I424" s="434" t="s">
        <v>2469</v>
      </c>
      <c r="J424" s="572">
        <v>6658</v>
      </c>
      <c r="K424" s="572"/>
      <c r="L424" s="434"/>
    </row>
    <row r="425" spans="1:12" ht="25.5" hidden="1" x14ac:dyDescent="0.25">
      <c r="A425" s="442">
        <v>376</v>
      </c>
      <c r="B425" s="433" t="s">
        <v>2464</v>
      </c>
      <c r="C425" s="434" t="s">
        <v>361</v>
      </c>
      <c r="D425" s="438" t="s">
        <v>362</v>
      </c>
      <c r="E425" s="438" t="s">
        <v>363</v>
      </c>
      <c r="F425" s="434" t="s">
        <v>2807</v>
      </c>
      <c r="G425" s="434" t="s">
        <v>2808</v>
      </c>
      <c r="H425" s="434" t="s">
        <v>2809</v>
      </c>
      <c r="I425" s="434" t="s">
        <v>2469</v>
      </c>
      <c r="J425" s="572">
        <v>9827</v>
      </c>
      <c r="K425" s="572"/>
      <c r="L425" s="434"/>
    </row>
    <row r="426" spans="1:12" ht="38.25" hidden="1" x14ac:dyDescent="0.25">
      <c r="A426" s="442">
        <v>377</v>
      </c>
      <c r="B426" s="433" t="s">
        <v>2464</v>
      </c>
      <c r="C426" s="434" t="s">
        <v>361</v>
      </c>
      <c r="D426" s="438" t="s">
        <v>362</v>
      </c>
      <c r="E426" s="438" t="s">
        <v>363</v>
      </c>
      <c r="F426" s="434" t="s">
        <v>2810</v>
      </c>
      <c r="G426" s="434" t="s">
        <v>2811</v>
      </c>
      <c r="H426" s="434" t="s">
        <v>2812</v>
      </c>
      <c r="I426" s="434" t="s">
        <v>2469</v>
      </c>
      <c r="J426" s="572">
        <v>11493</v>
      </c>
      <c r="K426" s="572"/>
      <c r="L426" s="434"/>
    </row>
    <row r="427" spans="1:12" ht="38.25" hidden="1" x14ac:dyDescent="0.25">
      <c r="A427" s="442">
        <v>378</v>
      </c>
      <c r="B427" s="433" t="s">
        <v>2464</v>
      </c>
      <c r="C427" s="434" t="s">
        <v>361</v>
      </c>
      <c r="D427" s="438" t="s">
        <v>362</v>
      </c>
      <c r="E427" s="438" t="s">
        <v>363</v>
      </c>
      <c r="F427" s="434" t="s">
        <v>2813</v>
      </c>
      <c r="G427" s="434" t="s">
        <v>2489</v>
      </c>
      <c r="H427" s="434" t="s">
        <v>2814</v>
      </c>
      <c r="I427" s="434" t="s">
        <v>2469</v>
      </c>
      <c r="J427" s="572">
        <v>13223</v>
      </c>
      <c r="K427" s="572"/>
      <c r="L427" s="434"/>
    </row>
    <row r="428" spans="1:12" ht="25.5" hidden="1" x14ac:dyDescent="0.25">
      <c r="A428" s="442">
        <v>379</v>
      </c>
      <c r="B428" s="433" t="s">
        <v>2464</v>
      </c>
      <c r="C428" s="434" t="s">
        <v>361</v>
      </c>
      <c r="D428" s="438" t="s">
        <v>362</v>
      </c>
      <c r="E428" s="438" t="s">
        <v>363</v>
      </c>
      <c r="F428" s="434" t="s">
        <v>2815</v>
      </c>
      <c r="G428" s="434" t="s">
        <v>2816</v>
      </c>
      <c r="H428" s="434" t="s">
        <v>2817</v>
      </c>
      <c r="I428" s="434" t="s">
        <v>2818</v>
      </c>
      <c r="J428" s="572">
        <v>5791</v>
      </c>
      <c r="K428" s="572"/>
      <c r="L428" s="434"/>
    </row>
    <row r="429" spans="1:12" ht="51" hidden="1" x14ac:dyDescent="0.25">
      <c r="A429" s="442">
        <v>380</v>
      </c>
      <c r="B429" s="433" t="s">
        <v>2464</v>
      </c>
      <c r="C429" s="434" t="s">
        <v>361</v>
      </c>
      <c r="D429" s="438" t="s">
        <v>362</v>
      </c>
      <c r="E429" s="438" t="s">
        <v>363</v>
      </c>
      <c r="F429" s="434" t="s">
        <v>2819</v>
      </c>
      <c r="G429" s="434" t="s">
        <v>2820</v>
      </c>
      <c r="H429" s="434" t="s">
        <v>2821</v>
      </c>
      <c r="I429" s="434" t="s">
        <v>2818</v>
      </c>
      <c r="J429" s="572">
        <v>13297</v>
      </c>
      <c r="K429" s="572"/>
      <c r="L429" s="434"/>
    </row>
    <row r="430" spans="1:12" ht="51" hidden="1" x14ac:dyDescent="0.25">
      <c r="A430" s="442">
        <v>381</v>
      </c>
      <c r="B430" s="433" t="s">
        <v>2464</v>
      </c>
      <c r="C430" s="434" t="s">
        <v>361</v>
      </c>
      <c r="D430" s="438" t="s">
        <v>362</v>
      </c>
      <c r="E430" s="438" t="s">
        <v>363</v>
      </c>
      <c r="F430" s="434" t="s">
        <v>2822</v>
      </c>
      <c r="G430" s="434" t="s">
        <v>2486</v>
      </c>
      <c r="H430" s="434" t="s">
        <v>2823</v>
      </c>
      <c r="I430" s="434" t="s">
        <v>2818</v>
      </c>
      <c r="J430" s="572">
        <v>14364</v>
      </c>
      <c r="K430" s="572"/>
      <c r="L430" s="434"/>
    </row>
    <row r="431" spans="1:12" ht="25.5" hidden="1" x14ac:dyDescent="0.25">
      <c r="A431" s="442">
        <v>382</v>
      </c>
      <c r="B431" s="433" t="s">
        <v>2464</v>
      </c>
      <c r="C431" s="434" t="s">
        <v>361</v>
      </c>
      <c r="D431" s="438" t="s">
        <v>362</v>
      </c>
      <c r="E431" s="438" t="s">
        <v>363</v>
      </c>
      <c r="F431" s="434" t="s">
        <v>2824</v>
      </c>
      <c r="G431" s="434" t="s">
        <v>2825</v>
      </c>
      <c r="H431" s="434" t="s">
        <v>2826</v>
      </c>
      <c r="I431" s="434" t="s">
        <v>2827</v>
      </c>
      <c r="J431" s="572">
        <v>10985</v>
      </c>
      <c r="K431" s="572"/>
      <c r="L431" s="434"/>
    </row>
    <row r="432" spans="1:12" ht="38.25" hidden="1" x14ac:dyDescent="0.25">
      <c r="A432" s="442">
        <v>383</v>
      </c>
      <c r="B432" s="433" t="s">
        <v>2464</v>
      </c>
      <c r="C432" s="434" t="s">
        <v>361</v>
      </c>
      <c r="D432" s="438" t="s">
        <v>362</v>
      </c>
      <c r="E432" s="438" t="s">
        <v>363</v>
      </c>
      <c r="F432" s="434" t="s">
        <v>2828</v>
      </c>
      <c r="G432" s="434" t="s">
        <v>2723</v>
      </c>
      <c r="H432" s="434" t="s">
        <v>2829</v>
      </c>
      <c r="I432" s="434" t="s">
        <v>2818</v>
      </c>
      <c r="J432" s="572">
        <v>13498</v>
      </c>
      <c r="K432" s="572"/>
      <c r="L432" s="434"/>
    </row>
    <row r="433" spans="1:12" ht="38.25" hidden="1" x14ac:dyDescent="0.25">
      <c r="A433" s="442">
        <v>384</v>
      </c>
      <c r="B433" s="433" t="s">
        <v>2464</v>
      </c>
      <c r="C433" s="434" t="s">
        <v>361</v>
      </c>
      <c r="D433" s="438" t="s">
        <v>362</v>
      </c>
      <c r="E433" s="438" t="s">
        <v>363</v>
      </c>
      <c r="F433" s="434" t="s">
        <v>2830</v>
      </c>
      <c r="G433" s="434" t="s">
        <v>314</v>
      </c>
      <c r="H433" s="434" t="s">
        <v>2831</v>
      </c>
      <c r="I433" s="434" t="s">
        <v>2818</v>
      </c>
      <c r="J433" s="572">
        <v>20082</v>
      </c>
      <c r="K433" s="572"/>
      <c r="L433" s="434"/>
    </row>
    <row r="434" spans="1:12" ht="51" hidden="1" x14ac:dyDescent="0.25">
      <c r="A434" s="442">
        <v>385</v>
      </c>
      <c r="B434" s="433" t="s">
        <v>2464</v>
      </c>
      <c r="C434" s="434" t="s">
        <v>361</v>
      </c>
      <c r="D434" s="438" t="s">
        <v>362</v>
      </c>
      <c r="E434" s="438" t="s">
        <v>363</v>
      </c>
      <c r="F434" s="434" t="s">
        <v>2832</v>
      </c>
      <c r="G434" s="434" t="s">
        <v>2480</v>
      </c>
      <c r="H434" s="434" t="s">
        <v>2833</v>
      </c>
      <c r="I434" s="434" t="s">
        <v>2827</v>
      </c>
      <c r="J434" s="572">
        <v>14638</v>
      </c>
      <c r="K434" s="572"/>
      <c r="L434" s="434"/>
    </row>
    <row r="435" spans="1:12" ht="38.25" hidden="1" x14ac:dyDescent="0.25">
      <c r="A435" s="442">
        <v>386</v>
      </c>
      <c r="B435" s="433" t="s">
        <v>2464</v>
      </c>
      <c r="C435" s="434" t="s">
        <v>361</v>
      </c>
      <c r="D435" s="438" t="s">
        <v>362</v>
      </c>
      <c r="E435" s="438" t="s">
        <v>363</v>
      </c>
      <c r="F435" s="434" t="s">
        <v>2834</v>
      </c>
      <c r="G435" s="434" t="s">
        <v>2835</v>
      </c>
      <c r="H435" s="434" t="s">
        <v>2836</v>
      </c>
      <c r="I435" s="434" t="s">
        <v>2818</v>
      </c>
      <c r="J435" s="572">
        <v>9657</v>
      </c>
      <c r="K435" s="572"/>
      <c r="L435" s="434"/>
    </row>
    <row r="436" spans="1:12" ht="51" hidden="1" x14ac:dyDescent="0.25">
      <c r="A436" s="442">
        <v>387</v>
      </c>
      <c r="B436" s="433" t="s">
        <v>2464</v>
      </c>
      <c r="C436" s="434" t="s">
        <v>361</v>
      </c>
      <c r="D436" s="438" t="s">
        <v>362</v>
      </c>
      <c r="E436" s="438" t="s">
        <v>363</v>
      </c>
      <c r="F436" s="434" t="s">
        <v>2837</v>
      </c>
      <c r="G436" s="434" t="s">
        <v>2838</v>
      </c>
      <c r="H436" s="434" t="s">
        <v>2839</v>
      </c>
      <c r="I436" s="434" t="s">
        <v>2818</v>
      </c>
      <c r="J436" s="572">
        <v>8636</v>
      </c>
      <c r="K436" s="572"/>
      <c r="L436" s="434"/>
    </row>
    <row r="437" spans="1:12" ht="38.25" hidden="1" x14ac:dyDescent="0.25">
      <c r="A437" s="442">
        <v>388</v>
      </c>
      <c r="B437" s="433" t="s">
        <v>2464</v>
      </c>
      <c r="C437" s="434" t="s">
        <v>361</v>
      </c>
      <c r="D437" s="438" t="s">
        <v>362</v>
      </c>
      <c r="E437" s="438" t="s">
        <v>363</v>
      </c>
      <c r="F437" s="434" t="s">
        <v>2840</v>
      </c>
      <c r="G437" s="434" t="s">
        <v>2729</v>
      </c>
      <c r="H437" s="434" t="s">
        <v>2841</v>
      </c>
      <c r="I437" s="434" t="s">
        <v>2818</v>
      </c>
      <c r="J437" s="572">
        <v>15599</v>
      </c>
      <c r="K437" s="572"/>
      <c r="L437" s="434"/>
    </row>
    <row r="438" spans="1:12" ht="89.25" hidden="1" x14ac:dyDescent="0.25">
      <c r="A438" s="442">
        <v>389</v>
      </c>
      <c r="B438" s="433" t="s">
        <v>2464</v>
      </c>
      <c r="C438" s="434" t="s">
        <v>361</v>
      </c>
      <c r="D438" s="438" t="s">
        <v>362</v>
      </c>
      <c r="E438" s="438" t="s">
        <v>363</v>
      </c>
      <c r="F438" s="434" t="s">
        <v>2842</v>
      </c>
      <c r="G438" s="434" t="s">
        <v>2843</v>
      </c>
      <c r="H438" s="434" t="s">
        <v>2844</v>
      </c>
      <c r="I438" s="434" t="s">
        <v>2818</v>
      </c>
      <c r="J438" s="572">
        <v>11345</v>
      </c>
      <c r="K438" s="572"/>
      <c r="L438" s="434"/>
    </row>
    <row r="439" spans="1:12" ht="63.75" hidden="1" x14ac:dyDescent="0.25">
      <c r="A439" s="442">
        <v>390</v>
      </c>
      <c r="B439" s="433" t="s">
        <v>2464</v>
      </c>
      <c r="C439" s="434" t="s">
        <v>361</v>
      </c>
      <c r="D439" s="438" t="s">
        <v>362</v>
      </c>
      <c r="E439" s="438" t="s">
        <v>363</v>
      </c>
      <c r="F439" s="434" t="s">
        <v>2845</v>
      </c>
      <c r="G439" s="434" t="s">
        <v>2748</v>
      </c>
      <c r="H439" s="434" t="s">
        <v>2846</v>
      </c>
      <c r="I439" s="434" t="s">
        <v>2818</v>
      </c>
      <c r="J439" s="572">
        <v>12756</v>
      </c>
      <c r="K439" s="572"/>
      <c r="L439" s="434"/>
    </row>
    <row r="440" spans="1:12" ht="25.5" hidden="1" x14ac:dyDescent="0.25">
      <c r="A440" s="442">
        <v>391</v>
      </c>
      <c r="B440" s="433" t="s">
        <v>2464</v>
      </c>
      <c r="C440" s="434" t="s">
        <v>361</v>
      </c>
      <c r="D440" s="438" t="s">
        <v>362</v>
      </c>
      <c r="E440" s="438" t="s">
        <v>363</v>
      </c>
      <c r="F440" s="434" t="s">
        <v>2847</v>
      </c>
      <c r="G440" s="434" t="s">
        <v>2467</v>
      </c>
      <c r="H440" s="434" t="s">
        <v>2848</v>
      </c>
      <c r="I440" s="434" t="s">
        <v>2849</v>
      </c>
      <c r="J440" s="572">
        <v>12024</v>
      </c>
      <c r="K440" s="572"/>
      <c r="L440" s="434"/>
    </row>
    <row r="441" spans="1:12" ht="25.5" hidden="1" x14ac:dyDescent="0.25">
      <c r="A441" s="442">
        <v>392</v>
      </c>
      <c r="B441" s="433" t="s">
        <v>2464</v>
      </c>
      <c r="C441" s="434" t="s">
        <v>361</v>
      </c>
      <c r="D441" s="438" t="s">
        <v>362</v>
      </c>
      <c r="E441" s="438" t="s">
        <v>363</v>
      </c>
      <c r="F441" s="434" t="s">
        <v>2850</v>
      </c>
      <c r="G441" s="434" t="s">
        <v>2851</v>
      </c>
      <c r="H441" s="434" t="s">
        <v>2852</v>
      </c>
      <c r="I441" s="434" t="s">
        <v>2849</v>
      </c>
      <c r="J441" s="572">
        <v>9094</v>
      </c>
      <c r="K441" s="572"/>
      <c r="L441" s="434"/>
    </row>
    <row r="442" spans="1:12" ht="38.25" hidden="1" x14ac:dyDescent="0.25">
      <c r="A442" s="442">
        <v>393</v>
      </c>
      <c r="B442" s="433" t="s">
        <v>2464</v>
      </c>
      <c r="C442" s="434" t="s">
        <v>361</v>
      </c>
      <c r="D442" s="438" t="s">
        <v>362</v>
      </c>
      <c r="E442" s="438" t="s">
        <v>363</v>
      </c>
      <c r="F442" s="434" t="s">
        <v>2853</v>
      </c>
      <c r="G442" s="434" t="s">
        <v>2572</v>
      </c>
      <c r="H442" s="434" t="s">
        <v>2854</v>
      </c>
      <c r="I442" s="434" t="s">
        <v>2855</v>
      </c>
      <c r="J442" s="572">
        <v>15383</v>
      </c>
      <c r="K442" s="572"/>
      <c r="L442" s="434"/>
    </row>
    <row r="443" spans="1:12" ht="38.25" hidden="1" x14ac:dyDescent="0.25">
      <c r="A443" s="442">
        <v>394</v>
      </c>
      <c r="B443" s="433" t="s">
        <v>2464</v>
      </c>
      <c r="C443" s="434" t="s">
        <v>361</v>
      </c>
      <c r="D443" s="438" t="s">
        <v>362</v>
      </c>
      <c r="E443" s="438" t="s">
        <v>363</v>
      </c>
      <c r="F443" s="434" t="s">
        <v>2856</v>
      </c>
      <c r="G443" s="434" t="s">
        <v>2857</v>
      </c>
      <c r="H443" s="434" t="s">
        <v>2858</v>
      </c>
      <c r="I443" s="434" t="s">
        <v>2855</v>
      </c>
      <c r="J443" s="572">
        <v>9482</v>
      </c>
      <c r="K443" s="572"/>
      <c r="L443" s="434"/>
    </row>
    <row r="444" spans="1:12" ht="63.75" hidden="1" x14ac:dyDescent="0.25">
      <c r="A444" s="442">
        <v>395</v>
      </c>
      <c r="B444" s="433" t="s">
        <v>2464</v>
      </c>
      <c r="C444" s="434" t="s">
        <v>361</v>
      </c>
      <c r="D444" s="438" t="s">
        <v>362</v>
      </c>
      <c r="E444" s="438" t="s">
        <v>363</v>
      </c>
      <c r="F444" s="434" t="s">
        <v>2859</v>
      </c>
      <c r="G444" s="434" t="s">
        <v>2860</v>
      </c>
      <c r="H444" s="434" t="s">
        <v>2861</v>
      </c>
      <c r="I444" s="434" t="s">
        <v>2855</v>
      </c>
      <c r="J444" s="572">
        <v>10776</v>
      </c>
      <c r="K444" s="572"/>
      <c r="L444" s="434"/>
    </row>
    <row r="445" spans="1:12" ht="51" hidden="1" x14ac:dyDescent="0.25">
      <c r="A445" s="442">
        <v>396</v>
      </c>
      <c r="B445" s="433" t="s">
        <v>2464</v>
      </c>
      <c r="C445" s="434" t="s">
        <v>361</v>
      </c>
      <c r="D445" s="438" t="s">
        <v>362</v>
      </c>
      <c r="E445" s="438" t="s">
        <v>363</v>
      </c>
      <c r="F445" s="434" t="s">
        <v>2862</v>
      </c>
      <c r="G445" s="434" t="s">
        <v>2863</v>
      </c>
      <c r="H445" s="434" t="s">
        <v>2864</v>
      </c>
      <c r="I445" s="434" t="s">
        <v>2855</v>
      </c>
      <c r="J445" s="572">
        <v>9700</v>
      </c>
      <c r="K445" s="572"/>
      <c r="L445" s="434"/>
    </row>
    <row r="446" spans="1:12" ht="38.25" hidden="1" x14ac:dyDescent="0.25">
      <c r="A446" s="442">
        <v>397</v>
      </c>
      <c r="B446" s="433" t="s">
        <v>2464</v>
      </c>
      <c r="C446" s="434" t="s">
        <v>361</v>
      </c>
      <c r="D446" s="438" t="s">
        <v>362</v>
      </c>
      <c r="E446" s="438" t="s">
        <v>363</v>
      </c>
      <c r="F446" s="434" t="s">
        <v>2865</v>
      </c>
      <c r="G446" s="434" t="s">
        <v>2866</v>
      </c>
      <c r="H446" s="434" t="s">
        <v>2867</v>
      </c>
      <c r="I446" s="434" t="s">
        <v>2855</v>
      </c>
      <c r="J446" s="572">
        <v>5013</v>
      </c>
      <c r="K446" s="572"/>
      <c r="L446" s="434"/>
    </row>
    <row r="447" spans="1:12" ht="38.25" hidden="1" x14ac:dyDescent="0.25">
      <c r="A447" s="442">
        <v>398</v>
      </c>
      <c r="B447" s="433" t="s">
        <v>2464</v>
      </c>
      <c r="C447" s="434" t="s">
        <v>361</v>
      </c>
      <c r="D447" s="438" t="s">
        <v>362</v>
      </c>
      <c r="E447" s="438" t="s">
        <v>363</v>
      </c>
      <c r="F447" s="434" t="s">
        <v>2868</v>
      </c>
      <c r="G447" s="434" t="s">
        <v>2869</v>
      </c>
      <c r="H447" s="434" t="s">
        <v>2870</v>
      </c>
      <c r="I447" s="434" t="s">
        <v>2855</v>
      </c>
      <c r="J447" s="572">
        <v>7767</v>
      </c>
      <c r="K447" s="572"/>
      <c r="L447" s="434"/>
    </row>
    <row r="448" spans="1:12" ht="25.5" hidden="1" x14ac:dyDescent="0.25">
      <c r="A448" s="442">
        <v>399</v>
      </c>
      <c r="B448" s="433" t="s">
        <v>2464</v>
      </c>
      <c r="C448" s="434" t="s">
        <v>361</v>
      </c>
      <c r="D448" s="438" t="s">
        <v>362</v>
      </c>
      <c r="E448" s="438" t="s">
        <v>363</v>
      </c>
      <c r="F448" s="434" t="s">
        <v>2871</v>
      </c>
      <c r="G448" s="434" t="s">
        <v>2471</v>
      </c>
      <c r="H448" s="434" t="s">
        <v>2872</v>
      </c>
      <c r="I448" s="434" t="s">
        <v>2855</v>
      </c>
      <c r="J448" s="572">
        <v>19992</v>
      </c>
      <c r="K448" s="572"/>
      <c r="L448" s="434"/>
    </row>
    <row r="449" spans="1:12" ht="25.5" hidden="1" x14ac:dyDescent="0.25">
      <c r="A449" s="442">
        <v>400</v>
      </c>
      <c r="B449" s="433" t="s">
        <v>2464</v>
      </c>
      <c r="C449" s="434" t="s">
        <v>361</v>
      </c>
      <c r="D449" s="438" t="s">
        <v>362</v>
      </c>
      <c r="E449" s="438" t="s">
        <v>363</v>
      </c>
      <c r="F449" s="434" t="s">
        <v>2873</v>
      </c>
      <c r="G449" s="434" t="s">
        <v>2874</v>
      </c>
      <c r="H449" s="434" t="s">
        <v>2875</v>
      </c>
      <c r="I449" s="434" t="s">
        <v>2855</v>
      </c>
      <c r="J449" s="572">
        <v>12792</v>
      </c>
      <c r="K449" s="572"/>
      <c r="L449" s="434"/>
    </row>
    <row r="450" spans="1:12" ht="38.25" hidden="1" x14ac:dyDescent="0.25">
      <c r="A450" s="442">
        <v>401</v>
      </c>
      <c r="B450" s="433" t="s">
        <v>2464</v>
      </c>
      <c r="C450" s="434" t="s">
        <v>361</v>
      </c>
      <c r="D450" s="438" t="s">
        <v>362</v>
      </c>
      <c r="E450" s="438" t="s">
        <v>363</v>
      </c>
      <c r="F450" s="434" t="s">
        <v>2876</v>
      </c>
      <c r="G450" s="434" t="s">
        <v>2877</v>
      </c>
      <c r="H450" s="434" t="s">
        <v>2878</v>
      </c>
      <c r="I450" s="434" t="s">
        <v>2849</v>
      </c>
      <c r="J450" s="572">
        <v>13237</v>
      </c>
      <c r="K450" s="572"/>
      <c r="L450" s="434"/>
    </row>
    <row r="451" spans="1:12" ht="25.5" hidden="1" x14ac:dyDescent="0.25">
      <c r="A451" s="442">
        <v>402</v>
      </c>
      <c r="B451" s="433" t="s">
        <v>2464</v>
      </c>
      <c r="C451" s="434" t="s">
        <v>361</v>
      </c>
      <c r="D451" s="438" t="s">
        <v>362</v>
      </c>
      <c r="E451" s="438" t="s">
        <v>363</v>
      </c>
      <c r="F451" s="434" t="s">
        <v>2879</v>
      </c>
      <c r="G451" s="434" t="s">
        <v>2880</v>
      </c>
      <c r="H451" s="434" t="s">
        <v>2881</v>
      </c>
      <c r="I451" s="434" t="s">
        <v>2855</v>
      </c>
      <c r="J451" s="572">
        <v>15674</v>
      </c>
      <c r="K451" s="572"/>
      <c r="L451" s="434"/>
    </row>
    <row r="452" spans="1:12" ht="51" hidden="1" x14ac:dyDescent="0.25">
      <c r="A452" s="442">
        <v>403</v>
      </c>
      <c r="B452" s="433" t="s">
        <v>2464</v>
      </c>
      <c r="C452" s="434" t="s">
        <v>361</v>
      </c>
      <c r="D452" s="438" t="s">
        <v>362</v>
      </c>
      <c r="E452" s="438" t="s">
        <v>363</v>
      </c>
      <c r="F452" s="434" t="s">
        <v>2882</v>
      </c>
      <c r="G452" s="434" t="s">
        <v>2883</v>
      </c>
      <c r="H452" s="434" t="s">
        <v>2884</v>
      </c>
      <c r="I452" s="434" t="s">
        <v>2855</v>
      </c>
      <c r="J452" s="572">
        <v>4029</v>
      </c>
      <c r="K452" s="572"/>
      <c r="L452" s="434"/>
    </row>
    <row r="453" spans="1:12" ht="25.5" hidden="1" x14ac:dyDescent="0.25">
      <c r="A453" s="442">
        <v>404</v>
      </c>
      <c r="B453" s="433" t="s">
        <v>2464</v>
      </c>
      <c r="C453" s="434" t="s">
        <v>361</v>
      </c>
      <c r="D453" s="438" t="s">
        <v>362</v>
      </c>
      <c r="E453" s="438" t="s">
        <v>363</v>
      </c>
      <c r="F453" s="434" t="s">
        <v>2885</v>
      </c>
      <c r="G453" s="434" t="s">
        <v>2886</v>
      </c>
      <c r="H453" s="434" t="s">
        <v>2887</v>
      </c>
      <c r="I453" s="434" t="s">
        <v>2888</v>
      </c>
      <c r="J453" s="572">
        <v>9017</v>
      </c>
      <c r="K453" s="572"/>
      <c r="L453" s="434"/>
    </row>
    <row r="454" spans="1:12" ht="38.25" hidden="1" x14ac:dyDescent="0.25">
      <c r="A454" s="442">
        <v>405</v>
      </c>
      <c r="B454" s="433" t="s">
        <v>2464</v>
      </c>
      <c r="C454" s="434" t="s">
        <v>361</v>
      </c>
      <c r="D454" s="438" t="s">
        <v>362</v>
      </c>
      <c r="E454" s="438" t="s">
        <v>363</v>
      </c>
      <c r="F454" s="434" t="s">
        <v>2889</v>
      </c>
      <c r="G454" s="434" t="s">
        <v>2687</v>
      </c>
      <c r="H454" s="434" t="s">
        <v>2890</v>
      </c>
      <c r="I454" s="434" t="s">
        <v>2888</v>
      </c>
      <c r="J454" s="572">
        <v>17595</v>
      </c>
      <c r="K454" s="572"/>
      <c r="L454" s="434"/>
    </row>
    <row r="455" spans="1:12" ht="38.25" hidden="1" x14ac:dyDescent="0.25">
      <c r="A455" s="442">
        <v>406</v>
      </c>
      <c r="B455" s="433" t="s">
        <v>2464</v>
      </c>
      <c r="C455" s="434" t="s">
        <v>361</v>
      </c>
      <c r="D455" s="438" t="s">
        <v>362</v>
      </c>
      <c r="E455" s="438" t="s">
        <v>363</v>
      </c>
      <c r="F455" s="434" t="s">
        <v>2891</v>
      </c>
      <c r="G455" s="434" t="s">
        <v>2764</v>
      </c>
      <c r="H455" s="434" t="s">
        <v>2892</v>
      </c>
      <c r="I455" s="434" t="s">
        <v>2888</v>
      </c>
      <c r="J455" s="572">
        <v>7860</v>
      </c>
      <c r="K455" s="572"/>
      <c r="L455" s="434"/>
    </row>
    <row r="456" spans="1:12" ht="25.5" hidden="1" x14ac:dyDescent="0.25">
      <c r="A456" s="442">
        <v>407</v>
      </c>
      <c r="B456" s="433" t="s">
        <v>2464</v>
      </c>
      <c r="C456" s="434" t="s">
        <v>361</v>
      </c>
      <c r="D456" s="438" t="s">
        <v>362</v>
      </c>
      <c r="E456" s="438" t="s">
        <v>363</v>
      </c>
      <c r="F456" s="434" t="s">
        <v>2893</v>
      </c>
      <c r="G456" s="434" t="s">
        <v>2894</v>
      </c>
      <c r="H456" s="434" t="s">
        <v>2895</v>
      </c>
      <c r="I456" s="434" t="s">
        <v>2888</v>
      </c>
      <c r="J456" s="572">
        <v>15819</v>
      </c>
      <c r="K456" s="572"/>
      <c r="L456" s="434"/>
    </row>
    <row r="457" spans="1:12" ht="38.25" hidden="1" x14ac:dyDescent="0.25">
      <c r="A457" s="442">
        <v>408</v>
      </c>
      <c r="B457" s="433" t="s">
        <v>2464</v>
      </c>
      <c r="C457" s="434" t="s">
        <v>361</v>
      </c>
      <c r="D457" s="438" t="s">
        <v>362</v>
      </c>
      <c r="E457" s="438" t="s">
        <v>363</v>
      </c>
      <c r="F457" s="434" t="s">
        <v>2896</v>
      </c>
      <c r="G457" s="434" t="s">
        <v>2897</v>
      </c>
      <c r="H457" s="434" t="s">
        <v>2898</v>
      </c>
      <c r="I457" s="434" t="s">
        <v>2888</v>
      </c>
      <c r="J457" s="572">
        <v>17503</v>
      </c>
      <c r="K457" s="572"/>
      <c r="L457" s="434"/>
    </row>
    <row r="458" spans="1:12" ht="25.5" hidden="1" x14ac:dyDescent="0.25">
      <c r="A458" s="442">
        <v>409</v>
      </c>
      <c r="B458" s="433" t="s">
        <v>2464</v>
      </c>
      <c r="C458" s="434" t="s">
        <v>361</v>
      </c>
      <c r="D458" s="438" t="s">
        <v>362</v>
      </c>
      <c r="E458" s="438" t="s">
        <v>363</v>
      </c>
      <c r="F458" s="434" t="s">
        <v>2899</v>
      </c>
      <c r="G458" s="434" t="s">
        <v>2900</v>
      </c>
      <c r="H458" s="434" t="s">
        <v>2901</v>
      </c>
      <c r="I458" s="434" t="s">
        <v>2888</v>
      </c>
      <c r="J458" s="572">
        <v>12715</v>
      </c>
      <c r="K458" s="572"/>
      <c r="L458" s="434"/>
    </row>
    <row r="459" spans="1:12" ht="25.5" hidden="1" x14ac:dyDescent="0.25">
      <c r="A459" s="442">
        <v>410</v>
      </c>
      <c r="B459" s="433" t="s">
        <v>2464</v>
      </c>
      <c r="C459" s="434" t="s">
        <v>361</v>
      </c>
      <c r="D459" s="438" t="s">
        <v>362</v>
      </c>
      <c r="E459" s="438" t="s">
        <v>363</v>
      </c>
      <c r="F459" s="434" t="s">
        <v>2902</v>
      </c>
      <c r="G459" s="434" t="s">
        <v>2757</v>
      </c>
      <c r="H459" s="434" t="s">
        <v>2903</v>
      </c>
      <c r="I459" s="434" t="s">
        <v>2904</v>
      </c>
      <c r="J459" s="572">
        <v>17743</v>
      </c>
      <c r="K459" s="572"/>
      <c r="L459" s="434"/>
    </row>
    <row r="460" spans="1:12" ht="25.5" hidden="1" x14ac:dyDescent="0.25">
      <c r="A460" s="442">
        <v>411</v>
      </c>
      <c r="B460" s="433" t="s">
        <v>2464</v>
      </c>
      <c r="C460" s="434" t="s">
        <v>361</v>
      </c>
      <c r="D460" s="438" t="s">
        <v>362</v>
      </c>
      <c r="E460" s="438" t="s">
        <v>363</v>
      </c>
      <c r="F460" s="434" t="s">
        <v>2905</v>
      </c>
      <c r="G460" s="434" t="s">
        <v>2681</v>
      </c>
      <c r="H460" s="434" t="s">
        <v>2906</v>
      </c>
      <c r="I460" s="434" t="s">
        <v>2888</v>
      </c>
      <c r="J460" s="572">
        <v>20348</v>
      </c>
      <c r="K460" s="572"/>
      <c r="L460" s="434"/>
    </row>
    <row r="461" spans="1:12" ht="38.25" hidden="1" x14ac:dyDescent="0.25">
      <c r="A461" s="442">
        <v>412</v>
      </c>
      <c r="B461" s="433" t="s">
        <v>2464</v>
      </c>
      <c r="C461" s="434" t="s">
        <v>361</v>
      </c>
      <c r="D461" s="438" t="s">
        <v>362</v>
      </c>
      <c r="E461" s="438" t="s">
        <v>363</v>
      </c>
      <c r="F461" s="434" t="s">
        <v>2907</v>
      </c>
      <c r="G461" s="434" t="s">
        <v>2908</v>
      </c>
      <c r="H461" s="434" t="s">
        <v>2909</v>
      </c>
      <c r="I461" s="434" t="s">
        <v>2904</v>
      </c>
      <c r="J461" s="572">
        <v>18102</v>
      </c>
      <c r="K461" s="572"/>
      <c r="L461" s="434"/>
    </row>
    <row r="462" spans="1:12" ht="38.25" hidden="1" x14ac:dyDescent="0.25">
      <c r="A462" s="442">
        <v>413</v>
      </c>
      <c r="B462" s="435" t="s">
        <v>2464</v>
      </c>
      <c r="C462" s="436" t="s">
        <v>477</v>
      </c>
      <c r="D462" s="439" t="s">
        <v>362</v>
      </c>
      <c r="E462" s="439" t="s">
        <v>363</v>
      </c>
      <c r="F462" s="436" t="s">
        <v>2910</v>
      </c>
      <c r="G462" s="436" t="s">
        <v>2525</v>
      </c>
      <c r="H462" s="436" t="s">
        <v>2911</v>
      </c>
      <c r="I462" s="434" t="s">
        <v>2827</v>
      </c>
      <c r="J462" s="572">
        <v>8191</v>
      </c>
      <c r="K462" s="572"/>
      <c r="L462" s="434"/>
    </row>
    <row r="463" spans="1:12" ht="25.5" hidden="1" x14ac:dyDescent="0.25">
      <c r="A463" s="442">
        <v>414</v>
      </c>
      <c r="B463" s="435" t="s">
        <v>2464</v>
      </c>
      <c r="C463" s="436" t="s">
        <v>477</v>
      </c>
      <c r="D463" s="439" t="s">
        <v>362</v>
      </c>
      <c r="E463" s="439" t="s">
        <v>363</v>
      </c>
      <c r="F463" s="436" t="s">
        <v>2912</v>
      </c>
      <c r="G463" s="436" t="s">
        <v>2622</v>
      </c>
      <c r="H463" s="436" t="s">
        <v>2913</v>
      </c>
      <c r="I463" s="434" t="s">
        <v>2827</v>
      </c>
      <c r="J463" s="572">
        <v>7527</v>
      </c>
      <c r="K463" s="572"/>
      <c r="L463" s="434"/>
    </row>
    <row r="464" spans="1:12" ht="38.25" hidden="1" x14ac:dyDescent="0.25">
      <c r="A464" s="442">
        <v>415</v>
      </c>
      <c r="B464" s="435" t="s">
        <v>2464</v>
      </c>
      <c r="C464" s="436" t="s">
        <v>477</v>
      </c>
      <c r="D464" s="439" t="s">
        <v>362</v>
      </c>
      <c r="E464" s="439" t="s">
        <v>363</v>
      </c>
      <c r="F464" s="436" t="s">
        <v>2914</v>
      </c>
      <c r="G464" s="436" t="s">
        <v>2915</v>
      </c>
      <c r="H464" s="436" t="s">
        <v>2916</v>
      </c>
      <c r="I464" s="434" t="s">
        <v>2849</v>
      </c>
      <c r="J464" s="572">
        <v>4068</v>
      </c>
      <c r="K464" s="572"/>
      <c r="L464" s="434"/>
    </row>
    <row r="465" spans="1:12" ht="38.25" hidden="1" x14ac:dyDescent="0.25">
      <c r="A465" s="442">
        <v>416</v>
      </c>
      <c r="B465" s="435" t="s">
        <v>2464</v>
      </c>
      <c r="C465" s="436" t="s">
        <v>477</v>
      </c>
      <c r="D465" s="439" t="s">
        <v>362</v>
      </c>
      <c r="E465" s="439" t="s">
        <v>363</v>
      </c>
      <c r="F465" s="436" t="s">
        <v>2917</v>
      </c>
      <c r="G465" s="436" t="s">
        <v>2489</v>
      </c>
      <c r="H465" s="436" t="s">
        <v>2918</v>
      </c>
      <c r="I465" s="434" t="s">
        <v>2919</v>
      </c>
      <c r="J465" s="572">
        <v>3412</v>
      </c>
      <c r="K465" s="572"/>
      <c r="L465" s="434"/>
    </row>
    <row r="466" spans="1:12" ht="25.5" hidden="1" x14ac:dyDescent="0.25">
      <c r="A466" s="442">
        <v>417</v>
      </c>
      <c r="B466" s="435" t="s">
        <v>2464</v>
      </c>
      <c r="C466" s="436" t="s">
        <v>2920</v>
      </c>
      <c r="D466" s="439" t="s">
        <v>362</v>
      </c>
      <c r="E466" s="440" t="s">
        <v>363</v>
      </c>
      <c r="F466" s="436" t="s">
        <v>2921</v>
      </c>
      <c r="G466" s="436" t="s">
        <v>2922</v>
      </c>
      <c r="H466" s="436" t="s">
        <v>2923</v>
      </c>
      <c r="I466" s="434" t="s">
        <v>2924</v>
      </c>
      <c r="J466" s="572">
        <v>52947</v>
      </c>
      <c r="K466" s="572"/>
      <c r="L466" s="434"/>
    </row>
    <row r="467" spans="1:12" ht="25.5" hidden="1" x14ac:dyDescent="0.25">
      <c r="A467" s="442">
        <v>418</v>
      </c>
      <c r="B467" s="435" t="s">
        <v>2464</v>
      </c>
      <c r="C467" s="436" t="s">
        <v>2920</v>
      </c>
      <c r="D467" s="439" t="s">
        <v>362</v>
      </c>
      <c r="E467" s="440" t="s">
        <v>363</v>
      </c>
      <c r="F467" s="436" t="s">
        <v>2921</v>
      </c>
      <c r="G467" s="436" t="s">
        <v>2925</v>
      </c>
      <c r="H467" s="436" t="s">
        <v>2926</v>
      </c>
      <c r="I467" s="434" t="s">
        <v>2924</v>
      </c>
      <c r="J467" s="572">
        <v>19253</v>
      </c>
      <c r="K467" s="572"/>
      <c r="L467" s="434"/>
    </row>
    <row r="468" spans="1:12" ht="25.5" hidden="1" x14ac:dyDescent="0.25">
      <c r="A468" s="442">
        <v>419</v>
      </c>
      <c r="B468" s="435" t="s">
        <v>2464</v>
      </c>
      <c r="C468" s="436" t="s">
        <v>2500</v>
      </c>
      <c r="D468" s="439" t="s">
        <v>362</v>
      </c>
      <c r="E468" s="440" t="s">
        <v>363</v>
      </c>
      <c r="F468" s="436" t="s">
        <v>2927</v>
      </c>
      <c r="G468" s="436" t="s">
        <v>2545</v>
      </c>
      <c r="H468" s="436" t="s">
        <v>2928</v>
      </c>
      <c r="I468" s="434" t="s">
        <v>1813</v>
      </c>
      <c r="J468" s="572">
        <v>84300.08</v>
      </c>
      <c r="K468" s="572"/>
      <c r="L468" s="434" t="s">
        <v>2929</v>
      </c>
    </row>
    <row r="469" spans="1:12" ht="25.5" hidden="1" x14ac:dyDescent="0.25">
      <c r="A469" s="442">
        <v>420</v>
      </c>
      <c r="B469" s="435" t="s">
        <v>2464</v>
      </c>
      <c r="C469" s="436" t="s">
        <v>2500</v>
      </c>
      <c r="D469" s="439" t="s">
        <v>362</v>
      </c>
      <c r="E469" s="440" t="s">
        <v>363</v>
      </c>
      <c r="F469" s="436" t="s">
        <v>2930</v>
      </c>
      <c r="G469" s="436" t="s">
        <v>2716</v>
      </c>
      <c r="H469" s="436" t="s">
        <v>2931</v>
      </c>
      <c r="I469" s="434" t="s">
        <v>2932</v>
      </c>
      <c r="J469" s="572">
        <v>7259.73</v>
      </c>
      <c r="K469" s="572"/>
      <c r="L469" s="434" t="s">
        <v>2929</v>
      </c>
    </row>
    <row r="470" spans="1:12" ht="38.25" hidden="1" x14ac:dyDescent="0.25">
      <c r="A470" s="442">
        <v>421</v>
      </c>
      <c r="B470" s="435" t="s">
        <v>2464</v>
      </c>
      <c r="C470" s="436" t="s">
        <v>2500</v>
      </c>
      <c r="D470" s="439" t="s">
        <v>362</v>
      </c>
      <c r="E470" s="440" t="s">
        <v>363</v>
      </c>
      <c r="F470" s="436" t="s">
        <v>2933</v>
      </c>
      <c r="G470" s="436" t="s">
        <v>2716</v>
      </c>
      <c r="H470" s="436" t="s">
        <v>2066</v>
      </c>
      <c r="I470" s="434" t="s">
        <v>2934</v>
      </c>
      <c r="J470" s="572">
        <v>680500</v>
      </c>
      <c r="K470" s="572"/>
      <c r="L470" s="434" t="s">
        <v>2929</v>
      </c>
    </row>
    <row r="471" spans="1:12" ht="51" hidden="1" x14ac:dyDescent="0.25">
      <c r="A471" s="442">
        <v>422</v>
      </c>
      <c r="B471" s="435" t="s">
        <v>2464</v>
      </c>
      <c r="C471" s="436" t="s">
        <v>2500</v>
      </c>
      <c r="D471" s="439" t="s">
        <v>362</v>
      </c>
      <c r="E471" s="440" t="s">
        <v>363</v>
      </c>
      <c r="F471" s="436" t="s">
        <v>2935</v>
      </c>
      <c r="G471" s="436" t="s">
        <v>2684</v>
      </c>
      <c r="H471" s="436" t="s">
        <v>2936</v>
      </c>
      <c r="I471" s="434" t="s">
        <v>2934</v>
      </c>
      <c r="J471" s="572">
        <v>33422.74</v>
      </c>
      <c r="K471" s="572"/>
      <c r="L471" s="434" t="s">
        <v>2929</v>
      </c>
    </row>
    <row r="472" spans="1:12" ht="51" hidden="1" x14ac:dyDescent="0.25">
      <c r="A472" s="442">
        <v>423</v>
      </c>
      <c r="B472" s="433" t="s">
        <v>2464</v>
      </c>
      <c r="C472" s="434" t="s">
        <v>2937</v>
      </c>
      <c r="D472" s="438" t="s">
        <v>362</v>
      </c>
      <c r="E472" s="438" t="s">
        <v>583</v>
      </c>
      <c r="F472" s="437">
        <v>884529</v>
      </c>
      <c r="G472" s="434" t="s">
        <v>2577</v>
      </c>
      <c r="H472" s="434" t="s">
        <v>2938</v>
      </c>
      <c r="I472" s="434" t="s">
        <v>2939</v>
      </c>
      <c r="J472" s="572">
        <v>62850.29</v>
      </c>
      <c r="K472" s="572"/>
      <c r="L472" s="434"/>
    </row>
    <row r="473" spans="1:12" ht="51" hidden="1" x14ac:dyDescent="0.25">
      <c r="A473" s="442">
        <v>424</v>
      </c>
      <c r="B473" s="435" t="s">
        <v>2464</v>
      </c>
      <c r="C473" s="436" t="s">
        <v>2940</v>
      </c>
      <c r="D473" s="439" t="s">
        <v>362</v>
      </c>
      <c r="E473" s="440" t="s">
        <v>363</v>
      </c>
      <c r="F473" s="436" t="s">
        <v>2941</v>
      </c>
      <c r="G473" s="436" t="s">
        <v>2800</v>
      </c>
      <c r="H473" s="436" t="s">
        <v>2942</v>
      </c>
      <c r="I473" s="434" t="s">
        <v>2943</v>
      </c>
      <c r="J473" s="572">
        <v>55000</v>
      </c>
      <c r="K473" s="572"/>
      <c r="L473" s="434"/>
    </row>
    <row r="474" spans="1:12" ht="38.25" hidden="1" x14ac:dyDescent="0.25">
      <c r="A474" s="442">
        <v>425</v>
      </c>
      <c r="B474" s="435" t="s">
        <v>2464</v>
      </c>
      <c r="C474" s="434" t="s">
        <v>2944</v>
      </c>
      <c r="D474" s="441" t="s">
        <v>362</v>
      </c>
      <c r="E474" s="441" t="s">
        <v>583</v>
      </c>
      <c r="F474" s="434" t="s">
        <v>2945</v>
      </c>
      <c r="G474" s="434" t="s">
        <v>2946</v>
      </c>
      <c r="H474" s="434" t="s">
        <v>2947</v>
      </c>
      <c r="I474" s="434" t="s">
        <v>2948</v>
      </c>
      <c r="J474" s="572">
        <v>49345.120000000003</v>
      </c>
      <c r="K474" s="572"/>
      <c r="L474" s="434"/>
    </row>
    <row r="475" spans="1:12" ht="38.25" hidden="1" x14ac:dyDescent="0.25">
      <c r="A475" s="442">
        <v>426</v>
      </c>
      <c r="B475" s="435" t="s">
        <v>2464</v>
      </c>
      <c r="C475" s="434" t="s">
        <v>2949</v>
      </c>
      <c r="D475" s="441" t="s">
        <v>362</v>
      </c>
      <c r="E475" s="441" t="s">
        <v>583</v>
      </c>
      <c r="F475" s="437">
        <v>301834</v>
      </c>
      <c r="G475" s="434" t="s">
        <v>2652</v>
      </c>
      <c r="H475" s="434" t="s">
        <v>2950</v>
      </c>
      <c r="I475" s="434" t="s">
        <v>2951</v>
      </c>
      <c r="J475" s="572">
        <v>9982.83</v>
      </c>
      <c r="K475" s="572"/>
      <c r="L475" s="434"/>
    </row>
    <row r="476" spans="1:12" ht="25.5" hidden="1" x14ac:dyDescent="0.25">
      <c r="A476" s="442">
        <v>427</v>
      </c>
      <c r="B476" s="435" t="s">
        <v>2464</v>
      </c>
      <c r="C476" s="434" t="s">
        <v>2952</v>
      </c>
      <c r="D476" s="441" t="s">
        <v>362</v>
      </c>
      <c r="E476" s="441" t="s">
        <v>583</v>
      </c>
      <c r="F476" s="437">
        <v>3213200008</v>
      </c>
      <c r="G476" s="434" t="s">
        <v>2716</v>
      </c>
      <c r="H476" s="434" t="s">
        <v>2953</v>
      </c>
      <c r="I476" s="434" t="s">
        <v>2954</v>
      </c>
      <c r="J476" s="572">
        <v>93010.57</v>
      </c>
      <c r="K476" s="572"/>
      <c r="L476" s="434"/>
    </row>
    <row r="477" spans="1:12" ht="25.5" hidden="1" x14ac:dyDescent="0.25">
      <c r="A477" s="442">
        <v>428</v>
      </c>
      <c r="B477" s="435" t="s">
        <v>2464</v>
      </c>
      <c r="C477" s="434" t="s">
        <v>2952</v>
      </c>
      <c r="D477" s="441" t="s">
        <v>362</v>
      </c>
      <c r="E477" s="441" t="s">
        <v>583</v>
      </c>
      <c r="F477" s="437" t="s">
        <v>2955</v>
      </c>
      <c r="G477" s="434" t="s">
        <v>2497</v>
      </c>
      <c r="H477" s="434" t="s">
        <v>2956</v>
      </c>
      <c r="I477" s="434" t="s">
        <v>2957</v>
      </c>
      <c r="J477" s="572">
        <v>99159.73</v>
      </c>
      <c r="K477" s="572"/>
      <c r="L477" s="434"/>
    </row>
    <row r="478" spans="1:12" ht="38.25" hidden="1" x14ac:dyDescent="0.25">
      <c r="A478" s="442">
        <v>429</v>
      </c>
      <c r="B478" s="435" t="s">
        <v>2464</v>
      </c>
      <c r="C478" s="436" t="s">
        <v>2500</v>
      </c>
      <c r="D478" s="441" t="s">
        <v>362</v>
      </c>
      <c r="E478" s="441" t="s">
        <v>583</v>
      </c>
      <c r="F478" s="437">
        <v>101079342</v>
      </c>
      <c r="G478" s="434" t="s">
        <v>2771</v>
      </c>
      <c r="H478" s="434" t="s">
        <v>2958</v>
      </c>
      <c r="I478" s="434" t="s">
        <v>2959</v>
      </c>
      <c r="J478" s="572">
        <v>366078.12</v>
      </c>
      <c r="K478" s="572"/>
      <c r="L478" s="434" t="s">
        <v>2960</v>
      </c>
    </row>
    <row r="479" spans="1:12" ht="25.5" hidden="1" x14ac:dyDescent="0.25">
      <c r="A479" s="442">
        <v>430</v>
      </c>
      <c r="B479" s="435" t="s">
        <v>2464</v>
      </c>
      <c r="C479" s="436" t="s">
        <v>2450</v>
      </c>
      <c r="D479" s="441" t="s">
        <v>362</v>
      </c>
      <c r="E479" s="441" t="s">
        <v>583</v>
      </c>
      <c r="F479" s="437" t="s">
        <v>4865</v>
      </c>
      <c r="G479" s="434" t="s">
        <v>4866</v>
      </c>
      <c r="H479" s="434" t="s">
        <v>4867</v>
      </c>
      <c r="I479" s="434" t="s">
        <v>4868</v>
      </c>
      <c r="J479" s="572">
        <v>65132</v>
      </c>
      <c r="K479" s="572"/>
      <c r="L479" s="434"/>
    </row>
    <row r="480" spans="1:12" ht="38.25" x14ac:dyDescent="0.25">
      <c r="A480" s="442">
        <v>431</v>
      </c>
      <c r="B480" s="435" t="s">
        <v>2464</v>
      </c>
      <c r="C480" s="436" t="s">
        <v>2961</v>
      </c>
      <c r="D480" s="441" t="s">
        <v>600</v>
      </c>
      <c r="E480" s="441" t="s">
        <v>363</v>
      </c>
      <c r="F480" s="434" t="s">
        <v>2962</v>
      </c>
      <c r="G480" s="434" t="s">
        <v>2897</v>
      </c>
      <c r="H480" s="434" t="s">
        <v>2963</v>
      </c>
      <c r="I480" s="434" t="s">
        <v>2964</v>
      </c>
      <c r="J480" s="572">
        <v>716.12</v>
      </c>
      <c r="K480" s="572"/>
      <c r="L480" s="434"/>
    </row>
    <row r="481" spans="1:12" ht="38.25" x14ac:dyDescent="0.25">
      <c r="A481" s="442">
        <v>432</v>
      </c>
      <c r="B481" s="435" t="s">
        <v>2464</v>
      </c>
      <c r="C481" s="436" t="s">
        <v>2965</v>
      </c>
      <c r="D481" s="441" t="s">
        <v>600</v>
      </c>
      <c r="E481" s="441" t="s">
        <v>363</v>
      </c>
      <c r="F481" s="434" t="s">
        <v>2966</v>
      </c>
      <c r="G481" s="434" t="s">
        <v>2748</v>
      </c>
      <c r="H481" s="434" t="s">
        <v>2967</v>
      </c>
      <c r="I481" s="434" t="s">
        <v>2968</v>
      </c>
      <c r="J481" s="572">
        <v>39840</v>
      </c>
      <c r="K481" s="572"/>
      <c r="L481" s="434"/>
    </row>
    <row r="482" spans="1:12" ht="38.25" x14ac:dyDescent="0.25">
      <c r="A482" s="442">
        <v>433</v>
      </c>
      <c r="B482" s="435" t="s">
        <v>2464</v>
      </c>
      <c r="C482" s="434" t="s">
        <v>2969</v>
      </c>
      <c r="D482" s="441" t="s">
        <v>600</v>
      </c>
      <c r="E482" s="441" t="s">
        <v>363</v>
      </c>
      <c r="F482" s="434" t="s">
        <v>2970</v>
      </c>
      <c r="G482" s="434" t="s">
        <v>2897</v>
      </c>
      <c r="H482" s="434" t="s">
        <v>2971</v>
      </c>
      <c r="I482" s="434" t="s">
        <v>2972</v>
      </c>
      <c r="J482" s="572">
        <v>501.76</v>
      </c>
      <c r="K482" s="572"/>
      <c r="L482" s="434"/>
    </row>
    <row r="483" spans="1:12" ht="25.5" x14ac:dyDescent="0.25">
      <c r="A483" s="442">
        <v>434</v>
      </c>
      <c r="B483" s="435" t="s">
        <v>2464</v>
      </c>
      <c r="C483" s="434" t="s">
        <v>2973</v>
      </c>
      <c r="D483" s="441" t="s">
        <v>600</v>
      </c>
      <c r="E483" s="441" t="s">
        <v>363</v>
      </c>
      <c r="F483" s="434" t="s">
        <v>2974</v>
      </c>
      <c r="G483" s="434" t="s">
        <v>2897</v>
      </c>
      <c r="H483" s="434" t="s">
        <v>2975</v>
      </c>
      <c r="I483" s="434" t="s">
        <v>2976</v>
      </c>
      <c r="J483" s="572">
        <v>1121.03</v>
      </c>
      <c r="K483" s="572"/>
      <c r="L483" s="434"/>
    </row>
    <row r="484" spans="1:12" ht="25.5" x14ac:dyDescent="0.25">
      <c r="A484" s="442">
        <v>435</v>
      </c>
      <c r="B484" s="435" t="s">
        <v>2464</v>
      </c>
      <c r="C484" s="434" t="s">
        <v>2977</v>
      </c>
      <c r="D484" s="441" t="s">
        <v>600</v>
      </c>
      <c r="E484" s="441" t="s">
        <v>363</v>
      </c>
      <c r="F484" s="434" t="s">
        <v>2978</v>
      </c>
      <c r="G484" s="434" t="s">
        <v>2497</v>
      </c>
      <c r="H484" s="434" t="s">
        <v>2979</v>
      </c>
      <c r="I484" s="434" t="s">
        <v>2980</v>
      </c>
      <c r="J484" s="572">
        <v>15060</v>
      </c>
      <c r="K484" s="572"/>
      <c r="L484" s="434"/>
    </row>
    <row r="485" spans="1:12" ht="25.5" x14ac:dyDescent="0.25">
      <c r="A485" s="442">
        <v>436</v>
      </c>
      <c r="B485" s="435" t="s">
        <v>2464</v>
      </c>
      <c r="C485" s="434" t="s">
        <v>2981</v>
      </c>
      <c r="D485" s="441" t="s">
        <v>600</v>
      </c>
      <c r="E485" s="441" t="s">
        <v>363</v>
      </c>
      <c r="F485" s="434" t="s">
        <v>2982</v>
      </c>
      <c r="G485" s="434" t="s">
        <v>2748</v>
      </c>
      <c r="H485" s="434" t="s">
        <v>2983</v>
      </c>
      <c r="I485" s="434" t="s">
        <v>2984</v>
      </c>
      <c r="J485" s="572">
        <v>30000</v>
      </c>
      <c r="K485" s="572"/>
      <c r="L485" s="434"/>
    </row>
    <row r="486" spans="1:12" ht="25.5" x14ac:dyDescent="0.25">
      <c r="A486" s="442">
        <v>437</v>
      </c>
      <c r="B486" s="435" t="s">
        <v>2464</v>
      </c>
      <c r="C486" s="434" t="s">
        <v>2985</v>
      </c>
      <c r="D486" s="441" t="s">
        <v>600</v>
      </c>
      <c r="E486" s="441" t="s">
        <v>363</v>
      </c>
      <c r="F486" s="434" t="s">
        <v>2986</v>
      </c>
      <c r="G486" s="434" t="s">
        <v>2748</v>
      </c>
      <c r="H486" s="434" t="s">
        <v>2987</v>
      </c>
      <c r="I486" s="434" t="s">
        <v>2988</v>
      </c>
      <c r="J486" s="572">
        <v>12000</v>
      </c>
      <c r="K486" s="572"/>
      <c r="L486" s="434"/>
    </row>
    <row r="487" spans="1:12" ht="25.5" x14ac:dyDescent="0.25">
      <c r="A487" s="442">
        <v>438</v>
      </c>
      <c r="B487" s="435" t="s">
        <v>2464</v>
      </c>
      <c r="C487" s="434" t="s">
        <v>2989</v>
      </c>
      <c r="D487" s="441" t="s">
        <v>600</v>
      </c>
      <c r="E487" s="441" t="s">
        <v>363</v>
      </c>
      <c r="F487" s="434" t="s">
        <v>2990</v>
      </c>
      <c r="G487" s="434" t="s">
        <v>2991</v>
      </c>
      <c r="H487" s="434" t="s">
        <v>2992</v>
      </c>
      <c r="I487" s="434" t="s">
        <v>2993</v>
      </c>
      <c r="J487" s="572">
        <v>24600</v>
      </c>
      <c r="K487" s="572"/>
      <c r="L487" s="434"/>
    </row>
    <row r="488" spans="1:12" ht="38.25" x14ac:dyDescent="0.25">
      <c r="A488" s="442">
        <v>439</v>
      </c>
      <c r="B488" s="435" t="s">
        <v>2464</v>
      </c>
      <c r="C488" s="434" t="s">
        <v>2994</v>
      </c>
      <c r="D488" s="441" t="s">
        <v>600</v>
      </c>
      <c r="E488" s="441" t="s">
        <v>363</v>
      </c>
      <c r="F488" s="434" t="s">
        <v>2995</v>
      </c>
      <c r="G488" s="434" t="s">
        <v>2996</v>
      </c>
      <c r="H488" s="434" t="s">
        <v>2997</v>
      </c>
      <c r="I488" s="434" t="s">
        <v>2998</v>
      </c>
      <c r="J488" s="572">
        <v>2500</v>
      </c>
      <c r="K488" s="572"/>
      <c r="L488" s="434"/>
    </row>
    <row r="489" spans="1:12" ht="25.5" x14ac:dyDescent="0.25">
      <c r="A489" s="442">
        <v>440</v>
      </c>
      <c r="B489" s="435" t="s">
        <v>2464</v>
      </c>
      <c r="C489" s="434" t="s">
        <v>2999</v>
      </c>
      <c r="D489" s="441" t="s">
        <v>600</v>
      </c>
      <c r="E489" s="441" t="s">
        <v>363</v>
      </c>
      <c r="F489" s="434" t="s">
        <v>3000</v>
      </c>
      <c r="G489" s="434" t="s">
        <v>2744</v>
      </c>
      <c r="H489" s="434" t="s">
        <v>3001</v>
      </c>
      <c r="I489" s="434" t="s">
        <v>3002</v>
      </c>
      <c r="J489" s="572">
        <v>2525</v>
      </c>
      <c r="K489" s="572"/>
      <c r="L489" s="434"/>
    </row>
    <row r="490" spans="1:12" ht="25.5" x14ac:dyDescent="0.25">
      <c r="A490" s="442">
        <v>441</v>
      </c>
      <c r="B490" s="435" t="s">
        <v>2464</v>
      </c>
      <c r="C490" s="434" t="s">
        <v>2570</v>
      </c>
      <c r="D490" s="441" t="s">
        <v>600</v>
      </c>
      <c r="E490" s="441" t="s">
        <v>363</v>
      </c>
      <c r="F490" s="434" t="s">
        <v>3003</v>
      </c>
      <c r="G490" s="434" t="s">
        <v>2572</v>
      </c>
      <c r="H490" s="434" t="s">
        <v>3004</v>
      </c>
      <c r="I490" s="434" t="s">
        <v>3005</v>
      </c>
      <c r="J490" s="572">
        <v>2470</v>
      </c>
      <c r="K490" s="572"/>
      <c r="L490" s="434"/>
    </row>
    <row r="491" spans="1:12" ht="25.5" x14ac:dyDescent="0.25">
      <c r="A491" s="442">
        <v>442</v>
      </c>
      <c r="B491" s="435" t="s">
        <v>2464</v>
      </c>
      <c r="C491" s="434" t="s">
        <v>3006</v>
      </c>
      <c r="D491" s="441" t="s">
        <v>600</v>
      </c>
      <c r="E491" s="441" t="s">
        <v>363</v>
      </c>
      <c r="F491" s="434" t="s">
        <v>3007</v>
      </c>
      <c r="G491" s="434" t="s">
        <v>2540</v>
      </c>
      <c r="H491" s="434" t="s">
        <v>3008</v>
      </c>
      <c r="I491" s="434" t="s">
        <v>3009</v>
      </c>
      <c r="J491" s="572">
        <v>12200</v>
      </c>
      <c r="K491" s="572"/>
      <c r="L491" s="434"/>
    </row>
    <row r="492" spans="1:12" ht="25.5" x14ac:dyDescent="0.25">
      <c r="A492" s="442">
        <v>443</v>
      </c>
      <c r="B492" s="435" t="s">
        <v>2464</v>
      </c>
      <c r="C492" s="434" t="s">
        <v>3010</v>
      </c>
      <c r="D492" s="441" t="s">
        <v>600</v>
      </c>
      <c r="E492" s="441" t="s">
        <v>363</v>
      </c>
      <c r="F492" s="434" t="s">
        <v>3011</v>
      </c>
      <c r="G492" s="434" t="s">
        <v>2622</v>
      </c>
      <c r="H492" s="434" t="s">
        <v>3012</v>
      </c>
      <c r="I492" s="434" t="s">
        <v>3013</v>
      </c>
      <c r="J492" s="572">
        <v>2500</v>
      </c>
      <c r="K492" s="572"/>
      <c r="L492" s="434"/>
    </row>
    <row r="493" spans="1:12" ht="25.5" x14ac:dyDescent="0.25">
      <c r="A493" s="442">
        <v>444</v>
      </c>
      <c r="B493" s="435" t="s">
        <v>2464</v>
      </c>
      <c r="C493" s="434" t="s">
        <v>3014</v>
      </c>
      <c r="D493" s="441" t="s">
        <v>600</v>
      </c>
      <c r="E493" s="441" t="s">
        <v>363</v>
      </c>
      <c r="F493" s="434" t="s">
        <v>3015</v>
      </c>
      <c r="G493" s="434" t="s">
        <v>3016</v>
      </c>
      <c r="H493" s="434" t="s">
        <v>3017</v>
      </c>
      <c r="I493" s="434" t="s">
        <v>3018</v>
      </c>
      <c r="J493" s="572">
        <v>996.68</v>
      </c>
      <c r="K493" s="572"/>
      <c r="L493" s="434"/>
    </row>
    <row r="494" spans="1:12" ht="25.5" x14ac:dyDescent="0.25">
      <c r="A494" s="442">
        <v>445</v>
      </c>
      <c r="B494" s="435" t="s">
        <v>2464</v>
      </c>
      <c r="C494" s="434" t="s">
        <v>3019</v>
      </c>
      <c r="D494" s="441" t="s">
        <v>600</v>
      </c>
      <c r="E494" s="441" t="s">
        <v>363</v>
      </c>
      <c r="F494" s="434" t="s">
        <v>3020</v>
      </c>
      <c r="G494" s="434" t="s">
        <v>3021</v>
      </c>
      <c r="H494" s="434" t="s">
        <v>3022</v>
      </c>
      <c r="I494" s="434" t="s">
        <v>3023</v>
      </c>
      <c r="J494" s="572">
        <v>4000</v>
      </c>
      <c r="K494" s="572"/>
      <c r="L494" s="434"/>
    </row>
    <row r="495" spans="1:12" ht="25.5" x14ac:dyDescent="0.25">
      <c r="A495" s="442">
        <v>446</v>
      </c>
      <c r="B495" s="435" t="s">
        <v>2464</v>
      </c>
      <c r="C495" s="434" t="s">
        <v>3024</v>
      </c>
      <c r="D495" s="441" t="s">
        <v>600</v>
      </c>
      <c r="E495" s="441" t="s">
        <v>363</v>
      </c>
      <c r="F495" s="434" t="s">
        <v>3025</v>
      </c>
      <c r="G495" s="434" t="s">
        <v>2681</v>
      </c>
      <c r="H495" s="434" t="s">
        <v>3026</v>
      </c>
      <c r="I495" s="434" t="s">
        <v>3027</v>
      </c>
      <c r="J495" s="572">
        <v>5000</v>
      </c>
      <c r="K495" s="572"/>
      <c r="L495" s="434"/>
    </row>
    <row r="496" spans="1:12" ht="25.5" x14ac:dyDescent="0.25">
      <c r="A496" s="442">
        <v>447</v>
      </c>
      <c r="B496" s="435" t="s">
        <v>2464</v>
      </c>
      <c r="C496" s="434" t="s">
        <v>2596</v>
      </c>
      <c r="D496" s="441" t="s">
        <v>600</v>
      </c>
      <c r="E496" s="441" t="s">
        <v>363</v>
      </c>
      <c r="F496" s="434" t="s">
        <v>3028</v>
      </c>
      <c r="G496" s="434" t="s">
        <v>2622</v>
      </c>
      <c r="H496" s="434" t="s">
        <v>3029</v>
      </c>
      <c r="I496" s="434" t="s">
        <v>3030</v>
      </c>
      <c r="J496" s="572">
        <v>3607</v>
      </c>
      <c r="K496" s="572"/>
      <c r="L496" s="434"/>
    </row>
    <row r="497" spans="1:12" ht="25.5" x14ac:dyDescent="0.25">
      <c r="A497" s="442">
        <v>448</v>
      </c>
      <c r="B497" s="435" t="s">
        <v>2464</v>
      </c>
      <c r="C497" s="434" t="s">
        <v>3031</v>
      </c>
      <c r="D497" s="441" t="s">
        <v>600</v>
      </c>
      <c r="E497" s="441" t="s">
        <v>363</v>
      </c>
      <c r="F497" s="434" t="s">
        <v>3032</v>
      </c>
      <c r="G497" s="434" t="s">
        <v>3033</v>
      </c>
      <c r="H497" s="434" t="s">
        <v>3034</v>
      </c>
      <c r="I497" s="434" t="s">
        <v>3035</v>
      </c>
      <c r="J497" s="572">
        <v>1500</v>
      </c>
      <c r="K497" s="572"/>
      <c r="L497" s="434"/>
    </row>
    <row r="498" spans="1:12" ht="25.5" x14ac:dyDescent="0.25">
      <c r="A498" s="442">
        <v>449</v>
      </c>
      <c r="B498" s="435" t="s">
        <v>2464</v>
      </c>
      <c r="C498" s="434" t="s">
        <v>3036</v>
      </c>
      <c r="D498" s="441" t="s">
        <v>600</v>
      </c>
      <c r="E498" s="441" t="s">
        <v>363</v>
      </c>
      <c r="F498" s="434" t="s">
        <v>3037</v>
      </c>
      <c r="G498" s="434" t="s">
        <v>3038</v>
      </c>
      <c r="H498" s="434" t="s">
        <v>3039</v>
      </c>
      <c r="I498" s="434" t="s">
        <v>3040</v>
      </c>
      <c r="J498" s="572">
        <v>57475</v>
      </c>
      <c r="K498" s="572"/>
      <c r="L498" s="434"/>
    </row>
    <row r="499" spans="1:12" ht="25.5" x14ac:dyDescent="0.25">
      <c r="A499" s="442">
        <v>450</v>
      </c>
      <c r="B499" s="435" t="s">
        <v>2464</v>
      </c>
      <c r="C499" s="434" t="s">
        <v>3006</v>
      </c>
      <c r="D499" s="441" t="s">
        <v>600</v>
      </c>
      <c r="E499" s="441" t="s">
        <v>363</v>
      </c>
      <c r="F499" s="434" t="s">
        <v>3041</v>
      </c>
      <c r="G499" s="434" t="s">
        <v>2622</v>
      </c>
      <c r="H499" s="434" t="s">
        <v>3042</v>
      </c>
      <c r="I499" s="434" t="s">
        <v>3043</v>
      </c>
      <c r="J499" s="572">
        <v>53.5</v>
      </c>
      <c r="K499" s="572"/>
      <c r="L499" s="434"/>
    </row>
    <row r="500" spans="1:12" ht="25.5" x14ac:dyDescent="0.25">
      <c r="A500" s="442">
        <v>451</v>
      </c>
      <c r="B500" s="435" t="s">
        <v>2464</v>
      </c>
      <c r="C500" s="434" t="s">
        <v>3044</v>
      </c>
      <c r="D500" s="441" t="s">
        <v>600</v>
      </c>
      <c r="E500" s="441" t="s">
        <v>363</v>
      </c>
      <c r="F500" s="434" t="s">
        <v>3045</v>
      </c>
      <c r="G500" s="434" t="s">
        <v>3046</v>
      </c>
      <c r="H500" s="434" t="s">
        <v>3047</v>
      </c>
      <c r="I500" s="434" t="s">
        <v>3048</v>
      </c>
      <c r="J500" s="572">
        <v>720</v>
      </c>
      <c r="K500" s="572"/>
      <c r="L500" s="434"/>
    </row>
    <row r="501" spans="1:12" ht="25.5" x14ac:dyDescent="0.25">
      <c r="A501" s="442">
        <v>452</v>
      </c>
      <c r="B501" s="435" t="s">
        <v>2464</v>
      </c>
      <c r="C501" s="434" t="s">
        <v>3049</v>
      </c>
      <c r="D501" s="441" t="s">
        <v>600</v>
      </c>
      <c r="E501" s="441" t="s">
        <v>363</v>
      </c>
      <c r="F501" s="434" t="s">
        <v>3050</v>
      </c>
      <c r="G501" s="434" t="s">
        <v>2622</v>
      </c>
      <c r="H501" s="434" t="s">
        <v>3051</v>
      </c>
      <c r="I501" s="434" t="s">
        <v>3052</v>
      </c>
      <c r="J501" s="572">
        <v>9005.7999999999993</v>
      </c>
      <c r="K501" s="572"/>
      <c r="L501" s="434"/>
    </row>
    <row r="502" spans="1:12" ht="25.5" x14ac:dyDescent="0.25">
      <c r="A502" s="442">
        <v>453</v>
      </c>
      <c r="B502" s="435" t="s">
        <v>2464</v>
      </c>
      <c r="C502" s="434" t="s">
        <v>3053</v>
      </c>
      <c r="D502" s="441" t="s">
        <v>600</v>
      </c>
      <c r="E502" s="441" t="s">
        <v>363</v>
      </c>
      <c r="F502" s="434" t="s">
        <v>3054</v>
      </c>
      <c r="G502" s="434" t="s">
        <v>2645</v>
      </c>
      <c r="H502" s="434" t="s">
        <v>3055</v>
      </c>
      <c r="I502" s="434" t="s">
        <v>3056</v>
      </c>
      <c r="J502" s="572">
        <v>13250</v>
      </c>
      <c r="K502" s="572"/>
      <c r="L502" s="434"/>
    </row>
    <row r="503" spans="1:12" ht="25.5" x14ac:dyDescent="0.25">
      <c r="A503" s="442">
        <v>454</v>
      </c>
      <c r="B503" s="435" t="s">
        <v>2464</v>
      </c>
      <c r="C503" s="434" t="s">
        <v>3057</v>
      </c>
      <c r="D503" s="441" t="s">
        <v>600</v>
      </c>
      <c r="E503" s="441" t="s">
        <v>363</v>
      </c>
      <c r="F503" s="434" t="s">
        <v>3058</v>
      </c>
      <c r="G503" s="434" t="s">
        <v>2645</v>
      </c>
      <c r="H503" s="434" t="s">
        <v>3059</v>
      </c>
      <c r="I503" s="434" t="s">
        <v>3060</v>
      </c>
      <c r="J503" s="572">
        <v>1000</v>
      </c>
      <c r="K503" s="572"/>
      <c r="L503" s="434"/>
    </row>
    <row r="504" spans="1:12" ht="38.25" x14ac:dyDescent="0.25">
      <c r="A504" s="442">
        <v>455</v>
      </c>
      <c r="B504" s="435" t="s">
        <v>2464</v>
      </c>
      <c r="C504" s="434" t="s">
        <v>3061</v>
      </c>
      <c r="D504" s="441" t="s">
        <v>600</v>
      </c>
      <c r="E504" s="441" t="s">
        <v>363</v>
      </c>
      <c r="F504" s="434" t="s">
        <v>3062</v>
      </c>
      <c r="G504" s="434" t="s">
        <v>3063</v>
      </c>
      <c r="H504" s="434" t="s">
        <v>3064</v>
      </c>
      <c r="I504" s="434" t="s">
        <v>3065</v>
      </c>
      <c r="J504" s="572">
        <v>2000</v>
      </c>
      <c r="K504" s="572"/>
      <c r="L504" s="434"/>
    </row>
    <row r="505" spans="1:12" ht="25.5" x14ac:dyDescent="0.25">
      <c r="A505" s="442">
        <v>456</v>
      </c>
      <c r="B505" s="435" t="s">
        <v>2464</v>
      </c>
      <c r="C505" s="434" t="s">
        <v>3066</v>
      </c>
      <c r="D505" s="441" t="s">
        <v>600</v>
      </c>
      <c r="E505" s="441" t="s">
        <v>363</v>
      </c>
      <c r="F505" s="434" t="s">
        <v>3067</v>
      </c>
      <c r="G505" s="434" t="s">
        <v>2572</v>
      </c>
      <c r="H505" s="434" t="s">
        <v>3068</v>
      </c>
      <c r="I505" s="434" t="s">
        <v>3069</v>
      </c>
      <c r="J505" s="572">
        <v>740</v>
      </c>
      <c r="K505" s="572"/>
      <c r="L505" s="434"/>
    </row>
    <row r="506" spans="1:12" ht="38.25" hidden="1" x14ac:dyDescent="0.25">
      <c r="A506" s="477">
        <v>457</v>
      </c>
      <c r="B506" s="470" t="s">
        <v>3642</v>
      </c>
      <c r="C506" s="470" t="s">
        <v>477</v>
      </c>
      <c r="D506" s="478" t="s">
        <v>1334</v>
      </c>
      <c r="E506" s="478" t="s">
        <v>363</v>
      </c>
      <c r="F506" s="470" t="s">
        <v>3643</v>
      </c>
      <c r="G506" s="471" t="s">
        <v>3644</v>
      </c>
      <c r="H506" s="471" t="s">
        <v>3645</v>
      </c>
      <c r="I506" s="472" t="s">
        <v>481</v>
      </c>
      <c r="J506" s="574">
        <v>1905</v>
      </c>
      <c r="K506" s="574"/>
      <c r="L506" s="470"/>
    </row>
    <row r="507" spans="1:12" ht="25.5" hidden="1" x14ac:dyDescent="0.25">
      <c r="A507" s="477">
        <v>458</v>
      </c>
      <c r="B507" s="470" t="s">
        <v>3642</v>
      </c>
      <c r="C507" s="470" t="s">
        <v>477</v>
      </c>
      <c r="D507" s="478" t="s">
        <v>1334</v>
      </c>
      <c r="E507" s="478" t="s">
        <v>363</v>
      </c>
      <c r="F507" s="470" t="s">
        <v>3646</v>
      </c>
      <c r="G507" s="471" t="s">
        <v>3647</v>
      </c>
      <c r="H507" s="471" t="s">
        <v>3648</v>
      </c>
      <c r="I507" s="472" t="s">
        <v>425</v>
      </c>
      <c r="J507" s="574">
        <v>8238</v>
      </c>
      <c r="K507" s="574"/>
      <c r="L507" s="470"/>
    </row>
    <row r="508" spans="1:12" ht="25.5" hidden="1" x14ac:dyDescent="0.25">
      <c r="A508" s="477">
        <v>459</v>
      </c>
      <c r="B508" s="470" t="s">
        <v>3642</v>
      </c>
      <c r="C508" s="470" t="s">
        <v>477</v>
      </c>
      <c r="D508" s="478" t="s">
        <v>1334</v>
      </c>
      <c r="E508" s="478" t="s">
        <v>363</v>
      </c>
      <c r="F508" s="470" t="s">
        <v>3649</v>
      </c>
      <c r="G508" s="471" t="s">
        <v>3650</v>
      </c>
      <c r="H508" s="471" t="s">
        <v>3651</v>
      </c>
      <c r="I508" s="472" t="s">
        <v>425</v>
      </c>
      <c r="J508" s="574">
        <v>5648</v>
      </c>
      <c r="K508" s="574"/>
      <c r="L508" s="470"/>
    </row>
    <row r="509" spans="1:12" ht="38.25" hidden="1" x14ac:dyDescent="0.25">
      <c r="A509" s="477">
        <v>460</v>
      </c>
      <c r="B509" s="470" t="s">
        <v>3642</v>
      </c>
      <c r="C509" s="470" t="s">
        <v>477</v>
      </c>
      <c r="D509" s="478" t="s">
        <v>1334</v>
      </c>
      <c r="E509" s="478" t="s">
        <v>363</v>
      </c>
      <c r="F509" s="470" t="s">
        <v>3652</v>
      </c>
      <c r="G509" s="471" t="s">
        <v>3653</v>
      </c>
      <c r="H509" s="471" t="s">
        <v>3654</v>
      </c>
      <c r="I509" s="472" t="s">
        <v>425</v>
      </c>
      <c r="J509" s="574">
        <v>8255</v>
      </c>
      <c r="K509" s="574"/>
      <c r="L509" s="470"/>
    </row>
    <row r="510" spans="1:12" ht="25.5" hidden="1" x14ac:dyDescent="0.25">
      <c r="A510" s="477">
        <v>461</v>
      </c>
      <c r="B510" s="470" t="s">
        <v>3642</v>
      </c>
      <c r="C510" s="470" t="s">
        <v>477</v>
      </c>
      <c r="D510" s="478" t="s">
        <v>1334</v>
      </c>
      <c r="E510" s="478" t="s">
        <v>363</v>
      </c>
      <c r="F510" s="470" t="s">
        <v>3655</v>
      </c>
      <c r="G510" s="471" t="s">
        <v>3656</v>
      </c>
      <c r="H510" s="471" t="s">
        <v>3657</v>
      </c>
      <c r="I510" s="472" t="s">
        <v>425</v>
      </c>
      <c r="J510" s="574">
        <v>8509</v>
      </c>
      <c r="K510" s="574"/>
      <c r="L510" s="470"/>
    </row>
    <row r="511" spans="1:12" ht="38.25" hidden="1" x14ac:dyDescent="0.25">
      <c r="A511" s="477">
        <v>462</v>
      </c>
      <c r="B511" s="470" t="s">
        <v>3642</v>
      </c>
      <c r="C511" s="470" t="s">
        <v>477</v>
      </c>
      <c r="D511" s="478" t="s">
        <v>1334</v>
      </c>
      <c r="E511" s="478" t="s">
        <v>363</v>
      </c>
      <c r="F511" s="470" t="s">
        <v>3658</v>
      </c>
      <c r="G511" s="471" t="s">
        <v>3659</v>
      </c>
      <c r="H511" s="471" t="s">
        <v>3660</v>
      </c>
      <c r="I511" s="472" t="s">
        <v>1363</v>
      </c>
      <c r="J511" s="574">
        <v>5813</v>
      </c>
      <c r="K511" s="574"/>
      <c r="L511" s="470"/>
    </row>
    <row r="512" spans="1:12" ht="25.5" hidden="1" x14ac:dyDescent="0.25">
      <c r="A512" s="477">
        <v>463</v>
      </c>
      <c r="B512" s="470" t="s">
        <v>3642</v>
      </c>
      <c r="C512" s="470" t="s">
        <v>477</v>
      </c>
      <c r="D512" s="478" t="s">
        <v>1334</v>
      </c>
      <c r="E512" s="478" t="s">
        <v>363</v>
      </c>
      <c r="F512" s="470" t="s">
        <v>3661</v>
      </c>
      <c r="G512" s="471" t="s">
        <v>3662</v>
      </c>
      <c r="H512" s="471" t="s">
        <v>3663</v>
      </c>
      <c r="I512" s="472" t="s">
        <v>1363</v>
      </c>
      <c r="J512" s="574">
        <v>5410</v>
      </c>
      <c r="K512" s="574"/>
      <c r="L512" s="470"/>
    </row>
    <row r="513" spans="1:12" ht="38.25" hidden="1" x14ac:dyDescent="0.25">
      <c r="A513" s="477">
        <v>464</v>
      </c>
      <c r="B513" s="470" t="s">
        <v>3642</v>
      </c>
      <c r="C513" s="470" t="s">
        <v>477</v>
      </c>
      <c r="D513" s="478" t="s">
        <v>1334</v>
      </c>
      <c r="E513" s="478" t="s">
        <v>363</v>
      </c>
      <c r="F513" s="470" t="s">
        <v>3664</v>
      </c>
      <c r="G513" s="471" t="s">
        <v>3665</v>
      </c>
      <c r="H513" s="471" t="s">
        <v>3666</v>
      </c>
      <c r="I513" s="472" t="s">
        <v>1363</v>
      </c>
      <c r="J513" s="574">
        <v>4722</v>
      </c>
      <c r="K513" s="574"/>
      <c r="L513" s="470"/>
    </row>
    <row r="514" spans="1:12" ht="25.5" hidden="1" x14ac:dyDescent="0.25">
      <c r="A514" s="477">
        <v>465</v>
      </c>
      <c r="B514" s="470" t="s">
        <v>3642</v>
      </c>
      <c r="C514" s="470" t="s">
        <v>361</v>
      </c>
      <c r="D514" s="478" t="s">
        <v>1334</v>
      </c>
      <c r="E514" s="478" t="s">
        <v>363</v>
      </c>
      <c r="F514" s="470" t="s">
        <v>3667</v>
      </c>
      <c r="G514" s="471" t="s">
        <v>3668</v>
      </c>
      <c r="H514" s="471" t="s">
        <v>3669</v>
      </c>
      <c r="I514" s="472" t="s">
        <v>425</v>
      </c>
      <c r="J514" s="574">
        <v>14065</v>
      </c>
      <c r="K514" s="574"/>
      <c r="L514" s="470"/>
    </row>
    <row r="515" spans="1:12" ht="25.5" hidden="1" x14ac:dyDescent="0.25">
      <c r="A515" s="477">
        <v>466</v>
      </c>
      <c r="B515" s="470" t="s">
        <v>3642</v>
      </c>
      <c r="C515" s="473" t="s">
        <v>498</v>
      </c>
      <c r="D515" s="477" t="s">
        <v>362</v>
      </c>
      <c r="E515" s="477" t="s">
        <v>363</v>
      </c>
      <c r="F515" s="474" t="s">
        <v>3670</v>
      </c>
      <c r="G515" s="475" t="s">
        <v>3671</v>
      </c>
      <c r="H515" s="475" t="s">
        <v>3672</v>
      </c>
      <c r="I515" s="476" t="s">
        <v>1433</v>
      </c>
      <c r="J515" s="575">
        <v>15507</v>
      </c>
      <c r="K515" s="575"/>
      <c r="L515" s="473"/>
    </row>
    <row r="516" spans="1:12" ht="63.75" hidden="1" x14ac:dyDescent="0.25">
      <c r="A516" s="477">
        <v>467</v>
      </c>
      <c r="B516" s="470" t="s">
        <v>3642</v>
      </c>
      <c r="C516" s="475" t="s">
        <v>3673</v>
      </c>
      <c r="D516" s="477" t="s">
        <v>362</v>
      </c>
      <c r="E516" s="477" t="s">
        <v>583</v>
      </c>
      <c r="F516" s="474" t="s">
        <v>3674</v>
      </c>
      <c r="G516" s="475" t="s">
        <v>3675</v>
      </c>
      <c r="H516" s="475" t="s">
        <v>3676</v>
      </c>
      <c r="I516" s="476" t="s">
        <v>481</v>
      </c>
      <c r="J516" s="575">
        <v>51971</v>
      </c>
      <c r="K516" s="575"/>
      <c r="L516" s="473"/>
    </row>
    <row r="517" spans="1:12" ht="25.5" hidden="1" x14ac:dyDescent="0.25">
      <c r="A517" s="477">
        <v>468</v>
      </c>
      <c r="B517" s="470" t="s">
        <v>3642</v>
      </c>
      <c r="C517" s="473" t="s">
        <v>3677</v>
      </c>
      <c r="D517" s="477" t="s">
        <v>362</v>
      </c>
      <c r="E517" s="477" t="s">
        <v>583</v>
      </c>
      <c r="F517" s="474" t="s">
        <v>3678</v>
      </c>
      <c r="G517" s="475" t="s">
        <v>3668</v>
      </c>
      <c r="H517" s="475" t="s">
        <v>3679</v>
      </c>
      <c r="I517" s="476" t="s">
        <v>481</v>
      </c>
      <c r="J517" s="575">
        <v>118633</v>
      </c>
      <c r="K517" s="575"/>
      <c r="L517" s="473"/>
    </row>
    <row r="518" spans="1:12" ht="25.5" hidden="1" x14ac:dyDescent="0.25">
      <c r="A518" s="477">
        <v>469</v>
      </c>
      <c r="B518" s="470" t="s">
        <v>3642</v>
      </c>
      <c r="C518" s="473" t="s">
        <v>3680</v>
      </c>
      <c r="D518" s="477" t="s">
        <v>362</v>
      </c>
      <c r="E518" s="477" t="s">
        <v>583</v>
      </c>
      <c r="F518" s="474" t="s">
        <v>3681</v>
      </c>
      <c r="G518" s="475" t="s">
        <v>3682</v>
      </c>
      <c r="H518" s="475" t="s">
        <v>3683</v>
      </c>
      <c r="I518" s="476" t="s">
        <v>481</v>
      </c>
      <c r="J518" s="575">
        <v>26615</v>
      </c>
      <c r="K518" s="575"/>
      <c r="L518" s="473"/>
    </row>
    <row r="519" spans="1:12" ht="38.25" hidden="1" x14ac:dyDescent="0.25">
      <c r="A519" s="477">
        <v>470</v>
      </c>
      <c r="B519" s="470" t="s">
        <v>3642</v>
      </c>
      <c r="C519" s="475" t="s">
        <v>3684</v>
      </c>
      <c r="D519" s="477" t="s">
        <v>362</v>
      </c>
      <c r="E519" s="477" t="s">
        <v>583</v>
      </c>
      <c r="F519" s="474" t="s">
        <v>3685</v>
      </c>
      <c r="G519" s="475" t="s">
        <v>3686</v>
      </c>
      <c r="H519" s="475" t="s">
        <v>3687</v>
      </c>
      <c r="I519" s="476" t="s">
        <v>481</v>
      </c>
      <c r="J519" s="575">
        <v>66868</v>
      </c>
      <c r="K519" s="575"/>
      <c r="L519" s="473"/>
    </row>
    <row r="520" spans="1:12" ht="51" hidden="1" x14ac:dyDescent="0.25">
      <c r="A520" s="477">
        <v>471</v>
      </c>
      <c r="B520" s="470" t="s">
        <v>3642</v>
      </c>
      <c r="C520" s="475" t="s">
        <v>3688</v>
      </c>
      <c r="D520" s="477" t="s">
        <v>362</v>
      </c>
      <c r="E520" s="477" t="s">
        <v>583</v>
      </c>
      <c r="F520" s="474">
        <v>22110405</v>
      </c>
      <c r="G520" s="475" t="s">
        <v>3665</v>
      </c>
      <c r="H520" s="475" t="s">
        <v>3689</v>
      </c>
      <c r="I520" s="476">
        <v>2022</v>
      </c>
      <c r="J520" s="575">
        <v>1231</v>
      </c>
      <c r="K520" s="575"/>
      <c r="L520" s="473"/>
    </row>
    <row r="521" spans="1:12" ht="51" hidden="1" x14ac:dyDescent="0.25">
      <c r="A521" s="481">
        <v>472</v>
      </c>
      <c r="B521" s="482" t="s">
        <v>3818</v>
      </c>
      <c r="C521" s="482" t="s">
        <v>361</v>
      </c>
      <c r="D521" s="515" t="s">
        <v>362</v>
      </c>
      <c r="E521" s="515" t="s">
        <v>363</v>
      </c>
      <c r="F521" s="483" t="s">
        <v>3819</v>
      </c>
      <c r="G521" s="484" t="s">
        <v>3820</v>
      </c>
      <c r="H521" s="484" t="s">
        <v>3821</v>
      </c>
      <c r="I521" s="482" t="s">
        <v>1433</v>
      </c>
      <c r="J521" s="603">
        <v>20374</v>
      </c>
      <c r="K521" s="604"/>
      <c r="L521" s="482"/>
    </row>
    <row r="522" spans="1:12" ht="25.5" hidden="1" x14ac:dyDescent="0.25">
      <c r="A522" s="481">
        <v>473</v>
      </c>
      <c r="B522" s="482" t="s">
        <v>3818</v>
      </c>
      <c r="C522" s="482" t="s">
        <v>361</v>
      </c>
      <c r="D522" s="515" t="s">
        <v>362</v>
      </c>
      <c r="E522" s="515" t="s">
        <v>363</v>
      </c>
      <c r="F522" s="485" t="s">
        <v>3822</v>
      </c>
      <c r="G522" s="485" t="s">
        <v>3823</v>
      </c>
      <c r="H522" s="486" t="s">
        <v>3824</v>
      </c>
      <c r="I522" s="483" t="s">
        <v>1433</v>
      </c>
      <c r="J522" s="603">
        <v>4054</v>
      </c>
      <c r="K522" s="605"/>
      <c r="L522" s="483"/>
    </row>
    <row r="523" spans="1:12" ht="63.75" hidden="1" x14ac:dyDescent="0.25">
      <c r="A523" s="481">
        <v>474</v>
      </c>
      <c r="B523" s="482" t="s">
        <v>3818</v>
      </c>
      <c r="C523" s="482" t="s">
        <v>361</v>
      </c>
      <c r="D523" s="515" t="s">
        <v>362</v>
      </c>
      <c r="E523" s="515" t="s">
        <v>363</v>
      </c>
      <c r="F523" s="487" t="s">
        <v>3825</v>
      </c>
      <c r="G523" s="487" t="s">
        <v>3826</v>
      </c>
      <c r="H523" s="487" t="s">
        <v>3827</v>
      </c>
      <c r="I523" s="483" t="s">
        <v>1734</v>
      </c>
      <c r="J523" s="606">
        <v>7922</v>
      </c>
      <c r="K523" s="605"/>
      <c r="L523" s="483"/>
    </row>
    <row r="524" spans="1:12" ht="25.5" hidden="1" x14ac:dyDescent="0.25">
      <c r="A524" s="481">
        <v>475</v>
      </c>
      <c r="B524" s="482" t="s">
        <v>3818</v>
      </c>
      <c r="C524" s="482" t="s">
        <v>361</v>
      </c>
      <c r="D524" s="515" t="s">
        <v>362</v>
      </c>
      <c r="E524" s="515" t="s">
        <v>363</v>
      </c>
      <c r="F524" s="487" t="s">
        <v>3828</v>
      </c>
      <c r="G524" s="487" t="s">
        <v>3829</v>
      </c>
      <c r="H524" s="487" t="s">
        <v>3830</v>
      </c>
      <c r="I524" s="483" t="s">
        <v>481</v>
      </c>
      <c r="J524" s="606">
        <v>7106</v>
      </c>
      <c r="K524" s="605"/>
      <c r="L524" s="483"/>
    </row>
    <row r="525" spans="1:12" ht="38.25" hidden="1" x14ac:dyDescent="0.25">
      <c r="A525" s="481">
        <v>476</v>
      </c>
      <c r="B525" s="482" t="s">
        <v>3818</v>
      </c>
      <c r="C525" s="482" t="s">
        <v>361</v>
      </c>
      <c r="D525" s="515" t="s">
        <v>362</v>
      </c>
      <c r="E525" s="515" t="s">
        <v>363</v>
      </c>
      <c r="F525" s="485" t="s">
        <v>3831</v>
      </c>
      <c r="G525" s="485" t="s">
        <v>3832</v>
      </c>
      <c r="H525" s="485" t="s">
        <v>3833</v>
      </c>
      <c r="I525" s="483" t="s">
        <v>1734</v>
      </c>
      <c r="J525" s="606">
        <v>15683</v>
      </c>
      <c r="K525" s="605"/>
      <c r="L525" s="483"/>
    </row>
    <row r="526" spans="1:12" ht="51" hidden="1" x14ac:dyDescent="0.25">
      <c r="A526" s="481">
        <v>477</v>
      </c>
      <c r="B526" s="482" t="s">
        <v>3818</v>
      </c>
      <c r="C526" s="482" t="s">
        <v>361</v>
      </c>
      <c r="D526" s="515" t="s">
        <v>362</v>
      </c>
      <c r="E526" s="515" t="s">
        <v>363</v>
      </c>
      <c r="F526" s="487" t="s">
        <v>3834</v>
      </c>
      <c r="G526" s="487" t="s">
        <v>3835</v>
      </c>
      <c r="H526" s="487" t="s">
        <v>3836</v>
      </c>
      <c r="I526" s="483" t="s">
        <v>481</v>
      </c>
      <c r="J526" s="606">
        <v>4288</v>
      </c>
      <c r="K526" s="605"/>
      <c r="L526" s="483"/>
    </row>
    <row r="527" spans="1:12" ht="76.5" hidden="1" x14ac:dyDescent="0.25">
      <c r="A527" s="481">
        <v>478</v>
      </c>
      <c r="B527" s="482" t="s">
        <v>3818</v>
      </c>
      <c r="C527" s="482" t="s">
        <v>361</v>
      </c>
      <c r="D527" s="515" t="s">
        <v>362</v>
      </c>
      <c r="E527" s="515" t="s">
        <v>363</v>
      </c>
      <c r="F527" s="487" t="s">
        <v>3837</v>
      </c>
      <c r="G527" s="487" t="s">
        <v>3838</v>
      </c>
      <c r="H527" s="487" t="s">
        <v>3839</v>
      </c>
      <c r="I527" s="483" t="s">
        <v>481</v>
      </c>
      <c r="J527" s="606">
        <v>19010</v>
      </c>
      <c r="K527" s="605"/>
      <c r="L527" s="483"/>
    </row>
    <row r="528" spans="1:12" ht="25.5" hidden="1" x14ac:dyDescent="0.25">
      <c r="A528" s="481">
        <v>479</v>
      </c>
      <c r="B528" s="482" t="s">
        <v>3818</v>
      </c>
      <c r="C528" s="482" t="s">
        <v>361</v>
      </c>
      <c r="D528" s="515" t="s">
        <v>362</v>
      </c>
      <c r="E528" s="515" t="s">
        <v>363</v>
      </c>
      <c r="F528" s="487" t="s">
        <v>3840</v>
      </c>
      <c r="G528" s="487" t="s">
        <v>3841</v>
      </c>
      <c r="H528" s="487" t="s">
        <v>3842</v>
      </c>
      <c r="I528" s="483" t="s">
        <v>1734</v>
      </c>
      <c r="J528" s="607">
        <v>19101</v>
      </c>
      <c r="K528" s="605"/>
      <c r="L528" s="483"/>
    </row>
    <row r="529" spans="1:12" ht="38.25" hidden="1" x14ac:dyDescent="0.25">
      <c r="A529" s="481">
        <v>480</v>
      </c>
      <c r="B529" s="482" t="s">
        <v>3818</v>
      </c>
      <c r="C529" s="482" t="s">
        <v>361</v>
      </c>
      <c r="D529" s="515" t="s">
        <v>362</v>
      </c>
      <c r="E529" s="515" t="s">
        <v>363</v>
      </c>
      <c r="F529" s="487" t="s">
        <v>3843</v>
      </c>
      <c r="G529" s="487" t="s">
        <v>3844</v>
      </c>
      <c r="H529" s="487" t="s">
        <v>3845</v>
      </c>
      <c r="I529" s="483" t="s">
        <v>1734</v>
      </c>
      <c r="J529" s="606">
        <v>18772</v>
      </c>
      <c r="K529" s="605"/>
      <c r="L529" s="483"/>
    </row>
    <row r="530" spans="1:12" ht="25.5" hidden="1" x14ac:dyDescent="0.25">
      <c r="A530" s="481">
        <v>481</v>
      </c>
      <c r="B530" s="482" t="s">
        <v>3818</v>
      </c>
      <c r="C530" s="482" t="s">
        <v>361</v>
      </c>
      <c r="D530" s="515" t="s">
        <v>362</v>
      </c>
      <c r="E530" s="515" t="s">
        <v>363</v>
      </c>
      <c r="F530" s="483" t="s">
        <v>3846</v>
      </c>
      <c r="G530" s="484" t="s">
        <v>3847</v>
      </c>
      <c r="H530" s="484" t="s">
        <v>3848</v>
      </c>
      <c r="I530" s="483" t="s">
        <v>481</v>
      </c>
      <c r="J530" s="606">
        <v>5173</v>
      </c>
      <c r="K530" s="605"/>
      <c r="L530" s="483"/>
    </row>
    <row r="531" spans="1:12" ht="38.25" hidden="1" x14ac:dyDescent="0.25">
      <c r="A531" s="481">
        <v>482</v>
      </c>
      <c r="B531" s="482" t="s">
        <v>3818</v>
      </c>
      <c r="C531" s="482" t="s">
        <v>361</v>
      </c>
      <c r="D531" s="515" t="s">
        <v>362</v>
      </c>
      <c r="E531" s="515" t="s">
        <v>363</v>
      </c>
      <c r="F531" s="488" t="s">
        <v>3849</v>
      </c>
      <c r="G531" s="487" t="s">
        <v>3850</v>
      </c>
      <c r="H531" s="487" t="s">
        <v>3851</v>
      </c>
      <c r="I531" s="483" t="s">
        <v>421</v>
      </c>
      <c r="J531" s="606">
        <v>7855</v>
      </c>
      <c r="K531" s="605"/>
      <c r="L531" s="483"/>
    </row>
    <row r="532" spans="1:12" ht="25.5" hidden="1" x14ac:dyDescent="0.25">
      <c r="A532" s="481">
        <v>483</v>
      </c>
      <c r="B532" s="482" t="s">
        <v>3818</v>
      </c>
      <c r="C532" s="482" t="s">
        <v>361</v>
      </c>
      <c r="D532" s="515" t="s">
        <v>362</v>
      </c>
      <c r="E532" s="515" t="s">
        <v>363</v>
      </c>
      <c r="F532" s="488" t="s">
        <v>3852</v>
      </c>
      <c r="G532" s="487" t="s">
        <v>3853</v>
      </c>
      <c r="H532" s="487" t="s">
        <v>3854</v>
      </c>
      <c r="I532" s="483" t="s">
        <v>421</v>
      </c>
      <c r="J532" s="606">
        <v>13483</v>
      </c>
      <c r="K532" s="605"/>
      <c r="L532" s="483"/>
    </row>
    <row r="533" spans="1:12" ht="51" hidden="1" x14ac:dyDescent="0.25">
      <c r="A533" s="481">
        <v>484</v>
      </c>
      <c r="B533" s="482" t="s">
        <v>3818</v>
      </c>
      <c r="C533" s="482" t="s">
        <v>361</v>
      </c>
      <c r="D533" s="515" t="s">
        <v>362</v>
      </c>
      <c r="E533" s="515" t="s">
        <v>363</v>
      </c>
      <c r="F533" s="487" t="s">
        <v>3855</v>
      </c>
      <c r="G533" s="489" t="s">
        <v>3856</v>
      </c>
      <c r="H533" s="489" t="s">
        <v>3857</v>
      </c>
      <c r="I533" s="483" t="s">
        <v>421</v>
      </c>
      <c r="J533" s="606">
        <v>3918</v>
      </c>
      <c r="K533" s="605"/>
      <c r="L533" s="483"/>
    </row>
    <row r="534" spans="1:12" ht="25.5" hidden="1" x14ac:dyDescent="0.25">
      <c r="A534" s="481">
        <v>485</v>
      </c>
      <c r="B534" s="482" t="s">
        <v>3818</v>
      </c>
      <c r="C534" s="482" t="s">
        <v>361</v>
      </c>
      <c r="D534" s="515" t="s">
        <v>362</v>
      </c>
      <c r="E534" s="515" t="s">
        <v>363</v>
      </c>
      <c r="F534" s="490" t="s">
        <v>3858</v>
      </c>
      <c r="G534" s="491" t="s">
        <v>3859</v>
      </c>
      <c r="H534" s="491" t="s">
        <v>3860</v>
      </c>
      <c r="I534" s="483" t="s">
        <v>421</v>
      </c>
      <c r="J534" s="608">
        <v>0</v>
      </c>
      <c r="K534" s="605"/>
      <c r="L534" s="483"/>
    </row>
    <row r="535" spans="1:12" ht="38.25" hidden="1" x14ac:dyDescent="0.25">
      <c r="A535" s="481">
        <v>486</v>
      </c>
      <c r="B535" s="482" t="s">
        <v>3818</v>
      </c>
      <c r="C535" s="482" t="s">
        <v>361</v>
      </c>
      <c r="D535" s="515" t="s">
        <v>362</v>
      </c>
      <c r="E535" s="515" t="s">
        <v>363</v>
      </c>
      <c r="F535" s="487" t="s">
        <v>1716</v>
      </c>
      <c r="G535" s="491" t="s">
        <v>3861</v>
      </c>
      <c r="H535" s="491" t="s">
        <v>3862</v>
      </c>
      <c r="I535" s="483" t="s">
        <v>1433</v>
      </c>
      <c r="J535" s="609">
        <v>0</v>
      </c>
      <c r="K535" s="605"/>
      <c r="L535" s="483"/>
    </row>
    <row r="536" spans="1:12" ht="25.5" hidden="1" x14ac:dyDescent="0.25">
      <c r="A536" s="481">
        <v>487</v>
      </c>
      <c r="B536" s="482" t="s">
        <v>3818</v>
      </c>
      <c r="C536" s="482" t="s">
        <v>361</v>
      </c>
      <c r="D536" s="515" t="s">
        <v>362</v>
      </c>
      <c r="E536" s="515" t="s">
        <v>363</v>
      </c>
      <c r="F536" s="487" t="s">
        <v>3863</v>
      </c>
      <c r="G536" s="490" t="s">
        <v>3864</v>
      </c>
      <c r="H536" s="490" t="s">
        <v>3865</v>
      </c>
      <c r="I536" s="483" t="s">
        <v>1363</v>
      </c>
      <c r="J536" s="580">
        <v>13969</v>
      </c>
      <c r="K536" s="605"/>
      <c r="L536" s="483"/>
    </row>
    <row r="537" spans="1:12" ht="63.75" hidden="1" x14ac:dyDescent="0.25">
      <c r="A537" s="481">
        <v>488</v>
      </c>
      <c r="B537" s="482" t="s">
        <v>3818</v>
      </c>
      <c r="C537" s="482" t="s">
        <v>361</v>
      </c>
      <c r="D537" s="515" t="s">
        <v>362</v>
      </c>
      <c r="E537" s="515" t="s">
        <v>363</v>
      </c>
      <c r="F537" s="492" t="s">
        <v>3866</v>
      </c>
      <c r="G537" s="493" t="s">
        <v>3867</v>
      </c>
      <c r="H537" s="493" t="s">
        <v>3868</v>
      </c>
      <c r="I537" s="483" t="s">
        <v>1363</v>
      </c>
      <c r="J537" s="580">
        <v>12192</v>
      </c>
      <c r="K537" s="605"/>
      <c r="L537" s="483"/>
    </row>
    <row r="538" spans="1:12" ht="51" hidden="1" x14ac:dyDescent="0.25">
      <c r="A538" s="481">
        <v>489</v>
      </c>
      <c r="B538" s="482" t="s">
        <v>3818</v>
      </c>
      <c r="C538" s="482" t="s">
        <v>361</v>
      </c>
      <c r="D538" s="515" t="s">
        <v>362</v>
      </c>
      <c r="E538" s="515" t="s">
        <v>363</v>
      </c>
      <c r="F538" s="488" t="s">
        <v>3869</v>
      </c>
      <c r="G538" s="490" t="s">
        <v>3870</v>
      </c>
      <c r="H538" s="490" t="s">
        <v>3871</v>
      </c>
      <c r="I538" s="483" t="s">
        <v>1417</v>
      </c>
      <c r="J538" s="580">
        <v>19567</v>
      </c>
      <c r="K538" s="605"/>
      <c r="L538" s="483"/>
    </row>
    <row r="539" spans="1:12" ht="38.25" hidden="1" x14ac:dyDescent="0.25">
      <c r="A539" s="481">
        <v>490</v>
      </c>
      <c r="B539" s="482" t="s">
        <v>3818</v>
      </c>
      <c r="C539" s="482" t="s">
        <v>361</v>
      </c>
      <c r="D539" s="515" t="s">
        <v>362</v>
      </c>
      <c r="E539" s="515" t="s">
        <v>363</v>
      </c>
      <c r="F539" s="488" t="s">
        <v>3872</v>
      </c>
      <c r="G539" s="490" t="s">
        <v>3873</v>
      </c>
      <c r="H539" s="490" t="s">
        <v>3874</v>
      </c>
      <c r="I539" s="483" t="s">
        <v>1417</v>
      </c>
      <c r="J539" s="580">
        <v>16623</v>
      </c>
      <c r="K539" s="605"/>
      <c r="L539" s="483"/>
    </row>
    <row r="540" spans="1:12" ht="25.5" hidden="1" x14ac:dyDescent="0.25">
      <c r="A540" s="481">
        <v>491</v>
      </c>
      <c r="B540" s="482" t="s">
        <v>3818</v>
      </c>
      <c r="C540" s="482" t="s">
        <v>361</v>
      </c>
      <c r="D540" s="515" t="s">
        <v>362</v>
      </c>
      <c r="E540" s="515" t="s">
        <v>363</v>
      </c>
      <c r="F540" s="494" t="s">
        <v>3875</v>
      </c>
      <c r="G540" s="490" t="s">
        <v>3876</v>
      </c>
      <c r="H540" s="490" t="s">
        <v>3877</v>
      </c>
      <c r="I540" s="483" t="s">
        <v>1417</v>
      </c>
      <c r="J540" s="580">
        <v>9319</v>
      </c>
      <c r="K540" s="605"/>
      <c r="L540" s="483"/>
    </row>
    <row r="541" spans="1:12" ht="25.5" hidden="1" x14ac:dyDescent="0.25">
      <c r="A541" s="481">
        <v>492</v>
      </c>
      <c r="B541" s="482" t="s">
        <v>3818</v>
      </c>
      <c r="C541" s="482" t="s">
        <v>361</v>
      </c>
      <c r="D541" s="515" t="s">
        <v>362</v>
      </c>
      <c r="E541" s="515" t="s">
        <v>363</v>
      </c>
      <c r="F541" s="488" t="s">
        <v>3878</v>
      </c>
      <c r="G541" s="490" t="s">
        <v>3879</v>
      </c>
      <c r="H541" s="490" t="s">
        <v>3880</v>
      </c>
      <c r="I541" s="483" t="s">
        <v>1417</v>
      </c>
      <c r="J541" s="580">
        <v>7643</v>
      </c>
      <c r="K541" s="605"/>
      <c r="L541" s="483"/>
    </row>
    <row r="542" spans="1:12" ht="38.25" hidden="1" x14ac:dyDescent="0.25">
      <c r="A542" s="481">
        <v>493</v>
      </c>
      <c r="B542" s="482" t="s">
        <v>3818</v>
      </c>
      <c r="C542" s="482" t="s">
        <v>361</v>
      </c>
      <c r="D542" s="515" t="s">
        <v>362</v>
      </c>
      <c r="E542" s="515" t="s">
        <v>363</v>
      </c>
      <c r="F542" s="488" t="s">
        <v>3881</v>
      </c>
      <c r="G542" s="490" t="s">
        <v>3882</v>
      </c>
      <c r="H542" s="490" t="s">
        <v>3883</v>
      </c>
      <c r="I542" s="483" t="s">
        <v>1417</v>
      </c>
      <c r="J542" s="580">
        <v>7950</v>
      </c>
      <c r="K542" s="605"/>
      <c r="L542" s="483"/>
    </row>
    <row r="543" spans="1:12" ht="51" hidden="1" x14ac:dyDescent="0.25">
      <c r="A543" s="481">
        <v>494</v>
      </c>
      <c r="B543" s="482" t="s">
        <v>3818</v>
      </c>
      <c r="C543" s="482" t="s">
        <v>361</v>
      </c>
      <c r="D543" s="515" t="s">
        <v>362</v>
      </c>
      <c r="E543" s="515" t="s">
        <v>363</v>
      </c>
      <c r="F543" s="488" t="s">
        <v>3884</v>
      </c>
      <c r="G543" s="490" t="s">
        <v>3859</v>
      </c>
      <c r="H543" s="490" t="s">
        <v>3885</v>
      </c>
      <c r="I543" s="483" t="s">
        <v>1417</v>
      </c>
      <c r="J543" s="580">
        <v>14940</v>
      </c>
      <c r="K543" s="605"/>
      <c r="L543" s="483"/>
    </row>
    <row r="544" spans="1:12" ht="51" hidden="1" x14ac:dyDescent="0.25">
      <c r="A544" s="481">
        <v>495</v>
      </c>
      <c r="B544" s="483" t="s">
        <v>3818</v>
      </c>
      <c r="C544" s="483" t="s">
        <v>477</v>
      </c>
      <c r="D544" s="516" t="s">
        <v>362</v>
      </c>
      <c r="E544" s="516" t="s">
        <v>363</v>
      </c>
      <c r="F544" s="487" t="s">
        <v>3886</v>
      </c>
      <c r="G544" s="487" t="s">
        <v>3859</v>
      </c>
      <c r="H544" s="490" t="s">
        <v>3887</v>
      </c>
      <c r="I544" s="483" t="s">
        <v>481</v>
      </c>
      <c r="J544" s="580">
        <v>3606</v>
      </c>
      <c r="K544" s="605"/>
      <c r="L544" s="483"/>
    </row>
    <row r="545" spans="1:12" ht="25.5" hidden="1" x14ac:dyDescent="0.25">
      <c r="A545" s="481">
        <v>496</v>
      </c>
      <c r="B545" s="483" t="s">
        <v>3818</v>
      </c>
      <c r="C545" s="483" t="s">
        <v>477</v>
      </c>
      <c r="D545" s="516" t="s">
        <v>362</v>
      </c>
      <c r="E545" s="516" t="s">
        <v>363</v>
      </c>
      <c r="F545" s="492" t="s">
        <v>3888</v>
      </c>
      <c r="G545" s="492" t="s">
        <v>3889</v>
      </c>
      <c r="H545" s="493" t="s">
        <v>3890</v>
      </c>
      <c r="I545" s="483" t="s">
        <v>481</v>
      </c>
      <c r="J545" s="580">
        <v>10242</v>
      </c>
      <c r="K545" s="605"/>
      <c r="L545" s="483"/>
    </row>
    <row r="546" spans="1:12" ht="38.25" hidden="1" x14ac:dyDescent="0.25">
      <c r="A546" s="481">
        <v>497</v>
      </c>
      <c r="B546" s="483" t="s">
        <v>3818</v>
      </c>
      <c r="C546" s="483" t="s">
        <v>477</v>
      </c>
      <c r="D546" s="516" t="s">
        <v>362</v>
      </c>
      <c r="E546" s="516" t="s">
        <v>363</v>
      </c>
      <c r="F546" s="488" t="s">
        <v>3891</v>
      </c>
      <c r="G546" s="487" t="s">
        <v>3892</v>
      </c>
      <c r="H546" s="490" t="s">
        <v>3893</v>
      </c>
      <c r="I546" s="483" t="s">
        <v>481</v>
      </c>
      <c r="J546" s="580">
        <v>4199</v>
      </c>
      <c r="K546" s="605"/>
      <c r="L546" s="483"/>
    </row>
    <row r="547" spans="1:12" ht="38.25" hidden="1" x14ac:dyDescent="0.25">
      <c r="A547" s="481">
        <v>498</v>
      </c>
      <c r="B547" s="483" t="s">
        <v>3818</v>
      </c>
      <c r="C547" s="483" t="s">
        <v>477</v>
      </c>
      <c r="D547" s="516" t="s">
        <v>362</v>
      </c>
      <c r="E547" s="516" t="s">
        <v>363</v>
      </c>
      <c r="F547" s="488" t="s">
        <v>3894</v>
      </c>
      <c r="G547" s="487" t="s">
        <v>3895</v>
      </c>
      <c r="H547" s="490" t="s">
        <v>3896</v>
      </c>
      <c r="I547" s="483" t="s">
        <v>481</v>
      </c>
      <c r="J547" s="580">
        <v>2370</v>
      </c>
      <c r="K547" s="605"/>
      <c r="L547" s="483"/>
    </row>
    <row r="548" spans="1:12" ht="38.25" hidden="1" x14ac:dyDescent="0.25">
      <c r="A548" s="481">
        <v>499</v>
      </c>
      <c r="B548" s="483" t="s">
        <v>3818</v>
      </c>
      <c r="C548" s="483" t="s">
        <v>477</v>
      </c>
      <c r="D548" s="516" t="s">
        <v>362</v>
      </c>
      <c r="E548" s="516" t="s">
        <v>363</v>
      </c>
      <c r="F548" s="488" t="s">
        <v>3897</v>
      </c>
      <c r="G548" s="487" t="s">
        <v>3844</v>
      </c>
      <c r="H548" s="487" t="s">
        <v>3898</v>
      </c>
      <c r="I548" s="483" t="s">
        <v>481</v>
      </c>
      <c r="J548" s="610">
        <v>16589</v>
      </c>
      <c r="K548" s="605"/>
      <c r="L548" s="483"/>
    </row>
    <row r="549" spans="1:12" ht="38.25" hidden="1" x14ac:dyDescent="0.25">
      <c r="A549" s="481">
        <v>500</v>
      </c>
      <c r="B549" s="483" t="s">
        <v>3818</v>
      </c>
      <c r="C549" s="483" t="s">
        <v>477</v>
      </c>
      <c r="D549" s="516" t="s">
        <v>362</v>
      </c>
      <c r="E549" s="516" t="s">
        <v>363</v>
      </c>
      <c r="F549" s="487" t="s">
        <v>3899</v>
      </c>
      <c r="G549" s="487" t="s">
        <v>3900</v>
      </c>
      <c r="H549" s="487" t="s">
        <v>3901</v>
      </c>
      <c r="I549" s="483" t="s">
        <v>425</v>
      </c>
      <c r="J549" s="610">
        <v>12593</v>
      </c>
      <c r="K549" s="605"/>
      <c r="L549" s="483"/>
    </row>
    <row r="550" spans="1:12" ht="63.75" hidden="1" x14ac:dyDescent="0.25">
      <c r="A550" s="481">
        <v>501</v>
      </c>
      <c r="B550" s="483" t="s">
        <v>3818</v>
      </c>
      <c r="C550" s="483" t="s">
        <v>477</v>
      </c>
      <c r="D550" s="516" t="s">
        <v>362</v>
      </c>
      <c r="E550" s="516" t="s">
        <v>363</v>
      </c>
      <c r="F550" s="487" t="s">
        <v>3902</v>
      </c>
      <c r="G550" s="487" t="s">
        <v>3903</v>
      </c>
      <c r="H550" s="487" t="s">
        <v>3904</v>
      </c>
      <c r="I550" s="483" t="s">
        <v>425</v>
      </c>
      <c r="J550" s="610">
        <v>5727</v>
      </c>
      <c r="K550" s="605"/>
      <c r="L550" s="483"/>
    </row>
    <row r="551" spans="1:12" ht="38.25" hidden="1" x14ac:dyDescent="0.25">
      <c r="A551" s="481">
        <v>502</v>
      </c>
      <c r="B551" s="483" t="s">
        <v>3818</v>
      </c>
      <c r="C551" s="483" t="s">
        <v>477</v>
      </c>
      <c r="D551" s="516" t="s">
        <v>362</v>
      </c>
      <c r="E551" s="516" t="s">
        <v>363</v>
      </c>
      <c r="F551" s="487" t="s">
        <v>3905</v>
      </c>
      <c r="G551" s="487" t="s">
        <v>3895</v>
      </c>
      <c r="H551" s="487" t="s">
        <v>3906</v>
      </c>
      <c r="I551" s="483" t="s">
        <v>425</v>
      </c>
      <c r="J551" s="610">
        <v>3651</v>
      </c>
      <c r="K551" s="605"/>
      <c r="L551" s="483"/>
    </row>
    <row r="552" spans="1:12" ht="38.25" hidden="1" x14ac:dyDescent="0.25">
      <c r="A552" s="481">
        <v>503</v>
      </c>
      <c r="B552" s="483" t="s">
        <v>3818</v>
      </c>
      <c r="C552" s="483" t="s">
        <v>477</v>
      </c>
      <c r="D552" s="516" t="s">
        <v>362</v>
      </c>
      <c r="E552" s="516" t="s">
        <v>363</v>
      </c>
      <c r="F552" s="487" t="s">
        <v>3907</v>
      </c>
      <c r="G552" s="487" t="s">
        <v>3908</v>
      </c>
      <c r="H552" s="487" t="s">
        <v>3909</v>
      </c>
      <c r="I552" s="483" t="s">
        <v>425</v>
      </c>
      <c r="J552" s="610">
        <v>11453</v>
      </c>
      <c r="K552" s="605"/>
      <c r="L552" s="483"/>
    </row>
    <row r="553" spans="1:12" ht="38.25" hidden="1" x14ac:dyDescent="0.25">
      <c r="A553" s="481">
        <v>504</v>
      </c>
      <c r="B553" s="483" t="s">
        <v>3818</v>
      </c>
      <c r="C553" s="483" t="s">
        <v>477</v>
      </c>
      <c r="D553" s="516" t="s">
        <v>362</v>
      </c>
      <c r="E553" s="516" t="s">
        <v>363</v>
      </c>
      <c r="F553" s="487" t="s">
        <v>3910</v>
      </c>
      <c r="G553" s="487" t="s">
        <v>3911</v>
      </c>
      <c r="H553" s="487" t="s">
        <v>3912</v>
      </c>
      <c r="I553" s="483" t="s">
        <v>425</v>
      </c>
      <c r="J553" s="610">
        <v>6640</v>
      </c>
      <c r="K553" s="605"/>
      <c r="L553" s="483"/>
    </row>
    <row r="554" spans="1:12" ht="38.25" hidden="1" x14ac:dyDescent="0.25">
      <c r="A554" s="481">
        <v>505</v>
      </c>
      <c r="B554" s="483" t="s">
        <v>3818</v>
      </c>
      <c r="C554" s="483" t="s">
        <v>477</v>
      </c>
      <c r="D554" s="516" t="s">
        <v>362</v>
      </c>
      <c r="E554" s="516" t="s">
        <v>363</v>
      </c>
      <c r="F554" s="485" t="s">
        <v>3913</v>
      </c>
      <c r="G554" s="486" t="s">
        <v>3914</v>
      </c>
      <c r="H554" s="486" t="s">
        <v>3915</v>
      </c>
      <c r="I554" s="483" t="s">
        <v>425</v>
      </c>
      <c r="J554" s="580">
        <v>2710</v>
      </c>
      <c r="K554" s="605"/>
      <c r="L554" s="483"/>
    </row>
    <row r="555" spans="1:12" ht="38.25" hidden="1" x14ac:dyDescent="0.25">
      <c r="A555" s="481">
        <v>506</v>
      </c>
      <c r="B555" s="483" t="s">
        <v>3818</v>
      </c>
      <c r="C555" s="483" t="s">
        <v>477</v>
      </c>
      <c r="D555" s="516" t="s">
        <v>362</v>
      </c>
      <c r="E555" s="516" t="s">
        <v>363</v>
      </c>
      <c r="F555" s="487" t="s">
        <v>3916</v>
      </c>
      <c r="G555" s="490" t="s">
        <v>3917</v>
      </c>
      <c r="H555" s="490" t="s">
        <v>3918</v>
      </c>
      <c r="I555" s="483" t="s">
        <v>1363</v>
      </c>
      <c r="J555" s="580">
        <v>16972</v>
      </c>
      <c r="K555" s="605"/>
      <c r="L555" s="483"/>
    </row>
    <row r="556" spans="1:12" ht="51" hidden="1" x14ac:dyDescent="0.25">
      <c r="A556" s="481">
        <v>507</v>
      </c>
      <c r="B556" s="483" t="s">
        <v>3818</v>
      </c>
      <c r="C556" s="483" t="s">
        <v>477</v>
      </c>
      <c r="D556" s="516" t="s">
        <v>362</v>
      </c>
      <c r="E556" s="516" t="s">
        <v>363</v>
      </c>
      <c r="F556" s="487" t="s">
        <v>3919</v>
      </c>
      <c r="G556" s="490" t="s">
        <v>3917</v>
      </c>
      <c r="H556" s="490" t="s">
        <v>3920</v>
      </c>
      <c r="I556" s="483" t="s">
        <v>1363</v>
      </c>
      <c r="J556" s="580">
        <v>7997</v>
      </c>
      <c r="K556" s="605"/>
      <c r="L556" s="483"/>
    </row>
    <row r="557" spans="1:12" ht="76.5" hidden="1" x14ac:dyDescent="0.25">
      <c r="A557" s="481">
        <v>508</v>
      </c>
      <c r="B557" s="483" t="s">
        <v>3818</v>
      </c>
      <c r="C557" s="483" t="s">
        <v>477</v>
      </c>
      <c r="D557" s="516" t="s">
        <v>362</v>
      </c>
      <c r="E557" s="516" t="s">
        <v>363</v>
      </c>
      <c r="F557" s="487" t="s">
        <v>3921</v>
      </c>
      <c r="G557" s="490" t="s">
        <v>3882</v>
      </c>
      <c r="H557" s="490" t="s">
        <v>3922</v>
      </c>
      <c r="I557" s="483" t="s">
        <v>1363</v>
      </c>
      <c r="J557" s="580">
        <v>12203</v>
      </c>
      <c r="K557" s="605"/>
      <c r="L557" s="483"/>
    </row>
    <row r="558" spans="1:12" ht="38.25" hidden="1" x14ac:dyDescent="0.25">
      <c r="A558" s="481">
        <v>509</v>
      </c>
      <c r="B558" s="483" t="s">
        <v>3818</v>
      </c>
      <c r="C558" s="483" t="s">
        <v>477</v>
      </c>
      <c r="D558" s="516" t="s">
        <v>362</v>
      </c>
      <c r="E558" s="516" t="s">
        <v>363</v>
      </c>
      <c r="F558" s="489" t="s">
        <v>3923</v>
      </c>
      <c r="G558" s="495" t="s">
        <v>3924</v>
      </c>
      <c r="H558" s="495" t="s">
        <v>3925</v>
      </c>
      <c r="I558" s="483" t="s">
        <v>1363</v>
      </c>
      <c r="J558" s="610">
        <v>15387</v>
      </c>
      <c r="K558" s="605"/>
      <c r="L558" s="483"/>
    </row>
    <row r="559" spans="1:12" ht="51" hidden="1" x14ac:dyDescent="0.25">
      <c r="A559" s="481">
        <v>510</v>
      </c>
      <c r="B559" s="483" t="s">
        <v>3818</v>
      </c>
      <c r="C559" s="483" t="s">
        <v>498</v>
      </c>
      <c r="D559" s="516" t="s">
        <v>362</v>
      </c>
      <c r="E559" s="516" t="s">
        <v>363</v>
      </c>
      <c r="F559" s="496" t="s">
        <v>3926</v>
      </c>
      <c r="G559" s="497" t="s">
        <v>3844</v>
      </c>
      <c r="H559" s="497" t="s">
        <v>3927</v>
      </c>
      <c r="I559" s="483" t="s">
        <v>3928</v>
      </c>
      <c r="J559" s="580">
        <v>23771</v>
      </c>
      <c r="K559" s="605"/>
      <c r="L559" s="483"/>
    </row>
    <row r="560" spans="1:12" ht="25.5" hidden="1" x14ac:dyDescent="0.25">
      <c r="A560" s="481">
        <v>511</v>
      </c>
      <c r="B560" s="483" t="s">
        <v>3818</v>
      </c>
      <c r="C560" s="483" t="s">
        <v>498</v>
      </c>
      <c r="D560" s="516" t="s">
        <v>362</v>
      </c>
      <c r="E560" s="516" t="s">
        <v>363</v>
      </c>
      <c r="F560" s="498" t="s">
        <v>3929</v>
      </c>
      <c r="G560" s="484" t="s">
        <v>3930</v>
      </c>
      <c r="H560" s="484" t="s">
        <v>3931</v>
      </c>
      <c r="I560" s="483" t="s">
        <v>3932</v>
      </c>
      <c r="J560" s="580">
        <v>21460</v>
      </c>
      <c r="K560" s="605"/>
      <c r="L560" s="483"/>
    </row>
    <row r="561" spans="1:12" ht="38.25" hidden="1" x14ac:dyDescent="0.25">
      <c r="A561" s="481">
        <v>512</v>
      </c>
      <c r="B561" s="483" t="s">
        <v>3818</v>
      </c>
      <c r="C561" s="483" t="s">
        <v>498</v>
      </c>
      <c r="D561" s="516" t="s">
        <v>362</v>
      </c>
      <c r="E561" s="516" t="s">
        <v>363</v>
      </c>
      <c r="F561" s="498" t="s">
        <v>3933</v>
      </c>
      <c r="G561" s="484" t="s">
        <v>3934</v>
      </c>
      <c r="H561" s="484" t="s">
        <v>3935</v>
      </c>
      <c r="I561" s="483" t="s">
        <v>3932</v>
      </c>
      <c r="J561" s="580">
        <v>34030</v>
      </c>
      <c r="K561" s="605"/>
      <c r="L561" s="483"/>
    </row>
    <row r="562" spans="1:12" ht="25.5" hidden="1" x14ac:dyDescent="0.25">
      <c r="A562" s="481">
        <v>513</v>
      </c>
      <c r="B562" s="483" t="s">
        <v>3818</v>
      </c>
      <c r="C562" s="483" t="s">
        <v>498</v>
      </c>
      <c r="D562" s="516" t="s">
        <v>362</v>
      </c>
      <c r="E562" s="516" t="s">
        <v>363</v>
      </c>
      <c r="F562" s="498" t="s">
        <v>3936</v>
      </c>
      <c r="G562" s="484" t="s">
        <v>3856</v>
      </c>
      <c r="H562" s="484" t="s">
        <v>3937</v>
      </c>
      <c r="I562" s="483" t="s">
        <v>3932</v>
      </c>
      <c r="J562" s="580">
        <v>58275</v>
      </c>
      <c r="K562" s="605"/>
      <c r="L562" s="483"/>
    </row>
    <row r="563" spans="1:12" ht="63.75" hidden="1" x14ac:dyDescent="0.25">
      <c r="A563" s="481">
        <v>514</v>
      </c>
      <c r="B563" s="483" t="s">
        <v>3818</v>
      </c>
      <c r="C563" s="483" t="s">
        <v>498</v>
      </c>
      <c r="D563" s="516" t="s">
        <v>362</v>
      </c>
      <c r="E563" s="516" t="s">
        <v>363</v>
      </c>
      <c r="F563" s="499" t="s">
        <v>3938</v>
      </c>
      <c r="G563" s="497" t="s">
        <v>3939</v>
      </c>
      <c r="H563" s="497" t="s">
        <v>3940</v>
      </c>
      <c r="I563" s="483" t="s">
        <v>3932</v>
      </c>
      <c r="J563" s="580">
        <v>74047</v>
      </c>
      <c r="K563" s="605"/>
      <c r="L563" s="483"/>
    </row>
    <row r="564" spans="1:12" ht="38.25" hidden="1" x14ac:dyDescent="0.25">
      <c r="A564" s="481">
        <v>515</v>
      </c>
      <c r="B564" s="483" t="s">
        <v>3818</v>
      </c>
      <c r="C564" s="483" t="s">
        <v>498</v>
      </c>
      <c r="D564" s="516" t="s">
        <v>362</v>
      </c>
      <c r="E564" s="516" t="s">
        <v>363</v>
      </c>
      <c r="F564" s="500" t="s">
        <v>3941</v>
      </c>
      <c r="G564" s="484" t="s">
        <v>3829</v>
      </c>
      <c r="H564" s="484" t="s">
        <v>3942</v>
      </c>
      <c r="I564" s="483" t="s">
        <v>481</v>
      </c>
      <c r="J564" s="580">
        <v>2650</v>
      </c>
      <c r="K564" s="605"/>
      <c r="L564" s="483"/>
    </row>
    <row r="565" spans="1:12" ht="38.25" hidden="1" x14ac:dyDescent="0.25">
      <c r="A565" s="481">
        <v>516</v>
      </c>
      <c r="B565" s="483" t="s">
        <v>3818</v>
      </c>
      <c r="C565" s="483" t="s">
        <v>498</v>
      </c>
      <c r="D565" s="516" t="s">
        <v>362</v>
      </c>
      <c r="E565" s="516" t="s">
        <v>363</v>
      </c>
      <c r="F565" s="500" t="s">
        <v>3943</v>
      </c>
      <c r="G565" s="484" t="s">
        <v>3944</v>
      </c>
      <c r="H565" s="484" t="s">
        <v>3945</v>
      </c>
      <c r="I565" s="483" t="s">
        <v>481</v>
      </c>
      <c r="J565" s="580">
        <v>6250</v>
      </c>
      <c r="K565" s="605"/>
      <c r="L565" s="483"/>
    </row>
    <row r="566" spans="1:12" ht="25.5" hidden="1" x14ac:dyDescent="0.25">
      <c r="A566" s="481">
        <v>517</v>
      </c>
      <c r="B566" s="483" t="s">
        <v>3818</v>
      </c>
      <c r="C566" s="483" t="s">
        <v>498</v>
      </c>
      <c r="D566" s="516" t="s">
        <v>362</v>
      </c>
      <c r="E566" s="516" t="s">
        <v>363</v>
      </c>
      <c r="F566" s="497" t="s">
        <v>3946</v>
      </c>
      <c r="G566" s="497" t="s">
        <v>3947</v>
      </c>
      <c r="H566" s="497" t="s">
        <v>3948</v>
      </c>
      <c r="I566" s="483" t="s">
        <v>804</v>
      </c>
      <c r="J566" s="580">
        <v>2500</v>
      </c>
      <c r="K566" s="605"/>
      <c r="L566" s="483"/>
    </row>
    <row r="567" spans="1:12" ht="25.5" hidden="1" x14ac:dyDescent="0.25">
      <c r="A567" s="481">
        <v>518</v>
      </c>
      <c r="B567" s="483" t="s">
        <v>3818</v>
      </c>
      <c r="C567" s="483" t="s">
        <v>498</v>
      </c>
      <c r="D567" s="516" t="s">
        <v>362</v>
      </c>
      <c r="E567" s="516" t="s">
        <v>363</v>
      </c>
      <c r="F567" s="484" t="s">
        <v>3949</v>
      </c>
      <c r="G567" s="484" t="s">
        <v>3950</v>
      </c>
      <c r="H567" s="484" t="s">
        <v>3951</v>
      </c>
      <c r="I567" s="483" t="s">
        <v>3952</v>
      </c>
      <c r="J567" s="580">
        <v>62470</v>
      </c>
      <c r="K567" s="605"/>
      <c r="L567" s="483"/>
    </row>
    <row r="568" spans="1:12" ht="38.25" hidden="1" x14ac:dyDescent="0.25">
      <c r="A568" s="481">
        <v>519</v>
      </c>
      <c r="B568" s="483" t="s">
        <v>3818</v>
      </c>
      <c r="C568" s="483" t="s">
        <v>498</v>
      </c>
      <c r="D568" s="516" t="s">
        <v>362</v>
      </c>
      <c r="E568" s="516" t="s">
        <v>363</v>
      </c>
      <c r="F568" s="484" t="s">
        <v>3953</v>
      </c>
      <c r="G568" s="484" t="s">
        <v>3954</v>
      </c>
      <c r="H568" s="484" t="s">
        <v>3955</v>
      </c>
      <c r="I568" s="483" t="s">
        <v>3952</v>
      </c>
      <c r="J568" s="580">
        <v>65461</v>
      </c>
      <c r="K568" s="605"/>
      <c r="L568" s="483"/>
    </row>
    <row r="569" spans="1:12" ht="38.25" hidden="1" x14ac:dyDescent="0.25">
      <c r="A569" s="481">
        <v>520</v>
      </c>
      <c r="B569" s="483" t="s">
        <v>3818</v>
      </c>
      <c r="C569" s="483" t="s">
        <v>498</v>
      </c>
      <c r="D569" s="516" t="s">
        <v>362</v>
      </c>
      <c r="E569" s="516" t="s">
        <v>363</v>
      </c>
      <c r="F569" s="484" t="s">
        <v>3956</v>
      </c>
      <c r="G569" s="484" t="s">
        <v>3850</v>
      </c>
      <c r="H569" s="484" t="s">
        <v>3957</v>
      </c>
      <c r="I569" s="483" t="s">
        <v>3952</v>
      </c>
      <c r="J569" s="580">
        <v>61702</v>
      </c>
      <c r="K569" s="605"/>
      <c r="L569" s="483"/>
    </row>
    <row r="570" spans="1:12" ht="51" hidden="1" x14ac:dyDescent="0.25">
      <c r="A570" s="481">
        <v>521</v>
      </c>
      <c r="B570" s="483" t="s">
        <v>3818</v>
      </c>
      <c r="C570" s="483" t="s">
        <v>498</v>
      </c>
      <c r="D570" s="516" t="s">
        <v>362</v>
      </c>
      <c r="E570" s="516" t="s">
        <v>363</v>
      </c>
      <c r="F570" s="497" t="s">
        <v>3958</v>
      </c>
      <c r="G570" s="497" t="s">
        <v>3853</v>
      </c>
      <c r="H570" s="501" t="s">
        <v>3959</v>
      </c>
      <c r="I570" s="483" t="s">
        <v>1539</v>
      </c>
      <c r="J570" s="580">
        <v>6900</v>
      </c>
      <c r="K570" s="605"/>
      <c r="L570" s="483"/>
    </row>
    <row r="571" spans="1:12" ht="51" hidden="1" x14ac:dyDescent="0.25">
      <c r="A571" s="481">
        <v>522</v>
      </c>
      <c r="B571" s="483" t="s">
        <v>3818</v>
      </c>
      <c r="C571" s="483" t="s">
        <v>498</v>
      </c>
      <c r="D571" s="516" t="s">
        <v>362</v>
      </c>
      <c r="E571" s="516" t="s">
        <v>363</v>
      </c>
      <c r="F571" s="497" t="s">
        <v>3960</v>
      </c>
      <c r="G571" s="487" t="s">
        <v>3961</v>
      </c>
      <c r="H571" s="487" t="s">
        <v>3962</v>
      </c>
      <c r="I571" s="483" t="s">
        <v>3963</v>
      </c>
      <c r="J571" s="580">
        <v>23912</v>
      </c>
      <c r="K571" s="605"/>
      <c r="L571" s="483"/>
    </row>
    <row r="572" spans="1:12" ht="51" hidden="1" x14ac:dyDescent="0.25">
      <c r="A572" s="481">
        <v>523</v>
      </c>
      <c r="B572" s="483" t="s">
        <v>3818</v>
      </c>
      <c r="C572" s="483" t="s">
        <v>498</v>
      </c>
      <c r="D572" s="516" t="s">
        <v>362</v>
      </c>
      <c r="E572" s="516" t="s">
        <v>363</v>
      </c>
      <c r="F572" s="497" t="s">
        <v>3964</v>
      </c>
      <c r="G572" s="485" t="s">
        <v>3844</v>
      </c>
      <c r="H572" s="485" t="s">
        <v>3965</v>
      </c>
      <c r="I572" s="483" t="s">
        <v>3963</v>
      </c>
      <c r="J572" s="580">
        <v>26689</v>
      </c>
      <c r="K572" s="605"/>
      <c r="L572" s="483"/>
    </row>
    <row r="573" spans="1:12" ht="38.25" hidden="1" x14ac:dyDescent="0.25">
      <c r="A573" s="481">
        <v>524</v>
      </c>
      <c r="B573" s="483" t="s">
        <v>3818</v>
      </c>
      <c r="C573" s="483" t="s">
        <v>498</v>
      </c>
      <c r="D573" s="516" t="s">
        <v>362</v>
      </c>
      <c r="E573" s="516" t="s">
        <v>363</v>
      </c>
      <c r="F573" s="497" t="s">
        <v>3966</v>
      </c>
      <c r="G573" s="485" t="s">
        <v>3967</v>
      </c>
      <c r="H573" s="485" t="s">
        <v>3968</v>
      </c>
      <c r="I573" s="483" t="s">
        <v>3963</v>
      </c>
      <c r="J573" s="580">
        <v>25000</v>
      </c>
      <c r="K573" s="605"/>
      <c r="L573" s="483"/>
    </row>
    <row r="574" spans="1:12" ht="38.25" hidden="1" x14ac:dyDescent="0.25">
      <c r="A574" s="481">
        <v>525</v>
      </c>
      <c r="B574" s="483" t="s">
        <v>3818</v>
      </c>
      <c r="C574" s="483" t="s">
        <v>498</v>
      </c>
      <c r="D574" s="516" t="s">
        <v>362</v>
      </c>
      <c r="E574" s="516" t="s">
        <v>363</v>
      </c>
      <c r="F574" s="484" t="s">
        <v>3969</v>
      </c>
      <c r="G574" s="485" t="s">
        <v>3970</v>
      </c>
      <c r="H574" s="485" t="s">
        <v>3971</v>
      </c>
      <c r="I574" s="483" t="s">
        <v>3963</v>
      </c>
      <c r="J574" s="580">
        <v>22828</v>
      </c>
      <c r="K574" s="605"/>
      <c r="L574" s="483"/>
    </row>
    <row r="575" spans="1:12" ht="25.5" hidden="1" x14ac:dyDescent="0.25">
      <c r="A575" s="481">
        <v>526</v>
      </c>
      <c r="B575" s="483" t="s">
        <v>3818</v>
      </c>
      <c r="C575" s="483" t="s">
        <v>498</v>
      </c>
      <c r="D575" s="516" t="s">
        <v>362</v>
      </c>
      <c r="E575" s="516" t="s">
        <v>363</v>
      </c>
      <c r="F575" s="498" t="s">
        <v>3972</v>
      </c>
      <c r="G575" s="484" t="s">
        <v>3876</v>
      </c>
      <c r="H575" s="484" t="s">
        <v>3973</v>
      </c>
      <c r="I575" s="483" t="s">
        <v>1433</v>
      </c>
      <c r="J575" s="580">
        <v>9298</v>
      </c>
      <c r="K575" s="605"/>
      <c r="L575" s="483"/>
    </row>
    <row r="576" spans="1:12" ht="38.25" hidden="1" x14ac:dyDescent="0.25">
      <c r="A576" s="481">
        <v>527</v>
      </c>
      <c r="B576" s="483" t="s">
        <v>3818</v>
      </c>
      <c r="C576" s="483" t="s">
        <v>498</v>
      </c>
      <c r="D576" s="516" t="s">
        <v>362</v>
      </c>
      <c r="E576" s="516" t="s">
        <v>363</v>
      </c>
      <c r="F576" s="484" t="s">
        <v>1873</v>
      </c>
      <c r="G576" s="484" t="s">
        <v>3974</v>
      </c>
      <c r="H576" s="484" t="s">
        <v>3975</v>
      </c>
      <c r="I576" s="483" t="s">
        <v>3952</v>
      </c>
      <c r="J576" s="580">
        <v>13312</v>
      </c>
      <c r="K576" s="605"/>
      <c r="L576" s="483"/>
    </row>
    <row r="577" spans="1:12" hidden="1" x14ac:dyDescent="0.25">
      <c r="A577" s="481">
        <v>528</v>
      </c>
      <c r="B577" s="483" t="s">
        <v>3818</v>
      </c>
      <c r="C577" s="483" t="s">
        <v>498</v>
      </c>
      <c r="D577" s="516" t="s">
        <v>362</v>
      </c>
      <c r="E577" s="516" t="s">
        <v>363</v>
      </c>
      <c r="F577" s="497" t="s">
        <v>1870</v>
      </c>
      <c r="G577" s="497" t="s">
        <v>3976</v>
      </c>
      <c r="H577" s="497" t="s">
        <v>3977</v>
      </c>
      <c r="I577" s="483" t="s">
        <v>3952</v>
      </c>
      <c r="J577" s="580">
        <v>7505</v>
      </c>
      <c r="K577" s="605"/>
      <c r="L577" s="483"/>
    </row>
    <row r="578" spans="1:12" ht="38.25" hidden="1" x14ac:dyDescent="0.25">
      <c r="A578" s="481">
        <v>529</v>
      </c>
      <c r="B578" s="483" t="s">
        <v>3818</v>
      </c>
      <c r="C578" s="483" t="s">
        <v>498</v>
      </c>
      <c r="D578" s="516" t="s">
        <v>362</v>
      </c>
      <c r="E578" s="516" t="s">
        <v>363</v>
      </c>
      <c r="F578" s="502" t="s">
        <v>3978</v>
      </c>
      <c r="G578" s="503" t="s">
        <v>3979</v>
      </c>
      <c r="H578" s="503" t="s">
        <v>3980</v>
      </c>
      <c r="I578" s="483" t="s">
        <v>1417</v>
      </c>
      <c r="J578" s="580">
        <v>8000</v>
      </c>
      <c r="K578" s="605"/>
      <c r="L578" s="483"/>
    </row>
    <row r="579" spans="1:12" ht="38.25" hidden="1" x14ac:dyDescent="0.25">
      <c r="A579" s="481">
        <v>530</v>
      </c>
      <c r="B579" s="483" t="s">
        <v>3818</v>
      </c>
      <c r="C579" s="483" t="s">
        <v>498</v>
      </c>
      <c r="D579" s="516" t="s">
        <v>362</v>
      </c>
      <c r="E579" s="516" t="s">
        <v>363</v>
      </c>
      <c r="F579" s="502" t="s">
        <v>3981</v>
      </c>
      <c r="G579" s="503" t="s">
        <v>3982</v>
      </c>
      <c r="H579" s="503" t="s">
        <v>3983</v>
      </c>
      <c r="I579" s="483" t="s">
        <v>3963</v>
      </c>
      <c r="J579" s="580">
        <v>8210</v>
      </c>
      <c r="K579" s="605"/>
      <c r="L579" s="483"/>
    </row>
    <row r="580" spans="1:12" ht="38.25" hidden="1" x14ac:dyDescent="0.25">
      <c r="A580" s="481">
        <v>531</v>
      </c>
      <c r="B580" s="483" t="s">
        <v>3818</v>
      </c>
      <c r="C580" s="483" t="s">
        <v>498</v>
      </c>
      <c r="D580" s="516" t="s">
        <v>362</v>
      </c>
      <c r="E580" s="516" t="s">
        <v>363</v>
      </c>
      <c r="F580" s="502" t="s">
        <v>2789</v>
      </c>
      <c r="G580" s="503" t="s">
        <v>3984</v>
      </c>
      <c r="H580" s="503" t="s">
        <v>3985</v>
      </c>
      <c r="I580" s="483" t="s">
        <v>3963</v>
      </c>
      <c r="J580" s="580">
        <v>3036</v>
      </c>
      <c r="K580" s="605"/>
      <c r="L580" s="483"/>
    </row>
    <row r="581" spans="1:12" ht="25.5" hidden="1" x14ac:dyDescent="0.25">
      <c r="A581" s="481">
        <v>532</v>
      </c>
      <c r="B581" s="483" t="s">
        <v>3818</v>
      </c>
      <c r="C581" s="483" t="s">
        <v>498</v>
      </c>
      <c r="D581" s="516" t="s">
        <v>362</v>
      </c>
      <c r="E581" s="516" t="s">
        <v>363</v>
      </c>
      <c r="F581" s="496" t="s">
        <v>3986</v>
      </c>
      <c r="G581" s="497" t="s">
        <v>3987</v>
      </c>
      <c r="H581" s="495" t="s">
        <v>3988</v>
      </c>
      <c r="I581" s="483" t="s">
        <v>1417</v>
      </c>
      <c r="J581" s="580">
        <v>5352</v>
      </c>
      <c r="K581" s="605"/>
      <c r="L581" s="483"/>
    </row>
    <row r="582" spans="1:12" ht="25.5" hidden="1" x14ac:dyDescent="0.25">
      <c r="A582" s="481">
        <v>533</v>
      </c>
      <c r="B582" s="483" t="s">
        <v>3818</v>
      </c>
      <c r="C582" s="483" t="s">
        <v>498</v>
      </c>
      <c r="D582" s="516" t="s">
        <v>362</v>
      </c>
      <c r="E582" s="516" t="s">
        <v>363</v>
      </c>
      <c r="F582" s="502" t="s">
        <v>3989</v>
      </c>
      <c r="G582" s="503" t="s">
        <v>3990</v>
      </c>
      <c r="H582" s="503" t="s">
        <v>3991</v>
      </c>
      <c r="I582" s="483" t="s">
        <v>3963</v>
      </c>
      <c r="J582" s="580">
        <v>3815</v>
      </c>
      <c r="K582" s="605"/>
      <c r="L582" s="483"/>
    </row>
    <row r="583" spans="1:12" ht="76.5" hidden="1" x14ac:dyDescent="0.25">
      <c r="A583" s="481">
        <v>534</v>
      </c>
      <c r="B583" s="483" t="s">
        <v>3818</v>
      </c>
      <c r="C583" s="484" t="s">
        <v>3992</v>
      </c>
      <c r="D583" s="516" t="s">
        <v>362</v>
      </c>
      <c r="E583" s="516" t="s">
        <v>583</v>
      </c>
      <c r="F583" s="504" t="s">
        <v>3993</v>
      </c>
      <c r="G583" s="484" t="s">
        <v>3939</v>
      </c>
      <c r="H583" s="504" t="s">
        <v>3994</v>
      </c>
      <c r="I583" s="483" t="s">
        <v>3928</v>
      </c>
      <c r="J583" s="580">
        <v>0</v>
      </c>
      <c r="K583" s="605"/>
      <c r="L583" s="483"/>
    </row>
    <row r="584" spans="1:12" ht="51" hidden="1" x14ac:dyDescent="0.25">
      <c r="A584" s="481">
        <v>535</v>
      </c>
      <c r="B584" s="483" t="s">
        <v>3818</v>
      </c>
      <c r="C584" s="484" t="s">
        <v>3992</v>
      </c>
      <c r="D584" s="516" t="s">
        <v>362</v>
      </c>
      <c r="E584" s="516" t="s">
        <v>583</v>
      </c>
      <c r="F584" s="484" t="s">
        <v>3992</v>
      </c>
      <c r="G584" s="484" t="s">
        <v>3995</v>
      </c>
      <c r="H584" s="484" t="s">
        <v>3996</v>
      </c>
      <c r="I584" s="483" t="s">
        <v>1734</v>
      </c>
      <c r="J584" s="576">
        <v>0</v>
      </c>
      <c r="K584" s="605"/>
      <c r="L584" s="483"/>
    </row>
    <row r="585" spans="1:12" ht="38.25" hidden="1" x14ac:dyDescent="0.25">
      <c r="A585" s="481">
        <v>536</v>
      </c>
      <c r="B585" s="483" t="s">
        <v>3818</v>
      </c>
      <c r="C585" s="484" t="s">
        <v>3992</v>
      </c>
      <c r="D585" s="516" t="s">
        <v>362</v>
      </c>
      <c r="E585" s="516" t="s">
        <v>583</v>
      </c>
      <c r="F585" s="484" t="s">
        <v>3997</v>
      </c>
      <c r="G585" s="484" t="s">
        <v>3998</v>
      </c>
      <c r="H585" s="484" t="s">
        <v>3999</v>
      </c>
      <c r="I585" s="483" t="s">
        <v>481</v>
      </c>
      <c r="J585" s="576">
        <v>34998.080000000002</v>
      </c>
      <c r="K585" s="605"/>
      <c r="L585" s="483"/>
    </row>
    <row r="586" spans="1:12" ht="51" hidden="1" x14ac:dyDescent="0.25">
      <c r="A586" s="481">
        <v>537</v>
      </c>
      <c r="B586" s="483" t="s">
        <v>3818</v>
      </c>
      <c r="C586" s="484" t="s">
        <v>4000</v>
      </c>
      <c r="D586" s="516" t="s">
        <v>362</v>
      </c>
      <c r="E586" s="516" t="s">
        <v>583</v>
      </c>
      <c r="F586" s="505" t="s">
        <v>4000</v>
      </c>
      <c r="G586" s="484" t="s">
        <v>4001</v>
      </c>
      <c r="H586" s="505" t="s">
        <v>4002</v>
      </c>
      <c r="I586" s="483" t="s">
        <v>4003</v>
      </c>
      <c r="J586" s="576">
        <v>7900</v>
      </c>
      <c r="K586" s="605"/>
      <c r="L586" s="483"/>
    </row>
    <row r="587" spans="1:12" ht="38.25" hidden="1" x14ac:dyDescent="0.25">
      <c r="A587" s="481">
        <v>538</v>
      </c>
      <c r="B587" s="483" t="s">
        <v>3818</v>
      </c>
      <c r="C587" s="484" t="s">
        <v>4004</v>
      </c>
      <c r="D587" s="516" t="s">
        <v>362</v>
      </c>
      <c r="E587" s="516" t="s">
        <v>583</v>
      </c>
      <c r="F587" s="505" t="s">
        <v>4004</v>
      </c>
      <c r="G587" s="484" t="s">
        <v>4005</v>
      </c>
      <c r="H587" s="505" t="s">
        <v>4541</v>
      </c>
      <c r="I587" s="483" t="s">
        <v>1417</v>
      </c>
      <c r="J587" s="576">
        <v>38694.519999999997</v>
      </c>
      <c r="K587" s="605"/>
      <c r="L587" s="483"/>
    </row>
    <row r="588" spans="1:12" ht="25.5" hidden="1" x14ac:dyDescent="0.25">
      <c r="A588" s="481">
        <v>539</v>
      </c>
      <c r="B588" s="483" t="s">
        <v>3818</v>
      </c>
      <c r="C588" s="484" t="s">
        <v>3992</v>
      </c>
      <c r="D588" s="516" t="s">
        <v>362</v>
      </c>
      <c r="E588" s="516" t="s">
        <v>583</v>
      </c>
      <c r="F588" s="506" t="s">
        <v>4006</v>
      </c>
      <c r="G588" s="484" t="s">
        <v>4007</v>
      </c>
      <c r="H588" s="506" t="s">
        <v>4542</v>
      </c>
      <c r="I588" s="483" t="s">
        <v>4008</v>
      </c>
      <c r="J588" s="576">
        <v>5444.97</v>
      </c>
      <c r="K588" s="605"/>
      <c r="L588" s="483"/>
    </row>
    <row r="589" spans="1:12" ht="25.5" hidden="1" x14ac:dyDescent="0.25">
      <c r="A589" s="481">
        <v>540</v>
      </c>
      <c r="B589" s="483" t="s">
        <v>3818</v>
      </c>
      <c r="C589" s="484" t="s">
        <v>4000</v>
      </c>
      <c r="D589" s="516" t="s">
        <v>362</v>
      </c>
      <c r="E589" s="516" t="s">
        <v>583</v>
      </c>
      <c r="F589" s="505" t="s">
        <v>4000</v>
      </c>
      <c r="G589" s="484" t="s">
        <v>3974</v>
      </c>
      <c r="H589" s="505" t="s">
        <v>4009</v>
      </c>
      <c r="I589" s="483" t="s">
        <v>3963</v>
      </c>
      <c r="J589" s="576">
        <v>0</v>
      </c>
      <c r="K589" s="605"/>
      <c r="L589" s="483"/>
    </row>
    <row r="590" spans="1:12" ht="51" hidden="1" x14ac:dyDescent="0.25">
      <c r="A590" s="481">
        <v>541</v>
      </c>
      <c r="B590" s="483" t="s">
        <v>3818</v>
      </c>
      <c r="C590" s="484" t="s">
        <v>4010</v>
      </c>
      <c r="D590" s="516" t="s">
        <v>362</v>
      </c>
      <c r="E590" s="516" t="s">
        <v>583</v>
      </c>
      <c r="F590" s="484" t="s">
        <v>4010</v>
      </c>
      <c r="G590" s="484" t="s">
        <v>3850</v>
      </c>
      <c r="H590" s="484" t="s">
        <v>4011</v>
      </c>
      <c r="I590" s="483" t="s">
        <v>4012</v>
      </c>
      <c r="J590" s="576">
        <v>0</v>
      </c>
      <c r="K590" s="605"/>
      <c r="L590" s="483"/>
    </row>
    <row r="591" spans="1:12" ht="25.5" hidden="1" x14ac:dyDescent="0.25">
      <c r="A591" s="481">
        <v>542</v>
      </c>
      <c r="B591" s="483" t="s">
        <v>3818</v>
      </c>
      <c r="C591" s="484" t="s">
        <v>4013</v>
      </c>
      <c r="D591" s="516" t="s">
        <v>362</v>
      </c>
      <c r="E591" s="516" t="s">
        <v>583</v>
      </c>
      <c r="F591" s="507" t="s">
        <v>4014</v>
      </c>
      <c r="G591" s="484" t="s">
        <v>3826</v>
      </c>
      <c r="H591" s="505" t="s">
        <v>4015</v>
      </c>
      <c r="I591" s="483" t="s">
        <v>804</v>
      </c>
      <c r="J591" s="576">
        <v>0</v>
      </c>
      <c r="K591" s="605"/>
      <c r="L591" s="483"/>
    </row>
    <row r="592" spans="1:12" ht="51" hidden="1" x14ac:dyDescent="0.25">
      <c r="A592" s="481">
        <v>543</v>
      </c>
      <c r="B592" s="483" t="s">
        <v>3818</v>
      </c>
      <c r="C592" s="484" t="s">
        <v>4013</v>
      </c>
      <c r="D592" s="516" t="s">
        <v>362</v>
      </c>
      <c r="E592" s="516" t="s">
        <v>583</v>
      </c>
      <c r="F592" s="507" t="s">
        <v>4014</v>
      </c>
      <c r="G592" s="484" t="s">
        <v>4016</v>
      </c>
      <c r="H592" s="505" t="s">
        <v>4017</v>
      </c>
      <c r="I592" s="483" t="s">
        <v>425</v>
      </c>
      <c r="J592" s="576">
        <v>56433.7</v>
      </c>
      <c r="K592" s="605"/>
      <c r="L592" s="483"/>
    </row>
    <row r="593" spans="1:12" ht="25.5" hidden="1" x14ac:dyDescent="0.25">
      <c r="A593" s="481">
        <v>544</v>
      </c>
      <c r="B593" s="483" t="s">
        <v>3818</v>
      </c>
      <c r="C593" s="484" t="s">
        <v>4013</v>
      </c>
      <c r="D593" s="516" t="s">
        <v>362</v>
      </c>
      <c r="E593" s="516" t="s">
        <v>583</v>
      </c>
      <c r="F593" s="507" t="s">
        <v>4014</v>
      </c>
      <c r="G593" s="484" t="s">
        <v>4018</v>
      </c>
      <c r="H593" s="505" t="s">
        <v>4019</v>
      </c>
      <c r="I593" s="483" t="s">
        <v>425</v>
      </c>
      <c r="J593" s="576">
        <v>0</v>
      </c>
      <c r="K593" s="605"/>
      <c r="L593" s="483"/>
    </row>
    <row r="594" spans="1:12" ht="51" hidden="1" x14ac:dyDescent="0.25">
      <c r="A594" s="481">
        <v>545</v>
      </c>
      <c r="B594" s="483" t="s">
        <v>3818</v>
      </c>
      <c r="C594" s="484" t="s">
        <v>4020</v>
      </c>
      <c r="D594" s="516" t="s">
        <v>362</v>
      </c>
      <c r="E594" s="516" t="s">
        <v>583</v>
      </c>
      <c r="F594" s="507" t="s">
        <v>4021</v>
      </c>
      <c r="G594" s="484" t="s">
        <v>4022</v>
      </c>
      <c r="H594" s="505" t="s">
        <v>4023</v>
      </c>
      <c r="I594" s="483" t="s">
        <v>425</v>
      </c>
      <c r="J594" s="576">
        <v>27405.599999999999</v>
      </c>
      <c r="K594" s="605"/>
      <c r="L594" s="483"/>
    </row>
    <row r="595" spans="1:12" ht="38.25" hidden="1" x14ac:dyDescent="0.25">
      <c r="A595" s="481">
        <v>546</v>
      </c>
      <c r="B595" s="483" t="s">
        <v>3818</v>
      </c>
      <c r="C595" s="484" t="s">
        <v>4020</v>
      </c>
      <c r="D595" s="516" t="s">
        <v>362</v>
      </c>
      <c r="E595" s="516" t="s">
        <v>583</v>
      </c>
      <c r="F595" s="508" t="s">
        <v>4021</v>
      </c>
      <c r="G595" s="484" t="s">
        <v>3917</v>
      </c>
      <c r="H595" s="504" t="s">
        <v>4024</v>
      </c>
      <c r="I595" s="483" t="s">
        <v>425</v>
      </c>
      <c r="J595" s="576">
        <v>7419.9</v>
      </c>
      <c r="K595" s="605"/>
      <c r="L595" s="483"/>
    </row>
    <row r="596" spans="1:12" ht="25.5" hidden="1" x14ac:dyDescent="0.25">
      <c r="A596" s="481">
        <v>547</v>
      </c>
      <c r="B596" s="483" t="s">
        <v>3818</v>
      </c>
      <c r="C596" s="491" t="s">
        <v>4020</v>
      </c>
      <c r="D596" s="516" t="s">
        <v>362</v>
      </c>
      <c r="E596" s="516" t="s">
        <v>583</v>
      </c>
      <c r="F596" s="509" t="s">
        <v>4021</v>
      </c>
      <c r="G596" s="484" t="s">
        <v>3995</v>
      </c>
      <c r="H596" s="510" t="s">
        <v>4025</v>
      </c>
      <c r="I596" s="483" t="s">
        <v>804</v>
      </c>
      <c r="J596" s="576">
        <v>0</v>
      </c>
      <c r="K596" s="605"/>
      <c r="L596" s="483"/>
    </row>
    <row r="597" spans="1:12" ht="38.25" x14ac:dyDescent="0.25">
      <c r="A597" s="481">
        <v>548</v>
      </c>
      <c r="B597" s="483" t="s">
        <v>3818</v>
      </c>
      <c r="C597" s="483" t="s">
        <v>4026</v>
      </c>
      <c r="D597" s="516" t="s">
        <v>583</v>
      </c>
      <c r="E597" s="516" t="s">
        <v>583</v>
      </c>
      <c r="F597" s="505" t="s">
        <v>4027</v>
      </c>
      <c r="G597" s="484" t="s">
        <v>4028</v>
      </c>
      <c r="H597" s="505" t="s">
        <v>4029</v>
      </c>
      <c r="I597" s="483" t="s">
        <v>1433</v>
      </c>
      <c r="J597" s="576">
        <v>0</v>
      </c>
      <c r="K597" s="605"/>
      <c r="L597" s="483"/>
    </row>
    <row r="598" spans="1:12" ht="25.5" x14ac:dyDescent="0.25">
      <c r="A598" s="481">
        <v>549</v>
      </c>
      <c r="B598" s="484" t="s">
        <v>3818</v>
      </c>
      <c r="C598" s="483" t="s">
        <v>4030</v>
      </c>
      <c r="D598" s="516" t="s">
        <v>583</v>
      </c>
      <c r="E598" s="516" t="s">
        <v>583</v>
      </c>
      <c r="F598" s="483" t="s">
        <v>4031</v>
      </c>
      <c r="G598" s="484" t="s">
        <v>4032</v>
      </c>
      <c r="H598" s="484" t="s">
        <v>4033</v>
      </c>
      <c r="I598" s="483" t="s">
        <v>4008</v>
      </c>
      <c r="J598" s="580">
        <v>302150.5</v>
      </c>
      <c r="K598" s="605"/>
      <c r="L598" s="483"/>
    </row>
    <row r="599" spans="1:12" ht="38.25" hidden="1" x14ac:dyDescent="0.25">
      <c r="A599" s="481">
        <v>550</v>
      </c>
      <c r="B599" s="484" t="s">
        <v>3818</v>
      </c>
      <c r="C599" s="484" t="s">
        <v>1513</v>
      </c>
      <c r="D599" s="517" t="s">
        <v>362</v>
      </c>
      <c r="E599" s="517" t="s">
        <v>363</v>
      </c>
      <c r="F599" s="484" t="s">
        <v>4034</v>
      </c>
      <c r="G599" s="484" t="s">
        <v>4032</v>
      </c>
      <c r="H599" s="484" t="s">
        <v>4035</v>
      </c>
      <c r="I599" s="484" t="s">
        <v>3932</v>
      </c>
      <c r="J599" s="611">
        <v>587944.56000000006</v>
      </c>
      <c r="K599" s="612">
        <v>180345.56</v>
      </c>
      <c r="L599" s="484" t="s">
        <v>4036</v>
      </c>
    </row>
    <row r="600" spans="1:12" ht="25.5" hidden="1" x14ac:dyDescent="0.25">
      <c r="A600" s="481">
        <v>551</v>
      </c>
      <c r="B600" s="484" t="s">
        <v>3818</v>
      </c>
      <c r="C600" s="484" t="s">
        <v>1513</v>
      </c>
      <c r="D600" s="517" t="s">
        <v>362</v>
      </c>
      <c r="E600" s="517" t="s">
        <v>363</v>
      </c>
      <c r="F600" s="484" t="s">
        <v>4037</v>
      </c>
      <c r="G600" s="484" t="s">
        <v>4038</v>
      </c>
      <c r="H600" s="484" t="s">
        <v>4039</v>
      </c>
      <c r="I600" s="484" t="s">
        <v>1734</v>
      </c>
      <c r="J600" s="582">
        <v>101102.84</v>
      </c>
      <c r="K600" s="613">
        <v>0</v>
      </c>
      <c r="L600" s="484" t="s">
        <v>4036</v>
      </c>
    </row>
    <row r="601" spans="1:12" ht="25.5" hidden="1" x14ac:dyDescent="0.25">
      <c r="A601" s="481">
        <v>552</v>
      </c>
      <c r="B601" s="484" t="s">
        <v>3818</v>
      </c>
      <c r="C601" s="484" t="s">
        <v>1513</v>
      </c>
      <c r="D601" s="517" t="s">
        <v>362</v>
      </c>
      <c r="E601" s="517" t="s">
        <v>363</v>
      </c>
      <c r="F601" s="484" t="s">
        <v>4040</v>
      </c>
      <c r="G601" s="484" t="s">
        <v>4016</v>
      </c>
      <c r="H601" s="484" t="s">
        <v>4041</v>
      </c>
      <c r="I601" s="484" t="s">
        <v>1734</v>
      </c>
      <c r="J601" s="582">
        <v>78818.09</v>
      </c>
      <c r="K601" s="613">
        <v>0</v>
      </c>
      <c r="L601" s="484" t="s">
        <v>4036</v>
      </c>
    </row>
    <row r="602" spans="1:12" ht="38.25" hidden="1" x14ac:dyDescent="0.25">
      <c r="A602" s="481">
        <v>553</v>
      </c>
      <c r="B602" s="484" t="s">
        <v>3818</v>
      </c>
      <c r="C602" s="484" t="s">
        <v>1513</v>
      </c>
      <c r="D602" s="517" t="s">
        <v>362</v>
      </c>
      <c r="E602" s="517" t="s">
        <v>363</v>
      </c>
      <c r="F602" s="484" t="s">
        <v>4042</v>
      </c>
      <c r="G602" s="484" t="s">
        <v>3870</v>
      </c>
      <c r="H602" s="484" t="s">
        <v>4043</v>
      </c>
      <c r="I602" s="484" t="s">
        <v>425</v>
      </c>
      <c r="J602" s="582">
        <v>23566.65</v>
      </c>
      <c r="K602" s="613">
        <v>0</v>
      </c>
      <c r="L602" s="484" t="s">
        <v>4036</v>
      </c>
    </row>
    <row r="603" spans="1:12" ht="38.25" hidden="1" x14ac:dyDescent="0.25">
      <c r="A603" s="481">
        <v>554</v>
      </c>
      <c r="B603" s="484" t="s">
        <v>3818</v>
      </c>
      <c r="C603" s="484" t="s">
        <v>1513</v>
      </c>
      <c r="D603" s="517" t="s">
        <v>362</v>
      </c>
      <c r="E603" s="517" t="s">
        <v>363</v>
      </c>
      <c r="F603" s="484" t="s">
        <v>4044</v>
      </c>
      <c r="G603" s="484" t="s">
        <v>4038</v>
      </c>
      <c r="H603" s="484" t="s">
        <v>2049</v>
      </c>
      <c r="I603" s="484" t="s">
        <v>425</v>
      </c>
      <c r="J603" s="582">
        <v>20843.05</v>
      </c>
      <c r="K603" s="613">
        <v>0</v>
      </c>
      <c r="L603" s="484" t="s">
        <v>4036</v>
      </c>
    </row>
    <row r="604" spans="1:12" ht="38.25" hidden="1" x14ac:dyDescent="0.25">
      <c r="A604" s="481">
        <v>555</v>
      </c>
      <c r="B604" s="484" t="s">
        <v>3818</v>
      </c>
      <c r="C604" s="484" t="s">
        <v>1513</v>
      </c>
      <c r="D604" s="517" t="s">
        <v>362</v>
      </c>
      <c r="E604" s="517" t="s">
        <v>363</v>
      </c>
      <c r="F604" s="484" t="s">
        <v>2065</v>
      </c>
      <c r="G604" s="484" t="s">
        <v>3882</v>
      </c>
      <c r="H604" s="484" t="s">
        <v>2066</v>
      </c>
      <c r="I604" s="484" t="s">
        <v>425</v>
      </c>
      <c r="J604" s="582">
        <v>130000</v>
      </c>
      <c r="K604" s="613">
        <v>0</v>
      </c>
      <c r="L604" s="484" t="s">
        <v>4036</v>
      </c>
    </row>
    <row r="605" spans="1:12" ht="38.25" hidden="1" x14ac:dyDescent="0.25">
      <c r="A605" s="481">
        <v>556</v>
      </c>
      <c r="B605" s="484" t="s">
        <v>3818</v>
      </c>
      <c r="C605" s="484" t="s">
        <v>1513</v>
      </c>
      <c r="D605" s="517" t="s">
        <v>362</v>
      </c>
      <c r="E605" s="517" t="s">
        <v>363</v>
      </c>
      <c r="F605" s="484" t="s">
        <v>2061</v>
      </c>
      <c r="G605" s="484" t="s">
        <v>3998</v>
      </c>
      <c r="H605" s="484" t="s">
        <v>2062</v>
      </c>
      <c r="I605" s="484" t="s">
        <v>425</v>
      </c>
      <c r="J605" s="614">
        <v>5415.34</v>
      </c>
      <c r="K605" s="613">
        <v>0</v>
      </c>
      <c r="L605" s="484" t="s">
        <v>4036</v>
      </c>
    </row>
    <row r="606" spans="1:12" ht="25.5" hidden="1" x14ac:dyDescent="0.25">
      <c r="A606" s="481">
        <v>557</v>
      </c>
      <c r="B606" s="484" t="s">
        <v>3818</v>
      </c>
      <c r="C606" s="484" t="s">
        <v>1513</v>
      </c>
      <c r="D606" s="517" t="s">
        <v>362</v>
      </c>
      <c r="E606" s="517" t="s">
        <v>363</v>
      </c>
      <c r="F606" s="484" t="s">
        <v>4045</v>
      </c>
      <c r="G606" s="484" t="s">
        <v>3976</v>
      </c>
      <c r="H606" s="484" t="s">
        <v>4046</v>
      </c>
      <c r="I606" s="484" t="s">
        <v>1734</v>
      </c>
      <c r="J606" s="615">
        <v>0</v>
      </c>
      <c r="K606" s="613">
        <v>0</v>
      </c>
      <c r="L606" s="484" t="s">
        <v>4036</v>
      </c>
    </row>
    <row r="607" spans="1:12" ht="38.25" hidden="1" x14ac:dyDescent="0.25">
      <c r="A607" s="481">
        <v>558</v>
      </c>
      <c r="B607" s="484" t="s">
        <v>3818</v>
      </c>
      <c r="C607" s="484" t="s">
        <v>1513</v>
      </c>
      <c r="D607" s="517" t="s">
        <v>362</v>
      </c>
      <c r="E607" s="517" t="s">
        <v>363</v>
      </c>
      <c r="F607" s="484" t="s">
        <v>4047</v>
      </c>
      <c r="G607" s="484" t="s">
        <v>4032</v>
      </c>
      <c r="H607" s="484" t="s">
        <v>2072</v>
      </c>
      <c r="I607" s="484" t="s">
        <v>1539</v>
      </c>
      <c r="J607" s="576">
        <v>0</v>
      </c>
      <c r="K607" s="613">
        <v>0</v>
      </c>
      <c r="L607" s="484" t="s">
        <v>4036</v>
      </c>
    </row>
    <row r="608" spans="1:12" ht="76.5" hidden="1" x14ac:dyDescent="0.25">
      <c r="A608" s="481">
        <v>559</v>
      </c>
      <c r="B608" s="484" t="s">
        <v>3818</v>
      </c>
      <c r="C608" s="484" t="s">
        <v>1513</v>
      </c>
      <c r="D608" s="517" t="s">
        <v>362</v>
      </c>
      <c r="E608" s="517" t="s">
        <v>363</v>
      </c>
      <c r="F608" s="484" t="s">
        <v>4048</v>
      </c>
      <c r="G608" s="484" t="s">
        <v>3820</v>
      </c>
      <c r="H608" s="484" t="s">
        <v>4049</v>
      </c>
      <c r="I608" s="484" t="s">
        <v>1539</v>
      </c>
      <c r="J608" s="576">
        <v>0</v>
      </c>
      <c r="K608" s="613">
        <v>0</v>
      </c>
      <c r="L608" s="484" t="s">
        <v>4036</v>
      </c>
    </row>
    <row r="609" spans="1:12" ht="25.5" hidden="1" x14ac:dyDescent="0.25">
      <c r="A609" s="481">
        <v>560</v>
      </c>
      <c r="B609" s="484" t="s">
        <v>3818</v>
      </c>
      <c r="C609" s="484" t="s">
        <v>1513</v>
      </c>
      <c r="D609" s="517" t="s">
        <v>362</v>
      </c>
      <c r="E609" s="517" t="s">
        <v>363</v>
      </c>
      <c r="F609" s="484" t="s">
        <v>4050</v>
      </c>
      <c r="G609" s="484" t="s">
        <v>4051</v>
      </c>
      <c r="H609" s="484" t="s">
        <v>4052</v>
      </c>
      <c r="I609" s="484" t="s">
        <v>425</v>
      </c>
      <c r="J609" s="576">
        <v>0</v>
      </c>
      <c r="K609" s="613">
        <v>0</v>
      </c>
      <c r="L609" s="484" t="s">
        <v>4036</v>
      </c>
    </row>
    <row r="610" spans="1:12" ht="25.5" x14ac:dyDescent="0.25">
      <c r="A610" s="481">
        <v>561</v>
      </c>
      <c r="B610" s="484" t="s">
        <v>3818</v>
      </c>
      <c r="C610" s="486" t="s">
        <v>4053</v>
      </c>
      <c r="D610" s="516" t="s">
        <v>600</v>
      </c>
      <c r="E610" s="516" t="s">
        <v>363</v>
      </c>
      <c r="F610" s="511" t="s">
        <v>1274</v>
      </c>
      <c r="G610" s="486" t="s">
        <v>4054</v>
      </c>
      <c r="H610" s="486" t="s">
        <v>4055</v>
      </c>
      <c r="I610" s="483" t="s">
        <v>4008</v>
      </c>
      <c r="J610" s="576">
        <v>0</v>
      </c>
      <c r="K610" s="616"/>
      <c r="L610" s="484"/>
    </row>
    <row r="611" spans="1:12" ht="25.5" x14ac:dyDescent="0.25">
      <c r="A611" s="481">
        <v>562</v>
      </c>
      <c r="B611" s="484" t="s">
        <v>3818</v>
      </c>
      <c r="C611" s="486" t="s">
        <v>4056</v>
      </c>
      <c r="D611" s="516" t="s">
        <v>600</v>
      </c>
      <c r="E611" s="516" t="s">
        <v>363</v>
      </c>
      <c r="F611" s="511" t="s">
        <v>1546</v>
      </c>
      <c r="G611" s="486" t="s">
        <v>4054</v>
      </c>
      <c r="H611" s="486" t="s">
        <v>4057</v>
      </c>
      <c r="I611" s="483" t="s">
        <v>4008</v>
      </c>
      <c r="J611" s="576">
        <v>0</v>
      </c>
      <c r="K611" s="605"/>
      <c r="L611" s="483"/>
    </row>
    <row r="612" spans="1:12" x14ac:dyDescent="0.25">
      <c r="A612" s="481">
        <v>563</v>
      </c>
      <c r="B612" s="484" t="s">
        <v>3818</v>
      </c>
      <c r="C612" s="486" t="s">
        <v>4058</v>
      </c>
      <c r="D612" s="516" t="s">
        <v>600</v>
      </c>
      <c r="E612" s="516" t="s">
        <v>363</v>
      </c>
      <c r="F612" s="511" t="s">
        <v>1619</v>
      </c>
      <c r="G612" s="486" t="s">
        <v>4059</v>
      </c>
      <c r="H612" s="486" t="s">
        <v>4060</v>
      </c>
      <c r="I612" s="483" t="s">
        <v>4008</v>
      </c>
      <c r="J612" s="576">
        <v>240</v>
      </c>
      <c r="K612" s="605"/>
      <c r="L612" s="483"/>
    </row>
    <row r="613" spans="1:12" ht="38.25" x14ac:dyDescent="0.25">
      <c r="A613" s="481">
        <v>564</v>
      </c>
      <c r="B613" s="484" t="s">
        <v>3818</v>
      </c>
      <c r="C613" s="486" t="s">
        <v>4061</v>
      </c>
      <c r="D613" s="516" t="s">
        <v>600</v>
      </c>
      <c r="E613" s="516" t="s">
        <v>363</v>
      </c>
      <c r="F613" s="511" t="s">
        <v>4062</v>
      </c>
      <c r="G613" s="486" t="s">
        <v>4063</v>
      </c>
      <c r="H613" s="486" t="s">
        <v>4064</v>
      </c>
      <c r="I613" s="483" t="s">
        <v>4008</v>
      </c>
      <c r="J613" s="576">
        <v>858.25</v>
      </c>
      <c r="K613" s="605"/>
      <c r="L613" s="483"/>
    </row>
    <row r="614" spans="1:12" ht="38.25" x14ac:dyDescent="0.25">
      <c r="A614" s="481">
        <v>565</v>
      </c>
      <c r="B614" s="484" t="s">
        <v>3818</v>
      </c>
      <c r="C614" s="486" t="s">
        <v>4065</v>
      </c>
      <c r="D614" s="516" t="s">
        <v>600</v>
      </c>
      <c r="E614" s="516" t="s">
        <v>363</v>
      </c>
      <c r="F614" s="511" t="s">
        <v>1291</v>
      </c>
      <c r="G614" s="486" t="s">
        <v>3853</v>
      </c>
      <c r="H614" s="486" t="s">
        <v>4066</v>
      </c>
      <c r="I614" s="483" t="s">
        <v>4008</v>
      </c>
      <c r="J614" s="576">
        <v>250</v>
      </c>
      <c r="K614" s="605"/>
      <c r="L614" s="483"/>
    </row>
    <row r="615" spans="1:12" ht="38.25" x14ac:dyDescent="0.25">
      <c r="A615" s="481">
        <v>566</v>
      </c>
      <c r="B615" s="484" t="s">
        <v>3818</v>
      </c>
      <c r="C615" s="486" t="s">
        <v>4067</v>
      </c>
      <c r="D615" s="516" t="s">
        <v>600</v>
      </c>
      <c r="E615" s="516" t="s">
        <v>583</v>
      </c>
      <c r="F615" s="511" t="s">
        <v>1262</v>
      </c>
      <c r="G615" s="486" t="s">
        <v>4054</v>
      </c>
      <c r="H615" s="486" t="s">
        <v>4068</v>
      </c>
      <c r="I615" s="483" t="s">
        <v>4008</v>
      </c>
      <c r="J615" s="576">
        <v>600</v>
      </c>
      <c r="K615" s="605"/>
      <c r="L615" s="483"/>
    </row>
    <row r="616" spans="1:12" ht="25.5" x14ac:dyDescent="0.25">
      <c r="A616" s="481">
        <v>567</v>
      </c>
      <c r="B616" s="484" t="s">
        <v>3818</v>
      </c>
      <c r="C616" s="486" t="s">
        <v>4069</v>
      </c>
      <c r="D616" s="516" t="s">
        <v>600</v>
      </c>
      <c r="E616" s="516" t="s">
        <v>363</v>
      </c>
      <c r="F616" s="511" t="s">
        <v>1267</v>
      </c>
      <c r="G616" s="486" t="s">
        <v>4070</v>
      </c>
      <c r="H616" s="486" t="s">
        <v>4071</v>
      </c>
      <c r="I616" s="483" t="s">
        <v>4008</v>
      </c>
      <c r="J616" s="576">
        <v>1900</v>
      </c>
      <c r="K616" s="605"/>
      <c r="L616" s="483"/>
    </row>
    <row r="617" spans="1:12" ht="25.5" x14ac:dyDescent="0.25">
      <c r="A617" s="481">
        <v>568</v>
      </c>
      <c r="B617" s="484" t="s">
        <v>3818</v>
      </c>
      <c r="C617" s="486" t="s">
        <v>4072</v>
      </c>
      <c r="D617" s="516" t="s">
        <v>600</v>
      </c>
      <c r="E617" s="516" t="s">
        <v>583</v>
      </c>
      <c r="F617" s="511" t="s">
        <v>1271</v>
      </c>
      <c r="G617" s="486" t="s">
        <v>4054</v>
      </c>
      <c r="H617" s="486" t="s">
        <v>4073</v>
      </c>
      <c r="I617" s="483" t="s">
        <v>4008</v>
      </c>
      <c r="J617" s="576">
        <v>140</v>
      </c>
      <c r="K617" s="605"/>
      <c r="L617" s="483"/>
    </row>
    <row r="618" spans="1:12" ht="25.5" x14ac:dyDescent="0.25">
      <c r="A618" s="481">
        <v>569</v>
      </c>
      <c r="B618" s="484" t="s">
        <v>3818</v>
      </c>
      <c r="C618" s="486" t="s">
        <v>4074</v>
      </c>
      <c r="D618" s="516" t="s">
        <v>600</v>
      </c>
      <c r="E618" s="516" t="s">
        <v>363</v>
      </c>
      <c r="F618" s="511" t="s">
        <v>1295</v>
      </c>
      <c r="G618" s="486" t="s">
        <v>4054</v>
      </c>
      <c r="H618" s="486" t="s">
        <v>4075</v>
      </c>
      <c r="I618" s="483" t="s">
        <v>4008</v>
      </c>
      <c r="J618" s="576">
        <v>875</v>
      </c>
      <c r="K618" s="605"/>
      <c r="L618" s="483"/>
    </row>
    <row r="619" spans="1:12" ht="38.25" x14ac:dyDescent="0.25">
      <c r="A619" s="481">
        <v>570</v>
      </c>
      <c r="B619" s="484" t="s">
        <v>3818</v>
      </c>
      <c r="C619" s="486" t="s">
        <v>4076</v>
      </c>
      <c r="D619" s="516" t="s">
        <v>600</v>
      </c>
      <c r="E619" s="516" t="s">
        <v>583</v>
      </c>
      <c r="F619" s="511" t="s">
        <v>1579</v>
      </c>
      <c r="G619" s="486" t="s">
        <v>4077</v>
      </c>
      <c r="H619" s="486" t="s">
        <v>4078</v>
      </c>
      <c r="I619" s="483" t="s">
        <v>4008</v>
      </c>
      <c r="J619" s="576">
        <v>1690</v>
      </c>
      <c r="K619" s="605"/>
      <c r="L619" s="483"/>
    </row>
    <row r="620" spans="1:12" ht="25.5" x14ac:dyDescent="0.25">
      <c r="A620" s="481">
        <v>571</v>
      </c>
      <c r="B620" s="484" t="s">
        <v>3818</v>
      </c>
      <c r="C620" s="486" t="s">
        <v>4069</v>
      </c>
      <c r="D620" s="516" t="s">
        <v>600</v>
      </c>
      <c r="E620" s="516" t="s">
        <v>363</v>
      </c>
      <c r="F620" s="511" t="s">
        <v>4079</v>
      </c>
      <c r="G620" s="486" t="s">
        <v>4070</v>
      </c>
      <c r="H620" s="486" t="s">
        <v>4071</v>
      </c>
      <c r="I620" s="483" t="s">
        <v>4008</v>
      </c>
      <c r="J620" s="576">
        <v>2560</v>
      </c>
      <c r="K620" s="605"/>
      <c r="L620" s="483"/>
    </row>
    <row r="621" spans="1:12" ht="25.5" x14ac:dyDescent="0.25">
      <c r="A621" s="481">
        <v>572</v>
      </c>
      <c r="B621" s="484" t="s">
        <v>3818</v>
      </c>
      <c r="C621" s="486" t="s">
        <v>4080</v>
      </c>
      <c r="D621" s="516" t="s">
        <v>600</v>
      </c>
      <c r="E621" s="516" t="s">
        <v>363</v>
      </c>
      <c r="F621" s="511" t="s">
        <v>1283</v>
      </c>
      <c r="G621" s="486" t="s">
        <v>4081</v>
      </c>
      <c r="H621" s="486" t="s">
        <v>4082</v>
      </c>
      <c r="I621" s="483" t="s">
        <v>4008</v>
      </c>
      <c r="J621" s="576">
        <v>315</v>
      </c>
      <c r="K621" s="605"/>
      <c r="L621" s="483"/>
    </row>
    <row r="622" spans="1:12" ht="38.25" x14ac:dyDescent="0.25">
      <c r="A622" s="481">
        <v>573</v>
      </c>
      <c r="B622" s="484" t="s">
        <v>3818</v>
      </c>
      <c r="C622" s="486" t="s">
        <v>4083</v>
      </c>
      <c r="D622" s="516" t="s">
        <v>600</v>
      </c>
      <c r="E622" s="516" t="s">
        <v>363</v>
      </c>
      <c r="F622" s="511" t="s">
        <v>1550</v>
      </c>
      <c r="G622" s="486" t="s">
        <v>4063</v>
      </c>
      <c r="H622" s="486" t="s">
        <v>4064</v>
      </c>
      <c r="I622" s="483" t="s">
        <v>4008</v>
      </c>
      <c r="J622" s="576">
        <v>360</v>
      </c>
      <c r="K622" s="605"/>
      <c r="L622" s="483"/>
    </row>
    <row r="623" spans="1:12" x14ac:dyDescent="0.25">
      <c r="A623" s="481">
        <v>574</v>
      </c>
      <c r="B623" s="484" t="s">
        <v>3818</v>
      </c>
      <c r="C623" s="486" t="s">
        <v>4058</v>
      </c>
      <c r="D623" s="516" t="s">
        <v>600</v>
      </c>
      <c r="E623" s="516" t="s">
        <v>363</v>
      </c>
      <c r="F623" s="511" t="s">
        <v>4084</v>
      </c>
      <c r="G623" s="486" t="s">
        <v>4059</v>
      </c>
      <c r="H623" s="486" t="s">
        <v>4060</v>
      </c>
      <c r="I623" s="483" t="s">
        <v>4008</v>
      </c>
      <c r="J623" s="576">
        <v>120</v>
      </c>
      <c r="K623" s="605"/>
      <c r="L623" s="483"/>
    </row>
    <row r="624" spans="1:12" ht="38.25" x14ac:dyDescent="0.25">
      <c r="A624" s="481">
        <v>575</v>
      </c>
      <c r="B624" s="484" t="s">
        <v>3818</v>
      </c>
      <c r="C624" s="486" t="s">
        <v>4085</v>
      </c>
      <c r="D624" s="516" t="s">
        <v>600</v>
      </c>
      <c r="E624" s="516" t="s">
        <v>363</v>
      </c>
      <c r="F624" s="511" t="s">
        <v>1603</v>
      </c>
      <c r="G624" s="486" t="s">
        <v>4028</v>
      </c>
      <c r="H624" s="486" t="s">
        <v>4086</v>
      </c>
      <c r="I624" s="483" t="s">
        <v>4008</v>
      </c>
      <c r="J624" s="576">
        <v>350</v>
      </c>
      <c r="K624" s="605"/>
      <c r="L624" s="483"/>
    </row>
    <row r="625" spans="1:12" ht="25.5" x14ac:dyDescent="0.25">
      <c r="A625" s="481">
        <v>576</v>
      </c>
      <c r="B625" s="484" t="s">
        <v>3818</v>
      </c>
      <c r="C625" s="486" t="s">
        <v>4069</v>
      </c>
      <c r="D625" s="516" t="s">
        <v>600</v>
      </c>
      <c r="E625" s="516" t="s">
        <v>363</v>
      </c>
      <c r="F625" s="511" t="s">
        <v>1588</v>
      </c>
      <c r="G625" s="486" t="s">
        <v>4070</v>
      </c>
      <c r="H625" s="486" t="s">
        <v>4071</v>
      </c>
      <c r="I625" s="483" t="s">
        <v>4008</v>
      </c>
      <c r="J625" s="576">
        <v>620</v>
      </c>
      <c r="K625" s="605"/>
      <c r="L625" s="483"/>
    </row>
    <row r="626" spans="1:12" ht="25.5" x14ac:dyDescent="0.25">
      <c r="A626" s="481">
        <v>577</v>
      </c>
      <c r="B626" s="484" t="s">
        <v>3818</v>
      </c>
      <c r="C626" s="486" t="s">
        <v>4087</v>
      </c>
      <c r="D626" s="516" t="s">
        <v>600</v>
      </c>
      <c r="E626" s="516" t="s">
        <v>363</v>
      </c>
      <c r="F626" s="511" t="s">
        <v>1593</v>
      </c>
      <c r="G626" s="486" t="s">
        <v>4088</v>
      </c>
      <c r="H626" s="486" t="s">
        <v>4089</v>
      </c>
      <c r="I626" s="483" t="s">
        <v>4008</v>
      </c>
      <c r="J626" s="576">
        <v>1500</v>
      </c>
      <c r="K626" s="605"/>
      <c r="L626" s="483"/>
    </row>
    <row r="627" spans="1:12" x14ac:dyDescent="0.25">
      <c r="A627" s="481">
        <v>578</v>
      </c>
      <c r="B627" s="484" t="s">
        <v>3818</v>
      </c>
      <c r="C627" s="486" t="s">
        <v>4090</v>
      </c>
      <c r="D627" s="516" t="s">
        <v>600</v>
      </c>
      <c r="E627" s="516" t="s">
        <v>363</v>
      </c>
      <c r="F627" s="511" t="s">
        <v>1300</v>
      </c>
      <c r="G627" s="486" t="s">
        <v>4091</v>
      </c>
      <c r="H627" s="486" t="s">
        <v>4092</v>
      </c>
      <c r="I627" s="483" t="s">
        <v>4008</v>
      </c>
      <c r="J627" s="576">
        <v>720</v>
      </c>
      <c r="K627" s="605"/>
      <c r="L627" s="483"/>
    </row>
    <row r="628" spans="1:12" x14ac:dyDescent="0.25">
      <c r="A628" s="481">
        <v>579</v>
      </c>
      <c r="B628" s="484" t="s">
        <v>3818</v>
      </c>
      <c r="C628" s="486" t="s">
        <v>4090</v>
      </c>
      <c r="D628" s="516" t="s">
        <v>600</v>
      </c>
      <c r="E628" s="516" t="s">
        <v>363</v>
      </c>
      <c r="F628" s="511" t="s">
        <v>1583</v>
      </c>
      <c r="G628" s="486" t="s">
        <v>4063</v>
      </c>
      <c r="H628" s="486" t="s">
        <v>4092</v>
      </c>
      <c r="I628" s="483" t="s">
        <v>4008</v>
      </c>
      <c r="J628" s="576">
        <v>95.5</v>
      </c>
      <c r="K628" s="605"/>
      <c r="L628" s="483"/>
    </row>
    <row r="629" spans="1:12" x14ac:dyDescent="0.25">
      <c r="A629" s="481">
        <v>580</v>
      </c>
      <c r="B629" s="484" t="s">
        <v>3818</v>
      </c>
      <c r="C629" s="486" t="s">
        <v>4090</v>
      </c>
      <c r="D629" s="516" t="s">
        <v>600</v>
      </c>
      <c r="E629" s="516" t="s">
        <v>363</v>
      </c>
      <c r="F629" s="511" t="s">
        <v>1307</v>
      </c>
      <c r="G629" s="486" t="s">
        <v>4091</v>
      </c>
      <c r="H629" s="486" t="s">
        <v>4092</v>
      </c>
      <c r="I629" s="483" t="s">
        <v>4008</v>
      </c>
      <c r="J629" s="576">
        <v>260</v>
      </c>
      <c r="K629" s="605"/>
      <c r="L629" s="483"/>
    </row>
    <row r="630" spans="1:12" x14ac:dyDescent="0.25">
      <c r="A630" s="481">
        <v>581</v>
      </c>
      <c r="B630" s="484" t="s">
        <v>3818</v>
      </c>
      <c r="C630" s="486" t="s">
        <v>4090</v>
      </c>
      <c r="D630" s="516" t="s">
        <v>600</v>
      </c>
      <c r="E630" s="516" t="s">
        <v>363</v>
      </c>
      <c r="F630" s="511" t="s">
        <v>1612</v>
      </c>
      <c r="G630" s="486" t="s">
        <v>4063</v>
      </c>
      <c r="H630" s="486" t="s">
        <v>4092</v>
      </c>
      <c r="I630" s="483" t="s">
        <v>4008</v>
      </c>
      <c r="J630" s="576">
        <v>149.5</v>
      </c>
      <c r="K630" s="605"/>
      <c r="L630" s="483"/>
    </row>
    <row r="631" spans="1:12" ht="25.5" x14ac:dyDescent="0.25">
      <c r="A631" s="481">
        <v>582</v>
      </c>
      <c r="B631" s="484" t="s">
        <v>3818</v>
      </c>
      <c r="C631" s="486" t="s">
        <v>4093</v>
      </c>
      <c r="D631" s="516" t="s">
        <v>600</v>
      </c>
      <c r="E631" s="516" t="s">
        <v>363</v>
      </c>
      <c r="F631" s="511" t="s">
        <v>4094</v>
      </c>
      <c r="G631" s="486" t="s">
        <v>3895</v>
      </c>
      <c r="H631" s="486" t="s">
        <v>4095</v>
      </c>
      <c r="I631" s="483" t="s">
        <v>4008</v>
      </c>
      <c r="J631" s="576">
        <v>200</v>
      </c>
      <c r="K631" s="605"/>
      <c r="L631" s="483"/>
    </row>
    <row r="632" spans="1:12" ht="25.5" x14ac:dyDescent="0.25">
      <c r="A632" s="481">
        <v>583</v>
      </c>
      <c r="B632" s="484" t="s">
        <v>3818</v>
      </c>
      <c r="C632" s="486" t="s">
        <v>4053</v>
      </c>
      <c r="D632" s="516" t="s">
        <v>600</v>
      </c>
      <c r="E632" s="516" t="s">
        <v>363</v>
      </c>
      <c r="F632" s="511" t="s">
        <v>1598</v>
      </c>
      <c r="G632" s="486" t="s">
        <v>4096</v>
      </c>
      <c r="H632" s="486" t="s">
        <v>4097</v>
      </c>
      <c r="I632" s="483" t="s">
        <v>4008</v>
      </c>
      <c r="J632" s="576">
        <v>155</v>
      </c>
      <c r="K632" s="605"/>
      <c r="L632" s="483"/>
    </row>
    <row r="633" spans="1:12" x14ac:dyDescent="0.25">
      <c r="A633" s="481">
        <v>584</v>
      </c>
      <c r="B633" s="484" t="s">
        <v>3818</v>
      </c>
      <c r="C633" s="486" t="s">
        <v>4090</v>
      </c>
      <c r="D633" s="516" t="s">
        <v>600</v>
      </c>
      <c r="E633" s="516" t="s">
        <v>363</v>
      </c>
      <c r="F633" s="511" t="s">
        <v>1608</v>
      </c>
      <c r="G633" s="486" t="s">
        <v>4063</v>
      </c>
      <c r="H633" s="486" t="s">
        <v>4092</v>
      </c>
      <c r="I633" s="483" t="s">
        <v>4008</v>
      </c>
      <c r="J633" s="576">
        <v>1560.4</v>
      </c>
      <c r="K633" s="605"/>
      <c r="L633" s="483"/>
    </row>
    <row r="634" spans="1:12" ht="25.5" x14ac:dyDescent="0.25">
      <c r="A634" s="481">
        <v>585</v>
      </c>
      <c r="B634" s="484" t="s">
        <v>3818</v>
      </c>
      <c r="C634" s="486" t="s">
        <v>4098</v>
      </c>
      <c r="D634" s="516" t="s">
        <v>600</v>
      </c>
      <c r="E634" s="516" t="s">
        <v>363</v>
      </c>
      <c r="F634" s="511" t="s">
        <v>1313</v>
      </c>
      <c r="G634" s="486" t="s">
        <v>4001</v>
      </c>
      <c r="H634" s="486" t="s">
        <v>4099</v>
      </c>
      <c r="I634" s="483" t="s">
        <v>4008</v>
      </c>
      <c r="J634" s="576">
        <v>640</v>
      </c>
      <c r="K634" s="605"/>
      <c r="L634" s="483"/>
    </row>
    <row r="635" spans="1:12" ht="38.25" x14ac:dyDescent="0.25">
      <c r="A635" s="481">
        <v>586</v>
      </c>
      <c r="B635" s="484" t="s">
        <v>3818</v>
      </c>
      <c r="C635" s="486" t="s">
        <v>4100</v>
      </c>
      <c r="D635" s="516" t="s">
        <v>600</v>
      </c>
      <c r="E635" s="516" t="s">
        <v>363</v>
      </c>
      <c r="F635" s="511" t="s">
        <v>1575</v>
      </c>
      <c r="G635" s="486" t="s">
        <v>3967</v>
      </c>
      <c r="H635" s="486" t="s">
        <v>4101</v>
      </c>
      <c r="I635" s="483" t="s">
        <v>4008</v>
      </c>
      <c r="J635" s="576">
        <v>2000</v>
      </c>
      <c r="K635" s="605"/>
      <c r="L635" s="483"/>
    </row>
    <row r="636" spans="1:12" ht="25.5" x14ac:dyDescent="0.25">
      <c r="A636" s="481">
        <v>587</v>
      </c>
      <c r="B636" s="484" t="s">
        <v>3818</v>
      </c>
      <c r="C636" s="486" t="s">
        <v>4102</v>
      </c>
      <c r="D636" s="516" t="s">
        <v>600</v>
      </c>
      <c r="E636" s="516" t="s">
        <v>363</v>
      </c>
      <c r="F636" s="511" t="s">
        <v>1316</v>
      </c>
      <c r="G636" s="486" t="s">
        <v>3961</v>
      </c>
      <c r="H636" s="512" t="s">
        <v>4103</v>
      </c>
      <c r="I636" s="483" t="s">
        <v>4008</v>
      </c>
      <c r="J636" s="576">
        <v>291.67</v>
      </c>
      <c r="K636" s="605"/>
      <c r="L636" s="483"/>
    </row>
    <row r="637" spans="1:12" ht="25.5" x14ac:dyDescent="0.25">
      <c r="A637" s="481">
        <v>588</v>
      </c>
      <c r="B637" s="484" t="s">
        <v>3818</v>
      </c>
      <c r="C637" s="486" t="s">
        <v>4069</v>
      </c>
      <c r="D637" s="516" t="s">
        <v>600</v>
      </c>
      <c r="E637" s="516" t="s">
        <v>363</v>
      </c>
      <c r="F637" s="511" t="s">
        <v>1331</v>
      </c>
      <c r="G637" s="486" t="s">
        <v>4070</v>
      </c>
      <c r="H637" s="486" t="s">
        <v>4071</v>
      </c>
      <c r="I637" s="483" t="s">
        <v>4008</v>
      </c>
      <c r="J637" s="576">
        <v>2160</v>
      </c>
      <c r="K637" s="605"/>
      <c r="L637" s="483"/>
    </row>
    <row r="638" spans="1:12" ht="25.5" x14ac:dyDescent="0.25">
      <c r="A638" s="481">
        <v>589</v>
      </c>
      <c r="B638" s="484" t="s">
        <v>3818</v>
      </c>
      <c r="C638" s="486" t="s">
        <v>4104</v>
      </c>
      <c r="D638" s="516" t="s">
        <v>600</v>
      </c>
      <c r="E638" s="516" t="s">
        <v>363</v>
      </c>
      <c r="F638" s="511" t="s">
        <v>4105</v>
      </c>
      <c r="G638" s="486" t="s">
        <v>4106</v>
      </c>
      <c r="H638" s="486" t="s">
        <v>4107</v>
      </c>
      <c r="I638" s="483" t="s">
        <v>4008</v>
      </c>
      <c r="J638" s="576">
        <v>4000</v>
      </c>
      <c r="K638" s="605"/>
      <c r="L638" s="483"/>
    </row>
    <row r="639" spans="1:12" ht="25.5" x14ac:dyDescent="0.25">
      <c r="A639" s="481">
        <v>590</v>
      </c>
      <c r="B639" s="484" t="s">
        <v>3818</v>
      </c>
      <c r="C639" s="486" t="s">
        <v>4069</v>
      </c>
      <c r="D639" s="516" t="s">
        <v>600</v>
      </c>
      <c r="E639" s="516" t="s">
        <v>363</v>
      </c>
      <c r="F639" s="511" t="s">
        <v>4108</v>
      </c>
      <c r="G639" s="486" t="s">
        <v>4070</v>
      </c>
      <c r="H639" s="486" t="s">
        <v>4071</v>
      </c>
      <c r="I639" s="483" t="s">
        <v>4008</v>
      </c>
      <c r="J639" s="576">
        <v>1900</v>
      </c>
      <c r="K639" s="605"/>
      <c r="L639" s="483"/>
    </row>
    <row r="640" spans="1:12" ht="25.5" x14ac:dyDescent="0.25">
      <c r="A640" s="481">
        <v>591</v>
      </c>
      <c r="B640" s="484" t="s">
        <v>3818</v>
      </c>
      <c r="C640" s="486" t="s">
        <v>4053</v>
      </c>
      <c r="D640" s="516" t="s">
        <v>600</v>
      </c>
      <c r="E640" s="516" t="s">
        <v>363</v>
      </c>
      <c r="F640" s="511" t="s">
        <v>4109</v>
      </c>
      <c r="G640" s="486" t="s">
        <v>4110</v>
      </c>
      <c r="H640" s="486" t="s">
        <v>4111</v>
      </c>
      <c r="I640" s="483" t="s">
        <v>4008</v>
      </c>
      <c r="J640" s="576">
        <v>740.57</v>
      </c>
      <c r="K640" s="605"/>
      <c r="L640" s="483"/>
    </row>
    <row r="641" spans="1:12" ht="25.5" x14ac:dyDescent="0.25">
      <c r="A641" s="481">
        <v>592</v>
      </c>
      <c r="B641" s="484" t="s">
        <v>3818</v>
      </c>
      <c r="C641" s="486" t="s">
        <v>4112</v>
      </c>
      <c r="D641" s="516" t="s">
        <v>600</v>
      </c>
      <c r="E641" s="516" t="s">
        <v>363</v>
      </c>
      <c r="F641" s="511" t="s">
        <v>4113</v>
      </c>
      <c r="G641" s="486" t="s">
        <v>4028</v>
      </c>
      <c r="H641" s="486" t="s">
        <v>4114</v>
      </c>
      <c r="I641" s="483" t="s">
        <v>4008</v>
      </c>
      <c r="J641" s="576">
        <v>535</v>
      </c>
      <c r="K641" s="605"/>
      <c r="L641" s="483"/>
    </row>
    <row r="642" spans="1:12" ht="38.25" x14ac:dyDescent="0.25">
      <c r="A642" s="481">
        <v>593</v>
      </c>
      <c r="B642" s="484" t="s">
        <v>3818</v>
      </c>
      <c r="C642" s="486" t="s">
        <v>4090</v>
      </c>
      <c r="D642" s="516" t="s">
        <v>600</v>
      </c>
      <c r="E642" s="516" t="s">
        <v>363</v>
      </c>
      <c r="F642" s="511" t="s">
        <v>4115</v>
      </c>
      <c r="G642" s="486" t="s">
        <v>4096</v>
      </c>
      <c r="H642" s="486" t="s">
        <v>4116</v>
      </c>
      <c r="I642" s="483" t="s">
        <v>4008</v>
      </c>
      <c r="J642" s="576">
        <v>180</v>
      </c>
      <c r="K642" s="605"/>
      <c r="L642" s="483"/>
    </row>
    <row r="643" spans="1:12" ht="51" x14ac:dyDescent="0.25">
      <c r="A643" s="481">
        <v>594</v>
      </c>
      <c r="B643" s="484" t="s">
        <v>3818</v>
      </c>
      <c r="C643" s="486" t="s">
        <v>4117</v>
      </c>
      <c r="D643" s="516" t="s">
        <v>600</v>
      </c>
      <c r="E643" s="516" t="s">
        <v>583</v>
      </c>
      <c r="F643" s="511" t="s">
        <v>4118</v>
      </c>
      <c r="G643" s="486" t="s">
        <v>3876</v>
      </c>
      <c r="H643" s="486" t="s">
        <v>4119</v>
      </c>
      <c r="I643" s="483" t="s">
        <v>4008</v>
      </c>
      <c r="J643" s="576">
        <v>2503.5</v>
      </c>
      <c r="K643" s="605"/>
      <c r="L643" s="483"/>
    </row>
    <row r="644" spans="1:12" ht="38.25" x14ac:dyDescent="0.25">
      <c r="A644" s="481">
        <v>595</v>
      </c>
      <c r="B644" s="484" t="s">
        <v>3818</v>
      </c>
      <c r="C644" s="486" t="s">
        <v>4120</v>
      </c>
      <c r="D644" s="516" t="s">
        <v>600</v>
      </c>
      <c r="E644" s="516" t="s">
        <v>363</v>
      </c>
      <c r="F644" s="511" t="s">
        <v>4121</v>
      </c>
      <c r="G644" s="486" t="s">
        <v>4091</v>
      </c>
      <c r="H644" s="486" t="s">
        <v>4122</v>
      </c>
      <c r="I644" s="483" t="s">
        <v>4008</v>
      </c>
      <c r="J644" s="576">
        <v>330</v>
      </c>
      <c r="K644" s="605"/>
      <c r="L644" s="483"/>
    </row>
    <row r="645" spans="1:12" ht="25.5" x14ac:dyDescent="0.25">
      <c r="A645" s="481">
        <v>596</v>
      </c>
      <c r="B645" s="484" t="s">
        <v>3818</v>
      </c>
      <c r="C645" s="486" t="s">
        <v>4123</v>
      </c>
      <c r="D645" s="516" t="s">
        <v>600</v>
      </c>
      <c r="E645" s="516" t="s">
        <v>583</v>
      </c>
      <c r="F645" s="511" t="s">
        <v>4124</v>
      </c>
      <c r="G645" s="486" t="s">
        <v>4054</v>
      </c>
      <c r="H645" s="486" t="s">
        <v>4068</v>
      </c>
      <c r="I645" s="483" t="s">
        <v>4008</v>
      </c>
      <c r="J645" s="576">
        <v>825</v>
      </c>
      <c r="K645" s="605"/>
      <c r="L645" s="483"/>
    </row>
    <row r="646" spans="1:12" ht="25.5" x14ac:dyDescent="0.25">
      <c r="A646" s="481">
        <v>597</v>
      </c>
      <c r="B646" s="484" t="s">
        <v>3818</v>
      </c>
      <c r="C646" s="486" t="s">
        <v>4125</v>
      </c>
      <c r="D646" s="516" t="s">
        <v>600</v>
      </c>
      <c r="E646" s="516" t="s">
        <v>363</v>
      </c>
      <c r="F646" s="511" t="s">
        <v>4126</v>
      </c>
      <c r="G646" s="486" t="s">
        <v>4001</v>
      </c>
      <c r="H646" s="486" t="s">
        <v>4127</v>
      </c>
      <c r="I646" s="483" t="s">
        <v>4008</v>
      </c>
      <c r="J646" s="576">
        <v>6800</v>
      </c>
      <c r="K646" s="605"/>
      <c r="L646" s="483"/>
    </row>
    <row r="647" spans="1:12" x14ac:dyDescent="0.25">
      <c r="A647" s="481">
        <v>598</v>
      </c>
      <c r="B647" s="484" t="s">
        <v>3818</v>
      </c>
      <c r="C647" s="486" t="s">
        <v>4058</v>
      </c>
      <c r="D647" s="516" t="s">
        <v>600</v>
      </c>
      <c r="E647" s="516" t="s">
        <v>363</v>
      </c>
      <c r="F647" s="511" t="s">
        <v>4128</v>
      </c>
      <c r="G647" s="486" t="s">
        <v>4059</v>
      </c>
      <c r="H647" s="486" t="s">
        <v>4060</v>
      </c>
      <c r="I647" s="483" t="s">
        <v>4008</v>
      </c>
      <c r="J647" s="576">
        <v>130</v>
      </c>
      <c r="K647" s="605"/>
      <c r="L647" s="483"/>
    </row>
    <row r="648" spans="1:12" ht="25.5" x14ac:dyDescent="0.25">
      <c r="A648" s="481">
        <v>599</v>
      </c>
      <c r="B648" s="484" t="s">
        <v>3818</v>
      </c>
      <c r="C648" s="486" t="s">
        <v>4098</v>
      </c>
      <c r="D648" s="516" t="s">
        <v>600</v>
      </c>
      <c r="E648" s="516" t="s">
        <v>363</v>
      </c>
      <c r="F648" s="511" t="s">
        <v>4129</v>
      </c>
      <c r="G648" s="486" t="s">
        <v>4001</v>
      </c>
      <c r="H648" s="486" t="s">
        <v>4099</v>
      </c>
      <c r="I648" s="483" t="s">
        <v>4008</v>
      </c>
      <c r="J648" s="576">
        <v>440</v>
      </c>
      <c r="K648" s="605"/>
      <c r="L648" s="483"/>
    </row>
    <row r="649" spans="1:12" ht="25.5" x14ac:dyDescent="0.25">
      <c r="A649" s="481">
        <v>600</v>
      </c>
      <c r="B649" s="484" t="s">
        <v>3818</v>
      </c>
      <c r="C649" s="486" t="s">
        <v>4074</v>
      </c>
      <c r="D649" s="516" t="s">
        <v>600</v>
      </c>
      <c r="E649" s="516" t="s">
        <v>363</v>
      </c>
      <c r="F649" s="511" t="s">
        <v>4130</v>
      </c>
      <c r="G649" s="486" t="s">
        <v>4054</v>
      </c>
      <c r="H649" s="486" t="s">
        <v>4075</v>
      </c>
      <c r="I649" s="483" t="s">
        <v>4008</v>
      </c>
      <c r="J649" s="576">
        <v>446</v>
      </c>
      <c r="K649" s="605"/>
      <c r="L649" s="483"/>
    </row>
    <row r="650" spans="1:12" ht="38.25" x14ac:dyDescent="0.25">
      <c r="A650" s="481">
        <v>601</v>
      </c>
      <c r="B650" s="484" t="s">
        <v>3818</v>
      </c>
      <c r="C650" s="486" t="s">
        <v>4069</v>
      </c>
      <c r="D650" s="516" t="s">
        <v>600</v>
      </c>
      <c r="E650" s="516" t="s">
        <v>363</v>
      </c>
      <c r="F650" s="511" t="s">
        <v>4131</v>
      </c>
      <c r="G650" s="486" t="s">
        <v>4016</v>
      </c>
      <c r="H650" s="486" t="s">
        <v>4132</v>
      </c>
      <c r="I650" s="483" t="s">
        <v>4008</v>
      </c>
      <c r="J650" s="576">
        <v>3600</v>
      </c>
      <c r="K650" s="605"/>
      <c r="L650" s="483"/>
    </row>
    <row r="651" spans="1:12" ht="25.5" x14ac:dyDescent="0.25">
      <c r="A651" s="481">
        <v>602</v>
      </c>
      <c r="B651" s="484" t="s">
        <v>3818</v>
      </c>
      <c r="C651" s="486" t="s">
        <v>4133</v>
      </c>
      <c r="D651" s="516" t="s">
        <v>600</v>
      </c>
      <c r="E651" s="516" t="s">
        <v>363</v>
      </c>
      <c r="F651" s="511" t="s">
        <v>4134</v>
      </c>
      <c r="G651" s="486" t="s">
        <v>4135</v>
      </c>
      <c r="H651" s="486" t="s">
        <v>4136</v>
      </c>
      <c r="I651" s="483" t="s">
        <v>4008</v>
      </c>
      <c r="J651" s="576">
        <v>980</v>
      </c>
      <c r="K651" s="605"/>
      <c r="L651" s="483"/>
    </row>
    <row r="652" spans="1:12" ht="25.5" x14ac:dyDescent="0.25">
      <c r="A652" s="481">
        <v>603</v>
      </c>
      <c r="B652" s="484" t="s">
        <v>3818</v>
      </c>
      <c r="C652" s="486" t="s">
        <v>4137</v>
      </c>
      <c r="D652" s="516" t="s">
        <v>600</v>
      </c>
      <c r="E652" s="516" t="s">
        <v>363</v>
      </c>
      <c r="F652" s="511" t="s">
        <v>4138</v>
      </c>
      <c r="G652" s="486" t="s">
        <v>4139</v>
      </c>
      <c r="H652" s="486" t="s">
        <v>4140</v>
      </c>
      <c r="I652" s="483" t="s">
        <v>4008</v>
      </c>
      <c r="J652" s="576">
        <v>1900</v>
      </c>
      <c r="K652" s="605"/>
      <c r="L652" s="483"/>
    </row>
    <row r="653" spans="1:12" ht="25.5" x14ac:dyDescent="0.25">
      <c r="A653" s="481">
        <v>604</v>
      </c>
      <c r="B653" s="484" t="s">
        <v>3818</v>
      </c>
      <c r="C653" s="486" t="s">
        <v>4125</v>
      </c>
      <c r="D653" s="516" t="s">
        <v>600</v>
      </c>
      <c r="E653" s="516" t="s">
        <v>363</v>
      </c>
      <c r="F653" s="511" t="s">
        <v>4141</v>
      </c>
      <c r="G653" s="486" t="s">
        <v>4001</v>
      </c>
      <c r="H653" s="486" t="s">
        <v>4127</v>
      </c>
      <c r="I653" s="483" t="s">
        <v>4008</v>
      </c>
      <c r="J653" s="576">
        <v>1360</v>
      </c>
      <c r="K653" s="605"/>
      <c r="L653" s="483"/>
    </row>
    <row r="654" spans="1:12" ht="38.25" x14ac:dyDescent="0.25">
      <c r="A654" s="481">
        <v>605</v>
      </c>
      <c r="B654" s="484" t="s">
        <v>3818</v>
      </c>
      <c r="C654" s="486" t="s">
        <v>4083</v>
      </c>
      <c r="D654" s="516" t="s">
        <v>600</v>
      </c>
      <c r="E654" s="516" t="s">
        <v>363</v>
      </c>
      <c r="F654" s="511" t="s">
        <v>4142</v>
      </c>
      <c r="G654" s="486" t="s">
        <v>4091</v>
      </c>
      <c r="H654" s="486" t="s">
        <v>4064</v>
      </c>
      <c r="I654" s="483" t="s">
        <v>4008</v>
      </c>
      <c r="J654" s="576">
        <v>300</v>
      </c>
      <c r="K654" s="605"/>
      <c r="L654" s="483"/>
    </row>
    <row r="655" spans="1:12" ht="25.5" x14ac:dyDescent="0.25">
      <c r="A655" s="481">
        <v>606</v>
      </c>
      <c r="B655" s="484" t="s">
        <v>3818</v>
      </c>
      <c r="C655" s="486" t="s">
        <v>4069</v>
      </c>
      <c r="D655" s="516" t="s">
        <v>600</v>
      </c>
      <c r="E655" s="516" t="s">
        <v>363</v>
      </c>
      <c r="F655" s="511" t="s">
        <v>4143</v>
      </c>
      <c r="G655" s="486" t="s">
        <v>4070</v>
      </c>
      <c r="H655" s="486" t="s">
        <v>4071</v>
      </c>
      <c r="I655" s="483" t="s">
        <v>4008</v>
      </c>
      <c r="J655" s="576">
        <v>1100</v>
      </c>
      <c r="K655" s="605"/>
      <c r="L655" s="483"/>
    </row>
    <row r="656" spans="1:12" ht="25.5" x14ac:dyDescent="0.25">
      <c r="A656" s="481">
        <v>607</v>
      </c>
      <c r="B656" s="484" t="s">
        <v>3818</v>
      </c>
      <c r="C656" s="486" t="s">
        <v>4123</v>
      </c>
      <c r="D656" s="516" t="s">
        <v>600</v>
      </c>
      <c r="E656" s="516" t="s">
        <v>583</v>
      </c>
      <c r="F656" s="511" t="s">
        <v>4144</v>
      </c>
      <c r="G656" s="486" t="s">
        <v>4054</v>
      </c>
      <c r="H656" s="486" t="s">
        <v>4068</v>
      </c>
      <c r="I656" s="483" t="s">
        <v>4008</v>
      </c>
      <c r="J656" s="576">
        <v>850</v>
      </c>
      <c r="K656" s="605"/>
      <c r="L656" s="483"/>
    </row>
    <row r="657" spans="1:12" ht="25.5" x14ac:dyDescent="0.25">
      <c r="A657" s="481">
        <v>608</v>
      </c>
      <c r="B657" s="484" t="s">
        <v>3818</v>
      </c>
      <c r="C657" s="486" t="s">
        <v>4145</v>
      </c>
      <c r="D657" s="516" t="s">
        <v>600</v>
      </c>
      <c r="E657" s="516" t="s">
        <v>363</v>
      </c>
      <c r="F657" s="511" t="s">
        <v>4146</v>
      </c>
      <c r="G657" s="486" t="s">
        <v>4147</v>
      </c>
      <c r="H657" s="486" t="s">
        <v>4148</v>
      </c>
      <c r="I657" s="483" t="s">
        <v>4008</v>
      </c>
      <c r="J657" s="576">
        <v>50</v>
      </c>
      <c r="K657" s="605"/>
      <c r="L657" s="483"/>
    </row>
    <row r="658" spans="1:12" ht="25.5" x14ac:dyDescent="0.25">
      <c r="A658" s="481">
        <v>609</v>
      </c>
      <c r="B658" s="484" t="s">
        <v>3818</v>
      </c>
      <c r="C658" s="486" t="s">
        <v>4149</v>
      </c>
      <c r="D658" s="516" t="s">
        <v>600</v>
      </c>
      <c r="E658" s="516" t="s">
        <v>363</v>
      </c>
      <c r="F658" s="511" t="s">
        <v>4150</v>
      </c>
      <c r="G658" s="486" t="s">
        <v>3853</v>
      </c>
      <c r="H658" s="486" t="s">
        <v>4151</v>
      </c>
      <c r="I658" s="483" t="s">
        <v>4008</v>
      </c>
      <c r="J658" s="576">
        <v>440</v>
      </c>
      <c r="K658" s="605"/>
      <c r="L658" s="483"/>
    </row>
    <row r="659" spans="1:12" ht="25.5" x14ac:dyDescent="0.25">
      <c r="A659" s="481">
        <v>610</v>
      </c>
      <c r="B659" s="484" t="s">
        <v>3818</v>
      </c>
      <c r="C659" s="486" t="s">
        <v>4152</v>
      </c>
      <c r="D659" s="516" t="s">
        <v>600</v>
      </c>
      <c r="E659" s="516" t="s">
        <v>363</v>
      </c>
      <c r="F659" s="511" t="s">
        <v>4153</v>
      </c>
      <c r="G659" s="486" t="s">
        <v>3895</v>
      </c>
      <c r="H659" s="486" t="s">
        <v>4154</v>
      </c>
      <c r="I659" s="483" t="s">
        <v>4008</v>
      </c>
      <c r="J659" s="576">
        <v>150</v>
      </c>
      <c r="K659" s="605"/>
      <c r="L659" s="483"/>
    </row>
    <row r="660" spans="1:12" ht="25.5" x14ac:dyDescent="0.25">
      <c r="A660" s="481">
        <v>611</v>
      </c>
      <c r="B660" s="484" t="s">
        <v>3818</v>
      </c>
      <c r="C660" s="486" t="s">
        <v>4102</v>
      </c>
      <c r="D660" s="516" t="s">
        <v>600</v>
      </c>
      <c r="E660" s="516" t="s">
        <v>363</v>
      </c>
      <c r="F660" s="513" t="s">
        <v>4155</v>
      </c>
      <c r="G660" s="486" t="s">
        <v>3961</v>
      </c>
      <c r="H660" s="486" t="s">
        <v>4156</v>
      </c>
      <c r="I660" s="483" t="s">
        <v>4008</v>
      </c>
      <c r="J660" s="579">
        <v>162.5</v>
      </c>
      <c r="K660" s="605"/>
      <c r="L660" s="483"/>
    </row>
    <row r="661" spans="1:12" ht="38.25" x14ac:dyDescent="0.25">
      <c r="A661" s="481">
        <v>612</v>
      </c>
      <c r="B661" s="484" t="s">
        <v>3818</v>
      </c>
      <c r="C661" s="486" t="s">
        <v>4157</v>
      </c>
      <c r="D661" s="516" t="s">
        <v>600</v>
      </c>
      <c r="E661" s="516" t="s">
        <v>363</v>
      </c>
      <c r="F661" s="513" t="s">
        <v>4158</v>
      </c>
      <c r="G661" s="486" t="s">
        <v>4070</v>
      </c>
      <c r="H661" s="486" t="s">
        <v>4159</v>
      </c>
      <c r="I661" s="483" t="s">
        <v>4008</v>
      </c>
      <c r="J661" s="579">
        <v>750</v>
      </c>
      <c r="K661" s="605"/>
      <c r="L661" s="483"/>
    </row>
    <row r="662" spans="1:12" x14ac:dyDescent="0.25">
      <c r="A662" s="481">
        <v>613</v>
      </c>
      <c r="B662" s="484" t="s">
        <v>3818</v>
      </c>
      <c r="C662" s="486" t="s">
        <v>4090</v>
      </c>
      <c r="D662" s="516" t="s">
        <v>600</v>
      </c>
      <c r="E662" s="516" t="s">
        <v>363</v>
      </c>
      <c r="F662" s="513" t="s">
        <v>4160</v>
      </c>
      <c r="G662" s="486" t="s">
        <v>4091</v>
      </c>
      <c r="H662" s="486" t="s">
        <v>4092</v>
      </c>
      <c r="I662" s="483" t="s">
        <v>4008</v>
      </c>
      <c r="J662" s="579">
        <v>380</v>
      </c>
      <c r="K662" s="605"/>
      <c r="L662" s="483"/>
    </row>
    <row r="663" spans="1:12" ht="38.25" x14ac:dyDescent="0.25">
      <c r="A663" s="481">
        <v>614</v>
      </c>
      <c r="B663" s="484" t="s">
        <v>3818</v>
      </c>
      <c r="C663" s="486" t="s">
        <v>4083</v>
      </c>
      <c r="D663" s="516" t="s">
        <v>600</v>
      </c>
      <c r="E663" s="516" t="s">
        <v>363</v>
      </c>
      <c r="F663" s="513" t="s">
        <v>4161</v>
      </c>
      <c r="G663" s="486" t="s">
        <v>4063</v>
      </c>
      <c r="H663" s="486" t="s">
        <v>4107</v>
      </c>
      <c r="I663" s="483" t="s">
        <v>4008</v>
      </c>
      <c r="J663" s="579">
        <v>3096.39</v>
      </c>
      <c r="K663" s="605"/>
      <c r="L663" s="483"/>
    </row>
    <row r="664" spans="1:12" ht="25.5" x14ac:dyDescent="0.25">
      <c r="A664" s="481">
        <v>615</v>
      </c>
      <c r="B664" s="484" t="s">
        <v>3818</v>
      </c>
      <c r="C664" s="486" t="s">
        <v>4162</v>
      </c>
      <c r="D664" s="516" t="s">
        <v>600</v>
      </c>
      <c r="E664" s="516" t="s">
        <v>363</v>
      </c>
      <c r="F664" s="513" t="s">
        <v>4163</v>
      </c>
      <c r="G664" s="486" t="s">
        <v>4070</v>
      </c>
      <c r="H664" s="486" t="s">
        <v>4164</v>
      </c>
      <c r="I664" s="483" t="s">
        <v>4008</v>
      </c>
      <c r="J664" s="579">
        <v>450</v>
      </c>
      <c r="K664" s="605"/>
      <c r="L664" s="483"/>
    </row>
    <row r="665" spans="1:12" ht="25.5" x14ac:dyDescent="0.25">
      <c r="A665" s="481">
        <v>616</v>
      </c>
      <c r="B665" s="484" t="s">
        <v>3818</v>
      </c>
      <c r="C665" s="486" t="s">
        <v>4165</v>
      </c>
      <c r="D665" s="516" t="s">
        <v>600</v>
      </c>
      <c r="E665" s="516" t="s">
        <v>363</v>
      </c>
      <c r="F665" s="513" t="s">
        <v>4166</v>
      </c>
      <c r="G665" s="486" t="s">
        <v>4070</v>
      </c>
      <c r="H665" s="486" t="s">
        <v>4092</v>
      </c>
      <c r="I665" s="483" t="s">
        <v>4008</v>
      </c>
      <c r="J665" s="579">
        <v>1240</v>
      </c>
      <c r="K665" s="605"/>
      <c r="L665" s="483"/>
    </row>
    <row r="666" spans="1:12" x14ac:dyDescent="0.25">
      <c r="A666" s="481">
        <v>617</v>
      </c>
      <c r="B666" s="484" t="s">
        <v>3818</v>
      </c>
      <c r="C666" s="486" t="s">
        <v>4090</v>
      </c>
      <c r="D666" s="516" t="s">
        <v>600</v>
      </c>
      <c r="E666" s="516" t="s">
        <v>363</v>
      </c>
      <c r="F666" s="513" t="s">
        <v>4167</v>
      </c>
      <c r="G666" s="486" t="s">
        <v>4091</v>
      </c>
      <c r="H666" s="486" t="s">
        <v>4092</v>
      </c>
      <c r="I666" s="483" t="s">
        <v>4008</v>
      </c>
      <c r="J666" s="579">
        <v>90</v>
      </c>
      <c r="K666" s="605"/>
      <c r="L666" s="483"/>
    </row>
    <row r="667" spans="1:12" x14ac:dyDescent="0.25">
      <c r="A667" s="481">
        <v>618</v>
      </c>
      <c r="B667" s="484" t="s">
        <v>3818</v>
      </c>
      <c r="C667" s="486" t="s">
        <v>4090</v>
      </c>
      <c r="D667" s="516" t="s">
        <v>600</v>
      </c>
      <c r="E667" s="516" t="s">
        <v>363</v>
      </c>
      <c r="F667" s="513" t="s">
        <v>4168</v>
      </c>
      <c r="G667" s="486" t="s">
        <v>4091</v>
      </c>
      <c r="H667" s="486" t="s">
        <v>4169</v>
      </c>
      <c r="I667" s="483" t="s">
        <v>4008</v>
      </c>
      <c r="J667" s="579">
        <v>505.6</v>
      </c>
      <c r="K667" s="605"/>
      <c r="L667" s="483"/>
    </row>
    <row r="668" spans="1:12" ht="25.5" x14ac:dyDescent="0.25">
      <c r="A668" s="481">
        <v>619</v>
      </c>
      <c r="B668" s="484" t="s">
        <v>3818</v>
      </c>
      <c r="C668" s="486" t="s">
        <v>4123</v>
      </c>
      <c r="D668" s="516" t="s">
        <v>600</v>
      </c>
      <c r="E668" s="516" t="s">
        <v>583</v>
      </c>
      <c r="F668" s="513" t="s">
        <v>4170</v>
      </c>
      <c r="G668" s="486" t="s">
        <v>4054</v>
      </c>
      <c r="H668" s="486" t="s">
        <v>4068</v>
      </c>
      <c r="I668" s="483" t="s">
        <v>4008</v>
      </c>
      <c r="J668" s="579">
        <v>825</v>
      </c>
      <c r="K668" s="605"/>
      <c r="L668" s="483"/>
    </row>
    <row r="669" spans="1:12" ht="25.5" x14ac:dyDescent="0.25">
      <c r="A669" s="481">
        <v>620</v>
      </c>
      <c r="B669" s="484" t="s">
        <v>3818</v>
      </c>
      <c r="C669" s="486" t="s">
        <v>4171</v>
      </c>
      <c r="D669" s="516" t="s">
        <v>600</v>
      </c>
      <c r="E669" s="516" t="s">
        <v>583</v>
      </c>
      <c r="F669" s="513" t="s">
        <v>4172</v>
      </c>
      <c r="G669" s="486" t="s">
        <v>4077</v>
      </c>
      <c r="H669" s="486" t="s">
        <v>4173</v>
      </c>
      <c r="I669" s="483" t="s">
        <v>4008</v>
      </c>
      <c r="J669" s="579">
        <v>1780</v>
      </c>
      <c r="K669" s="605"/>
      <c r="L669" s="483"/>
    </row>
    <row r="670" spans="1:12" ht="25.5" x14ac:dyDescent="0.25">
      <c r="A670" s="481">
        <v>621</v>
      </c>
      <c r="B670" s="484" t="s">
        <v>3818</v>
      </c>
      <c r="C670" s="486" t="s">
        <v>4090</v>
      </c>
      <c r="D670" s="516" t="s">
        <v>600</v>
      </c>
      <c r="E670" s="516" t="s">
        <v>363</v>
      </c>
      <c r="F670" s="513" t="s">
        <v>4174</v>
      </c>
      <c r="G670" s="486" t="s">
        <v>4147</v>
      </c>
      <c r="H670" s="486" t="s">
        <v>4175</v>
      </c>
      <c r="I670" s="483" t="s">
        <v>4008</v>
      </c>
      <c r="J670" s="579">
        <v>90</v>
      </c>
      <c r="K670" s="605"/>
      <c r="L670" s="483"/>
    </row>
    <row r="671" spans="1:12" ht="25.5" x14ac:dyDescent="0.25">
      <c r="A671" s="481">
        <v>622</v>
      </c>
      <c r="B671" s="484" t="s">
        <v>3818</v>
      </c>
      <c r="C671" s="486" t="s">
        <v>4165</v>
      </c>
      <c r="D671" s="516" t="s">
        <v>600</v>
      </c>
      <c r="E671" s="516" t="s">
        <v>363</v>
      </c>
      <c r="F671" s="513" t="s">
        <v>4176</v>
      </c>
      <c r="G671" s="486" t="s">
        <v>4070</v>
      </c>
      <c r="H671" s="486" t="s">
        <v>4177</v>
      </c>
      <c r="I671" s="483" t="s">
        <v>4008</v>
      </c>
      <c r="J671" s="579">
        <v>500</v>
      </c>
      <c r="K671" s="605"/>
      <c r="L671" s="483"/>
    </row>
    <row r="672" spans="1:12" ht="38.25" x14ac:dyDescent="0.25">
      <c r="A672" s="481">
        <v>623</v>
      </c>
      <c r="B672" s="484" t="s">
        <v>3818</v>
      </c>
      <c r="C672" s="486" t="s">
        <v>4178</v>
      </c>
      <c r="D672" s="516" t="s">
        <v>600</v>
      </c>
      <c r="E672" s="516" t="s">
        <v>363</v>
      </c>
      <c r="F672" s="513" t="s">
        <v>4179</v>
      </c>
      <c r="G672" s="486" t="s">
        <v>4070</v>
      </c>
      <c r="H672" s="486" t="s">
        <v>4180</v>
      </c>
      <c r="I672" s="483" t="s">
        <v>4008</v>
      </c>
      <c r="J672" s="579">
        <v>1260</v>
      </c>
      <c r="K672" s="605"/>
      <c r="L672" s="483"/>
    </row>
    <row r="673" spans="1:12" ht="25.5" x14ac:dyDescent="0.25">
      <c r="A673" s="481">
        <v>624</v>
      </c>
      <c r="B673" s="484" t="s">
        <v>3818</v>
      </c>
      <c r="C673" s="486" t="s">
        <v>4181</v>
      </c>
      <c r="D673" s="516" t="s">
        <v>600</v>
      </c>
      <c r="E673" s="516" t="s">
        <v>363</v>
      </c>
      <c r="F673" s="513" t="s">
        <v>4182</v>
      </c>
      <c r="G673" s="486" t="s">
        <v>4147</v>
      </c>
      <c r="H673" s="486" t="s">
        <v>4183</v>
      </c>
      <c r="I673" s="483" t="s">
        <v>4008</v>
      </c>
      <c r="J673" s="579">
        <v>120</v>
      </c>
      <c r="K673" s="605"/>
      <c r="L673" s="483"/>
    </row>
    <row r="674" spans="1:12" ht="38.25" x14ac:dyDescent="0.25">
      <c r="A674" s="481">
        <v>625</v>
      </c>
      <c r="B674" s="484" t="s">
        <v>3818</v>
      </c>
      <c r="C674" s="486" t="s">
        <v>4178</v>
      </c>
      <c r="D674" s="516" t="s">
        <v>600</v>
      </c>
      <c r="E674" s="516" t="s">
        <v>363</v>
      </c>
      <c r="F674" s="513" t="s">
        <v>4184</v>
      </c>
      <c r="G674" s="486" t="s">
        <v>4070</v>
      </c>
      <c r="H674" s="486" t="s">
        <v>4180</v>
      </c>
      <c r="I674" s="483" t="s">
        <v>4008</v>
      </c>
      <c r="J674" s="579">
        <v>1260</v>
      </c>
      <c r="K674" s="605"/>
      <c r="L674" s="483"/>
    </row>
    <row r="675" spans="1:12" ht="38.25" x14ac:dyDescent="0.25">
      <c r="A675" s="481">
        <v>626</v>
      </c>
      <c r="B675" s="484" t="s">
        <v>3818</v>
      </c>
      <c r="C675" s="486" t="s">
        <v>4085</v>
      </c>
      <c r="D675" s="516" t="s">
        <v>600</v>
      </c>
      <c r="E675" s="516" t="s">
        <v>363</v>
      </c>
      <c r="F675" s="513" t="s">
        <v>4185</v>
      </c>
      <c r="G675" s="486" t="s">
        <v>4028</v>
      </c>
      <c r="H675" s="486" t="s">
        <v>4086</v>
      </c>
      <c r="I675" s="483" t="s">
        <v>4008</v>
      </c>
      <c r="J675" s="579">
        <v>350</v>
      </c>
      <c r="K675" s="605"/>
      <c r="L675" s="483"/>
    </row>
    <row r="676" spans="1:12" x14ac:dyDescent="0.25">
      <c r="A676" s="481">
        <v>627</v>
      </c>
      <c r="B676" s="484" t="s">
        <v>3818</v>
      </c>
      <c r="C676" s="486" t="s">
        <v>4120</v>
      </c>
      <c r="D676" s="516" t="s">
        <v>600</v>
      </c>
      <c r="E676" s="516" t="s">
        <v>363</v>
      </c>
      <c r="F676" s="513" t="s">
        <v>4186</v>
      </c>
      <c r="G676" s="486" t="s">
        <v>4091</v>
      </c>
      <c r="H676" s="486" t="s">
        <v>4092</v>
      </c>
      <c r="I676" s="483" t="s">
        <v>4008</v>
      </c>
      <c r="J676" s="579">
        <v>450</v>
      </c>
      <c r="K676" s="605"/>
      <c r="L676" s="483"/>
    </row>
    <row r="677" spans="1:12" ht="25.5" x14ac:dyDescent="0.25">
      <c r="A677" s="481">
        <v>628</v>
      </c>
      <c r="B677" s="484" t="s">
        <v>3818</v>
      </c>
      <c r="C677" s="486" t="s">
        <v>4098</v>
      </c>
      <c r="D677" s="516" t="s">
        <v>600</v>
      </c>
      <c r="E677" s="516" t="s">
        <v>363</v>
      </c>
      <c r="F677" s="513" t="s">
        <v>4187</v>
      </c>
      <c r="G677" s="486" t="s">
        <v>4001</v>
      </c>
      <c r="H677" s="486" t="s">
        <v>4188</v>
      </c>
      <c r="I677" s="483" t="s">
        <v>4008</v>
      </c>
      <c r="J677" s="579">
        <v>800</v>
      </c>
      <c r="K677" s="605"/>
      <c r="L677" s="483"/>
    </row>
    <row r="678" spans="1:12" x14ac:dyDescent="0.25">
      <c r="A678" s="481">
        <v>629</v>
      </c>
      <c r="B678" s="484" t="s">
        <v>3818</v>
      </c>
      <c r="C678" s="486" t="s">
        <v>4058</v>
      </c>
      <c r="D678" s="516" t="s">
        <v>600</v>
      </c>
      <c r="E678" s="516" t="s">
        <v>363</v>
      </c>
      <c r="F678" s="513" t="s">
        <v>4189</v>
      </c>
      <c r="G678" s="486" t="s">
        <v>4059</v>
      </c>
      <c r="H678" s="486" t="s">
        <v>4060</v>
      </c>
      <c r="I678" s="483" t="s">
        <v>4008</v>
      </c>
      <c r="J678" s="579">
        <v>65</v>
      </c>
      <c r="K678" s="605"/>
      <c r="L678" s="483"/>
    </row>
    <row r="679" spans="1:12" x14ac:dyDescent="0.25">
      <c r="A679" s="481">
        <v>630</v>
      </c>
      <c r="B679" s="484" t="s">
        <v>3818</v>
      </c>
      <c r="C679" s="486" t="s">
        <v>4087</v>
      </c>
      <c r="D679" s="516" t="s">
        <v>600</v>
      </c>
      <c r="E679" s="516" t="s">
        <v>363</v>
      </c>
      <c r="F679" s="513" t="s">
        <v>4190</v>
      </c>
      <c r="G679" s="486" t="s">
        <v>3961</v>
      </c>
      <c r="H679" s="486" t="s">
        <v>4191</v>
      </c>
      <c r="I679" s="483" t="s">
        <v>4008</v>
      </c>
      <c r="J679" s="579">
        <v>545</v>
      </c>
      <c r="K679" s="605"/>
      <c r="L679" s="483"/>
    </row>
    <row r="680" spans="1:12" ht="51" x14ac:dyDescent="0.25">
      <c r="A680" s="481">
        <v>631</v>
      </c>
      <c r="B680" s="484" t="s">
        <v>3818</v>
      </c>
      <c r="C680" s="486" t="s">
        <v>4192</v>
      </c>
      <c r="D680" s="516" t="s">
        <v>600</v>
      </c>
      <c r="E680" s="516" t="s">
        <v>583</v>
      </c>
      <c r="F680" s="513" t="s">
        <v>4193</v>
      </c>
      <c r="G680" s="486" t="s">
        <v>4194</v>
      </c>
      <c r="H680" s="486" t="s">
        <v>4195</v>
      </c>
      <c r="I680" s="483" t="s">
        <v>4008</v>
      </c>
      <c r="J680" s="579">
        <v>190</v>
      </c>
      <c r="K680" s="605"/>
      <c r="L680" s="483"/>
    </row>
    <row r="681" spans="1:12" x14ac:dyDescent="0.25">
      <c r="A681" s="481">
        <v>632</v>
      </c>
      <c r="B681" s="484" t="s">
        <v>3818</v>
      </c>
      <c r="C681" s="486" t="s">
        <v>4090</v>
      </c>
      <c r="D681" s="516" t="s">
        <v>600</v>
      </c>
      <c r="E681" s="516" t="s">
        <v>363</v>
      </c>
      <c r="F681" s="513" t="s">
        <v>4196</v>
      </c>
      <c r="G681" s="486" t="s">
        <v>4091</v>
      </c>
      <c r="H681" s="486" t="s">
        <v>4092</v>
      </c>
      <c r="I681" s="483" t="s">
        <v>4008</v>
      </c>
      <c r="J681" s="579">
        <v>260</v>
      </c>
      <c r="K681" s="605"/>
      <c r="L681" s="483"/>
    </row>
    <row r="682" spans="1:12" ht="25.5" x14ac:dyDescent="0.25">
      <c r="A682" s="481">
        <v>633</v>
      </c>
      <c r="B682" s="484" t="s">
        <v>3818</v>
      </c>
      <c r="C682" s="486" t="s">
        <v>4090</v>
      </c>
      <c r="D682" s="516" t="s">
        <v>600</v>
      </c>
      <c r="E682" s="516" t="s">
        <v>363</v>
      </c>
      <c r="F682" s="513" t="s">
        <v>4197</v>
      </c>
      <c r="G682" s="486" t="s">
        <v>4096</v>
      </c>
      <c r="H682" s="486" t="s">
        <v>4198</v>
      </c>
      <c r="I682" s="483" t="s">
        <v>4008</v>
      </c>
      <c r="J682" s="579">
        <v>190</v>
      </c>
      <c r="K682" s="605"/>
      <c r="L682" s="483"/>
    </row>
    <row r="683" spans="1:12" x14ac:dyDescent="0.25">
      <c r="A683" s="481">
        <v>634</v>
      </c>
      <c r="B683" s="484" t="s">
        <v>3818</v>
      </c>
      <c r="C683" s="486" t="s">
        <v>4087</v>
      </c>
      <c r="D683" s="516" t="s">
        <v>600</v>
      </c>
      <c r="E683" s="516" t="s">
        <v>363</v>
      </c>
      <c r="F683" s="513" t="s">
        <v>4199</v>
      </c>
      <c r="G683" s="486" t="s">
        <v>3961</v>
      </c>
      <c r="H683" s="486" t="s">
        <v>4191</v>
      </c>
      <c r="I683" s="483" t="s">
        <v>4008</v>
      </c>
      <c r="J683" s="579">
        <v>880</v>
      </c>
      <c r="K683" s="605"/>
      <c r="L683" s="483"/>
    </row>
    <row r="684" spans="1:12" ht="25.5" x14ac:dyDescent="0.25">
      <c r="A684" s="481">
        <v>635</v>
      </c>
      <c r="B684" s="484" t="s">
        <v>3818</v>
      </c>
      <c r="C684" s="486" t="s">
        <v>4069</v>
      </c>
      <c r="D684" s="516" t="s">
        <v>600</v>
      </c>
      <c r="E684" s="516" t="s">
        <v>363</v>
      </c>
      <c r="F684" s="513" t="s">
        <v>4200</v>
      </c>
      <c r="G684" s="486" t="s">
        <v>4070</v>
      </c>
      <c r="H684" s="486" t="s">
        <v>4071</v>
      </c>
      <c r="I684" s="483" t="s">
        <v>4008</v>
      </c>
      <c r="J684" s="579">
        <v>3470</v>
      </c>
      <c r="K684" s="605"/>
      <c r="L684" s="483"/>
    </row>
    <row r="685" spans="1:12" ht="25.5" x14ac:dyDescent="0.25">
      <c r="A685" s="481">
        <v>636</v>
      </c>
      <c r="B685" s="484" t="s">
        <v>3818</v>
      </c>
      <c r="C685" s="486" t="s">
        <v>4069</v>
      </c>
      <c r="D685" s="516" t="s">
        <v>600</v>
      </c>
      <c r="E685" s="516" t="s">
        <v>363</v>
      </c>
      <c r="F685" s="513" t="s">
        <v>4201</v>
      </c>
      <c r="G685" s="486" t="s">
        <v>4070</v>
      </c>
      <c r="H685" s="486" t="s">
        <v>4071</v>
      </c>
      <c r="I685" s="483" t="s">
        <v>4008</v>
      </c>
      <c r="J685" s="579">
        <v>3180</v>
      </c>
      <c r="K685" s="605"/>
      <c r="L685" s="483"/>
    </row>
    <row r="686" spans="1:12" ht="25.5" x14ac:dyDescent="0.25">
      <c r="A686" s="481">
        <v>637</v>
      </c>
      <c r="B686" s="484" t="s">
        <v>3818</v>
      </c>
      <c r="C686" s="486" t="s">
        <v>4165</v>
      </c>
      <c r="D686" s="516" t="s">
        <v>600</v>
      </c>
      <c r="E686" s="516" t="s">
        <v>363</v>
      </c>
      <c r="F686" s="513" t="s">
        <v>4202</v>
      </c>
      <c r="G686" s="486" t="s">
        <v>4070</v>
      </c>
      <c r="H686" s="486" t="s">
        <v>4092</v>
      </c>
      <c r="I686" s="483" t="s">
        <v>4008</v>
      </c>
      <c r="J686" s="579">
        <v>500</v>
      </c>
      <c r="K686" s="605"/>
      <c r="L686" s="483"/>
    </row>
    <row r="687" spans="1:12" ht="38.25" x14ac:dyDescent="0.25">
      <c r="A687" s="481">
        <v>638</v>
      </c>
      <c r="B687" s="484" t="s">
        <v>3818</v>
      </c>
      <c r="C687" s="486" t="s">
        <v>4083</v>
      </c>
      <c r="D687" s="516" t="s">
        <v>600</v>
      </c>
      <c r="E687" s="516" t="s">
        <v>363</v>
      </c>
      <c r="F687" s="513" t="s">
        <v>4203</v>
      </c>
      <c r="G687" s="486" t="s">
        <v>4091</v>
      </c>
      <c r="H687" s="486" t="s">
        <v>4092</v>
      </c>
      <c r="I687" s="483" t="s">
        <v>4008</v>
      </c>
      <c r="J687" s="579">
        <v>826</v>
      </c>
      <c r="K687" s="605"/>
      <c r="L687" s="483"/>
    </row>
    <row r="688" spans="1:12" ht="25.5" x14ac:dyDescent="0.25">
      <c r="A688" s="481">
        <v>639</v>
      </c>
      <c r="B688" s="484" t="s">
        <v>3818</v>
      </c>
      <c r="C688" s="486" t="s">
        <v>4204</v>
      </c>
      <c r="D688" s="516" t="s">
        <v>600</v>
      </c>
      <c r="E688" s="516" t="s">
        <v>363</v>
      </c>
      <c r="F688" s="513" t="s">
        <v>4205</v>
      </c>
      <c r="G688" s="486" t="s">
        <v>4147</v>
      </c>
      <c r="H688" s="486" t="s">
        <v>4206</v>
      </c>
      <c r="I688" s="483" t="s">
        <v>4008</v>
      </c>
      <c r="J688" s="579">
        <v>70</v>
      </c>
      <c r="K688" s="605"/>
      <c r="L688" s="483"/>
    </row>
    <row r="689" spans="1:12" x14ac:dyDescent="0.25">
      <c r="A689" s="481">
        <v>640</v>
      </c>
      <c r="B689" s="484" t="s">
        <v>3818</v>
      </c>
      <c r="C689" s="486" t="s">
        <v>4058</v>
      </c>
      <c r="D689" s="516" t="s">
        <v>600</v>
      </c>
      <c r="E689" s="516" t="s">
        <v>363</v>
      </c>
      <c r="F689" s="513" t="s">
        <v>4207</v>
      </c>
      <c r="G689" s="486" t="s">
        <v>4059</v>
      </c>
      <c r="H689" s="486" t="s">
        <v>4060</v>
      </c>
      <c r="I689" s="483" t="s">
        <v>4008</v>
      </c>
      <c r="J689" s="579">
        <v>130</v>
      </c>
      <c r="K689" s="605"/>
      <c r="L689" s="483"/>
    </row>
    <row r="690" spans="1:12" ht="25.5" x14ac:dyDescent="0.25">
      <c r="A690" s="481">
        <v>641</v>
      </c>
      <c r="B690" s="484" t="s">
        <v>3818</v>
      </c>
      <c r="C690" s="486" t="s">
        <v>4123</v>
      </c>
      <c r="D690" s="516" t="s">
        <v>600</v>
      </c>
      <c r="E690" s="516" t="s">
        <v>583</v>
      </c>
      <c r="F690" s="513" t="s">
        <v>4208</v>
      </c>
      <c r="G690" s="486" t="s">
        <v>4054</v>
      </c>
      <c r="H690" s="486" t="s">
        <v>4068</v>
      </c>
      <c r="I690" s="483" t="s">
        <v>4008</v>
      </c>
      <c r="J690" s="579">
        <v>900</v>
      </c>
      <c r="K690" s="605"/>
      <c r="L690" s="483"/>
    </row>
    <row r="691" spans="1:12" ht="51" x14ac:dyDescent="0.25">
      <c r="A691" s="481">
        <v>642</v>
      </c>
      <c r="B691" s="484" t="s">
        <v>3818</v>
      </c>
      <c r="C691" s="486" t="s">
        <v>4209</v>
      </c>
      <c r="D691" s="516" t="s">
        <v>600</v>
      </c>
      <c r="E691" s="516" t="s">
        <v>363</v>
      </c>
      <c r="F691" s="513" t="s">
        <v>4210</v>
      </c>
      <c r="G691" s="486" t="s">
        <v>4211</v>
      </c>
      <c r="H691" s="486" t="s">
        <v>4212</v>
      </c>
      <c r="I691" s="483" t="s">
        <v>4008</v>
      </c>
      <c r="J691" s="579">
        <v>300</v>
      </c>
      <c r="K691" s="605"/>
      <c r="L691" s="483"/>
    </row>
    <row r="692" spans="1:12" ht="38.25" x14ac:dyDescent="0.25">
      <c r="A692" s="481">
        <v>643</v>
      </c>
      <c r="B692" s="484" t="s">
        <v>3818</v>
      </c>
      <c r="C692" s="486" t="s">
        <v>4213</v>
      </c>
      <c r="D692" s="516" t="s">
        <v>600</v>
      </c>
      <c r="E692" s="516" t="s">
        <v>363</v>
      </c>
      <c r="F692" s="513" t="s">
        <v>4214</v>
      </c>
      <c r="G692" s="486" t="s">
        <v>4001</v>
      </c>
      <c r="H692" s="486" t="s">
        <v>4215</v>
      </c>
      <c r="I692" s="483" t="s">
        <v>4008</v>
      </c>
      <c r="J692" s="579">
        <v>332.5</v>
      </c>
      <c r="K692" s="605"/>
      <c r="L692" s="483"/>
    </row>
    <row r="693" spans="1:12" ht="25.5" x14ac:dyDescent="0.25">
      <c r="A693" s="481">
        <v>644</v>
      </c>
      <c r="B693" s="484" t="s">
        <v>3818</v>
      </c>
      <c r="C693" s="486" t="s">
        <v>4123</v>
      </c>
      <c r="D693" s="516" t="s">
        <v>600</v>
      </c>
      <c r="E693" s="516" t="s">
        <v>583</v>
      </c>
      <c r="F693" s="513" t="s">
        <v>4216</v>
      </c>
      <c r="G693" s="486" t="s">
        <v>4054</v>
      </c>
      <c r="H693" s="486" t="s">
        <v>4068</v>
      </c>
      <c r="I693" s="483" t="s">
        <v>4008</v>
      </c>
      <c r="J693" s="579">
        <v>825</v>
      </c>
      <c r="K693" s="605"/>
      <c r="L693" s="483"/>
    </row>
    <row r="694" spans="1:12" ht="25.5" x14ac:dyDescent="0.25">
      <c r="A694" s="481">
        <v>645</v>
      </c>
      <c r="B694" s="484" t="s">
        <v>3818</v>
      </c>
      <c r="C694" s="486" t="s">
        <v>4217</v>
      </c>
      <c r="D694" s="516" t="s">
        <v>600</v>
      </c>
      <c r="E694" s="516" t="s">
        <v>363</v>
      </c>
      <c r="F694" s="513" t="s">
        <v>4218</v>
      </c>
      <c r="G694" s="486" t="s">
        <v>4038</v>
      </c>
      <c r="H694" s="486" t="s">
        <v>4219</v>
      </c>
      <c r="I694" s="483" t="s">
        <v>4008</v>
      </c>
      <c r="J694" s="579">
        <v>1150</v>
      </c>
      <c r="K694" s="605"/>
      <c r="L694" s="483"/>
    </row>
    <row r="695" spans="1:12" ht="25.5" x14ac:dyDescent="0.25">
      <c r="A695" s="481">
        <v>646</v>
      </c>
      <c r="B695" s="484" t="s">
        <v>3818</v>
      </c>
      <c r="C695" s="486" t="s">
        <v>4220</v>
      </c>
      <c r="D695" s="516" t="s">
        <v>600</v>
      </c>
      <c r="E695" s="516" t="s">
        <v>363</v>
      </c>
      <c r="F695" s="513" t="s">
        <v>4221</v>
      </c>
      <c r="G695" s="486" t="s">
        <v>4070</v>
      </c>
      <c r="H695" s="486" t="s">
        <v>4191</v>
      </c>
      <c r="I695" s="483" t="s">
        <v>4008</v>
      </c>
      <c r="J695" s="579">
        <v>2000</v>
      </c>
      <c r="K695" s="605"/>
      <c r="L695" s="483"/>
    </row>
    <row r="696" spans="1:12" ht="25.5" x14ac:dyDescent="0.25">
      <c r="A696" s="481">
        <v>647</v>
      </c>
      <c r="B696" s="484" t="s">
        <v>3818</v>
      </c>
      <c r="C696" s="486" t="s">
        <v>4165</v>
      </c>
      <c r="D696" s="516" t="s">
        <v>600</v>
      </c>
      <c r="E696" s="516" t="s">
        <v>363</v>
      </c>
      <c r="F696" s="513" t="s">
        <v>4222</v>
      </c>
      <c r="G696" s="486" t="s">
        <v>4070</v>
      </c>
      <c r="H696" s="486" t="s">
        <v>4092</v>
      </c>
      <c r="I696" s="483" t="s">
        <v>4008</v>
      </c>
      <c r="J696" s="579">
        <v>500</v>
      </c>
      <c r="K696" s="605"/>
      <c r="L696" s="483"/>
    </row>
    <row r="697" spans="1:12" ht="25.5" x14ac:dyDescent="0.25">
      <c r="A697" s="481">
        <v>648</v>
      </c>
      <c r="B697" s="484" t="s">
        <v>3818</v>
      </c>
      <c r="C697" s="486" t="s">
        <v>4123</v>
      </c>
      <c r="D697" s="516" t="s">
        <v>600</v>
      </c>
      <c r="E697" s="516" t="s">
        <v>583</v>
      </c>
      <c r="F697" s="513" t="s">
        <v>4223</v>
      </c>
      <c r="G697" s="486" t="s">
        <v>4054</v>
      </c>
      <c r="H697" s="486" t="s">
        <v>4068</v>
      </c>
      <c r="I697" s="483" t="s">
        <v>4008</v>
      </c>
      <c r="J697" s="579">
        <v>775</v>
      </c>
      <c r="K697" s="605"/>
      <c r="L697" s="483"/>
    </row>
    <row r="698" spans="1:12" ht="51" x14ac:dyDescent="0.25">
      <c r="A698" s="481">
        <v>649</v>
      </c>
      <c r="B698" s="484" t="s">
        <v>3818</v>
      </c>
      <c r="C698" s="486" t="s">
        <v>4224</v>
      </c>
      <c r="D698" s="516" t="s">
        <v>600</v>
      </c>
      <c r="E698" s="516" t="s">
        <v>363</v>
      </c>
      <c r="F698" s="513" t="s">
        <v>4225</v>
      </c>
      <c r="G698" s="486" t="s">
        <v>4226</v>
      </c>
      <c r="H698" s="486" t="s">
        <v>4227</v>
      </c>
      <c r="I698" s="483" t="s">
        <v>4008</v>
      </c>
      <c r="J698" s="579">
        <v>405</v>
      </c>
      <c r="K698" s="605"/>
      <c r="L698" s="483"/>
    </row>
    <row r="699" spans="1:12" ht="51" x14ac:dyDescent="0.25">
      <c r="A699" s="481">
        <v>650</v>
      </c>
      <c r="B699" s="484" t="s">
        <v>3818</v>
      </c>
      <c r="C699" s="486" t="s">
        <v>4224</v>
      </c>
      <c r="D699" s="516" t="s">
        <v>600</v>
      </c>
      <c r="E699" s="516" t="s">
        <v>363</v>
      </c>
      <c r="F699" s="513" t="s">
        <v>4228</v>
      </c>
      <c r="G699" s="486" t="s">
        <v>4226</v>
      </c>
      <c r="H699" s="486" t="s">
        <v>4227</v>
      </c>
      <c r="I699" s="483" t="s">
        <v>4008</v>
      </c>
      <c r="J699" s="579">
        <v>155</v>
      </c>
      <c r="K699" s="605"/>
      <c r="L699" s="483"/>
    </row>
    <row r="700" spans="1:12" ht="38.25" x14ac:dyDescent="0.25">
      <c r="A700" s="481">
        <v>651</v>
      </c>
      <c r="B700" s="484" t="s">
        <v>3818</v>
      </c>
      <c r="C700" s="486" t="s">
        <v>4229</v>
      </c>
      <c r="D700" s="516" t="s">
        <v>600</v>
      </c>
      <c r="E700" s="516" t="s">
        <v>363</v>
      </c>
      <c r="F700" s="513" t="s">
        <v>4230</v>
      </c>
      <c r="G700" s="486" t="s">
        <v>4001</v>
      </c>
      <c r="H700" s="486" t="s">
        <v>4231</v>
      </c>
      <c r="I700" s="483" t="s">
        <v>4008</v>
      </c>
      <c r="J700" s="579">
        <v>430</v>
      </c>
      <c r="K700" s="605"/>
      <c r="L700" s="483"/>
    </row>
    <row r="701" spans="1:12" ht="38.25" x14ac:dyDescent="0.25">
      <c r="A701" s="481">
        <v>652</v>
      </c>
      <c r="B701" s="484" t="s">
        <v>3818</v>
      </c>
      <c r="C701" s="486" t="s">
        <v>4232</v>
      </c>
      <c r="D701" s="516" t="s">
        <v>600</v>
      </c>
      <c r="E701" s="516" t="s">
        <v>363</v>
      </c>
      <c r="F701" s="513" t="s">
        <v>4233</v>
      </c>
      <c r="G701" s="486" t="s">
        <v>3876</v>
      </c>
      <c r="H701" s="486" t="s">
        <v>4234</v>
      </c>
      <c r="I701" s="483" t="s">
        <v>4008</v>
      </c>
      <c r="J701" s="579">
        <v>820</v>
      </c>
      <c r="K701" s="605"/>
      <c r="L701" s="483"/>
    </row>
    <row r="702" spans="1:12" ht="25.5" x14ac:dyDescent="0.25">
      <c r="A702" s="481">
        <v>653</v>
      </c>
      <c r="B702" s="484" t="s">
        <v>3818</v>
      </c>
      <c r="C702" s="486" t="s">
        <v>4235</v>
      </c>
      <c r="D702" s="516" t="s">
        <v>600</v>
      </c>
      <c r="E702" s="516" t="s">
        <v>363</v>
      </c>
      <c r="F702" s="513" t="s">
        <v>4236</v>
      </c>
      <c r="G702" s="486" t="s">
        <v>3876</v>
      </c>
      <c r="H702" s="486" t="s">
        <v>4237</v>
      </c>
      <c r="I702" s="483" t="s">
        <v>4008</v>
      </c>
      <c r="J702" s="579">
        <v>1680</v>
      </c>
      <c r="K702" s="605"/>
      <c r="L702" s="483"/>
    </row>
    <row r="703" spans="1:12" ht="38.25" x14ac:dyDescent="0.25">
      <c r="A703" s="481">
        <v>654</v>
      </c>
      <c r="B703" s="484" t="s">
        <v>3818</v>
      </c>
      <c r="C703" s="486" t="s">
        <v>4238</v>
      </c>
      <c r="D703" s="516" t="s">
        <v>600</v>
      </c>
      <c r="E703" s="516" t="s">
        <v>363</v>
      </c>
      <c r="F703" s="513" t="s">
        <v>4239</v>
      </c>
      <c r="G703" s="486" t="s">
        <v>4091</v>
      </c>
      <c r="H703" s="486" t="s">
        <v>4092</v>
      </c>
      <c r="I703" s="483" t="s">
        <v>4008</v>
      </c>
      <c r="J703" s="579">
        <v>440</v>
      </c>
      <c r="K703" s="605"/>
      <c r="L703" s="483"/>
    </row>
    <row r="704" spans="1:12" ht="25.5" x14ac:dyDescent="0.25">
      <c r="A704" s="481">
        <v>655</v>
      </c>
      <c r="B704" s="484" t="s">
        <v>3818</v>
      </c>
      <c r="C704" s="486" t="s">
        <v>4165</v>
      </c>
      <c r="D704" s="516" t="s">
        <v>600</v>
      </c>
      <c r="E704" s="516" t="s">
        <v>363</v>
      </c>
      <c r="F704" s="513" t="s">
        <v>4240</v>
      </c>
      <c r="G704" s="486" t="s">
        <v>4070</v>
      </c>
      <c r="H704" s="486" t="s">
        <v>4092</v>
      </c>
      <c r="I704" s="483" t="s">
        <v>4008</v>
      </c>
      <c r="J704" s="579">
        <v>500</v>
      </c>
      <c r="K704" s="605"/>
      <c r="L704" s="483"/>
    </row>
    <row r="705" spans="1:12" ht="25.5" x14ac:dyDescent="0.25">
      <c r="A705" s="481">
        <v>656</v>
      </c>
      <c r="B705" s="484" t="s">
        <v>3818</v>
      </c>
      <c r="C705" s="486" t="s">
        <v>4145</v>
      </c>
      <c r="D705" s="516" t="s">
        <v>600</v>
      </c>
      <c r="E705" s="516" t="s">
        <v>363</v>
      </c>
      <c r="F705" s="513" t="s">
        <v>4241</v>
      </c>
      <c r="G705" s="486" t="s">
        <v>4242</v>
      </c>
      <c r="H705" s="486" t="s">
        <v>4243</v>
      </c>
      <c r="I705" s="483" t="s">
        <v>4008</v>
      </c>
      <c r="J705" s="579">
        <v>350</v>
      </c>
      <c r="K705" s="605"/>
      <c r="L705" s="483"/>
    </row>
    <row r="706" spans="1:12" ht="25.5" x14ac:dyDescent="0.25">
      <c r="A706" s="481">
        <v>657</v>
      </c>
      <c r="B706" s="484" t="s">
        <v>3818</v>
      </c>
      <c r="C706" s="486" t="s">
        <v>4244</v>
      </c>
      <c r="D706" s="516" t="s">
        <v>600</v>
      </c>
      <c r="E706" s="516" t="s">
        <v>363</v>
      </c>
      <c r="F706" s="513" t="s">
        <v>4245</v>
      </c>
      <c r="G706" s="486" t="s">
        <v>4226</v>
      </c>
      <c r="H706" s="486" t="s">
        <v>4246</v>
      </c>
      <c r="I706" s="483" t="s">
        <v>4008</v>
      </c>
      <c r="J706" s="579">
        <v>2661</v>
      </c>
      <c r="K706" s="605"/>
      <c r="L706" s="483"/>
    </row>
    <row r="707" spans="1:12" ht="38.25" x14ac:dyDescent="0.25">
      <c r="A707" s="481">
        <v>658</v>
      </c>
      <c r="B707" s="484" t="s">
        <v>3818</v>
      </c>
      <c r="C707" s="486" t="s">
        <v>4247</v>
      </c>
      <c r="D707" s="516" t="s">
        <v>600</v>
      </c>
      <c r="E707" s="516" t="s">
        <v>363</v>
      </c>
      <c r="F707" s="513" t="s">
        <v>4248</v>
      </c>
      <c r="G707" s="486" t="s">
        <v>4226</v>
      </c>
      <c r="H707" s="512" t="s">
        <v>4227</v>
      </c>
      <c r="I707" s="483" t="s">
        <v>4008</v>
      </c>
      <c r="J707" s="579">
        <v>1319.5</v>
      </c>
      <c r="K707" s="605"/>
      <c r="L707" s="483"/>
    </row>
    <row r="708" spans="1:12" ht="38.25" x14ac:dyDescent="0.25">
      <c r="A708" s="481">
        <v>659</v>
      </c>
      <c r="B708" s="484" t="s">
        <v>3818</v>
      </c>
      <c r="C708" s="486" t="s">
        <v>4249</v>
      </c>
      <c r="D708" s="516" t="s">
        <v>600</v>
      </c>
      <c r="E708" s="516" t="s">
        <v>363</v>
      </c>
      <c r="F708" s="513" t="s">
        <v>4250</v>
      </c>
      <c r="G708" s="486" t="s">
        <v>4070</v>
      </c>
      <c r="H708" s="486" t="s">
        <v>4092</v>
      </c>
      <c r="I708" s="483" t="s">
        <v>4008</v>
      </c>
      <c r="J708" s="579">
        <v>2000</v>
      </c>
      <c r="K708" s="605"/>
      <c r="L708" s="483"/>
    </row>
    <row r="709" spans="1:12" ht="25.5" x14ac:dyDescent="0.25">
      <c r="A709" s="481">
        <v>660</v>
      </c>
      <c r="B709" s="484" t="s">
        <v>3818</v>
      </c>
      <c r="C709" s="486" t="s">
        <v>4244</v>
      </c>
      <c r="D709" s="516" t="s">
        <v>600</v>
      </c>
      <c r="E709" s="516" t="s">
        <v>363</v>
      </c>
      <c r="F709" s="513" t="s">
        <v>4251</v>
      </c>
      <c r="G709" s="486" t="s">
        <v>4252</v>
      </c>
      <c r="H709" s="486" t="s">
        <v>4253</v>
      </c>
      <c r="I709" s="483" t="s">
        <v>4008</v>
      </c>
      <c r="J709" s="579">
        <v>600</v>
      </c>
      <c r="K709" s="605"/>
      <c r="L709" s="483"/>
    </row>
    <row r="710" spans="1:12" ht="25.5" x14ac:dyDescent="0.25">
      <c r="A710" s="481">
        <v>661</v>
      </c>
      <c r="B710" s="484" t="s">
        <v>3818</v>
      </c>
      <c r="C710" s="486" t="s">
        <v>4254</v>
      </c>
      <c r="D710" s="516" t="s">
        <v>600</v>
      </c>
      <c r="E710" s="516" t="s">
        <v>363</v>
      </c>
      <c r="F710" s="513" t="s">
        <v>4255</v>
      </c>
      <c r="G710" s="486" t="s">
        <v>4088</v>
      </c>
      <c r="H710" s="486" t="s">
        <v>4256</v>
      </c>
      <c r="I710" s="483" t="s">
        <v>4008</v>
      </c>
      <c r="J710" s="579">
        <v>1000</v>
      </c>
      <c r="K710" s="605"/>
      <c r="L710" s="483"/>
    </row>
    <row r="711" spans="1:12" ht="25.5" x14ac:dyDescent="0.25">
      <c r="A711" s="481">
        <v>662</v>
      </c>
      <c r="B711" s="484" t="s">
        <v>3818</v>
      </c>
      <c r="C711" s="486" t="s">
        <v>4069</v>
      </c>
      <c r="D711" s="516" t="s">
        <v>600</v>
      </c>
      <c r="E711" s="516" t="s">
        <v>363</v>
      </c>
      <c r="F711" s="513" t="s">
        <v>4257</v>
      </c>
      <c r="G711" s="486" t="s">
        <v>4070</v>
      </c>
      <c r="H711" s="486" t="s">
        <v>4258</v>
      </c>
      <c r="I711" s="483" t="s">
        <v>4008</v>
      </c>
      <c r="J711" s="579">
        <v>4420</v>
      </c>
      <c r="K711" s="605"/>
      <c r="L711" s="483"/>
    </row>
    <row r="712" spans="1:12" ht="38.25" x14ac:dyDescent="0.25">
      <c r="A712" s="481">
        <v>663</v>
      </c>
      <c r="B712" s="484" t="s">
        <v>3818</v>
      </c>
      <c r="C712" s="486" t="s">
        <v>4065</v>
      </c>
      <c r="D712" s="516" t="s">
        <v>600</v>
      </c>
      <c r="E712" s="516" t="s">
        <v>363</v>
      </c>
      <c r="F712" s="513" t="s">
        <v>4259</v>
      </c>
      <c r="G712" s="486" t="s">
        <v>3870</v>
      </c>
      <c r="H712" s="486" t="s">
        <v>4260</v>
      </c>
      <c r="I712" s="483" t="s">
        <v>4008</v>
      </c>
      <c r="J712" s="579">
        <v>3500</v>
      </c>
      <c r="K712" s="605"/>
      <c r="L712" s="483"/>
    </row>
    <row r="713" spans="1:12" ht="38.25" x14ac:dyDescent="0.25">
      <c r="A713" s="481">
        <v>664</v>
      </c>
      <c r="B713" s="484" t="s">
        <v>3818</v>
      </c>
      <c r="C713" s="486" t="s">
        <v>4065</v>
      </c>
      <c r="D713" s="516" t="s">
        <v>600</v>
      </c>
      <c r="E713" s="516" t="s">
        <v>363</v>
      </c>
      <c r="F713" s="513" t="s">
        <v>4261</v>
      </c>
      <c r="G713" s="486" t="s">
        <v>3870</v>
      </c>
      <c r="H713" s="486" t="s">
        <v>4262</v>
      </c>
      <c r="I713" s="483" t="s">
        <v>4008</v>
      </c>
      <c r="J713" s="579">
        <v>5000</v>
      </c>
      <c r="K713" s="605"/>
      <c r="L713" s="483"/>
    </row>
    <row r="714" spans="1:12" ht="38.25" x14ac:dyDescent="0.25">
      <c r="A714" s="481">
        <v>665</v>
      </c>
      <c r="B714" s="484" t="s">
        <v>3818</v>
      </c>
      <c r="C714" s="486" t="s">
        <v>4065</v>
      </c>
      <c r="D714" s="516" t="s">
        <v>600</v>
      </c>
      <c r="E714" s="516" t="s">
        <v>363</v>
      </c>
      <c r="F714" s="513" t="s">
        <v>4263</v>
      </c>
      <c r="G714" s="486" t="s">
        <v>3870</v>
      </c>
      <c r="H714" s="486" t="s">
        <v>4264</v>
      </c>
      <c r="I714" s="483" t="s">
        <v>4008</v>
      </c>
      <c r="J714" s="579">
        <v>6000</v>
      </c>
      <c r="K714" s="605"/>
      <c r="L714" s="483"/>
    </row>
    <row r="715" spans="1:12" ht="38.25" x14ac:dyDescent="0.25">
      <c r="A715" s="481">
        <v>666</v>
      </c>
      <c r="B715" s="484" t="s">
        <v>3818</v>
      </c>
      <c r="C715" s="486" t="s">
        <v>4065</v>
      </c>
      <c r="D715" s="516" t="s">
        <v>600</v>
      </c>
      <c r="E715" s="516" t="s">
        <v>363</v>
      </c>
      <c r="F715" s="513" t="s">
        <v>4265</v>
      </c>
      <c r="G715" s="486" t="s">
        <v>3870</v>
      </c>
      <c r="H715" s="486" t="s">
        <v>4266</v>
      </c>
      <c r="I715" s="483" t="s">
        <v>4008</v>
      </c>
      <c r="J715" s="579">
        <v>8000</v>
      </c>
      <c r="K715" s="605"/>
      <c r="L715" s="483"/>
    </row>
    <row r="716" spans="1:12" ht="25.5" x14ac:dyDescent="0.25">
      <c r="A716" s="481">
        <v>667</v>
      </c>
      <c r="B716" s="484" t="s">
        <v>3818</v>
      </c>
      <c r="C716" s="486" t="s">
        <v>4090</v>
      </c>
      <c r="D716" s="516" t="s">
        <v>600</v>
      </c>
      <c r="E716" s="516" t="s">
        <v>363</v>
      </c>
      <c r="F716" s="513" t="s">
        <v>4267</v>
      </c>
      <c r="G716" s="486" t="s">
        <v>4096</v>
      </c>
      <c r="H716" s="486" t="s">
        <v>4268</v>
      </c>
      <c r="I716" s="483" t="s">
        <v>4008</v>
      </c>
      <c r="J716" s="579">
        <v>180</v>
      </c>
      <c r="K716" s="605"/>
      <c r="L716" s="483"/>
    </row>
    <row r="717" spans="1:12" ht="25.5" x14ac:dyDescent="0.25">
      <c r="A717" s="481">
        <v>668</v>
      </c>
      <c r="B717" s="484" t="s">
        <v>3818</v>
      </c>
      <c r="C717" s="486" t="s">
        <v>4125</v>
      </c>
      <c r="D717" s="516" t="s">
        <v>600</v>
      </c>
      <c r="E717" s="516" t="s">
        <v>363</v>
      </c>
      <c r="F717" s="513" t="s">
        <v>4269</v>
      </c>
      <c r="G717" s="486" t="s">
        <v>4001</v>
      </c>
      <c r="H717" s="486" t="s">
        <v>4270</v>
      </c>
      <c r="I717" s="483" t="s">
        <v>4008</v>
      </c>
      <c r="J717" s="579">
        <v>2720</v>
      </c>
      <c r="K717" s="605"/>
      <c r="L717" s="483"/>
    </row>
    <row r="718" spans="1:12" ht="38.25" x14ac:dyDescent="0.25">
      <c r="A718" s="481">
        <v>669</v>
      </c>
      <c r="B718" s="484" t="s">
        <v>3818</v>
      </c>
      <c r="C718" s="486" t="s">
        <v>4065</v>
      </c>
      <c r="D718" s="516" t="s">
        <v>600</v>
      </c>
      <c r="E718" s="516" t="s">
        <v>363</v>
      </c>
      <c r="F718" s="513" t="s">
        <v>4271</v>
      </c>
      <c r="G718" s="486" t="s">
        <v>4272</v>
      </c>
      <c r="H718" s="486" t="s">
        <v>4273</v>
      </c>
      <c r="I718" s="483" t="s">
        <v>4008</v>
      </c>
      <c r="J718" s="579">
        <v>11500</v>
      </c>
      <c r="K718" s="605"/>
      <c r="L718" s="483"/>
    </row>
    <row r="719" spans="1:12" ht="25.5" x14ac:dyDescent="0.25">
      <c r="A719" s="481">
        <v>670</v>
      </c>
      <c r="B719" s="484" t="s">
        <v>3818</v>
      </c>
      <c r="C719" s="486" t="s">
        <v>4098</v>
      </c>
      <c r="D719" s="516" t="s">
        <v>600</v>
      </c>
      <c r="E719" s="516" t="s">
        <v>363</v>
      </c>
      <c r="F719" s="513" t="s">
        <v>4274</v>
      </c>
      <c r="G719" s="486" t="s">
        <v>4001</v>
      </c>
      <c r="H719" s="486" t="s">
        <v>4275</v>
      </c>
      <c r="I719" s="483" t="s">
        <v>4008</v>
      </c>
      <c r="J719" s="579">
        <v>1400</v>
      </c>
      <c r="K719" s="605"/>
      <c r="L719" s="483"/>
    </row>
    <row r="720" spans="1:12" ht="38.25" x14ac:dyDescent="0.25">
      <c r="A720" s="481">
        <v>671</v>
      </c>
      <c r="B720" s="484" t="s">
        <v>3818</v>
      </c>
      <c r="C720" s="486" t="s">
        <v>4065</v>
      </c>
      <c r="D720" s="516" t="s">
        <v>600</v>
      </c>
      <c r="E720" s="516" t="s">
        <v>363</v>
      </c>
      <c r="F720" s="513" t="s">
        <v>4276</v>
      </c>
      <c r="G720" s="486" t="s">
        <v>4001</v>
      </c>
      <c r="H720" s="486" t="s">
        <v>4277</v>
      </c>
      <c r="I720" s="483" t="s">
        <v>4008</v>
      </c>
      <c r="J720" s="579">
        <v>3000</v>
      </c>
      <c r="K720" s="605"/>
      <c r="L720" s="483"/>
    </row>
    <row r="721" spans="1:12" ht="25.5" x14ac:dyDescent="0.25">
      <c r="A721" s="481">
        <v>672</v>
      </c>
      <c r="B721" s="484" t="s">
        <v>3818</v>
      </c>
      <c r="C721" s="486" t="s">
        <v>4090</v>
      </c>
      <c r="D721" s="516" t="s">
        <v>600</v>
      </c>
      <c r="E721" s="516" t="s">
        <v>363</v>
      </c>
      <c r="F721" s="513" t="s">
        <v>4278</v>
      </c>
      <c r="G721" s="486" t="s">
        <v>4110</v>
      </c>
      <c r="H721" s="486" t="s">
        <v>4277</v>
      </c>
      <c r="I721" s="483" t="s">
        <v>4008</v>
      </c>
      <c r="J721" s="579">
        <v>1590</v>
      </c>
      <c r="K721" s="605"/>
      <c r="L721" s="483"/>
    </row>
    <row r="722" spans="1:12" ht="25.5" x14ac:dyDescent="0.25">
      <c r="A722" s="481">
        <v>673</v>
      </c>
      <c r="B722" s="484" t="s">
        <v>3818</v>
      </c>
      <c r="C722" s="486" t="s">
        <v>4279</v>
      </c>
      <c r="D722" s="516" t="s">
        <v>600</v>
      </c>
      <c r="E722" s="516" t="s">
        <v>363</v>
      </c>
      <c r="F722" s="513" t="s">
        <v>4280</v>
      </c>
      <c r="G722" s="486" t="s">
        <v>4028</v>
      </c>
      <c r="H722" s="486" t="s">
        <v>4281</v>
      </c>
      <c r="I722" s="483" t="s">
        <v>4008</v>
      </c>
      <c r="J722" s="579">
        <v>480</v>
      </c>
      <c r="K722" s="605"/>
      <c r="L722" s="483"/>
    </row>
    <row r="723" spans="1:12" ht="25.5" x14ac:dyDescent="0.25">
      <c r="A723" s="481">
        <v>674</v>
      </c>
      <c r="B723" s="484" t="s">
        <v>3818</v>
      </c>
      <c r="C723" s="486" t="s">
        <v>4123</v>
      </c>
      <c r="D723" s="516" t="s">
        <v>600</v>
      </c>
      <c r="E723" s="516" t="s">
        <v>583</v>
      </c>
      <c r="F723" s="513" t="s">
        <v>4282</v>
      </c>
      <c r="G723" s="486" t="s">
        <v>4054</v>
      </c>
      <c r="H723" s="486" t="s">
        <v>4068</v>
      </c>
      <c r="I723" s="483" t="s">
        <v>4008</v>
      </c>
      <c r="J723" s="579">
        <v>850</v>
      </c>
      <c r="K723" s="605"/>
      <c r="L723" s="483"/>
    </row>
    <row r="724" spans="1:12" ht="25.5" x14ac:dyDescent="0.25">
      <c r="A724" s="481">
        <v>675</v>
      </c>
      <c r="B724" s="484" t="s">
        <v>3818</v>
      </c>
      <c r="C724" s="486" t="s">
        <v>4283</v>
      </c>
      <c r="D724" s="516" t="s">
        <v>600</v>
      </c>
      <c r="E724" s="516" t="s">
        <v>363</v>
      </c>
      <c r="F724" s="513" t="s">
        <v>4284</v>
      </c>
      <c r="G724" s="486" t="s">
        <v>4054</v>
      </c>
      <c r="H724" s="486" t="s">
        <v>4285</v>
      </c>
      <c r="I724" s="483" t="s">
        <v>4008</v>
      </c>
      <c r="J724" s="579">
        <v>752</v>
      </c>
      <c r="K724" s="605"/>
      <c r="L724" s="483"/>
    </row>
    <row r="725" spans="1:12" ht="25.5" x14ac:dyDescent="0.25">
      <c r="A725" s="481">
        <v>676</v>
      </c>
      <c r="B725" s="484" t="s">
        <v>3818</v>
      </c>
      <c r="C725" s="486" t="s">
        <v>4133</v>
      </c>
      <c r="D725" s="516" t="s">
        <v>600</v>
      </c>
      <c r="E725" s="516" t="s">
        <v>363</v>
      </c>
      <c r="F725" s="513" t="s">
        <v>4286</v>
      </c>
      <c r="G725" s="486" t="s">
        <v>4054</v>
      </c>
      <c r="H725" s="486" t="s">
        <v>4287</v>
      </c>
      <c r="I725" s="483" t="s">
        <v>4008</v>
      </c>
      <c r="J725" s="579">
        <v>800</v>
      </c>
      <c r="K725" s="605"/>
      <c r="L725" s="483"/>
    </row>
    <row r="726" spans="1:12" ht="25.5" x14ac:dyDescent="0.25">
      <c r="A726" s="481">
        <v>677</v>
      </c>
      <c r="B726" s="484" t="s">
        <v>3818</v>
      </c>
      <c r="C726" s="486" t="s">
        <v>4123</v>
      </c>
      <c r="D726" s="516" t="s">
        <v>600</v>
      </c>
      <c r="E726" s="516" t="s">
        <v>583</v>
      </c>
      <c r="F726" s="513" t="s">
        <v>4288</v>
      </c>
      <c r="G726" s="486" t="s">
        <v>4054</v>
      </c>
      <c r="H726" s="486" t="s">
        <v>4068</v>
      </c>
      <c r="I726" s="483" t="s">
        <v>4008</v>
      </c>
      <c r="J726" s="579">
        <v>875</v>
      </c>
      <c r="K726" s="605"/>
      <c r="L726" s="483"/>
    </row>
    <row r="727" spans="1:12" ht="25.5" x14ac:dyDescent="0.25">
      <c r="A727" s="481">
        <v>678</v>
      </c>
      <c r="B727" s="484" t="s">
        <v>3818</v>
      </c>
      <c r="C727" s="486" t="s">
        <v>4289</v>
      </c>
      <c r="D727" s="516" t="s">
        <v>600</v>
      </c>
      <c r="E727" s="516" t="s">
        <v>363</v>
      </c>
      <c r="F727" s="513" t="s">
        <v>4290</v>
      </c>
      <c r="G727" s="486" t="s">
        <v>4054</v>
      </c>
      <c r="H727" s="486" t="s">
        <v>4285</v>
      </c>
      <c r="I727" s="483" t="s">
        <v>4008</v>
      </c>
      <c r="J727" s="579">
        <v>400</v>
      </c>
      <c r="K727" s="605"/>
      <c r="L727" s="483"/>
    </row>
    <row r="728" spans="1:12" ht="25.5" x14ac:dyDescent="0.25">
      <c r="A728" s="481">
        <v>679</v>
      </c>
      <c r="B728" s="484" t="s">
        <v>3818</v>
      </c>
      <c r="C728" s="486" t="s">
        <v>4283</v>
      </c>
      <c r="D728" s="516" t="s">
        <v>600</v>
      </c>
      <c r="E728" s="516" t="s">
        <v>363</v>
      </c>
      <c r="F728" s="513" t="s">
        <v>4291</v>
      </c>
      <c r="G728" s="486" t="s">
        <v>4054</v>
      </c>
      <c r="H728" s="486" t="s">
        <v>4285</v>
      </c>
      <c r="I728" s="483" t="s">
        <v>4008</v>
      </c>
      <c r="J728" s="579">
        <v>223</v>
      </c>
      <c r="K728" s="605"/>
      <c r="L728" s="483"/>
    </row>
    <row r="729" spans="1:12" ht="25.5" x14ac:dyDescent="0.25">
      <c r="A729" s="481">
        <v>680</v>
      </c>
      <c r="B729" s="484" t="s">
        <v>3818</v>
      </c>
      <c r="C729" s="486" t="s">
        <v>4123</v>
      </c>
      <c r="D729" s="516" t="s">
        <v>600</v>
      </c>
      <c r="E729" s="516" t="s">
        <v>583</v>
      </c>
      <c r="F729" s="513" t="s">
        <v>4292</v>
      </c>
      <c r="G729" s="486" t="s">
        <v>4054</v>
      </c>
      <c r="H729" s="486" t="s">
        <v>4068</v>
      </c>
      <c r="I729" s="483" t="s">
        <v>4008</v>
      </c>
      <c r="J729" s="579">
        <v>925</v>
      </c>
      <c r="K729" s="605"/>
      <c r="L729" s="483"/>
    </row>
    <row r="730" spans="1:12" ht="25.5" x14ac:dyDescent="0.25">
      <c r="A730" s="481">
        <v>681</v>
      </c>
      <c r="B730" s="484" t="s">
        <v>3818</v>
      </c>
      <c r="C730" s="486" t="s">
        <v>4293</v>
      </c>
      <c r="D730" s="516" t="s">
        <v>600</v>
      </c>
      <c r="E730" s="516" t="s">
        <v>363</v>
      </c>
      <c r="F730" s="513" t="s">
        <v>4294</v>
      </c>
      <c r="G730" s="486" t="s">
        <v>3853</v>
      </c>
      <c r="H730" s="486" t="s">
        <v>4295</v>
      </c>
      <c r="I730" s="483" t="s">
        <v>4008</v>
      </c>
      <c r="J730" s="579">
        <v>210</v>
      </c>
      <c r="K730" s="605"/>
      <c r="L730" s="483"/>
    </row>
    <row r="731" spans="1:12" ht="25.5" x14ac:dyDescent="0.25">
      <c r="A731" s="481">
        <v>682</v>
      </c>
      <c r="B731" s="484" t="s">
        <v>3818</v>
      </c>
      <c r="C731" s="486" t="s">
        <v>4296</v>
      </c>
      <c r="D731" s="516" t="s">
        <v>600</v>
      </c>
      <c r="E731" s="516" t="s">
        <v>363</v>
      </c>
      <c r="F731" s="513" t="s">
        <v>4297</v>
      </c>
      <c r="G731" s="486" t="s">
        <v>3853</v>
      </c>
      <c r="H731" s="486" t="s">
        <v>4298</v>
      </c>
      <c r="I731" s="483" t="s">
        <v>4008</v>
      </c>
      <c r="J731" s="579">
        <v>720</v>
      </c>
      <c r="K731" s="605"/>
      <c r="L731" s="483"/>
    </row>
    <row r="732" spans="1:12" x14ac:dyDescent="0.25">
      <c r="A732" s="481">
        <v>683</v>
      </c>
      <c r="B732" s="484" t="s">
        <v>3818</v>
      </c>
      <c r="C732" s="486" t="s">
        <v>4058</v>
      </c>
      <c r="D732" s="516" t="s">
        <v>600</v>
      </c>
      <c r="E732" s="516" t="s">
        <v>363</v>
      </c>
      <c r="F732" s="513" t="s">
        <v>4299</v>
      </c>
      <c r="G732" s="486" t="s">
        <v>4147</v>
      </c>
      <c r="H732" s="486" t="s">
        <v>4300</v>
      </c>
      <c r="I732" s="483" t="s">
        <v>4008</v>
      </c>
      <c r="J732" s="579">
        <v>225</v>
      </c>
      <c r="K732" s="605"/>
      <c r="L732" s="483"/>
    </row>
    <row r="733" spans="1:12" ht="38.25" x14ac:dyDescent="0.25">
      <c r="A733" s="481">
        <v>684</v>
      </c>
      <c r="B733" s="484" t="s">
        <v>3818</v>
      </c>
      <c r="C733" s="486" t="s">
        <v>4178</v>
      </c>
      <c r="D733" s="516" t="s">
        <v>600</v>
      </c>
      <c r="E733" s="516" t="s">
        <v>363</v>
      </c>
      <c r="F733" s="513" t="s">
        <v>4301</v>
      </c>
      <c r="G733" s="486" t="s">
        <v>4070</v>
      </c>
      <c r="H733" s="486" t="s">
        <v>4092</v>
      </c>
      <c r="I733" s="483" t="s">
        <v>4008</v>
      </c>
      <c r="J733" s="579">
        <v>1480</v>
      </c>
      <c r="K733" s="605"/>
      <c r="L733" s="483"/>
    </row>
    <row r="734" spans="1:12" ht="38.25" x14ac:dyDescent="0.25">
      <c r="A734" s="481">
        <v>685</v>
      </c>
      <c r="B734" s="484" t="s">
        <v>3818</v>
      </c>
      <c r="C734" s="486" t="s">
        <v>4178</v>
      </c>
      <c r="D734" s="516" t="s">
        <v>600</v>
      </c>
      <c r="E734" s="516" t="s">
        <v>363</v>
      </c>
      <c r="F734" s="513" t="s">
        <v>4302</v>
      </c>
      <c r="G734" s="486" t="s">
        <v>4070</v>
      </c>
      <c r="H734" s="486" t="s">
        <v>4092</v>
      </c>
      <c r="I734" s="483" t="s">
        <v>4008</v>
      </c>
      <c r="J734" s="579">
        <v>1540</v>
      </c>
      <c r="K734" s="605"/>
      <c r="L734" s="483"/>
    </row>
    <row r="735" spans="1:12" ht="25.5" x14ac:dyDescent="0.25">
      <c r="A735" s="481">
        <v>686</v>
      </c>
      <c r="B735" s="484" t="s">
        <v>3818</v>
      </c>
      <c r="C735" s="486" t="s">
        <v>4090</v>
      </c>
      <c r="D735" s="516" t="s">
        <v>600</v>
      </c>
      <c r="E735" s="516" t="s">
        <v>363</v>
      </c>
      <c r="F735" s="513" t="s">
        <v>4303</v>
      </c>
      <c r="G735" s="486" t="s">
        <v>4070</v>
      </c>
      <c r="H735" s="486" t="s">
        <v>4092</v>
      </c>
      <c r="I735" s="483" t="s">
        <v>4008</v>
      </c>
      <c r="J735" s="579">
        <v>1650</v>
      </c>
      <c r="K735" s="605"/>
      <c r="L735" s="483"/>
    </row>
    <row r="736" spans="1:12" ht="25.5" x14ac:dyDescent="0.25">
      <c r="A736" s="481">
        <v>687</v>
      </c>
      <c r="B736" s="484" t="s">
        <v>3818</v>
      </c>
      <c r="C736" s="486" t="s">
        <v>4165</v>
      </c>
      <c r="D736" s="516" t="s">
        <v>600</v>
      </c>
      <c r="E736" s="516" t="s">
        <v>363</v>
      </c>
      <c r="F736" s="513" t="s">
        <v>4304</v>
      </c>
      <c r="G736" s="486" t="s">
        <v>4070</v>
      </c>
      <c r="H736" s="486" t="s">
        <v>4092</v>
      </c>
      <c r="I736" s="483" t="s">
        <v>4008</v>
      </c>
      <c r="J736" s="579">
        <v>500</v>
      </c>
      <c r="K736" s="605"/>
      <c r="L736" s="483"/>
    </row>
    <row r="737" spans="1:12" ht="25.5" x14ac:dyDescent="0.25">
      <c r="A737" s="481">
        <v>688</v>
      </c>
      <c r="B737" s="484" t="s">
        <v>3818</v>
      </c>
      <c r="C737" s="486" t="s">
        <v>4069</v>
      </c>
      <c r="D737" s="516" t="s">
        <v>600</v>
      </c>
      <c r="E737" s="516" t="s">
        <v>363</v>
      </c>
      <c r="F737" s="513" t="s">
        <v>4305</v>
      </c>
      <c r="G737" s="486" t="s">
        <v>4070</v>
      </c>
      <c r="H737" s="486" t="s">
        <v>4306</v>
      </c>
      <c r="I737" s="483" t="s">
        <v>4008</v>
      </c>
      <c r="J737" s="579">
        <v>2520</v>
      </c>
      <c r="K737" s="605"/>
      <c r="L737" s="483"/>
    </row>
    <row r="738" spans="1:12" ht="25.5" x14ac:dyDescent="0.25">
      <c r="A738" s="481">
        <v>689</v>
      </c>
      <c r="B738" s="484" t="s">
        <v>3818</v>
      </c>
      <c r="C738" s="486" t="s">
        <v>4090</v>
      </c>
      <c r="D738" s="516" t="s">
        <v>600</v>
      </c>
      <c r="E738" s="516" t="s">
        <v>363</v>
      </c>
      <c r="F738" s="513" t="s">
        <v>4307</v>
      </c>
      <c r="G738" s="486" t="s">
        <v>4070</v>
      </c>
      <c r="H738" s="486" t="s">
        <v>4092</v>
      </c>
      <c r="I738" s="483" t="s">
        <v>4008</v>
      </c>
      <c r="J738" s="579">
        <v>900</v>
      </c>
      <c r="K738" s="605"/>
      <c r="L738" s="483"/>
    </row>
    <row r="739" spans="1:12" ht="38.25" x14ac:dyDescent="0.25">
      <c r="A739" s="481">
        <v>690</v>
      </c>
      <c r="B739" s="484" t="s">
        <v>3818</v>
      </c>
      <c r="C739" s="486" t="s">
        <v>4083</v>
      </c>
      <c r="D739" s="516" t="s">
        <v>600</v>
      </c>
      <c r="E739" s="516" t="s">
        <v>363</v>
      </c>
      <c r="F739" s="513" t="s">
        <v>4308</v>
      </c>
      <c r="G739" s="486" t="s">
        <v>4091</v>
      </c>
      <c r="H739" s="486" t="s">
        <v>4092</v>
      </c>
      <c r="I739" s="483" t="s">
        <v>4008</v>
      </c>
      <c r="J739" s="579">
        <v>1079</v>
      </c>
      <c r="K739" s="605"/>
      <c r="L739" s="483"/>
    </row>
    <row r="740" spans="1:12" ht="38.25" x14ac:dyDescent="0.25">
      <c r="A740" s="481">
        <v>691</v>
      </c>
      <c r="B740" s="484" t="s">
        <v>3818</v>
      </c>
      <c r="C740" s="486" t="s">
        <v>4083</v>
      </c>
      <c r="D740" s="516" t="s">
        <v>600</v>
      </c>
      <c r="E740" s="516" t="s">
        <v>363</v>
      </c>
      <c r="F740" s="513" t="s">
        <v>4309</v>
      </c>
      <c r="G740" s="486" t="s">
        <v>4063</v>
      </c>
      <c r="H740" s="486" t="s">
        <v>4092</v>
      </c>
      <c r="I740" s="483" t="s">
        <v>4008</v>
      </c>
      <c r="J740" s="579">
        <v>648</v>
      </c>
      <c r="K740" s="605"/>
      <c r="L740" s="483"/>
    </row>
    <row r="741" spans="1:12" x14ac:dyDescent="0.25">
      <c r="A741" s="481">
        <v>692</v>
      </c>
      <c r="B741" s="484" t="s">
        <v>3818</v>
      </c>
      <c r="C741" s="486" t="s">
        <v>4090</v>
      </c>
      <c r="D741" s="516" t="s">
        <v>600</v>
      </c>
      <c r="E741" s="516" t="s">
        <v>363</v>
      </c>
      <c r="F741" s="513" t="s">
        <v>4310</v>
      </c>
      <c r="G741" s="486" t="s">
        <v>4063</v>
      </c>
      <c r="H741" s="486" t="s">
        <v>4092</v>
      </c>
      <c r="I741" s="483" t="s">
        <v>4008</v>
      </c>
      <c r="J741" s="579">
        <v>250</v>
      </c>
      <c r="K741" s="605"/>
      <c r="L741" s="483"/>
    </row>
    <row r="742" spans="1:12" ht="25.5" x14ac:dyDescent="0.25">
      <c r="A742" s="481">
        <v>693</v>
      </c>
      <c r="B742" s="484" t="s">
        <v>3818</v>
      </c>
      <c r="C742" s="486" t="s">
        <v>4311</v>
      </c>
      <c r="D742" s="516" t="s">
        <v>600</v>
      </c>
      <c r="E742" s="516" t="s">
        <v>363</v>
      </c>
      <c r="F742" s="513" t="s">
        <v>4312</v>
      </c>
      <c r="G742" s="486" t="s">
        <v>3961</v>
      </c>
      <c r="H742" s="486" t="s">
        <v>4313</v>
      </c>
      <c r="I742" s="483" t="s">
        <v>4008</v>
      </c>
      <c r="J742" s="579">
        <v>250</v>
      </c>
      <c r="K742" s="605"/>
      <c r="L742" s="483"/>
    </row>
    <row r="743" spans="1:12" ht="25.5" x14ac:dyDescent="0.25">
      <c r="A743" s="481">
        <v>694</v>
      </c>
      <c r="B743" s="484" t="s">
        <v>3818</v>
      </c>
      <c r="C743" s="486" t="s">
        <v>4090</v>
      </c>
      <c r="D743" s="516" t="s">
        <v>600</v>
      </c>
      <c r="E743" s="516" t="s">
        <v>363</v>
      </c>
      <c r="F743" s="513" t="s">
        <v>4314</v>
      </c>
      <c r="G743" s="486" t="s">
        <v>4315</v>
      </c>
      <c r="H743" s="486" t="s">
        <v>4092</v>
      </c>
      <c r="I743" s="483" t="s">
        <v>4008</v>
      </c>
      <c r="J743" s="579">
        <v>405</v>
      </c>
      <c r="K743" s="605"/>
      <c r="L743" s="483"/>
    </row>
    <row r="744" spans="1:12" ht="25.5" x14ac:dyDescent="0.25">
      <c r="A744" s="481">
        <v>695</v>
      </c>
      <c r="B744" s="484" t="s">
        <v>3818</v>
      </c>
      <c r="C744" s="486" t="s">
        <v>4316</v>
      </c>
      <c r="D744" s="516" t="s">
        <v>600</v>
      </c>
      <c r="E744" s="516" t="s">
        <v>363</v>
      </c>
      <c r="F744" s="513" t="s">
        <v>4317</v>
      </c>
      <c r="G744" s="486" t="s">
        <v>3895</v>
      </c>
      <c r="H744" s="486" t="s">
        <v>4318</v>
      </c>
      <c r="I744" s="483" t="s">
        <v>4008</v>
      </c>
      <c r="J744" s="579">
        <v>400</v>
      </c>
      <c r="K744" s="605"/>
      <c r="L744" s="483"/>
    </row>
    <row r="745" spans="1:12" ht="25.5" x14ac:dyDescent="0.25">
      <c r="A745" s="481">
        <v>696</v>
      </c>
      <c r="B745" s="484" t="s">
        <v>3818</v>
      </c>
      <c r="C745" s="486" t="s">
        <v>4319</v>
      </c>
      <c r="D745" s="516" t="s">
        <v>600</v>
      </c>
      <c r="E745" s="516" t="s">
        <v>363</v>
      </c>
      <c r="F745" s="513" t="s">
        <v>4320</v>
      </c>
      <c r="G745" s="486" t="s">
        <v>3895</v>
      </c>
      <c r="H745" s="486" t="s">
        <v>4321</v>
      </c>
      <c r="I745" s="483" t="s">
        <v>4008</v>
      </c>
      <c r="J745" s="579">
        <v>500</v>
      </c>
      <c r="K745" s="605"/>
      <c r="L745" s="483"/>
    </row>
    <row r="746" spans="1:12" ht="38.25" x14ac:dyDescent="0.25">
      <c r="A746" s="481">
        <v>697</v>
      </c>
      <c r="B746" s="484" t="s">
        <v>3818</v>
      </c>
      <c r="C746" s="486" t="s">
        <v>4322</v>
      </c>
      <c r="D746" s="516" t="s">
        <v>600</v>
      </c>
      <c r="E746" s="516" t="s">
        <v>583</v>
      </c>
      <c r="F746" s="513" t="s">
        <v>4323</v>
      </c>
      <c r="G746" s="486" t="s">
        <v>3976</v>
      </c>
      <c r="H746" s="486" t="s">
        <v>4324</v>
      </c>
      <c r="I746" s="483" t="s">
        <v>4008</v>
      </c>
      <c r="J746" s="579">
        <v>1800</v>
      </c>
      <c r="K746" s="605"/>
      <c r="L746" s="483"/>
    </row>
    <row r="747" spans="1:12" ht="25.5" x14ac:dyDescent="0.25">
      <c r="A747" s="481">
        <v>698</v>
      </c>
      <c r="B747" s="484" t="s">
        <v>3818</v>
      </c>
      <c r="C747" s="486" t="s">
        <v>4325</v>
      </c>
      <c r="D747" s="516" t="s">
        <v>600</v>
      </c>
      <c r="E747" s="516" t="s">
        <v>363</v>
      </c>
      <c r="F747" s="513" t="s">
        <v>4326</v>
      </c>
      <c r="G747" s="486" t="s">
        <v>4096</v>
      </c>
      <c r="H747" s="486" t="s">
        <v>4327</v>
      </c>
      <c r="I747" s="483" t="s">
        <v>4008</v>
      </c>
      <c r="J747" s="579">
        <v>137.19999999999999</v>
      </c>
      <c r="K747" s="605"/>
      <c r="L747" s="483"/>
    </row>
    <row r="748" spans="1:12" ht="25.5" x14ac:dyDescent="0.25">
      <c r="A748" s="481">
        <v>699</v>
      </c>
      <c r="B748" s="484" t="s">
        <v>3818</v>
      </c>
      <c r="C748" s="486" t="s">
        <v>4328</v>
      </c>
      <c r="D748" s="516" t="s">
        <v>600</v>
      </c>
      <c r="E748" s="516" t="s">
        <v>363</v>
      </c>
      <c r="F748" s="513" t="s">
        <v>4329</v>
      </c>
      <c r="G748" s="486" t="s">
        <v>4028</v>
      </c>
      <c r="H748" s="486" t="s">
        <v>4330</v>
      </c>
      <c r="I748" s="483" t="s">
        <v>4008</v>
      </c>
      <c r="J748" s="579">
        <v>250</v>
      </c>
      <c r="K748" s="605"/>
      <c r="L748" s="483"/>
    </row>
    <row r="749" spans="1:12" ht="25.5" x14ac:dyDescent="0.25">
      <c r="A749" s="481">
        <v>700</v>
      </c>
      <c r="B749" s="484" t="s">
        <v>3818</v>
      </c>
      <c r="C749" s="486" t="s">
        <v>4331</v>
      </c>
      <c r="D749" s="516" t="s">
        <v>600</v>
      </c>
      <c r="E749" s="516" t="s">
        <v>363</v>
      </c>
      <c r="F749" s="513" t="s">
        <v>4332</v>
      </c>
      <c r="G749" s="486" t="s">
        <v>4054</v>
      </c>
      <c r="H749" s="486" t="s">
        <v>4268</v>
      </c>
      <c r="I749" s="483" t="s">
        <v>4008</v>
      </c>
      <c r="J749" s="579">
        <v>400</v>
      </c>
      <c r="K749" s="605"/>
      <c r="L749" s="483"/>
    </row>
    <row r="750" spans="1:12" ht="25.5" x14ac:dyDescent="0.25">
      <c r="A750" s="481">
        <v>701</v>
      </c>
      <c r="B750" s="484" t="s">
        <v>3818</v>
      </c>
      <c r="C750" s="486" t="s">
        <v>4123</v>
      </c>
      <c r="D750" s="516" t="s">
        <v>600</v>
      </c>
      <c r="E750" s="516" t="s">
        <v>583</v>
      </c>
      <c r="F750" s="513" t="s">
        <v>4333</v>
      </c>
      <c r="G750" s="486" t="s">
        <v>4054</v>
      </c>
      <c r="H750" s="486" t="s">
        <v>4334</v>
      </c>
      <c r="I750" s="483" t="s">
        <v>4008</v>
      </c>
      <c r="J750" s="579">
        <v>925</v>
      </c>
      <c r="K750" s="605"/>
      <c r="L750" s="483"/>
    </row>
    <row r="751" spans="1:12" ht="25.5" x14ac:dyDescent="0.25">
      <c r="A751" s="481">
        <v>702</v>
      </c>
      <c r="B751" s="484" t="s">
        <v>3818</v>
      </c>
      <c r="C751" s="486" t="s">
        <v>4123</v>
      </c>
      <c r="D751" s="516" t="s">
        <v>600</v>
      </c>
      <c r="E751" s="516" t="s">
        <v>583</v>
      </c>
      <c r="F751" s="513" t="s">
        <v>4335</v>
      </c>
      <c r="G751" s="486" t="s">
        <v>4054</v>
      </c>
      <c r="H751" s="486" t="s">
        <v>4285</v>
      </c>
      <c r="I751" s="483" t="s">
        <v>4008</v>
      </c>
      <c r="J751" s="579">
        <v>875</v>
      </c>
      <c r="K751" s="605"/>
      <c r="L751" s="483"/>
    </row>
    <row r="752" spans="1:12" ht="25.5" x14ac:dyDescent="0.25">
      <c r="A752" s="481">
        <v>703</v>
      </c>
      <c r="B752" s="484" t="s">
        <v>3818</v>
      </c>
      <c r="C752" s="486" t="s">
        <v>4336</v>
      </c>
      <c r="D752" s="516" t="s">
        <v>600</v>
      </c>
      <c r="E752" s="516" t="s">
        <v>363</v>
      </c>
      <c r="F752" s="513" t="s">
        <v>4337</v>
      </c>
      <c r="G752" s="486" t="s">
        <v>4054</v>
      </c>
      <c r="H752" s="486" t="s">
        <v>4338</v>
      </c>
      <c r="I752" s="483" t="s">
        <v>4008</v>
      </c>
      <c r="J752" s="579">
        <v>900</v>
      </c>
      <c r="K752" s="605"/>
      <c r="L752" s="483"/>
    </row>
    <row r="753" spans="1:12" ht="25.5" x14ac:dyDescent="0.25">
      <c r="A753" s="481">
        <v>704</v>
      </c>
      <c r="B753" s="484" t="s">
        <v>3818</v>
      </c>
      <c r="C753" s="486" t="s">
        <v>4235</v>
      </c>
      <c r="D753" s="516" t="s">
        <v>600</v>
      </c>
      <c r="E753" s="516" t="s">
        <v>363</v>
      </c>
      <c r="F753" s="513" t="s">
        <v>4339</v>
      </c>
      <c r="G753" s="486" t="s">
        <v>3876</v>
      </c>
      <c r="H753" s="486" t="s">
        <v>4340</v>
      </c>
      <c r="I753" s="483" t="s">
        <v>4008</v>
      </c>
      <c r="J753" s="579">
        <v>600</v>
      </c>
      <c r="K753" s="605"/>
      <c r="L753" s="483"/>
    </row>
    <row r="754" spans="1:12" x14ac:dyDescent="0.25">
      <c r="A754" s="481">
        <v>705</v>
      </c>
      <c r="B754" s="484" t="s">
        <v>3818</v>
      </c>
      <c r="C754" s="486" t="s">
        <v>4058</v>
      </c>
      <c r="D754" s="516" t="s">
        <v>600</v>
      </c>
      <c r="E754" s="516" t="s">
        <v>363</v>
      </c>
      <c r="F754" s="513" t="s">
        <v>4341</v>
      </c>
      <c r="G754" s="486" t="s">
        <v>4059</v>
      </c>
      <c r="H754" s="486" t="s">
        <v>4342</v>
      </c>
      <c r="I754" s="483" t="s">
        <v>4008</v>
      </c>
      <c r="J754" s="579">
        <v>130</v>
      </c>
      <c r="K754" s="605"/>
      <c r="L754" s="483"/>
    </row>
    <row r="755" spans="1:12" x14ac:dyDescent="0.25">
      <c r="A755" s="481">
        <v>706</v>
      </c>
      <c r="B755" s="484" t="s">
        <v>3818</v>
      </c>
      <c r="C755" s="486" t="s">
        <v>4058</v>
      </c>
      <c r="D755" s="516" t="s">
        <v>600</v>
      </c>
      <c r="E755" s="516" t="s">
        <v>363</v>
      </c>
      <c r="F755" s="513" t="s">
        <v>4343</v>
      </c>
      <c r="G755" s="486" t="s">
        <v>4059</v>
      </c>
      <c r="H755" s="486" t="s">
        <v>4344</v>
      </c>
      <c r="I755" s="483" t="s">
        <v>4008</v>
      </c>
      <c r="J755" s="579">
        <v>65</v>
      </c>
      <c r="K755" s="605"/>
      <c r="L755" s="483"/>
    </row>
    <row r="756" spans="1:12" ht="25.5" x14ac:dyDescent="0.25">
      <c r="A756" s="481">
        <v>707</v>
      </c>
      <c r="B756" s="484" t="s">
        <v>3818</v>
      </c>
      <c r="C756" s="486" t="s">
        <v>4283</v>
      </c>
      <c r="D756" s="516" t="s">
        <v>600</v>
      </c>
      <c r="E756" s="516" t="s">
        <v>363</v>
      </c>
      <c r="F756" s="513" t="s">
        <v>4345</v>
      </c>
      <c r="G756" s="486" t="s">
        <v>3853</v>
      </c>
      <c r="H756" s="486" t="s">
        <v>4346</v>
      </c>
      <c r="I756" s="483" t="s">
        <v>4008</v>
      </c>
      <c r="J756" s="579">
        <v>500</v>
      </c>
      <c r="K756" s="605"/>
      <c r="L756" s="483"/>
    </row>
    <row r="757" spans="1:12" ht="25.5" x14ac:dyDescent="0.25">
      <c r="A757" s="481">
        <v>708</v>
      </c>
      <c r="B757" s="484" t="s">
        <v>3818</v>
      </c>
      <c r="C757" s="486" t="s">
        <v>4347</v>
      </c>
      <c r="D757" s="516" t="s">
        <v>600</v>
      </c>
      <c r="E757" s="516" t="s">
        <v>363</v>
      </c>
      <c r="F757" s="513" t="s">
        <v>4348</v>
      </c>
      <c r="G757" s="486" t="s">
        <v>4226</v>
      </c>
      <c r="H757" s="486" t="s">
        <v>4349</v>
      </c>
      <c r="I757" s="483" t="s">
        <v>4008</v>
      </c>
      <c r="J757" s="579">
        <v>500</v>
      </c>
      <c r="K757" s="605"/>
      <c r="L757" s="483"/>
    </row>
    <row r="758" spans="1:12" ht="25.5" x14ac:dyDescent="0.25">
      <c r="A758" s="481">
        <v>709</v>
      </c>
      <c r="B758" s="484" t="s">
        <v>3818</v>
      </c>
      <c r="C758" s="486" t="s">
        <v>4350</v>
      </c>
      <c r="D758" s="516" t="s">
        <v>600</v>
      </c>
      <c r="E758" s="516" t="s">
        <v>363</v>
      </c>
      <c r="F758" s="513" t="s">
        <v>4351</v>
      </c>
      <c r="G758" s="486" t="s">
        <v>4352</v>
      </c>
      <c r="H758" s="486" t="s">
        <v>4353</v>
      </c>
      <c r="I758" s="483" t="s">
        <v>4008</v>
      </c>
      <c r="J758" s="579">
        <v>885</v>
      </c>
      <c r="K758" s="605"/>
      <c r="L758" s="483"/>
    </row>
    <row r="759" spans="1:12" ht="25.5" x14ac:dyDescent="0.25">
      <c r="A759" s="481">
        <v>710</v>
      </c>
      <c r="B759" s="484" t="s">
        <v>3818</v>
      </c>
      <c r="C759" s="486" t="s">
        <v>4090</v>
      </c>
      <c r="D759" s="516" t="s">
        <v>600</v>
      </c>
      <c r="E759" s="516" t="s">
        <v>363</v>
      </c>
      <c r="F759" s="513" t="s">
        <v>4354</v>
      </c>
      <c r="G759" s="486" t="s">
        <v>4070</v>
      </c>
      <c r="H759" s="486" t="s">
        <v>4092</v>
      </c>
      <c r="I759" s="483" t="s">
        <v>4008</v>
      </c>
      <c r="J759" s="579">
        <v>250</v>
      </c>
      <c r="K759" s="605"/>
      <c r="L759" s="483"/>
    </row>
    <row r="760" spans="1:12" ht="25.5" x14ac:dyDescent="0.25">
      <c r="A760" s="481">
        <v>711</v>
      </c>
      <c r="B760" s="484" t="s">
        <v>3818</v>
      </c>
      <c r="C760" s="486" t="s">
        <v>4165</v>
      </c>
      <c r="D760" s="516" t="s">
        <v>600</v>
      </c>
      <c r="E760" s="516" t="s">
        <v>363</v>
      </c>
      <c r="F760" s="513" t="s">
        <v>4355</v>
      </c>
      <c r="G760" s="486" t="s">
        <v>4070</v>
      </c>
      <c r="H760" s="486" t="s">
        <v>4092</v>
      </c>
      <c r="I760" s="483" t="s">
        <v>4008</v>
      </c>
      <c r="J760" s="579">
        <v>1500</v>
      </c>
      <c r="K760" s="605"/>
      <c r="L760" s="483"/>
    </row>
    <row r="761" spans="1:12" ht="25.5" x14ac:dyDescent="0.25">
      <c r="A761" s="481">
        <v>712</v>
      </c>
      <c r="B761" s="484" t="s">
        <v>3818</v>
      </c>
      <c r="C761" s="486" t="s">
        <v>4069</v>
      </c>
      <c r="D761" s="516" t="s">
        <v>600</v>
      </c>
      <c r="E761" s="516" t="s">
        <v>363</v>
      </c>
      <c r="F761" s="513" t="s">
        <v>4356</v>
      </c>
      <c r="G761" s="486" t="s">
        <v>4070</v>
      </c>
      <c r="H761" s="486" t="s">
        <v>4092</v>
      </c>
      <c r="I761" s="483" t="s">
        <v>4008</v>
      </c>
      <c r="J761" s="579">
        <v>1240</v>
      </c>
      <c r="K761" s="605"/>
      <c r="L761" s="483"/>
    </row>
    <row r="762" spans="1:12" ht="25.5" x14ac:dyDescent="0.25">
      <c r="A762" s="481">
        <v>713</v>
      </c>
      <c r="B762" s="484" t="s">
        <v>3818</v>
      </c>
      <c r="C762" s="486" t="s">
        <v>4090</v>
      </c>
      <c r="D762" s="516" t="s">
        <v>600</v>
      </c>
      <c r="E762" s="516" t="s">
        <v>363</v>
      </c>
      <c r="F762" s="513" t="s">
        <v>4357</v>
      </c>
      <c r="G762" s="486" t="s">
        <v>4070</v>
      </c>
      <c r="H762" s="486" t="s">
        <v>4092</v>
      </c>
      <c r="I762" s="483" t="s">
        <v>4008</v>
      </c>
      <c r="J762" s="579">
        <v>250</v>
      </c>
      <c r="K762" s="605"/>
      <c r="L762" s="483"/>
    </row>
    <row r="763" spans="1:12" ht="25.5" x14ac:dyDescent="0.25">
      <c r="A763" s="481">
        <v>714</v>
      </c>
      <c r="B763" s="484" t="s">
        <v>3818</v>
      </c>
      <c r="C763" s="486" t="s">
        <v>4090</v>
      </c>
      <c r="D763" s="516" t="s">
        <v>600</v>
      </c>
      <c r="E763" s="516" t="s">
        <v>363</v>
      </c>
      <c r="F763" s="513" t="s">
        <v>4358</v>
      </c>
      <c r="G763" s="486" t="s">
        <v>4070</v>
      </c>
      <c r="H763" s="486" t="s">
        <v>4092</v>
      </c>
      <c r="I763" s="483" t="s">
        <v>4008</v>
      </c>
      <c r="J763" s="579">
        <v>250</v>
      </c>
      <c r="K763" s="605"/>
      <c r="L763" s="483"/>
    </row>
    <row r="764" spans="1:12" ht="38.25" x14ac:dyDescent="0.25">
      <c r="A764" s="481">
        <v>715</v>
      </c>
      <c r="B764" s="484" t="s">
        <v>3818</v>
      </c>
      <c r="C764" s="486" t="s">
        <v>4249</v>
      </c>
      <c r="D764" s="516" t="s">
        <v>600</v>
      </c>
      <c r="E764" s="516" t="s">
        <v>363</v>
      </c>
      <c r="F764" s="513" t="s">
        <v>4359</v>
      </c>
      <c r="G764" s="486" t="s">
        <v>4070</v>
      </c>
      <c r="H764" s="486" t="s">
        <v>4092</v>
      </c>
      <c r="I764" s="483" t="s">
        <v>4008</v>
      </c>
      <c r="J764" s="579">
        <v>3000</v>
      </c>
      <c r="K764" s="605"/>
      <c r="L764" s="483"/>
    </row>
    <row r="765" spans="1:12" ht="25.5" x14ac:dyDescent="0.25">
      <c r="A765" s="481">
        <v>716</v>
      </c>
      <c r="B765" s="484" t="s">
        <v>3818</v>
      </c>
      <c r="C765" s="486" t="s">
        <v>4069</v>
      </c>
      <c r="D765" s="516" t="s">
        <v>600</v>
      </c>
      <c r="E765" s="516" t="s">
        <v>363</v>
      </c>
      <c r="F765" s="513" t="s">
        <v>4360</v>
      </c>
      <c r="G765" s="486" t="s">
        <v>4070</v>
      </c>
      <c r="H765" s="486" t="s">
        <v>4361</v>
      </c>
      <c r="I765" s="483" t="s">
        <v>4008</v>
      </c>
      <c r="J765" s="579">
        <v>950</v>
      </c>
      <c r="K765" s="605"/>
      <c r="L765" s="483"/>
    </row>
    <row r="766" spans="1:12" ht="25.5" x14ac:dyDescent="0.25">
      <c r="A766" s="481">
        <v>717</v>
      </c>
      <c r="B766" s="484" t="s">
        <v>3818</v>
      </c>
      <c r="C766" s="486" t="s">
        <v>4165</v>
      </c>
      <c r="D766" s="516" t="s">
        <v>600</v>
      </c>
      <c r="E766" s="516" t="s">
        <v>363</v>
      </c>
      <c r="F766" s="513" t="s">
        <v>4362</v>
      </c>
      <c r="G766" s="486" t="s">
        <v>4070</v>
      </c>
      <c r="H766" s="486" t="s">
        <v>4092</v>
      </c>
      <c r="I766" s="483" t="s">
        <v>4008</v>
      </c>
      <c r="J766" s="579">
        <v>250</v>
      </c>
      <c r="K766" s="605"/>
      <c r="L766" s="483"/>
    </row>
    <row r="767" spans="1:12" ht="25.5" x14ac:dyDescent="0.25">
      <c r="A767" s="481">
        <v>718</v>
      </c>
      <c r="B767" s="484" t="s">
        <v>3818</v>
      </c>
      <c r="C767" s="486" t="s">
        <v>4090</v>
      </c>
      <c r="D767" s="516" t="s">
        <v>600</v>
      </c>
      <c r="E767" s="516" t="s">
        <v>363</v>
      </c>
      <c r="F767" s="513" t="s">
        <v>4363</v>
      </c>
      <c r="G767" s="486" t="s">
        <v>4070</v>
      </c>
      <c r="H767" s="486" t="s">
        <v>4092</v>
      </c>
      <c r="I767" s="483" t="s">
        <v>4008</v>
      </c>
      <c r="J767" s="579">
        <v>250</v>
      </c>
      <c r="K767" s="605"/>
      <c r="L767" s="483"/>
    </row>
    <row r="768" spans="1:12" ht="38.25" x14ac:dyDescent="0.25">
      <c r="A768" s="481">
        <v>719</v>
      </c>
      <c r="B768" s="484" t="s">
        <v>3818</v>
      </c>
      <c r="C768" s="486" t="s">
        <v>4083</v>
      </c>
      <c r="D768" s="516" t="s">
        <v>600</v>
      </c>
      <c r="E768" s="516" t="s">
        <v>363</v>
      </c>
      <c r="F768" s="513" t="s">
        <v>4364</v>
      </c>
      <c r="G768" s="486" t="s">
        <v>4091</v>
      </c>
      <c r="H768" s="486" t="s">
        <v>4365</v>
      </c>
      <c r="I768" s="483" t="s">
        <v>4008</v>
      </c>
      <c r="J768" s="579">
        <v>1550</v>
      </c>
      <c r="K768" s="605"/>
      <c r="L768" s="483"/>
    </row>
    <row r="769" spans="1:12" x14ac:dyDescent="0.25">
      <c r="A769" s="481">
        <v>720</v>
      </c>
      <c r="B769" s="484" t="s">
        <v>3818</v>
      </c>
      <c r="C769" s="486" t="s">
        <v>4090</v>
      </c>
      <c r="D769" s="516" t="s">
        <v>600</v>
      </c>
      <c r="E769" s="516" t="s">
        <v>363</v>
      </c>
      <c r="F769" s="513" t="s">
        <v>4366</v>
      </c>
      <c r="G769" s="486" t="s">
        <v>4091</v>
      </c>
      <c r="H769" s="486" t="s">
        <v>4365</v>
      </c>
      <c r="I769" s="483" t="s">
        <v>4008</v>
      </c>
      <c r="J769" s="579">
        <v>590</v>
      </c>
      <c r="K769" s="605"/>
      <c r="L769" s="483"/>
    </row>
    <row r="770" spans="1:12" x14ac:dyDescent="0.25">
      <c r="A770" s="481">
        <v>721</v>
      </c>
      <c r="B770" s="484" t="s">
        <v>3818</v>
      </c>
      <c r="C770" s="486" t="s">
        <v>4120</v>
      </c>
      <c r="D770" s="516" t="s">
        <v>600</v>
      </c>
      <c r="E770" s="516" t="s">
        <v>363</v>
      </c>
      <c r="F770" s="513" t="s">
        <v>4367</v>
      </c>
      <c r="G770" s="486" t="s">
        <v>4091</v>
      </c>
      <c r="H770" s="486" t="s">
        <v>4365</v>
      </c>
      <c r="I770" s="483" t="s">
        <v>4008</v>
      </c>
      <c r="J770" s="579">
        <v>90</v>
      </c>
      <c r="K770" s="605"/>
      <c r="L770" s="483"/>
    </row>
    <row r="771" spans="1:12" ht="38.25" x14ac:dyDescent="0.25">
      <c r="A771" s="481">
        <v>722</v>
      </c>
      <c r="B771" s="484" t="s">
        <v>3818</v>
      </c>
      <c r="C771" s="486" t="s">
        <v>4083</v>
      </c>
      <c r="D771" s="516" t="s">
        <v>600</v>
      </c>
      <c r="E771" s="516" t="s">
        <v>363</v>
      </c>
      <c r="F771" s="513" t="s">
        <v>4368</v>
      </c>
      <c r="G771" s="486" t="s">
        <v>4063</v>
      </c>
      <c r="H771" s="486" t="s">
        <v>4365</v>
      </c>
      <c r="I771" s="483" t="s">
        <v>4008</v>
      </c>
      <c r="J771" s="579">
        <v>1610.25</v>
      </c>
      <c r="K771" s="605"/>
      <c r="L771" s="483"/>
    </row>
    <row r="772" spans="1:12" x14ac:dyDescent="0.25">
      <c r="A772" s="481">
        <v>723</v>
      </c>
      <c r="B772" s="484" t="s">
        <v>3818</v>
      </c>
      <c r="C772" s="486" t="s">
        <v>4090</v>
      </c>
      <c r="D772" s="516" t="s">
        <v>600</v>
      </c>
      <c r="E772" s="516" t="s">
        <v>363</v>
      </c>
      <c r="F772" s="513" t="s">
        <v>4369</v>
      </c>
      <c r="G772" s="486" t="s">
        <v>4063</v>
      </c>
      <c r="H772" s="486" t="s">
        <v>4365</v>
      </c>
      <c r="I772" s="483" t="s">
        <v>4008</v>
      </c>
      <c r="J772" s="579">
        <v>1650</v>
      </c>
      <c r="K772" s="605"/>
      <c r="L772" s="483"/>
    </row>
    <row r="773" spans="1:12" ht="25.5" x14ac:dyDescent="0.25">
      <c r="A773" s="481">
        <v>724</v>
      </c>
      <c r="B773" s="484" t="s">
        <v>3818</v>
      </c>
      <c r="C773" s="486" t="s">
        <v>4370</v>
      </c>
      <c r="D773" s="516" t="s">
        <v>600</v>
      </c>
      <c r="E773" s="516" t="s">
        <v>363</v>
      </c>
      <c r="F773" s="513" t="s">
        <v>4371</v>
      </c>
      <c r="G773" s="486" t="s">
        <v>3961</v>
      </c>
      <c r="H773" s="486" t="s">
        <v>4372</v>
      </c>
      <c r="I773" s="483" t="s">
        <v>4008</v>
      </c>
      <c r="J773" s="579">
        <v>682.5</v>
      </c>
      <c r="K773" s="605"/>
      <c r="L773" s="483"/>
    </row>
    <row r="774" spans="1:12" ht="25.5" x14ac:dyDescent="0.25">
      <c r="A774" s="481">
        <v>725</v>
      </c>
      <c r="B774" s="484" t="s">
        <v>3818</v>
      </c>
      <c r="C774" s="486" t="s">
        <v>4090</v>
      </c>
      <c r="D774" s="516" t="s">
        <v>600</v>
      </c>
      <c r="E774" s="516" t="s">
        <v>363</v>
      </c>
      <c r="F774" s="513" t="s">
        <v>4373</v>
      </c>
      <c r="G774" s="486" t="s">
        <v>4374</v>
      </c>
      <c r="H774" s="486" t="s">
        <v>4365</v>
      </c>
      <c r="I774" s="483" t="s">
        <v>4008</v>
      </c>
      <c r="J774" s="579">
        <v>350</v>
      </c>
      <c r="K774" s="605"/>
      <c r="L774" s="483"/>
    </row>
    <row r="775" spans="1:12" ht="25.5" x14ac:dyDescent="0.25">
      <c r="A775" s="481">
        <v>726</v>
      </c>
      <c r="B775" s="484" t="s">
        <v>3818</v>
      </c>
      <c r="C775" s="486" t="s">
        <v>4137</v>
      </c>
      <c r="D775" s="516" t="s">
        <v>600</v>
      </c>
      <c r="E775" s="516" t="s">
        <v>363</v>
      </c>
      <c r="F775" s="513" t="s">
        <v>4375</v>
      </c>
      <c r="G775" s="486" t="s">
        <v>4543</v>
      </c>
      <c r="H775" s="486" t="s">
        <v>4376</v>
      </c>
      <c r="I775" s="483" t="s">
        <v>4008</v>
      </c>
      <c r="J775" s="579">
        <v>250</v>
      </c>
      <c r="K775" s="605"/>
      <c r="L775" s="483"/>
    </row>
    <row r="776" spans="1:12" ht="25.5" x14ac:dyDescent="0.25">
      <c r="A776" s="481">
        <v>727</v>
      </c>
      <c r="B776" s="484" t="s">
        <v>3818</v>
      </c>
      <c r="C776" s="486" t="s">
        <v>4377</v>
      </c>
      <c r="D776" s="516" t="s">
        <v>600</v>
      </c>
      <c r="E776" s="516" t="s">
        <v>363</v>
      </c>
      <c r="F776" s="513" t="s">
        <v>4378</v>
      </c>
      <c r="G776" s="486" t="s">
        <v>3954</v>
      </c>
      <c r="H776" s="486" t="s">
        <v>4379</v>
      </c>
      <c r="I776" s="483" t="s">
        <v>4008</v>
      </c>
      <c r="J776" s="579">
        <v>165</v>
      </c>
      <c r="K776" s="605"/>
      <c r="L776" s="483"/>
    </row>
    <row r="777" spans="1:12" ht="38.25" x14ac:dyDescent="0.25">
      <c r="A777" s="481">
        <v>728</v>
      </c>
      <c r="B777" s="484" t="s">
        <v>3818</v>
      </c>
      <c r="C777" s="486" t="s">
        <v>4065</v>
      </c>
      <c r="D777" s="516" t="s">
        <v>600</v>
      </c>
      <c r="E777" s="516" t="s">
        <v>363</v>
      </c>
      <c r="F777" s="513" t="s">
        <v>4380</v>
      </c>
      <c r="G777" s="486" t="s">
        <v>4001</v>
      </c>
      <c r="H777" s="486" t="s">
        <v>4277</v>
      </c>
      <c r="I777" s="483" t="s">
        <v>4008</v>
      </c>
      <c r="J777" s="579">
        <v>12500</v>
      </c>
      <c r="K777" s="605"/>
      <c r="L777" s="483"/>
    </row>
    <row r="778" spans="1:12" ht="25.5" x14ac:dyDescent="0.25">
      <c r="A778" s="481">
        <v>729</v>
      </c>
      <c r="B778" s="484" t="s">
        <v>3818</v>
      </c>
      <c r="C778" s="486" t="s">
        <v>4123</v>
      </c>
      <c r="D778" s="516" t="s">
        <v>600</v>
      </c>
      <c r="E778" s="516" t="s">
        <v>583</v>
      </c>
      <c r="F778" s="513" t="s">
        <v>4381</v>
      </c>
      <c r="G778" s="486" t="s">
        <v>4054</v>
      </c>
      <c r="H778" s="486" t="s">
        <v>4285</v>
      </c>
      <c r="I778" s="483" t="s">
        <v>4008</v>
      </c>
      <c r="J778" s="579">
        <v>825</v>
      </c>
      <c r="K778" s="605"/>
      <c r="L778" s="483"/>
    </row>
    <row r="779" spans="1:12" ht="25.5" x14ac:dyDescent="0.25">
      <c r="A779" s="481">
        <v>730</v>
      </c>
      <c r="B779" s="484" t="s">
        <v>3818</v>
      </c>
      <c r="C779" s="486" t="s">
        <v>4382</v>
      </c>
      <c r="D779" s="516" t="s">
        <v>600</v>
      </c>
      <c r="E779" s="516" t="s">
        <v>363</v>
      </c>
      <c r="F779" s="513" t="s">
        <v>4383</v>
      </c>
      <c r="G779" s="486" t="s">
        <v>4054</v>
      </c>
      <c r="H779" s="486" t="s">
        <v>4384</v>
      </c>
      <c r="I779" s="483" t="s">
        <v>4008</v>
      </c>
      <c r="J779" s="579">
        <v>950</v>
      </c>
      <c r="K779" s="605"/>
      <c r="L779" s="483"/>
    </row>
    <row r="780" spans="1:12" ht="25.5" x14ac:dyDescent="0.25">
      <c r="A780" s="481">
        <v>731</v>
      </c>
      <c r="B780" s="484" t="s">
        <v>3818</v>
      </c>
      <c r="C780" s="486" t="s">
        <v>4123</v>
      </c>
      <c r="D780" s="516" t="s">
        <v>600</v>
      </c>
      <c r="E780" s="516" t="s">
        <v>583</v>
      </c>
      <c r="F780" s="513" t="s">
        <v>4385</v>
      </c>
      <c r="G780" s="486" t="s">
        <v>4054</v>
      </c>
      <c r="H780" s="486" t="s">
        <v>4285</v>
      </c>
      <c r="I780" s="483" t="s">
        <v>4008</v>
      </c>
      <c r="J780" s="579">
        <v>375</v>
      </c>
      <c r="K780" s="605"/>
      <c r="L780" s="483"/>
    </row>
    <row r="781" spans="1:12" ht="25.5" x14ac:dyDescent="0.25">
      <c r="A781" s="481">
        <v>732</v>
      </c>
      <c r="B781" s="484" t="s">
        <v>3818</v>
      </c>
      <c r="C781" s="486" t="s">
        <v>4074</v>
      </c>
      <c r="D781" s="516" t="s">
        <v>600</v>
      </c>
      <c r="E781" s="516" t="s">
        <v>363</v>
      </c>
      <c r="F781" s="513" t="s">
        <v>4386</v>
      </c>
      <c r="G781" s="486" t="s">
        <v>4054</v>
      </c>
      <c r="H781" s="486" t="s">
        <v>4285</v>
      </c>
      <c r="I781" s="483" t="s">
        <v>4008</v>
      </c>
      <c r="J781" s="579">
        <v>376</v>
      </c>
      <c r="K781" s="605"/>
      <c r="L781" s="483"/>
    </row>
    <row r="782" spans="1:12" ht="25.5" x14ac:dyDescent="0.25">
      <c r="A782" s="481">
        <v>733</v>
      </c>
      <c r="B782" s="484" t="s">
        <v>3818</v>
      </c>
      <c r="C782" s="486" t="s">
        <v>4074</v>
      </c>
      <c r="D782" s="516" t="s">
        <v>600</v>
      </c>
      <c r="E782" s="516" t="s">
        <v>363</v>
      </c>
      <c r="F782" s="513" t="s">
        <v>4387</v>
      </c>
      <c r="G782" s="486" t="s">
        <v>4054</v>
      </c>
      <c r="H782" s="486" t="s">
        <v>4285</v>
      </c>
      <c r="I782" s="483" t="s">
        <v>4008</v>
      </c>
      <c r="J782" s="579">
        <v>376</v>
      </c>
      <c r="K782" s="605"/>
      <c r="L782" s="483"/>
    </row>
    <row r="783" spans="1:12" ht="25.5" x14ac:dyDescent="0.25">
      <c r="A783" s="481">
        <v>734</v>
      </c>
      <c r="B783" s="484" t="s">
        <v>3818</v>
      </c>
      <c r="C783" s="486" t="s">
        <v>4074</v>
      </c>
      <c r="D783" s="516" t="s">
        <v>600</v>
      </c>
      <c r="E783" s="516" t="s">
        <v>363</v>
      </c>
      <c r="F783" s="513" t="s">
        <v>4388</v>
      </c>
      <c r="G783" s="486" t="s">
        <v>4054</v>
      </c>
      <c r="H783" s="486" t="s">
        <v>4389</v>
      </c>
      <c r="I783" s="483" t="s">
        <v>4008</v>
      </c>
      <c r="J783" s="579">
        <v>376</v>
      </c>
      <c r="K783" s="605"/>
      <c r="L783" s="483"/>
    </row>
    <row r="784" spans="1:12" x14ac:dyDescent="0.25">
      <c r="A784" s="481">
        <v>735</v>
      </c>
      <c r="B784" s="484" t="s">
        <v>3818</v>
      </c>
      <c r="C784" s="486" t="s">
        <v>4058</v>
      </c>
      <c r="D784" s="516" t="s">
        <v>600</v>
      </c>
      <c r="E784" s="516" t="s">
        <v>363</v>
      </c>
      <c r="F784" s="513" t="s">
        <v>4390</v>
      </c>
      <c r="G784" s="486" t="s">
        <v>4059</v>
      </c>
      <c r="H784" s="486" t="s">
        <v>4342</v>
      </c>
      <c r="I784" s="483" t="s">
        <v>4008</v>
      </c>
      <c r="J784" s="579">
        <v>260</v>
      </c>
      <c r="K784" s="605"/>
      <c r="L784" s="483"/>
    </row>
    <row r="785" spans="1:12" x14ac:dyDescent="0.25">
      <c r="A785" s="481">
        <v>736</v>
      </c>
      <c r="B785" s="484" t="s">
        <v>3818</v>
      </c>
      <c r="C785" s="486" t="s">
        <v>4058</v>
      </c>
      <c r="D785" s="516" t="s">
        <v>600</v>
      </c>
      <c r="E785" s="516" t="s">
        <v>363</v>
      </c>
      <c r="F785" s="513" t="s">
        <v>4391</v>
      </c>
      <c r="G785" s="486" t="s">
        <v>4059</v>
      </c>
      <c r="H785" s="486" t="s">
        <v>4342</v>
      </c>
      <c r="I785" s="483" t="s">
        <v>4008</v>
      </c>
      <c r="J785" s="579">
        <v>130</v>
      </c>
      <c r="K785" s="605"/>
      <c r="L785" s="483"/>
    </row>
    <row r="786" spans="1:12" ht="25.5" x14ac:dyDescent="0.25">
      <c r="A786" s="481">
        <v>737</v>
      </c>
      <c r="B786" s="484" t="s">
        <v>3818</v>
      </c>
      <c r="C786" s="486" t="s">
        <v>4392</v>
      </c>
      <c r="D786" s="516" t="s">
        <v>600</v>
      </c>
      <c r="E786" s="516" t="s">
        <v>363</v>
      </c>
      <c r="F786" s="513" t="s">
        <v>4393</v>
      </c>
      <c r="G786" s="486" t="s">
        <v>4135</v>
      </c>
      <c r="H786" s="486" t="s">
        <v>4394</v>
      </c>
      <c r="I786" s="483" t="s">
        <v>4008</v>
      </c>
      <c r="J786" s="579">
        <v>750</v>
      </c>
      <c r="K786" s="605"/>
      <c r="L786" s="483"/>
    </row>
    <row r="787" spans="1:12" ht="25.5" x14ac:dyDescent="0.25">
      <c r="A787" s="481">
        <v>738</v>
      </c>
      <c r="B787" s="484" t="s">
        <v>3818</v>
      </c>
      <c r="C787" s="486" t="s">
        <v>4395</v>
      </c>
      <c r="D787" s="516" t="s">
        <v>600</v>
      </c>
      <c r="E787" s="516" t="s">
        <v>363</v>
      </c>
      <c r="F787" s="513" t="s">
        <v>4396</v>
      </c>
      <c r="G787" s="486" t="s">
        <v>4226</v>
      </c>
      <c r="H787" s="486" t="s">
        <v>4397</v>
      </c>
      <c r="I787" s="483" t="s">
        <v>4008</v>
      </c>
      <c r="J787" s="579">
        <v>220</v>
      </c>
      <c r="K787" s="605"/>
      <c r="L787" s="483"/>
    </row>
    <row r="788" spans="1:12" ht="25.5" x14ac:dyDescent="0.25">
      <c r="A788" s="481">
        <v>739</v>
      </c>
      <c r="B788" s="484" t="s">
        <v>3818</v>
      </c>
      <c r="C788" s="486" t="s">
        <v>4069</v>
      </c>
      <c r="D788" s="516" t="s">
        <v>600</v>
      </c>
      <c r="E788" s="516" t="s">
        <v>363</v>
      </c>
      <c r="F788" s="513" t="s">
        <v>4398</v>
      </c>
      <c r="G788" s="486" t="s">
        <v>4070</v>
      </c>
      <c r="H788" s="486" t="s">
        <v>4258</v>
      </c>
      <c r="I788" s="483" t="s">
        <v>4008</v>
      </c>
      <c r="J788" s="579">
        <v>4830</v>
      </c>
      <c r="K788" s="605"/>
      <c r="L788" s="483"/>
    </row>
    <row r="789" spans="1:12" ht="25.5" x14ac:dyDescent="0.25">
      <c r="A789" s="481">
        <v>740</v>
      </c>
      <c r="B789" s="484" t="s">
        <v>3818</v>
      </c>
      <c r="C789" s="486" t="s">
        <v>4069</v>
      </c>
      <c r="D789" s="516" t="s">
        <v>600</v>
      </c>
      <c r="E789" s="516" t="s">
        <v>363</v>
      </c>
      <c r="F789" s="513" t="s">
        <v>4399</v>
      </c>
      <c r="G789" s="486" t="s">
        <v>4070</v>
      </c>
      <c r="H789" s="486" t="s">
        <v>4258</v>
      </c>
      <c r="I789" s="483" t="s">
        <v>4008</v>
      </c>
      <c r="J789" s="579">
        <v>4130</v>
      </c>
      <c r="K789" s="605"/>
      <c r="L789" s="483"/>
    </row>
    <row r="790" spans="1:12" ht="38.25" x14ac:dyDescent="0.25">
      <c r="A790" s="481">
        <v>741</v>
      </c>
      <c r="B790" s="484" t="s">
        <v>3818</v>
      </c>
      <c r="C790" s="486" t="s">
        <v>4178</v>
      </c>
      <c r="D790" s="516" t="s">
        <v>600</v>
      </c>
      <c r="E790" s="516" t="s">
        <v>363</v>
      </c>
      <c r="F790" s="513" t="s">
        <v>4400</v>
      </c>
      <c r="G790" s="486" t="s">
        <v>4070</v>
      </c>
      <c r="H790" s="486" t="s">
        <v>4365</v>
      </c>
      <c r="I790" s="483" t="s">
        <v>4008</v>
      </c>
      <c r="J790" s="579">
        <v>3640</v>
      </c>
      <c r="K790" s="605"/>
      <c r="L790" s="483"/>
    </row>
    <row r="791" spans="1:12" ht="25.5" x14ac:dyDescent="0.25">
      <c r="A791" s="481">
        <v>742</v>
      </c>
      <c r="B791" s="484" t="s">
        <v>3818</v>
      </c>
      <c r="C791" s="486" t="s">
        <v>4069</v>
      </c>
      <c r="D791" s="516" t="s">
        <v>600</v>
      </c>
      <c r="E791" s="516" t="s">
        <v>363</v>
      </c>
      <c r="F791" s="513" t="s">
        <v>4401</v>
      </c>
      <c r="G791" s="486" t="s">
        <v>4070</v>
      </c>
      <c r="H791" s="486" t="s">
        <v>4258</v>
      </c>
      <c r="I791" s="483" t="s">
        <v>4008</v>
      </c>
      <c r="J791" s="579">
        <v>3140</v>
      </c>
      <c r="K791" s="605"/>
      <c r="L791" s="483"/>
    </row>
    <row r="792" spans="1:12" ht="25.5" x14ac:dyDescent="0.25">
      <c r="A792" s="481">
        <v>743</v>
      </c>
      <c r="B792" s="484" t="s">
        <v>3818</v>
      </c>
      <c r="C792" s="486" t="s">
        <v>4069</v>
      </c>
      <c r="D792" s="516" t="s">
        <v>600</v>
      </c>
      <c r="E792" s="516" t="s">
        <v>363</v>
      </c>
      <c r="F792" s="513" t="s">
        <v>4402</v>
      </c>
      <c r="G792" s="486" t="s">
        <v>4070</v>
      </c>
      <c r="H792" s="486" t="s">
        <v>4258</v>
      </c>
      <c r="I792" s="483" t="s">
        <v>4008</v>
      </c>
      <c r="J792" s="579">
        <v>2520</v>
      </c>
      <c r="K792" s="605"/>
      <c r="L792" s="483"/>
    </row>
    <row r="793" spans="1:12" x14ac:dyDescent="0.25">
      <c r="A793" s="481">
        <v>744</v>
      </c>
      <c r="B793" s="484" t="s">
        <v>3818</v>
      </c>
      <c r="C793" s="486" t="s">
        <v>4120</v>
      </c>
      <c r="D793" s="516" t="s">
        <v>600</v>
      </c>
      <c r="E793" s="516" t="s">
        <v>363</v>
      </c>
      <c r="F793" s="513" t="s">
        <v>4403</v>
      </c>
      <c r="G793" s="486" t="s">
        <v>4091</v>
      </c>
      <c r="H793" s="486" t="s">
        <v>4365</v>
      </c>
      <c r="I793" s="483" t="s">
        <v>4008</v>
      </c>
      <c r="J793" s="579">
        <v>90</v>
      </c>
      <c r="K793" s="605"/>
      <c r="L793" s="483"/>
    </row>
    <row r="794" spans="1:12" x14ac:dyDescent="0.25">
      <c r="A794" s="481">
        <v>745</v>
      </c>
      <c r="B794" s="484" t="s">
        <v>3818</v>
      </c>
      <c r="C794" s="486" t="s">
        <v>4090</v>
      </c>
      <c r="D794" s="516" t="s">
        <v>600</v>
      </c>
      <c r="E794" s="516" t="s">
        <v>363</v>
      </c>
      <c r="F794" s="513" t="s">
        <v>4404</v>
      </c>
      <c r="G794" s="486" t="s">
        <v>4091</v>
      </c>
      <c r="H794" s="486" t="s">
        <v>4365</v>
      </c>
      <c r="I794" s="483" t="s">
        <v>4008</v>
      </c>
      <c r="J794" s="579">
        <v>120</v>
      </c>
      <c r="K794" s="605"/>
      <c r="L794" s="483"/>
    </row>
    <row r="795" spans="1:12" x14ac:dyDescent="0.25">
      <c r="A795" s="481">
        <v>746</v>
      </c>
      <c r="B795" s="484" t="s">
        <v>3818</v>
      </c>
      <c r="C795" s="486" t="s">
        <v>4090</v>
      </c>
      <c r="D795" s="516" t="s">
        <v>600</v>
      </c>
      <c r="E795" s="516" t="s">
        <v>363</v>
      </c>
      <c r="F795" s="513" t="s">
        <v>4405</v>
      </c>
      <c r="G795" s="486" t="s">
        <v>4063</v>
      </c>
      <c r="H795" s="486" t="s">
        <v>4365</v>
      </c>
      <c r="I795" s="483" t="s">
        <v>4008</v>
      </c>
      <c r="J795" s="579">
        <v>750</v>
      </c>
      <c r="K795" s="605"/>
      <c r="L795" s="483"/>
    </row>
    <row r="796" spans="1:12" ht="25.5" x14ac:dyDescent="0.25">
      <c r="A796" s="481">
        <v>747</v>
      </c>
      <c r="B796" s="484" t="s">
        <v>3818</v>
      </c>
      <c r="C796" s="486" t="s">
        <v>4406</v>
      </c>
      <c r="D796" s="516" t="s">
        <v>600</v>
      </c>
      <c r="E796" s="516" t="s">
        <v>363</v>
      </c>
      <c r="F796" s="513" t="s">
        <v>4407</v>
      </c>
      <c r="G796" s="486" t="s">
        <v>3961</v>
      </c>
      <c r="H796" s="486" t="s">
        <v>4408</v>
      </c>
      <c r="I796" s="483" t="s">
        <v>4008</v>
      </c>
      <c r="J796" s="579">
        <v>600</v>
      </c>
      <c r="K796" s="605"/>
      <c r="L796" s="483"/>
    </row>
    <row r="797" spans="1:12" ht="38.25" x14ac:dyDescent="0.25">
      <c r="A797" s="481">
        <v>748</v>
      </c>
      <c r="B797" s="484" t="s">
        <v>3818</v>
      </c>
      <c r="C797" s="486" t="s">
        <v>4065</v>
      </c>
      <c r="D797" s="516" t="s">
        <v>600</v>
      </c>
      <c r="E797" s="516" t="s">
        <v>363</v>
      </c>
      <c r="F797" s="513" t="s">
        <v>4409</v>
      </c>
      <c r="G797" s="486" t="s">
        <v>3870</v>
      </c>
      <c r="H797" s="486" t="s">
        <v>4410</v>
      </c>
      <c r="I797" s="483" t="s">
        <v>4008</v>
      </c>
      <c r="J797" s="579">
        <v>4500</v>
      </c>
      <c r="K797" s="605"/>
      <c r="L797" s="483"/>
    </row>
    <row r="798" spans="1:12" ht="38.25" x14ac:dyDescent="0.25">
      <c r="A798" s="481">
        <v>749</v>
      </c>
      <c r="B798" s="484" t="s">
        <v>3818</v>
      </c>
      <c r="C798" s="486" t="s">
        <v>4065</v>
      </c>
      <c r="D798" s="516" t="s">
        <v>600</v>
      </c>
      <c r="E798" s="516" t="s">
        <v>363</v>
      </c>
      <c r="F798" s="513" t="s">
        <v>4411</v>
      </c>
      <c r="G798" s="486" t="s">
        <v>4001</v>
      </c>
      <c r="H798" s="486" t="s">
        <v>4379</v>
      </c>
      <c r="I798" s="483" t="s">
        <v>4008</v>
      </c>
      <c r="J798" s="579">
        <v>15000</v>
      </c>
      <c r="K798" s="605"/>
      <c r="L798" s="483"/>
    </row>
    <row r="799" spans="1:12" ht="38.25" x14ac:dyDescent="0.25">
      <c r="A799" s="481">
        <v>750</v>
      </c>
      <c r="B799" s="484" t="s">
        <v>3818</v>
      </c>
      <c r="C799" s="486" t="s">
        <v>4065</v>
      </c>
      <c r="D799" s="516" t="s">
        <v>600</v>
      </c>
      <c r="E799" s="516" t="s">
        <v>363</v>
      </c>
      <c r="F799" s="513" t="s">
        <v>4412</v>
      </c>
      <c r="G799" s="486" t="s">
        <v>4001</v>
      </c>
      <c r="H799" s="486" t="s">
        <v>4379</v>
      </c>
      <c r="I799" s="483" t="s">
        <v>4008</v>
      </c>
      <c r="J799" s="579">
        <v>4250</v>
      </c>
      <c r="K799" s="605"/>
      <c r="L799" s="483"/>
    </row>
    <row r="800" spans="1:12" ht="25.5" x14ac:dyDescent="0.25">
      <c r="A800" s="481">
        <v>751</v>
      </c>
      <c r="B800" s="484" t="s">
        <v>3818</v>
      </c>
      <c r="C800" s="486" t="s">
        <v>4413</v>
      </c>
      <c r="D800" s="516" t="s">
        <v>600</v>
      </c>
      <c r="E800" s="516" t="s">
        <v>363</v>
      </c>
      <c r="F800" s="513" t="s">
        <v>4414</v>
      </c>
      <c r="G800" s="486" t="s">
        <v>3876</v>
      </c>
      <c r="H800" s="486" t="s">
        <v>4415</v>
      </c>
      <c r="I800" s="483" t="s">
        <v>4008</v>
      </c>
      <c r="J800" s="579">
        <v>2270</v>
      </c>
      <c r="K800" s="605"/>
      <c r="L800" s="483"/>
    </row>
    <row r="801" spans="1:12" ht="25.5" x14ac:dyDescent="0.25">
      <c r="A801" s="481">
        <v>752</v>
      </c>
      <c r="B801" s="484" t="s">
        <v>3818</v>
      </c>
      <c r="C801" s="486" t="s">
        <v>4074</v>
      </c>
      <c r="D801" s="516" t="s">
        <v>600</v>
      </c>
      <c r="E801" s="516" t="s">
        <v>363</v>
      </c>
      <c r="F801" s="513" t="s">
        <v>4416</v>
      </c>
      <c r="G801" s="486" t="s">
        <v>4226</v>
      </c>
      <c r="H801" s="486" t="s">
        <v>4285</v>
      </c>
      <c r="I801" s="483" t="s">
        <v>4008</v>
      </c>
      <c r="J801" s="579">
        <v>376</v>
      </c>
      <c r="K801" s="605"/>
      <c r="L801" s="483"/>
    </row>
    <row r="802" spans="1:12" ht="25.5" x14ac:dyDescent="0.25">
      <c r="A802" s="481">
        <v>753</v>
      </c>
      <c r="B802" s="484" t="s">
        <v>3818</v>
      </c>
      <c r="C802" s="486" t="s">
        <v>4165</v>
      </c>
      <c r="D802" s="516" t="s">
        <v>600</v>
      </c>
      <c r="E802" s="516" t="s">
        <v>363</v>
      </c>
      <c r="F802" s="513" t="s">
        <v>4417</v>
      </c>
      <c r="G802" s="486" t="s">
        <v>4070</v>
      </c>
      <c r="H802" s="486" t="s">
        <v>4365</v>
      </c>
      <c r="I802" s="483" t="s">
        <v>4008</v>
      </c>
      <c r="J802" s="579">
        <v>1500</v>
      </c>
      <c r="K802" s="605"/>
      <c r="L802" s="483"/>
    </row>
    <row r="803" spans="1:12" ht="25.5" x14ac:dyDescent="0.25">
      <c r="A803" s="481">
        <v>754</v>
      </c>
      <c r="B803" s="484" t="s">
        <v>3818</v>
      </c>
      <c r="C803" s="486" t="s">
        <v>4165</v>
      </c>
      <c r="D803" s="516" t="s">
        <v>600</v>
      </c>
      <c r="E803" s="516" t="s">
        <v>363</v>
      </c>
      <c r="F803" s="513" t="s">
        <v>4418</v>
      </c>
      <c r="G803" s="486" t="s">
        <v>4070</v>
      </c>
      <c r="H803" s="486" t="s">
        <v>4365</v>
      </c>
      <c r="I803" s="483" t="s">
        <v>4008</v>
      </c>
      <c r="J803" s="579">
        <v>250</v>
      </c>
      <c r="K803" s="605"/>
      <c r="L803" s="483"/>
    </row>
    <row r="804" spans="1:12" ht="38.25" x14ac:dyDescent="0.25">
      <c r="A804" s="481">
        <v>755</v>
      </c>
      <c r="B804" s="484" t="s">
        <v>3818</v>
      </c>
      <c r="C804" s="486" t="s">
        <v>4178</v>
      </c>
      <c r="D804" s="516" t="s">
        <v>600</v>
      </c>
      <c r="E804" s="516" t="s">
        <v>363</v>
      </c>
      <c r="F804" s="513" t="s">
        <v>4419</v>
      </c>
      <c r="G804" s="486" t="s">
        <v>4070</v>
      </c>
      <c r="H804" s="486" t="s">
        <v>4365</v>
      </c>
      <c r="I804" s="483" t="s">
        <v>4008</v>
      </c>
      <c r="J804" s="579">
        <v>980</v>
      </c>
      <c r="K804" s="605"/>
      <c r="L804" s="483"/>
    </row>
    <row r="805" spans="1:12" x14ac:dyDescent="0.25">
      <c r="A805" s="481">
        <v>756</v>
      </c>
      <c r="B805" s="484" t="s">
        <v>3818</v>
      </c>
      <c r="C805" s="486" t="s">
        <v>4090</v>
      </c>
      <c r="D805" s="516" t="s">
        <v>600</v>
      </c>
      <c r="E805" s="516" t="s">
        <v>363</v>
      </c>
      <c r="F805" s="513" t="s">
        <v>4420</v>
      </c>
      <c r="G805" s="486" t="s">
        <v>4091</v>
      </c>
      <c r="H805" s="486" t="s">
        <v>4365</v>
      </c>
      <c r="I805" s="483" t="s">
        <v>4008</v>
      </c>
      <c r="J805" s="579">
        <v>90</v>
      </c>
      <c r="K805" s="605"/>
      <c r="L805" s="483"/>
    </row>
    <row r="806" spans="1:12" x14ac:dyDescent="0.25">
      <c r="A806" s="481">
        <v>757</v>
      </c>
      <c r="B806" s="484" t="s">
        <v>3818</v>
      </c>
      <c r="C806" s="486" t="s">
        <v>4090</v>
      </c>
      <c r="D806" s="516" t="s">
        <v>600</v>
      </c>
      <c r="E806" s="516" t="s">
        <v>363</v>
      </c>
      <c r="F806" s="513" t="s">
        <v>4421</v>
      </c>
      <c r="G806" s="514" t="s">
        <v>4091</v>
      </c>
      <c r="H806" s="486" t="s">
        <v>4365</v>
      </c>
      <c r="I806" s="483" t="s">
        <v>4008</v>
      </c>
      <c r="J806" s="579">
        <v>360</v>
      </c>
      <c r="K806" s="605"/>
      <c r="L806" s="483"/>
    </row>
    <row r="807" spans="1:12" x14ac:dyDescent="0.25">
      <c r="A807" s="481">
        <v>758</v>
      </c>
      <c r="B807" s="484" t="s">
        <v>3818</v>
      </c>
      <c r="C807" s="486" t="s">
        <v>4090</v>
      </c>
      <c r="D807" s="516" t="s">
        <v>600</v>
      </c>
      <c r="E807" s="516" t="s">
        <v>363</v>
      </c>
      <c r="F807" s="513" t="s">
        <v>4422</v>
      </c>
      <c r="G807" s="486" t="s">
        <v>4063</v>
      </c>
      <c r="H807" s="486" t="s">
        <v>4365</v>
      </c>
      <c r="I807" s="483" t="s">
        <v>4008</v>
      </c>
      <c r="J807" s="579">
        <v>2328</v>
      </c>
      <c r="K807" s="605"/>
      <c r="L807" s="483"/>
    </row>
    <row r="808" spans="1:12" ht="25.5" x14ac:dyDescent="0.25">
      <c r="A808" s="481">
        <v>759</v>
      </c>
      <c r="B808" s="484" t="s">
        <v>3818</v>
      </c>
      <c r="C808" s="486" t="s">
        <v>4104</v>
      </c>
      <c r="D808" s="516" t="s">
        <v>600</v>
      </c>
      <c r="E808" s="516" t="s">
        <v>363</v>
      </c>
      <c r="F808" s="513" t="s">
        <v>4423</v>
      </c>
      <c r="G808" s="486" t="s">
        <v>4106</v>
      </c>
      <c r="H808" s="486" t="s">
        <v>4424</v>
      </c>
      <c r="I808" s="483" t="s">
        <v>4008</v>
      </c>
      <c r="J808" s="579">
        <v>4000</v>
      </c>
      <c r="K808" s="605"/>
      <c r="L808" s="483"/>
    </row>
    <row r="809" spans="1:12" ht="25.5" x14ac:dyDescent="0.25">
      <c r="A809" s="481">
        <v>760</v>
      </c>
      <c r="B809" s="484" t="s">
        <v>3818</v>
      </c>
      <c r="C809" s="486" t="s">
        <v>4425</v>
      </c>
      <c r="D809" s="516" t="s">
        <v>600</v>
      </c>
      <c r="E809" s="516" t="s">
        <v>583</v>
      </c>
      <c r="F809" s="513" t="s">
        <v>4426</v>
      </c>
      <c r="G809" s="486" t="s">
        <v>3895</v>
      </c>
      <c r="H809" s="486" t="s">
        <v>4427</v>
      </c>
      <c r="I809" s="483" t="s">
        <v>4008</v>
      </c>
      <c r="J809" s="579">
        <v>800</v>
      </c>
      <c r="K809" s="605"/>
      <c r="L809" s="483"/>
    </row>
    <row r="810" spans="1:12" ht="25.5" x14ac:dyDescent="0.25">
      <c r="A810" s="481">
        <v>761</v>
      </c>
      <c r="B810" s="484" t="s">
        <v>3818</v>
      </c>
      <c r="C810" s="486" t="s">
        <v>4428</v>
      </c>
      <c r="D810" s="516" t="s">
        <v>600</v>
      </c>
      <c r="E810" s="516" t="s">
        <v>363</v>
      </c>
      <c r="F810" s="513" t="s">
        <v>4429</v>
      </c>
      <c r="G810" s="486" t="s">
        <v>3895</v>
      </c>
      <c r="H810" s="486" t="s">
        <v>4430</v>
      </c>
      <c r="I810" s="483" t="s">
        <v>4008</v>
      </c>
      <c r="J810" s="579">
        <v>2500</v>
      </c>
      <c r="K810" s="605"/>
      <c r="L810" s="483"/>
    </row>
    <row r="811" spans="1:12" ht="38.25" x14ac:dyDescent="0.25">
      <c r="A811" s="481">
        <v>762</v>
      </c>
      <c r="B811" s="484" t="s">
        <v>3818</v>
      </c>
      <c r="C811" s="486" t="s">
        <v>4065</v>
      </c>
      <c r="D811" s="516" t="s">
        <v>600</v>
      </c>
      <c r="E811" s="516" t="s">
        <v>363</v>
      </c>
      <c r="F811" s="513" t="s">
        <v>4431</v>
      </c>
      <c r="G811" s="486" t="s">
        <v>4001</v>
      </c>
      <c r="H811" s="486" t="s">
        <v>4432</v>
      </c>
      <c r="I811" s="483" t="s">
        <v>4008</v>
      </c>
      <c r="J811" s="579">
        <v>7500</v>
      </c>
      <c r="K811" s="605"/>
      <c r="L811" s="483"/>
    </row>
    <row r="812" spans="1:12" ht="38.25" x14ac:dyDescent="0.25">
      <c r="A812" s="481">
        <v>763</v>
      </c>
      <c r="B812" s="484" t="s">
        <v>3818</v>
      </c>
      <c r="C812" s="486" t="s">
        <v>4065</v>
      </c>
      <c r="D812" s="516" t="s">
        <v>600</v>
      </c>
      <c r="E812" s="516" t="s">
        <v>363</v>
      </c>
      <c r="F812" s="513" t="s">
        <v>4433</v>
      </c>
      <c r="G812" s="486" t="s">
        <v>4001</v>
      </c>
      <c r="H812" s="486" t="s">
        <v>4379</v>
      </c>
      <c r="I812" s="483" t="s">
        <v>4008</v>
      </c>
      <c r="J812" s="579">
        <v>3750</v>
      </c>
      <c r="K812" s="605"/>
      <c r="L812" s="483"/>
    </row>
    <row r="813" spans="1:12" ht="25.5" x14ac:dyDescent="0.25">
      <c r="A813" s="481">
        <v>764</v>
      </c>
      <c r="B813" s="484" t="s">
        <v>3818</v>
      </c>
      <c r="C813" s="486" t="s">
        <v>4112</v>
      </c>
      <c r="D813" s="516" t="s">
        <v>600</v>
      </c>
      <c r="E813" s="516" t="s">
        <v>363</v>
      </c>
      <c r="F813" s="513" t="s">
        <v>4434</v>
      </c>
      <c r="G813" s="486" t="s">
        <v>4028</v>
      </c>
      <c r="H813" s="486" t="s">
        <v>4435</v>
      </c>
      <c r="I813" s="483" t="s">
        <v>4008</v>
      </c>
      <c r="J813" s="579">
        <v>535</v>
      </c>
      <c r="K813" s="605"/>
      <c r="L813" s="483"/>
    </row>
    <row r="814" spans="1:12" ht="25.5" x14ac:dyDescent="0.25">
      <c r="A814" s="481">
        <v>765</v>
      </c>
      <c r="B814" s="484" t="s">
        <v>3818</v>
      </c>
      <c r="C814" s="486" t="s">
        <v>4112</v>
      </c>
      <c r="D814" s="516" t="s">
        <v>600</v>
      </c>
      <c r="E814" s="516" t="s">
        <v>363</v>
      </c>
      <c r="F814" s="513" t="s">
        <v>4436</v>
      </c>
      <c r="G814" s="486" t="s">
        <v>4028</v>
      </c>
      <c r="H814" s="486" t="s">
        <v>4437</v>
      </c>
      <c r="I814" s="483" t="s">
        <v>4008</v>
      </c>
      <c r="J814" s="579">
        <v>385</v>
      </c>
      <c r="K814" s="605"/>
      <c r="L814" s="483"/>
    </row>
    <row r="815" spans="1:12" ht="25.5" x14ac:dyDescent="0.25">
      <c r="A815" s="481">
        <v>766</v>
      </c>
      <c r="B815" s="484" t="s">
        <v>3818</v>
      </c>
      <c r="C815" s="486" t="s">
        <v>4112</v>
      </c>
      <c r="D815" s="516" t="s">
        <v>600</v>
      </c>
      <c r="E815" s="516" t="s">
        <v>363</v>
      </c>
      <c r="F815" s="513" t="s">
        <v>4438</v>
      </c>
      <c r="G815" s="486" t="s">
        <v>4028</v>
      </c>
      <c r="H815" s="486" t="s">
        <v>4439</v>
      </c>
      <c r="I815" s="483" t="s">
        <v>4008</v>
      </c>
      <c r="J815" s="579">
        <v>415</v>
      </c>
      <c r="K815" s="605"/>
      <c r="L815" s="483"/>
    </row>
    <row r="816" spans="1:12" ht="38.25" x14ac:dyDescent="0.25">
      <c r="A816" s="481">
        <v>767</v>
      </c>
      <c r="B816" s="484" t="s">
        <v>3818</v>
      </c>
      <c r="C816" s="486" t="s">
        <v>4440</v>
      </c>
      <c r="D816" s="516" t="s">
        <v>600</v>
      </c>
      <c r="E816" s="516" t="s">
        <v>363</v>
      </c>
      <c r="F816" s="513" t="s">
        <v>4441</v>
      </c>
      <c r="G816" s="486" t="s">
        <v>4028</v>
      </c>
      <c r="H816" s="486" t="s">
        <v>4442</v>
      </c>
      <c r="I816" s="483" t="s">
        <v>4008</v>
      </c>
      <c r="J816" s="579">
        <v>320</v>
      </c>
      <c r="K816" s="605"/>
      <c r="L816" s="483"/>
    </row>
    <row r="817" spans="1:12" x14ac:dyDescent="0.25">
      <c r="A817" s="481">
        <v>768</v>
      </c>
      <c r="B817" s="484" t="s">
        <v>3818</v>
      </c>
      <c r="C817" s="486" t="s">
        <v>4058</v>
      </c>
      <c r="D817" s="516" t="s">
        <v>600</v>
      </c>
      <c r="E817" s="516" t="s">
        <v>363</v>
      </c>
      <c r="F817" s="513" t="s">
        <v>4443</v>
      </c>
      <c r="G817" s="486" t="s">
        <v>4059</v>
      </c>
      <c r="H817" s="486" t="s">
        <v>4342</v>
      </c>
      <c r="I817" s="483" t="s">
        <v>4008</v>
      </c>
      <c r="J817" s="579">
        <v>65</v>
      </c>
      <c r="K817" s="605"/>
      <c r="L817" s="483"/>
    </row>
    <row r="818" spans="1:12" x14ac:dyDescent="0.25">
      <c r="A818" s="481">
        <v>769</v>
      </c>
      <c r="B818" s="484" t="s">
        <v>3818</v>
      </c>
      <c r="C818" s="486" t="s">
        <v>4058</v>
      </c>
      <c r="D818" s="516" t="s">
        <v>600</v>
      </c>
      <c r="E818" s="516" t="s">
        <v>363</v>
      </c>
      <c r="F818" s="513" t="s">
        <v>4444</v>
      </c>
      <c r="G818" s="486" t="s">
        <v>4059</v>
      </c>
      <c r="H818" s="486" t="s">
        <v>4344</v>
      </c>
      <c r="I818" s="483" t="s">
        <v>4008</v>
      </c>
      <c r="J818" s="579">
        <v>130</v>
      </c>
      <c r="K818" s="605"/>
      <c r="L818" s="483"/>
    </row>
    <row r="819" spans="1:12" x14ac:dyDescent="0.25">
      <c r="A819" s="481">
        <v>770</v>
      </c>
      <c r="B819" s="484" t="s">
        <v>3818</v>
      </c>
      <c r="C819" s="486" t="s">
        <v>4058</v>
      </c>
      <c r="D819" s="516" t="s">
        <v>600</v>
      </c>
      <c r="E819" s="516" t="s">
        <v>363</v>
      </c>
      <c r="F819" s="513" t="s">
        <v>4445</v>
      </c>
      <c r="G819" s="486" t="s">
        <v>4059</v>
      </c>
      <c r="H819" s="486" t="s">
        <v>4344</v>
      </c>
      <c r="I819" s="483" t="s">
        <v>4008</v>
      </c>
      <c r="J819" s="579">
        <v>65</v>
      </c>
      <c r="K819" s="605"/>
      <c r="L819" s="483"/>
    </row>
    <row r="820" spans="1:12" x14ac:dyDescent="0.25">
      <c r="A820" s="481">
        <v>771</v>
      </c>
      <c r="B820" s="484" t="s">
        <v>3818</v>
      </c>
      <c r="C820" s="486" t="s">
        <v>4058</v>
      </c>
      <c r="D820" s="516" t="s">
        <v>600</v>
      </c>
      <c r="E820" s="516" t="s">
        <v>363</v>
      </c>
      <c r="F820" s="513" t="s">
        <v>4446</v>
      </c>
      <c r="G820" s="486" t="s">
        <v>4059</v>
      </c>
      <c r="H820" s="486" t="s">
        <v>4344</v>
      </c>
      <c r="I820" s="483" t="s">
        <v>4008</v>
      </c>
      <c r="J820" s="579">
        <v>130</v>
      </c>
      <c r="K820" s="605"/>
      <c r="L820" s="483"/>
    </row>
    <row r="821" spans="1:12" x14ac:dyDescent="0.25">
      <c r="A821" s="481">
        <v>772</v>
      </c>
      <c r="B821" s="484" t="s">
        <v>3818</v>
      </c>
      <c r="C821" s="486" t="s">
        <v>4058</v>
      </c>
      <c r="D821" s="516" t="s">
        <v>600</v>
      </c>
      <c r="E821" s="516" t="s">
        <v>363</v>
      </c>
      <c r="F821" s="513" t="s">
        <v>4447</v>
      </c>
      <c r="G821" s="486" t="s">
        <v>4194</v>
      </c>
      <c r="H821" s="486" t="s">
        <v>4353</v>
      </c>
      <c r="I821" s="483" t="s">
        <v>4008</v>
      </c>
      <c r="J821" s="579">
        <v>630</v>
      </c>
      <c r="K821" s="605"/>
      <c r="L821" s="483"/>
    </row>
    <row r="822" spans="1:12" ht="25.5" x14ac:dyDescent="0.25">
      <c r="A822" s="481">
        <v>773</v>
      </c>
      <c r="B822" s="484" t="s">
        <v>3818</v>
      </c>
      <c r="C822" s="486" t="s">
        <v>4074</v>
      </c>
      <c r="D822" s="516" t="s">
        <v>600</v>
      </c>
      <c r="E822" s="516" t="s">
        <v>363</v>
      </c>
      <c r="F822" s="513" t="s">
        <v>4448</v>
      </c>
      <c r="G822" s="486" t="s">
        <v>4226</v>
      </c>
      <c r="H822" s="486" t="s">
        <v>4285</v>
      </c>
      <c r="I822" s="483" t="s">
        <v>4008</v>
      </c>
      <c r="J822" s="579">
        <v>223</v>
      </c>
      <c r="K822" s="605"/>
      <c r="L822" s="483"/>
    </row>
    <row r="823" spans="1:12" ht="25.5" x14ac:dyDescent="0.25">
      <c r="A823" s="481">
        <v>774</v>
      </c>
      <c r="B823" s="484" t="s">
        <v>3818</v>
      </c>
      <c r="C823" s="486" t="s">
        <v>4395</v>
      </c>
      <c r="D823" s="516" t="s">
        <v>600</v>
      </c>
      <c r="E823" s="516" t="s">
        <v>363</v>
      </c>
      <c r="F823" s="513" t="s">
        <v>4449</v>
      </c>
      <c r="G823" s="486" t="s">
        <v>4450</v>
      </c>
      <c r="H823" s="486" t="s">
        <v>4451</v>
      </c>
      <c r="I823" s="483" t="s">
        <v>4008</v>
      </c>
      <c r="J823" s="579">
        <v>1200</v>
      </c>
      <c r="K823" s="605"/>
      <c r="L823" s="483"/>
    </row>
    <row r="824" spans="1:12" ht="38.25" x14ac:dyDescent="0.25">
      <c r="A824" s="481">
        <v>775</v>
      </c>
      <c r="B824" s="484" t="s">
        <v>3818</v>
      </c>
      <c r="C824" s="486" t="s">
        <v>4100</v>
      </c>
      <c r="D824" s="516" t="s">
        <v>600</v>
      </c>
      <c r="E824" s="516" t="s">
        <v>363</v>
      </c>
      <c r="F824" s="513" t="s">
        <v>4452</v>
      </c>
      <c r="G824" s="486" t="s">
        <v>3967</v>
      </c>
      <c r="H824" s="486" t="s">
        <v>4349</v>
      </c>
      <c r="I824" s="483" t="s">
        <v>4008</v>
      </c>
      <c r="J824" s="579">
        <v>2785</v>
      </c>
      <c r="K824" s="605"/>
      <c r="L824" s="483"/>
    </row>
    <row r="825" spans="1:12" ht="38.25" x14ac:dyDescent="0.25">
      <c r="A825" s="481">
        <v>776</v>
      </c>
      <c r="B825" s="484" t="s">
        <v>3818</v>
      </c>
      <c r="C825" s="486" t="s">
        <v>4100</v>
      </c>
      <c r="D825" s="516" t="s">
        <v>600</v>
      </c>
      <c r="E825" s="516" t="s">
        <v>363</v>
      </c>
      <c r="F825" s="513" t="s">
        <v>4453</v>
      </c>
      <c r="G825" s="486" t="s">
        <v>4454</v>
      </c>
      <c r="H825" s="486" t="s">
        <v>4455</v>
      </c>
      <c r="I825" s="483" t="s">
        <v>4008</v>
      </c>
      <c r="J825" s="579">
        <v>1485</v>
      </c>
      <c r="K825" s="605"/>
      <c r="L825" s="483"/>
    </row>
    <row r="826" spans="1:12" ht="25.5" x14ac:dyDescent="0.25">
      <c r="A826" s="481">
        <v>777</v>
      </c>
      <c r="B826" s="484" t="s">
        <v>3818</v>
      </c>
      <c r="C826" s="486" t="s">
        <v>4069</v>
      </c>
      <c r="D826" s="516" t="s">
        <v>600</v>
      </c>
      <c r="E826" s="516" t="s">
        <v>363</v>
      </c>
      <c r="F826" s="513" t="s">
        <v>4456</v>
      </c>
      <c r="G826" s="486" t="s">
        <v>4070</v>
      </c>
      <c r="H826" s="486" t="s">
        <v>4365</v>
      </c>
      <c r="I826" s="483" t="s">
        <v>4008</v>
      </c>
      <c r="J826" s="579">
        <v>3400</v>
      </c>
      <c r="K826" s="605"/>
      <c r="L826" s="483"/>
    </row>
    <row r="827" spans="1:12" x14ac:dyDescent="0.25">
      <c r="A827" s="481">
        <v>778</v>
      </c>
      <c r="B827" s="484" t="s">
        <v>3818</v>
      </c>
      <c r="C827" s="486" t="s">
        <v>4090</v>
      </c>
      <c r="D827" s="516" t="s">
        <v>600</v>
      </c>
      <c r="E827" s="516" t="s">
        <v>363</v>
      </c>
      <c r="F827" s="513" t="s">
        <v>4457</v>
      </c>
      <c r="G827" s="486" t="s">
        <v>4091</v>
      </c>
      <c r="H827" s="486" t="s">
        <v>4365</v>
      </c>
      <c r="I827" s="483" t="s">
        <v>4008</v>
      </c>
      <c r="J827" s="579">
        <v>1800</v>
      </c>
      <c r="K827" s="605"/>
      <c r="L827" s="483"/>
    </row>
    <row r="828" spans="1:12" ht="38.25" x14ac:dyDescent="0.25">
      <c r="A828" s="481">
        <v>779</v>
      </c>
      <c r="B828" s="484" t="s">
        <v>3818</v>
      </c>
      <c r="C828" s="486" t="s">
        <v>4083</v>
      </c>
      <c r="D828" s="516" t="s">
        <v>600</v>
      </c>
      <c r="E828" s="516" t="s">
        <v>363</v>
      </c>
      <c r="F828" s="513" t="s">
        <v>4458</v>
      </c>
      <c r="G828" s="486" t="s">
        <v>4063</v>
      </c>
      <c r="H828" s="486" t="s">
        <v>4365</v>
      </c>
      <c r="I828" s="483" t="s">
        <v>4008</v>
      </c>
      <c r="J828" s="579">
        <v>160</v>
      </c>
      <c r="K828" s="605"/>
      <c r="L828" s="483"/>
    </row>
    <row r="829" spans="1:12" x14ac:dyDescent="0.25">
      <c r="A829" s="481">
        <v>780</v>
      </c>
      <c r="B829" s="484" t="s">
        <v>3818</v>
      </c>
      <c r="C829" s="486" t="s">
        <v>4090</v>
      </c>
      <c r="D829" s="516" t="s">
        <v>600</v>
      </c>
      <c r="E829" s="516" t="s">
        <v>363</v>
      </c>
      <c r="F829" s="513" t="s">
        <v>4459</v>
      </c>
      <c r="G829" s="486" t="s">
        <v>4063</v>
      </c>
      <c r="H829" s="486" t="s">
        <v>4365</v>
      </c>
      <c r="I829" s="483" t="s">
        <v>4008</v>
      </c>
      <c r="J829" s="579">
        <v>299</v>
      </c>
      <c r="K829" s="605"/>
      <c r="L829" s="483"/>
    </row>
    <row r="830" spans="1:12" x14ac:dyDescent="0.25">
      <c r="A830" s="481">
        <v>781</v>
      </c>
      <c r="B830" s="484" t="s">
        <v>3818</v>
      </c>
      <c r="C830" s="486" t="s">
        <v>4090</v>
      </c>
      <c r="D830" s="516" t="s">
        <v>600</v>
      </c>
      <c r="E830" s="516" t="s">
        <v>363</v>
      </c>
      <c r="F830" s="513" t="s">
        <v>4460</v>
      </c>
      <c r="G830" s="486" t="s">
        <v>4063</v>
      </c>
      <c r="H830" s="486" t="s">
        <v>4365</v>
      </c>
      <c r="I830" s="483" t="s">
        <v>4008</v>
      </c>
      <c r="J830" s="579">
        <v>486</v>
      </c>
      <c r="K830" s="605"/>
      <c r="L830" s="483"/>
    </row>
    <row r="831" spans="1:12" x14ac:dyDescent="0.25">
      <c r="A831" s="481">
        <v>782</v>
      </c>
      <c r="B831" s="484" t="s">
        <v>3818</v>
      </c>
      <c r="C831" s="486" t="s">
        <v>4090</v>
      </c>
      <c r="D831" s="516" t="s">
        <v>600</v>
      </c>
      <c r="E831" s="516" t="s">
        <v>363</v>
      </c>
      <c r="F831" s="513" t="s">
        <v>4461</v>
      </c>
      <c r="G831" s="486" t="s">
        <v>4063</v>
      </c>
      <c r="H831" s="486" t="s">
        <v>4365</v>
      </c>
      <c r="I831" s="483" t="s">
        <v>4008</v>
      </c>
      <c r="J831" s="579">
        <v>1650</v>
      </c>
      <c r="K831" s="605"/>
      <c r="L831" s="483"/>
    </row>
    <row r="832" spans="1:12" x14ac:dyDescent="0.25">
      <c r="A832" s="481">
        <v>783</v>
      </c>
      <c r="B832" s="484" t="s">
        <v>3818</v>
      </c>
      <c r="C832" s="486" t="s">
        <v>4090</v>
      </c>
      <c r="D832" s="516" t="s">
        <v>600</v>
      </c>
      <c r="E832" s="516" t="s">
        <v>363</v>
      </c>
      <c r="F832" s="513" t="s">
        <v>4462</v>
      </c>
      <c r="G832" s="486" t="s">
        <v>4063</v>
      </c>
      <c r="H832" s="486" t="s">
        <v>4365</v>
      </c>
      <c r="I832" s="483" t="s">
        <v>4008</v>
      </c>
      <c r="J832" s="579">
        <v>1260</v>
      </c>
      <c r="K832" s="605"/>
      <c r="L832" s="483"/>
    </row>
    <row r="833" spans="1:12" ht="25.5" x14ac:dyDescent="0.25">
      <c r="A833" s="481">
        <v>784</v>
      </c>
      <c r="B833" s="484" t="s">
        <v>3818</v>
      </c>
      <c r="C833" s="486" t="s">
        <v>4311</v>
      </c>
      <c r="D833" s="516" t="s">
        <v>600</v>
      </c>
      <c r="E833" s="516" t="s">
        <v>363</v>
      </c>
      <c r="F833" s="513" t="s">
        <v>4463</v>
      </c>
      <c r="G833" s="486" t="s">
        <v>3961</v>
      </c>
      <c r="H833" s="486" t="s">
        <v>4464</v>
      </c>
      <c r="I833" s="483" t="s">
        <v>4008</v>
      </c>
      <c r="J833" s="579">
        <v>200</v>
      </c>
      <c r="K833" s="605"/>
      <c r="L833" s="483"/>
    </row>
    <row r="834" spans="1:12" x14ac:dyDescent="0.25">
      <c r="A834" s="481">
        <v>785</v>
      </c>
      <c r="B834" s="484" t="s">
        <v>3818</v>
      </c>
      <c r="C834" s="486" t="s">
        <v>4465</v>
      </c>
      <c r="D834" s="516" t="s">
        <v>600</v>
      </c>
      <c r="E834" s="516" t="s">
        <v>363</v>
      </c>
      <c r="F834" s="513" t="s">
        <v>4466</v>
      </c>
      <c r="G834" s="486" t="s">
        <v>3961</v>
      </c>
      <c r="H834" s="486" t="s">
        <v>4467</v>
      </c>
      <c r="I834" s="483" t="s">
        <v>4008</v>
      </c>
      <c r="J834" s="579">
        <v>1062</v>
      </c>
      <c r="K834" s="605"/>
      <c r="L834" s="483"/>
    </row>
    <row r="835" spans="1:12" ht="25.5" x14ac:dyDescent="0.25">
      <c r="A835" s="481">
        <v>786</v>
      </c>
      <c r="B835" s="484" t="s">
        <v>3818</v>
      </c>
      <c r="C835" s="486" t="s">
        <v>4069</v>
      </c>
      <c r="D835" s="516" t="s">
        <v>600</v>
      </c>
      <c r="E835" s="516" t="s">
        <v>363</v>
      </c>
      <c r="F835" s="513" t="s">
        <v>4468</v>
      </c>
      <c r="G835" s="486" t="s">
        <v>4469</v>
      </c>
      <c r="H835" s="486" t="s">
        <v>4470</v>
      </c>
      <c r="I835" s="483" t="s">
        <v>4008</v>
      </c>
      <c r="J835" s="579">
        <v>1000</v>
      </c>
      <c r="K835" s="605"/>
      <c r="L835" s="483"/>
    </row>
    <row r="836" spans="1:12" x14ac:dyDescent="0.25">
      <c r="A836" s="481">
        <v>787</v>
      </c>
      <c r="B836" s="484" t="s">
        <v>3818</v>
      </c>
      <c r="C836" s="486" t="s">
        <v>4471</v>
      </c>
      <c r="D836" s="516" t="s">
        <v>600</v>
      </c>
      <c r="E836" s="516" t="s">
        <v>363</v>
      </c>
      <c r="F836" s="513" t="s">
        <v>4472</v>
      </c>
      <c r="G836" s="486" t="s">
        <v>4473</v>
      </c>
      <c r="H836" s="486" t="s">
        <v>4474</v>
      </c>
      <c r="I836" s="483" t="s">
        <v>4008</v>
      </c>
      <c r="J836" s="579">
        <v>604.20000000000005</v>
      </c>
      <c r="K836" s="605"/>
      <c r="L836" s="483"/>
    </row>
    <row r="837" spans="1:12" ht="25.5" x14ac:dyDescent="0.25">
      <c r="A837" s="481">
        <v>788</v>
      </c>
      <c r="B837" s="484" t="s">
        <v>3818</v>
      </c>
      <c r="C837" s="486" t="s">
        <v>4090</v>
      </c>
      <c r="D837" s="516" t="s">
        <v>600</v>
      </c>
      <c r="E837" s="516" t="s">
        <v>363</v>
      </c>
      <c r="F837" s="513" t="s">
        <v>4475</v>
      </c>
      <c r="G837" s="486" t="s">
        <v>4110</v>
      </c>
      <c r="H837" s="486" t="s">
        <v>4277</v>
      </c>
      <c r="I837" s="483" t="s">
        <v>4008</v>
      </c>
      <c r="J837" s="579">
        <v>1080</v>
      </c>
      <c r="K837" s="605"/>
      <c r="L837" s="483"/>
    </row>
    <row r="838" spans="1:12" ht="25.5" x14ac:dyDescent="0.25">
      <c r="A838" s="481">
        <v>789</v>
      </c>
      <c r="B838" s="484" t="s">
        <v>3818</v>
      </c>
      <c r="C838" s="486" t="s">
        <v>4476</v>
      </c>
      <c r="D838" s="516" t="s">
        <v>600</v>
      </c>
      <c r="E838" s="516" t="s">
        <v>363</v>
      </c>
      <c r="F838" s="513" t="s">
        <v>4477</v>
      </c>
      <c r="G838" s="486" t="s">
        <v>3876</v>
      </c>
      <c r="H838" s="486" t="s">
        <v>4478</v>
      </c>
      <c r="I838" s="483" t="s">
        <v>4008</v>
      </c>
      <c r="J838" s="579">
        <v>2445</v>
      </c>
      <c r="K838" s="605"/>
      <c r="L838" s="483"/>
    </row>
    <row r="839" spans="1:12" x14ac:dyDescent="0.25">
      <c r="A839" s="481">
        <v>790</v>
      </c>
      <c r="B839" s="484" t="s">
        <v>3818</v>
      </c>
      <c r="C839" s="486" t="s">
        <v>4058</v>
      </c>
      <c r="D839" s="516" t="s">
        <v>600</v>
      </c>
      <c r="E839" s="516" t="s">
        <v>363</v>
      </c>
      <c r="F839" s="513" t="s">
        <v>4479</v>
      </c>
      <c r="G839" s="486" t="s">
        <v>4059</v>
      </c>
      <c r="H839" s="486" t="s">
        <v>4344</v>
      </c>
      <c r="I839" s="483" t="s">
        <v>4008</v>
      </c>
      <c r="J839" s="579">
        <v>130</v>
      </c>
      <c r="K839" s="605"/>
      <c r="L839" s="483"/>
    </row>
    <row r="840" spans="1:12" ht="51" x14ac:dyDescent="0.25">
      <c r="A840" s="481">
        <v>791</v>
      </c>
      <c r="B840" s="484" t="s">
        <v>3818</v>
      </c>
      <c r="C840" s="486" t="s">
        <v>4480</v>
      </c>
      <c r="D840" s="516" t="s">
        <v>600</v>
      </c>
      <c r="E840" s="516" t="s">
        <v>363</v>
      </c>
      <c r="F840" s="513" t="s">
        <v>4481</v>
      </c>
      <c r="G840" s="486" t="s">
        <v>3853</v>
      </c>
      <c r="H840" s="486" t="s">
        <v>4482</v>
      </c>
      <c r="I840" s="483" t="s">
        <v>4008</v>
      </c>
      <c r="J840" s="579">
        <v>350</v>
      </c>
      <c r="K840" s="605"/>
      <c r="L840" s="483"/>
    </row>
    <row r="841" spans="1:12" ht="38.25" x14ac:dyDescent="0.25">
      <c r="A841" s="481">
        <v>792</v>
      </c>
      <c r="B841" s="484" t="s">
        <v>3818</v>
      </c>
      <c r="C841" s="486" t="s">
        <v>4483</v>
      </c>
      <c r="D841" s="516" t="s">
        <v>600</v>
      </c>
      <c r="E841" s="516" t="s">
        <v>363</v>
      </c>
      <c r="F841" s="513" t="s">
        <v>4484</v>
      </c>
      <c r="G841" s="486" t="s">
        <v>4485</v>
      </c>
      <c r="H841" s="486" t="s">
        <v>4486</v>
      </c>
      <c r="I841" s="483" t="s">
        <v>4008</v>
      </c>
      <c r="J841" s="579">
        <v>600</v>
      </c>
      <c r="K841" s="605"/>
      <c r="L841" s="483"/>
    </row>
    <row r="842" spans="1:12" ht="38.25" x14ac:dyDescent="0.25">
      <c r="A842" s="481">
        <v>793</v>
      </c>
      <c r="B842" s="484" t="s">
        <v>3818</v>
      </c>
      <c r="C842" s="486" t="s">
        <v>4100</v>
      </c>
      <c r="D842" s="516" t="s">
        <v>600</v>
      </c>
      <c r="E842" s="516" t="s">
        <v>363</v>
      </c>
      <c r="F842" s="513" t="s">
        <v>4487</v>
      </c>
      <c r="G842" s="486" t="s">
        <v>3967</v>
      </c>
      <c r="H842" s="486" t="s">
        <v>4488</v>
      </c>
      <c r="I842" s="483" t="s">
        <v>4008</v>
      </c>
      <c r="J842" s="579">
        <v>420.98</v>
      </c>
      <c r="K842" s="605"/>
      <c r="L842" s="483"/>
    </row>
    <row r="843" spans="1:12" ht="38.25" x14ac:dyDescent="0.25">
      <c r="A843" s="481">
        <v>794</v>
      </c>
      <c r="B843" s="484" t="s">
        <v>3818</v>
      </c>
      <c r="C843" s="486" t="s">
        <v>4489</v>
      </c>
      <c r="D843" s="516" t="s">
        <v>600</v>
      </c>
      <c r="E843" s="516" t="s">
        <v>363</v>
      </c>
      <c r="F843" s="513" t="s">
        <v>4490</v>
      </c>
      <c r="G843" s="486" t="s">
        <v>3967</v>
      </c>
      <c r="H843" s="486" t="s">
        <v>4488</v>
      </c>
      <c r="I843" s="483" t="s">
        <v>4008</v>
      </c>
      <c r="J843" s="579">
        <v>527</v>
      </c>
      <c r="K843" s="605"/>
      <c r="L843" s="483"/>
    </row>
    <row r="844" spans="1:12" ht="25.5" x14ac:dyDescent="0.25">
      <c r="A844" s="481">
        <v>795</v>
      </c>
      <c r="B844" s="484" t="s">
        <v>3818</v>
      </c>
      <c r="C844" s="486" t="s">
        <v>4090</v>
      </c>
      <c r="D844" s="516" t="s">
        <v>600</v>
      </c>
      <c r="E844" s="516" t="s">
        <v>363</v>
      </c>
      <c r="F844" s="513" t="s">
        <v>4491</v>
      </c>
      <c r="G844" s="486" t="s">
        <v>4070</v>
      </c>
      <c r="H844" s="486" t="s">
        <v>4365</v>
      </c>
      <c r="I844" s="483" t="s">
        <v>4008</v>
      </c>
      <c r="J844" s="579">
        <v>500</v>
      </c>
      <c r="K844" s="605"/>
      <c r="L844" s="483"/>
    </row>
    <row r="845" spans="1:12" ht="25.5" x14ac:dyDescent="0.25">
      <c r="A845" s="481">
        <v>796</v>
      </c>
      <c r="B845" s="484" t="s">
        <v>3818</v>
      </c>
      <c r="C845" s="486" t="s">
        <v>4165</v>
      </c>
      <c r="D845" s="516" t="s">
        <v>600</v>
      </c>
      <c r="E845" s="516" t="s">
        <v>363</v>
      </c>
      <c r="F845" s="513" t="s">
        <v>4492</v>
      </c>
      <c r="G845" s="486" t="s">
        <v>4070</v>
      </c>
      <c r="H845" s="486" t="s">
        <v>4365</v>
      </c>
      <c r="I845" s="483" t="s">
        <v>4008</v>
      </c>
      <c r="J845" s="579">
        <v>250</v>
      </c>
      <c r="K845" s="605"/>
      <c r="L845" s="483"/>
    </row>
    <row r="846" spans="1:12" ht="25.5" x14ac:dyDescent="0.25">
      <c r="A846" s="481">
        <v>797</v>
      </c>
      <c r="B846" s="484" t="s">
        <v>3818</v>
      </c>
      <c r="C846" s="486" t="s">
        <v>4090</v>
      </c>
      <c r="D846" s="516" t="s">
        <v>600</v>
      </c>
      <c r="E846" s="516" t="s">
        <v>363</v>
      </c>
      <c r="F846" s="513" t="s">
        <v>4493</v>
      </c>
      <c r="G846" s="486" t="s">
        <v>4070</v>
      </c>
      <c r="H846" s="486" t="s">
        <v>4365</v>
      </c>
      <c r="I846" s="483" t="s">
        <v>4008</v>
      </c>
      <c r="J846" s="579">
        <v>250</v>
      </c>
      <c r="K846" s="605"/>
      <c r="L846" s="483"/>
    </row>
    <row r="847" spans="1:12" ht="25.5" x14ac:dyDescent="0.25">
      <c r="A847" s="481">
        <v>798</v>
      </c>
      <c r="B847" s="484" t="s">
        <v>3818</v>
      </c>
      <c r="C847" s="486" t="s">
        <v>4069</v>
      </c>
      <c r="D847" s="516" t="s">
        <v>600</v>
      </c>
      <c r="E847" s="516" t="s">
        <v>363</v>
      </c>
      <c r="F847" s="513" t="s">
        <v>4494</v>
      </c>
      <c r="G847" s="486" t="s">
        <v>4070</v>
      </c>
      <c r="H847" s="486" t="s">
        <v>4365</v>
      </c>
      <c r="I847" s="483" t="s">
        <v>4008</v>
      </c>
      <c r="J847" s="579">
        <v>6320</v>
      </c>
      <c r="K847" s="605"/>
      <c r="L847" s="483"/>
    </row>
    <row r="848" spans="1:12" ht="25.5" x14ac:dyDescent="0.25">
      <c r="A848" s="481">
        <v>799</v>
      </c>
      <c r="B848" s="484" t="s">
        <v>3818</v>
      </c>
      <c r="C848" s="486" t="s">
        <v>4495</v>
      </c>
      <c r="D848" s="516" t="s">
        <v>600</v>
      </c>
      <c r="E848" s="516" t="s">
        <v>363</v>
      </c>
      <c r="F848" s="513" t="s">
        <v>4496</v>
      </c>
      <c r="G848" s="486" t="s">
        <v>4070</v>
      </c>
      <c r="H848" s="486" t="s">
        <v>4365</v>
      </c>
      <c r="I848" s="483" t="s">
        <v>4008</v>
      </c>
      <c r="J848" s="579">
        <v>710</v>
      </c>
      <c r="K848" s="605"/>
      <c r="L848" s="483"/>
    </row>
    <row r="849" spans="1:12" x14ac:dyDescent="0.25">
      <c r="A849" s="481">
        <v>800</v>
      </c>
      <c r="B849" s="484" t="s">
        <v>3818</v>
      </c>
      <c r="C849" s="486" t="s">
        <v>4090</v>
      </c>
      <c r="D849" s="516" t="s">
        <v>600</v>
      </c>
      <c r="E849" s="516" t="s">
        <v>363</v>
      </c>
      <c r="F849" s="513" t="s">
        <v>4497</v>
      </c>
      <c r="G849" s="486" t="s">
        <v>4091</v>
      </c>
      <c r="H849" s="486" t="s">
        <v>4365</v>
      </c>
      <c r="I849" s="483" t="s">
        <v>4008</v>
      </c>
      <c r="J849" s="579">
        <v>710</v>
      </c>
      <c r="K849" s="605"/>
      <c r="L849" s="483"/>
    </row>
    <row r="850" spans="1:12" x14ac:dyDescent="0.25">
      <c r="A850" s="481">
        <v>801</v>
      </c>
      <c r="B850" s="484" t="s">
        <v>3818</v>
      </c>
      <c r="C850" s="486" t="s">
        <v>4090</v>
      </c>
      <c r="D850" s="516" t="s">
        <v>600</v>
      </c>
      <c r="E850" s="516" t="s">
        <v>363</v>
      </c>
      <c r="F850" s="513" t="s">
        <v>4498</v>
      </c>
      <c r="G850" s="486" t="s">
        <v>4091</v>
      </c>
      <c r="H850" s="486" t="s">
        <v>4365</v>
      </c>
      <c r="I850" s="483" t="s">
        <v>4008</v>
      </c>
      <c r="J850" s="579">
        <v>270</v>
      </c>
      <c r="K850" s="605"/>
      <c r="L850" s="483"/>
    </row>
    <row r="851" spans="1:12" x14ac:dyDescent="0.25">
      <c r="A851" s="481">
        <v>802</v>
      </c>
      <c r="B851" s="484" t="s">
        <v>3818</v>
      </c>
      <c r="C851" s="486" t="s">
        <v>4090</v>
      </c>
      <c r="D851" s="516" t="s">
        <v>600</v>
      </c>
      <c r="E851" s="516" t="s">
        <v>363</v>
      </c>
      <c r="F851" s="513" t="s">
        <v>4499</v>
      </c>
      <c r="G851" s="486" t="s">
        <v>4091</v>
      </c>
      <c r="H851" s="486" t="s">
        <v>4365</v>
      </c>
      <c r="I851" s="483" t="s">
        <v>4008</v>
      </c>
      <c r="J851" s="579">
        <v>30</v>
      </c>
      <c r="K851" s="605"/>
      <c r="L851" s="483"/>
    </row>
    <row r="852" spans="1:12" x14ac:dyDescent="0.25">
      <c r="A852" s="481">
        <v>803</v>
      </c>
      <c r="B852" s="484" t="s">
        <v>3818</v>
      </c>
      <c r="C852" s="486" t="s">
        <v>4090</v>
      </c>
      <c r="D852" s="516" t="s">
        <v>600</v>
      </c>
      <c r="E852" s="516" t="s">
        <v>363</v>
      </c>
      <c r="F852" s="513" t="s">
        <v>4500</v>
      </c>
      <c r="G852" s="486" t="s">
        <v>4091</v>
      </c>
      <c r="H852" s="486" t="s">
        <v>4365</v>
      </c>
      <c r="I852" s="483" t="s">
        <v>4008</v>
      </c>
      <c r="J852" s="579">
        <v>650</v>
      </c>
      <c r="K852" s="605"/>
      <c r="L852" s="483"/>
    </row>
    <row r="853" spans="1:12" x14ac:dyDescent="0.25">
      <c r="A853" s="481">
        <v>804</v>
      </c>
      <c r="B853" s="484" t="s">
        <v>3818</v>
      </c>
      <c r="C853" s="486" t="s">
        <v>4090</v>
      </c>
      <c r="D853" s="516" t="s">
        <v>600</v>
      </c>
      <c r="E853" s="516" t="s">
        <v>363</v>
      </c>
      <c r="F853" s="513" t="s">
        <v>4501</v>
      </c>
      <c r="G853" s="486" t="s">
        <v>4063</v>
      </c>
      <c r="H853" s="486" t="s">
        <v>4365</v>
      </c>
      <c r="I853" s="483" t="s">
        <v>4008</v>
      </c>
      <c r="J853" s="579">
        <v>436</v>
      </c>
      <c r="K853" s="605"/>
      <c r="L853" s="483"/>
    </row>
    <row r="854" spans="1:12" ht="25.5" x14ac:dyDescent="0.25">
      <c r="A854" s="481">
        <v>805</v>
      </c>
      <c r="B854" s="484" t="s">
        <v>3818</v>
      </c>
      <c r="C854" s="486" t="s">
        <v>4311</v>
      </c>
      <c r="D854" s="516" t="s">
        <v>600</v>
      </c>
      <c r="E854" s="516" t="s">
        <v>363</v>
      </c>
      <c r="F854" s="513" t="s">
        <v>4502</v>
      </c>
      <c r="G854" s="486" t="s">
        <v>3961</v>
      </c>
      <c r="H854" s="486" t="s">
        <v>4464</v>
      </c>
      <c r="I854" s="483" t="s">
        <v>4008</v>
      </c>
      <c r="J854" s="579">
        <v>270</v>
      </c>
      <c r="K854" s="605"/>
      <c r="L854" s="483"/>
    </row>
    <row r="855" spans="1:12" ht="25.5" x14ac:dyDescent="0.25">
      <c r="A855" s="481">
        <v>806</v>
      </c>
      <c r="B855" s="484" t="s">
        <v>3818</v>
      </c>
      <c r="C855" s="486" t="s">
        <v>4503</v>
      </c>
      <c r="D855" s="516" t="s">
        <v>600</v>
      </c>
      <c r="E855" s="516" t="s">
        <v>363</v>
      </c>
      <c r="F855" s="513" t="s">
        <v>4504</v>
      </c>
      <c r="G855" s="486" t="s">
        <v>4505</v>
      </c>
      <c r="H855" s="486" t="s">
        <v>4365</v>
      </c>
      <c r="I855" s="483" t="s">
        <v>4008</v>
      </c>
      <c r="J855" s="579">
        <v>1633.8</v>
      </c>
      <c r="K855" s="605"/>
      <c r="L855" s="483"/>
    </row>
    <row r="856" spans="1:12" ht="25.5" x14ac:dyDescent="0.25">
      <c r="A856" s="481">
        <v>807</v>
      </c>
      <c r="B856" s="484" t="s">
        <v>3818</v>
      </c>
      <c r="C856" s="486" t="s">
        <v>4104</v>
      </c>
      <c r="D856" s="516" t="s">
        <v>600</v>
      </c>
      <c r="E856" s="516" t="s">
        <v>363</v>
      </c>
      <c r="F856" s="513" t="s">
        <v>4506</v>
      </c>
      <c r="G856" s="486" t="s">
        <v>4106</v>
      </c>
      <c r="H856" s="486" t="s">
        <v>4424</v>
      </c>
      <c r="I856" s="483" t="s">
        <v>4008</v>
      </c>
      <c r="J856" s="579">
        <v>4000</v>
      </c>
      <c r="K856" s="605"/>
      <c r="L856" s="483"/>
    </row>
    <row r="857" spans="1:12" ht="25.5" x14ac:dyDescent="0.25">
      <c r="A857" s="481">
        <v>808</v>
      </c>
      <c r="B857" s="484" t="s">
        <v>3818</v>
      </c>
      <c r="C857" s="486" t="s">
        <v>4507</v>
      </c>
      <c r="D857" s="516" t="s">
        <v>600</v>
      </c>
      <c r="E857" s="516" t="s">
        <v>363</v>
      </c>
      <c r="F857" s="513" t="s">
        <v>4508</v>
      </c>
      <c r="G857" s="486" t="s">
        <v>4509</v>
      </c>
      <c r="H857" s="486" t="s">
        <v>4349</v>
      </c>
      <c r="I857" s="483" t="s">
        <v>4008</v>
      </c>
      <c r="J857" s="579">
        <v>750</v>
      </c>
      <c r="K857" s="605"/>
      <c r="L857" s="483"/>
    </row>
    <row r="858" spans="1:12" ht="25.5" x14ac:dyDescent="0.25">
      <c r="A858" s="481">
        <v>809</v>
      </c>
      <c r="B858" s="484" t="s">
        <v>3818</v>
      </c>
      <c r="C858" s="486" t="s">
        <v>4125</v>
      </c>
      <c r="D858" s="516" t="s">
        <v>600</v>
      </c>
      <c r="E858" s="516" t="s">
        <v>363</v>
      </c>
      <c r="F858" s="513" t="s">
        <v>4510</v>
      </c>
      <c r="G858" s="486" t="s">
        <v>4001</v>
      </c>
      <c r="H858" s="486" t="s">
        <v>4511</v>
      </c>
      <c r="I858" s="483" t="s">
        <v>4008</v>
      </c>
      <c r="J858" s="579">
        <v>600</v>
      </c>
      <c r="K858" s="605"/>
      <c r="L858" s="483"/>
    </row>
    <row r="859" spans="1:12" ht="25.5" x14ac:dyDescent="0.25">
      <c r="A859" s="481">
        <v>810</v>
      </c>
      <c r="B859" s="484" t="s">
        <v>3818</v>
      </c>
      <c r="C859" s="486" t="s">
        <v>4090</v>
      </c>
      <c r="D859" s="516" t="s">
        <v>600</v>
      </c>
      <c r="E859" s="516" t="s">
        <v>363</v>
      </c>
      <c r="F859" s="513" t="s">
        <v>4512</v>
      </c>
      <c r="G859" s="486" t="s">
        <v>4110</v>
      </c>
      <c r="H859" s="486" t="s">
        <v>4513</v>
      </c>
      <c r="I859" s="483" t="s">
        <v>4008</v>
      </c>
      <c r="J859" s="579">
        <v>460</v>
      </c>
      <c r="K859" s="605"/>
      <c r="L859" s="483"/>
    </row>
    <row r="860" spans="1:12" x14ac:dyDescent="0.25">
      <c r="A860" s="481">
        <v>811</v>
      </c>
      <c r="B860" s="484" t="s">
        <v>3818</v>
      </c>
      <c r="C860" s="486" t="s">
        <v>4058</v>
      </c>
      <c r="D860" s="516" t="s">
        <v>600</v>
      </c>
      <c r="E860" s="516" t="s">
        <v>363</v>
      </c>
      <c r="F860" s="513" t="s">
        <v>4514</v>
      </c>
      <c r="G860" s="486" t="s">
        <v>4059</v>
      </c>
      <c r="H860" s="486" t="s">
        <v>4344</v>
      </c>
      <c r="I860" s="483" t="s">
        <v>4008</v>
      </c>
      <c r="J860" s="579">
        <v>260</v>
      </c>
      <c r="K860" s="605"/>
      <c r="L860" s="483"/>
    </row>
    <row r="861" spans="1:12" ht="25.5" x14ac:dyDescent="0.25">
      <c r="A861" s="481">
        <v>812</v>
      </c>
      <c r="B861" s="484" t="s">
        <v>3818</v>
      </c>
      <c r="C861" s="486" t="s">
        <v>4145</v>
      </c>
      <c r="D861" s="516" t="s">
        <v>600</v>
      </c>
      <c r="E861" s="516" t="s">
        <v>363</v>
      </c>
      <c r="F861" s="513" t="s">
        <v>4515</v>
      </c>
      <c r="G861" s="486" t="s">
        <v>4242</v>
      </c>
      <c r="H861" s="486" t="s">
        <v>4516</v>
      </c>
      <c r="I861" s="483" t="s">
        <v>4008</v>
      </c>
      <c r="J861" s="579">
        <v>300</v>
      </c>
      <c r="K861" s="605"/>
      <c r="L861" s="483"/>
    </row>
    <row r="862" spans="1:12" ht="25.5" x14ac:dyDescent="0.25">
      <c r="A862" s="481">
        <v>813</v>
      </c>
      <c r="B862" s="484" t="s">
        <v>3818</v>
      </c>
      <c r="C862" s="486" t="s">
        <v>4517</v>
      </c>
      <c r="D862" s="516" t="s">
        <v>600</v>
      </c>
      <c r="E862" s="516" t="s">
        <v>363</v>
      </c>
      <c r="F862" s="513" t="s">
        <v>4518</v>
      </c>
      <c r="G862" s="486" t="s">
        <v>4519</v>
      </c>
      <c r="H862" s="486" t="s">
        <v>4520</v>
      </c>
      <c r="I862" s="483" t="s">
        <v>4008</v>
      </c>
      <c r="J862" s="579">
        <v>500</v>
      </c>
      <c r="K862" s="605"/>
      <c r="L862" s="483"/>
    </row>
    <row r="863" spans="1:12" ht="38.25" x14ac:dyDescent="0.25">
      <c r="A863" s="481">
        <v>814</v>
      </c>
      <c r="B863" s="484" t="s">
        <v>3818</v>
      </c>
      <c r="C863" s="486" t="s">
        <v>4100</v>
      </c>
      <c r="D863" s="516" t="s">
        <v>600</v>
      </c>
      <c r="E863" s="516" t="s">
        <v>363</v>
      </c>
      <c r="F863" s="513" t="s">
        <v>4521</v>
      </c>
      <c r="G863" s="486" t="s">
        <v>3967</v>
      </c>
      <c r="H863" s="486" t="s">
        <v>4522</v>
      </c>
      <c r="I863" s="483" t="s">
        <v>4008</v>
      </c>
      <c r="J863" s="579">
        <v>2043</v>
      </c>
      <c r="K863" s="605"/>
      <c r="L863" s="483"/>
    </row>
    <row r="864" spans="1:12" ht="25.5" x14ac:dyDescent="0.25">
      <c r="A864" s="481">
        <v>815</v>
      </c>
      <c r="B864" s="484" t="s">
        <v>3818</v>
      </c>
      <c r="C864" s="486" t="s">
        <v>4069</v>
      </c>
      <c r="D864" s="516" t="s">
        <v>600</v>
      </c>
      <c r="E864" s="516" t="s">
        <v>363</v>
      </c>
      <c r="F864" s="513" t="s">
        <v>4523</v>
      </c>
      <c r="G864" s="486" t="s">
        <v>4070</v>
      </c>
      <c r="H864" s="486" t="s">
        <v>4524</v>
      </c>
      <c r="I864" s="483" t="s">
        <v>4008</v>
      </c>
      <c r="J864" s="579">
        <v>950</v>
      </c>
      <c r="K864" s="605"/>
      <c r="L864" s="483"/>
    </row>
    <row r="865" spans="1:12" ht="25.5" x14ac:dyDescent="0.25">
      <c r="A865" s="481">
        <v>816</v>
      </c>
      <c r="B865" s="484" t="s">
        <v>3818</v>
      </c>
      <c r="C865" s="486" t="s">
        <v>4069</v>
      </c>
      <c r="D865" s="516" t="s">
        <v>600</v>
      </c>
      <c r="E865" s="516" t="s">
        <v>363</v>
      </c>
      <c r="F865" s="513" t="s">
        <v>4525</v>
      </c>
      <c r="G865" s="486" t="s">
        <v>4070</v>
      </c>
      <c r="H865" s="486" t="s">
        <v>4524</v>
      </c>
      <c r="I865" s="483" t="s">
        <v>4008</v>
      </c>
      <c r="J865" s="579">
        <v>2850</v>
      </c>
      <c r="K865" s="605"/>
      <c r="L865" s="483"/>
    </row>
    <row r="866" spans="1:12" x14ac:dyDescent="0.25">
      <c r="A866" s="481">
        <v>817</v>
      </c>
      <c r="B866" s="484" t="s">
        <v>3818</v>
      </c>
      <c r="C866" s="486" t="s">
        <v>4090</v>
      </c>
      <c r="D866" s="516" t="s">
        <v>600</v>
      </c>
      <c r="E866" s="516" t="s">
        <v>363</v>
      </c>
      <c r="F866" s="513" t="s">
        <v>4526</v>
      </c>
      <c r="G866" s="486" t="s">
        <v>4091</v>
      </c>
      <c r="H866" s="486" t="s">
        <v>4365</v>
      </c>
      <c r="I866" s="483" t="s">
        <v>4008</v>
      </c>
      <c r="J866" s="579">
        <v>360</v>
      </c>
      <c r="K866" s="605"/>
      <c r="L866" s="483"/>
    </row>
    <row r="867" spans="1:12" x14ac:dyDescent="0.25">
      <c r="A867" s="481">
        <v>818</v>
      </c>
      <c r="B867" s="484" t="s">
        <v>3818</v>
      </c>
      <c r="C867" s="486" t="s">
        <v>4090</v>
      </c>
      <c r="D867" s="516" t="s">
        <v>600</v>
      </c>
      <c r="E867" s="516" t="s">
        <v>363</v>
      </c>
      <c r="F867" s="513" t="s">
        <v>4527</v>
      </c>
      <c r="G867" s="486" t="s">
        <v>4091</v>
      </c>
      <c r="H867" s="486" t="s">
        <v>4365</v>
      </c>
      <c r="I867" s="483" t="s">
        <v>4008</v>
      </c>
      <c r="J867" s="579">
        <v>380</v>
      </c>
      <c r="K867" s="605"/>
      <c r="L867" s="483"/>
    </row>
    <row r="868" spans="1:12" x14ac:dyDescent="0.25">
      <c r="A868" s="481">
        <v>819</v>
      </c>
      <c r="B868" s="484" t="s">
        <v>3818</v>
      </c>
      <c r="C868" s="486" t="s">
        <v>4090</v>
      </c>
      <c r="D868" s="516" t="s">
        <v>600</v>
      </c>
      <c r="E868" s="516" t="s">
        <v>363</v>
      </c>
      <c r="F868" s="513" t="s">
        <v>4528</v>
      </c>
      <c r="G868" s="486" t="s">
        <v>4091</v>
      </c>
      <c r="H868" s="486" t="s">
        <v>4365</v>
      </c>
      <c r="I868" s="483" t="s">
        <v>4008</v>
      </c>
      <c r="J868" s="579">
        <v>424</v>
      </c>
      <c r="K868" s="605"/>
      <c r="L868" s="483"/>
    </row>
    <row r="869" spans="1:12" x14ac:dyDescent="0.25">
      <c r="A869" s="481">
        <v>820</v>
      </c>
      <c r="B869" s="484" t="s">
        <v>3818</v>
      </c>
      <c r="C869" s="486" t="s">
        <v>4090</v>
      </c>
      <c r="D869" s="516" t="s">
        <v>600</v>
      </c>
      <c r="E869" s="516" t="s">
        <v>363</v>
      </c>
      <c r="F869" s="513" t="s">
        <v>4529</v>
      </c>
      <c r="G869" s="486" t="s">
        <v>4063</v>
      </c>
      <c r="H869" s="486" t="s">
        <v>4365</v>
      </c>
      <c r="I869" s="483" t="s">
        <v>4008</v>
      </c>
      <c r="J869" s="579">
        <v>415</v>
      </c>
      <c r="K869" s="605"/>
      <c r="L869" s="483"/>
    </row>
    <row r="870" spans="1:12" x14ac:dyDescent="0.25">
      <c r="A870" s="481">
        <v>821</v>
      </c>
      <c r="B870" s="484" t="s">
        <v>3818</v>
      </c>
      <c r="C870" s="486" t="s">
        <v>4090</v>
      </c>
      <c r="D870" s="516" t="s">
        <v>600</v>
      </c>
      <c r="E870" s="516" t="s">
        <v>363</v>
      </c>
      <c r="F870" s="513" t="s">
        <v>4530</v>
      </c>
      <c r="G870" s="486" t="s">
        <v>4063</v>
      </c>
      <c r="H870" s="486" t="s">
        <v>4365</v>
      </c>
      <c r="I870" s="483" t="s">
        <v>4008</v>
      </c>
      <c r="J870" s="579">
        <v>895.2</v>
      </c>
      <c r="K870" s="605"/>
      <c r="L870" s="483"/>
    </row>
    <row r="871" spans="1:12" x14ac:dyDescent="0.25">
      <c r="A871" s="481">
        <v>822</v>
      </c>
      <c r="B871" s="484" t="s">
        <v>3818</v>
      </c>
      <c r="C871" s="486" t="s">
        <v>4090</v>
      </c>
      <c r="D871" s="516" t="s">
        <v>600</v>
      </c>
      <c r="E871" s="516" t="s">
        <v>363</v>
      </c>
      <c r="F871" s="513" t="s">
        <v>4531</v>
      </c>
      <c r="G871" s="486" t="s">
        <v>4063</v>
      </c>
      <c r="H871" s="486" t="s">
        <v>4365</v>
      </c>
      <c r="I871" s="483" t="s">
        <v>4008</v>
      </c>
      <c r="J871" s="579">
        <v>380</v>
      </c>
      <c r="K871" s="605"/>
      <c r="L871" s="483"/>
    </row>
    <row r="872" spans="1:12" x14ac:dyDescent="0.25">
      <c r="A872" s="481">
        <v>823</v>
      </c>
      <c r="B872" s="484" t="s">
        <v>3818</v>
      </c>
      <c r="C872" s="486" t="s">
        <v>4087</v>
      </c>
      <c r="D872" s="516" t="s">
        <v>600</v>
      </c>
      <c r="E872" s="516" t="s">
        <v>363</v>
      </c>
      <c r="F872" s="513" t="s">
        <v>4532</v>
      </c>
      <c r="G872" s="486" t="s">
        <v>3961</v>
      </c>
      <c r="H872" s="486" t="s">
        <v>4464</v>
      </c>
      <c r="I872" s="483" t="s">
        <v>4008</v>
      </c>
      <c r="J872" s="579">
        <v>500</v>
      </c>
      <c r="K872" s="605"/>
      <c r="L872" s="483"/>
    </row>
    <row r="873" spans="1:12" ht="38.25" x14ac:dyDescent="0.25">
      <c r="A873" s="481">
        <v>824</v>
      </c>
      <c r="B873" s="484" t="s">
        <v>3818</v>
      </c>
      <c r="C873" s="486" t="s">
        <v>4065</v>
      </c>
      <c r="D873" s="516" t="s">
        <v>600</v>
      </c>
      <c r="E873" s="516" t="s">
        <v>363</v>
      </c>
      <c r="F873" s="513" t="s">
        <v>4533</v>
      </c>
      <c r="G873" s="486" t="s">
        <v>3895</v>
      </c>
      <c r="H873" s="486" t="s">
        <v>4534</v>
      </c>
      <c r="I873" s="483" t="s">
        <v>4008</v>
      </c>
      <c r="J873" s="579">
        <v>4750</v>
      </c>
      <c r="K873" s="605"/>
      <c r="L873" s="483"/>
    </row>
    <row r="874" spans="1:12" ht="38.25" x14ac:dyDescent="0.25">
      <c r="A874" s="481">
        <v>825</v>
      </c>
      <c r="B874" s="484" t="s">
        <v>3818</v>
      </c>
      <c r="C874" s="486" t="s">
        <v>4065</v>
      </c>
      <c r="D874" s="516" t="s">
        <v>600</v>
      </c>
      <c r="E874" s="516" t="s">
        <v>363</v>
      </c>
      <c r="F874" s="513" t="s">
        <v>4535</v>
      </c>
      <c r="G874" s="486" t="s">
        <v>3895</v>
      </c>
      <c r="H874" s="486" t="s">
        <v>4534</v>
      </c>
      <c r="I874" s="483" t="s">
        <v>4008</v>
      </c>
      <c r="J874" s="579">
        <v>4750</v>
      </c>
      <c r="K874" s="605"/>
      <c r="L874" s="483"/>
    </row>
    <row r="875" spans="1:12" ht="25.5" x14ac:dyDescent="0.25">
      <c r="A875" s="481">
        <v>826</v>
      </c>
      <c r="B875" s="484" t="s">
        <v>3818</v>
      </c>
      <c r="C875" s="486" t="s">
        <v>4137</v>
      </c>
      <c r="D875" s="516" t="s">
        <v>600</v>
      </c>
      <c r="E875" s="516" t="s">
        <v>363</v>
      </c>
      <c r="F875" s="513" t="s">
        <v>4536</v>
      </c>
      <c r="G875" s="486" t="s">
        <v>4139</v>
      </c>
      <c r="H875" s="486" t="s">
        <v>4537</v>
      </c>
      <c r="I875" s="483" t="s">
        <v>4008</v>
      </c>
      <c r="J875" s="579">
        <v>4350</v>
      </c>
      <c r="K875" s="605"/>
      <c r="L875" s="483"/>
    </row>
    <row r="876" spans="1:12" ht="25.5" x14ac:dyDescent="0.25">
      <c r="A876" s="481">
        <v>827</v>
      </c>
      <c r="B876" s="484" t="s">
        <v>3818</v>
      </c>
      <c r="C876" s="486" t="s">
        <v>4137</v>
      </c>
      <c r="D876" s="516" t="s">
        <v>600</v>
      </c>
      <c r="E876" s="516" t="s">
        <v>363</v>
      </c>
      <c r="F876" s="513" t="s">
        <v>4538</v>
      </c>
      <c r="G876" s="486" t="s">
        <v>4139</v>
      </c>
      <c r="H876" s="486" t="s">
        <v>4537</v>
      </c>
      <c r="I876" s="483" t="s">
        <v>4008</v>
      </c>
      <c r="J876" s="579">
        <v>2850</v>
      </c>
      <c r="K876" s="605"/>
      <c r="L876" s="483"/>
    </row>
    <row r="877" spans="1:12" ht="51" x14ac:dyDescent="0.25">
      <c r="A877" s="481">
        <v>828</v>
      </c>
      <c r="B877" s="484" t="s">
        <v>3818</v>
      </c>
      <c r="C877" s="486" t="s">
        <v>4224</v>
      </c>
      <c r="D877" s="516" t="s">
        <v>600</v>
      </c>
      <c r="E877" s="516" t="s">
        <v>363</v>
      </c>
      <c r="F877" s="513" t="s">
        <v>4539</v>
      </c>
      <c r="G877" s="486" t="s">
        <v>4519</v>
      </c>
      <c r="H877" s="486" t="s">
        <v>4520</v>
      </c>
      <c r="I877" s="483" t="s">
        <v>4008</v>
      </c>
      <c r="J877" s="579">
        <v>600</v>
      </c>
      <c r="K877" s="605"/>
      <c r="L877" s="483"/>
    </row>
    <row r="878" spans="1:12" ht="38.25" x14ac:dyDescent="0.25">
      <c r="A878" s="481">
        <v>829</v>
      </c>
      <c r="B878" s="484" t="s">
        <v>3818</v>
      </c>
      <c r="C878" s="486" t="s">
        <v>4065</v>
      </c>
      <c r="D878" s="516" t="s">
        <v>600</v>
      </c>
      <c r="E878" s="516" t="s">
        <v>363</v>
      </c>
      <c r="F878" s="513" t="s">
        <v>4540</v>
      </c>
      <c r="G878" s="486" t="s">
        <v>4001</v>
      </c>
      <c r="H878" s="486" t="s">
        <v>4511</v>
      </c>
      <c r="I878" s="483" t="s">
        <v>4008</v>
      </c>
      <c r="J878" s="579">
        <v>2250</v>
      </c>
      <c r="K878" s="605"/>
      <c r="L878" s="483"/>
    </row>
    <row r="879" spans="1:12" ht="26.25" hidden="1" x14ac:dyDescent="0.25">
      <c r="A879" s="443">
        <v>830</v>
      </c>
      <c r="B879" s="527" t="s">
        <v>4733</v>
      </c>
      <c r="C879" s="527" t="s">
        <v>361</v>
      </c>
      <c r="D879" s="528" t="s">
        <v>362</v>
      </c>
      <c r="E879" s="528" t="s">
        <v>363</v>
      </c>
      <c r="F879" s="534" t="s">
        <v>4734</v>
      </c>
      <c r="G879" s="530" t="s">
        <v>4735</v>
      </c>
      <c r="H879" s="530" t="s">
        <v>4736</v>
      </c>
      <c r="I879" s="528" t="s">
        <v>1433</v>
      </c>
      <c r="J879" s="617">
        <v>13157</v>
      </c>
      <c r="K879" s="618"/>
      <c r="L879" s="529"/>
    </row>
    <row r="880" spans="1:12" ht="26.25" hidden="1" x14ac:dyDescent="0.25">
      <c r="A880" s="443">
        <v>831</v>
      </c>
      <c r="B880" s="527" t="s">
        <v>4733</v>
      </c>
      <c r="C880" s="527" t="s">
        <v>477</v>
      </c>
      <c r="D880" s="528" t="s">
        <v>362</v>
      </c>
      <c r="E880" s="528" t="s">
        <v>363</v>
      </c>
      <c r="F880" s="534" t="s">
        <v>4737</v>
      </c>
      <c r="G880" s="530" t="s">
        <v>4738</v>
      </c>
      <c r="H880" s="530" t="s">
        <v>4739</v>
      </c>
      <c r="I880" s="528" t="s">
        <v>1539</v>
      </c>
      <c r="J880" s="617">
        <v>9686</v>
      </c>
      <c r="K880" s="618"/>
      <c r="L880" s="529"/>
    </row>
    <row r="881" spans="1:12" ht="63.75" hidden="1" x14ac:dyDescent="0.25">
      <c r="A881" s="443">
        <v>832</v>
      </c>
      <c r="B881" s="527" t="s">
        <v>4733</v>
      </c>
      <c r="C881" s="527" t="s">
        <v>477</v>
      </c>
      <c r="D881" s="528" t="s">
        <v>362</v>
      </c>
      <c r="E881" s="528" t="s">
        <v>363</v>
      </c>
      <c r="F881" s="534" t="s">
        <v>4740</v>
      </c>
      <c r="G881" s="530" t="s">
        <v>4741</v>
      </c>
      <c r="H881" s="531" t="s">
        <v>4742</v>
      </c>
      <c r="I881" s="528" t="s">
        <v>425</v>
      </c>
      <c r="J881" s="617">
        <v>4534</v>
      </c>
      <c r="K881" s="618"/>
      <c r="L881" s="529"/>
    </row>
    <row r="882" spans="1:12" ht="51.75" hidden="1" x14ac:dyDescent="0.25">
      <c r="A882" s="443">
        <v>833</v>
      </c>
      <c r="B882" s="527" t="s">
        <v>4733</v>
      </c>
      <c r="C882" s="527" t="s">
        <v>498</v>
      </c>
      <c r="D882" s="528" t="s">
        <v>362</v>
      </c>
      <c r="E882" s="528" t="s">
        <v>363</v>
      </c>
      <c r="F882" s="534" t="s">
        <v>4743</v>
      </c>
      <c r="G882" s="530" t="s">
        <v>4744</v>
      </c>
      <c r="H882" s="530" t="s">
        <v>4745</v>
      </c>
      <c r="I882" s="528" t="s">
        <v>1417</v>
      </c>
      <c r="J882" s="617">
        <v>20409</v>
      </c>
      <c r="K882" s="618"/>
      <c r="L882" s="529"/>
    </row>
    <row r="883" spans="1:12" hidden="1" x14ac:dyDescent="0.25">
      <c r="A883" s="443">
        <v>834</v>
      </c>
      <c r="B883" s="527" t="s">
        <v>4733</v>
      </c>
      <c r="C883" s="527" t="s">
        <v>498</v>
      </c>
      <c r="D883" s="528" t="s">
        <v>362</v>
      </c>
      <c r="E883" s="528" t="s">
        <v>363</v>
      </c>
      <c r="F883" s="534" t="s">
        <v>4746</v>
      </c>
      <c r="G883" s="530" t="s">
        <v>4747</v>
      </c>
      <c r="H883" s="530" t="s">
        <v>4748</v>
      </c>
      <c r="I883" s="528" t="s">
        <v>1539</v>
      </c>
      <c r="J883" s="617">
        <v>1700</v>
      </c>
      <c r="K883" s="618"/>
      <c r="L883" s="529"/>
    </row>
    <row r="884" spans="1:12" ht="39" hidden="1" x14ac:dyDescent="0.25">
      <c r="A884" s="443">
        <v>835</v>
      </c>
      <c r="B884" s="527" t="s">
        <v>4733</v>
      </c>
      <c r="C884" s="527" t="s">
        <v>498</v>
      </c>
      <c r="D884" s="528" t="s">
        <v>362</v>
      </c>
      <c r="E884" s="528" t="s">
        <v>363</v>
      </c>
      <c r="F884" s="534" t="s">
        <v>1470</v>
      </c>
      <c r="G884" s="530" t="s">
        <v>4741</v>
      </c>
      <c r="H884" s="530" t="s">
        <v>1471</v>
      </c>
      <c r="I884" s="528" t="s">
        <v>1734</v>
      </c>
      <c r="J884" s="617">
        <v>41656</v>
      </c>
      <c r="K884" s="618"/>
      <c r="L884" s="529"/>
    </row>
    <row r="885" spans="1:12" ht="26.25" hidden="1" x14ac:dyDescent="0.25">
      <c r="A885" s="443">
        <v>836</v>
      </c>
      <c r="B885" s="527" t="s">
        <v>4733</v>
      </c>
      <c r="C885" s="527" t="s">
        <v>498</v>
      </c>
      <c r="D885" s="528" t="s">
        <v>362</v>
      </c>
      <c r="E885" s="528" t="s">
        <v>363</v>
      </c>
      <c r="F885" s="531" t="s">
        <v>4749</v>
      </c>
      <c r="G885" s="530" t="s">
        <v>4750</v>
      </c>
      <c r="H885" s="530" t="s">
        <v>4751</v>
      </c>
      <c r="I885" s="528" t="s">
        <v>421</v>
      </c>
      <c r="J885" s="617">
        <v>7600</v>
      </c>
      <c r="K885" s="618"/>
      <c r="L885" s="529"/>
    </row>
    <row r="886" spans="1:12" ht="25.5" hidden="1" x14ac:dyDescent="0.25">
      <c r="A886" s="443">
        <v>837</v>
      </c>
      <c r="B886" s="527" t="s">
        <v>4733</v>
      </c>
      <c r="C886" s="527" t="s">
        <v>498</v>
      </c>
      <c r="D886" s="528" t="s">
        <v>362</v>
      </c>
      <c r="E886" s="528" t="s">
        <v>363</v>
      </c>
      <c r="F886" s="532" t="s">
        <v>1452</v>
      </c>
      <c r="G886" s="530" t="s">
        <v>4752</v>
      </c>
      <c r="H886" s="532" t="s">
        <v>4753</v>
      </c>
      <c r="I886" s="528" t="s">
        <v>425</v>
      </c>
      <c r="J886" s="617">
        <v>9507</v>
      </c>
      <c r="K886" s="618"/>
      <c r="L886" s="529"/>
    </row>
    <row r="887" spans="1:12" ht="26.25" hidden="1" x14ac:dyDescent="0.25">
      <c r="A887" s="443">
        <v>838</v>
      </c>
      <c r="B887" s="527" t="s">
        <v>4733</v>
      </c>
      <c r="C887" s="527" t="s">
        <v>4754</v>
      </c>
      <c r="D887" s="528" t="s">
        <v>362</v>
      </c>
      <c r="E887" s="528" t="s">
        <v>583</v>
      </c>
      <c r="F887" s="531" t="s">
        <v>4755</v>
      </c>
      <c r="G887" s="530" t="s">
        <v>4744</v>
      </c>
      <c r="H887" s="532" t="s">
        <v>4756</v>
      </c>
      <c r="I887" s="444" t="s">
        <v>1417</v>
      </c>
      <c r="J887" s="617">
        <v>30140</v>
      </c>
      <c r="K887" s="618"/>
      <c r="L887" s="529"/>
    </row>
    <row r="888" spans="1:12" ht="25.5" hidden="1" x14ac:dyDescent="0.25">
      <c r="A888" s="443">
        <v>839</v>
      </c>
      <c r="B888" s="527" t="s">
        <v>4733</v>
      </c>
      <c r="C888" s="527" t="s">
        <v>4754</v>
      </c>
      <c r="D888" s="528" t="s">
        <v>362</v>
      </c>
      <c r="E888" s="528" t="s">
        <v>583</v>
      </c>
      <c r="F888" s="531" t="s">
        <v>4755</v>
      </c>
      <c r="G888" s="530" t="s">
        <v>4747</v>
      </c>
      <c r="H888" s="532" t="s">
        <v>4757</v>
      </c>
      <c r="I888" s="444" t="s">
        <v>421</v>
      </c>
      <c r="J888" s="617">
        <v>32880</v>
      </c>
      <c r="K888" s="618"/>
      <c r="L888" s="529"/>
    </row>
    <row r="889" spans="1:12" ht="38.25" hidden="1" x14ac:dyDescent="0.25">
      <c r="A889" s="443">
        <v>840</v>
      </c>
      <c r="B889" s="527" t="s">
        <v>4733</v>
      </c>
      <c r="C889" s="527" t="s">
        <v>3992</v>
      </c>
      <c r="D889" s="528" t="s">
        <v>362</v>
      </c>
      <c r="E889" s="528" t="s">
        <v>583</v>
      </c>
      <c r="F889" s="531" t="s">
        <v>4758</v>
      </c>
      <c r="G889" s="527" t="s">
        <v>4735</v>
      </c>
      <c r="H889" s="527" t="s">
        <v>4759</v>
      </c>
      <c r="I889" s="444" t="s">
        <v>425</v>
      </c>
      <c r="J889" s="617">
        <v>11200.75</v>
      </c>
      <c r="K889" s="618"/>
      <c r="L889" s="529"/>
    </row>
    <row r="890" spans="1:12" ht="25.5" hidden="1" x14ac:dyDescent="0.25">
      <c r="A890" s="443">
        <v>841</v>
      </c>
      <c r="B890" s="527" t="s">
        <v>4733</v>
      </c>
      <c r="C890" s="527" t="s">
        <v>4760</v>
      </c>
      <c r="D890" s="528" t="s">
        <v>362</v>
      </c>
      <c r="E890" s="528" t="s">
        <v>363</v>
      </c>
      <c r="F890" s="534" t="s">
        <v>4761</v>
      </c>
      <c r="G890" s="527" t="s">
        <v>4762</v>
      </c>
      <c r="H890" s="527" t="s">
        <v>4763</v>
      </c>
      <c r="I890" s="444" t="s">
        <v>481</v>
      </c>
      <c r="J890" s="617">
        <v>52099.79</v>
      </c>
      <c r="K890" s="618"/>
      <c r="L890" s="529"/>
    </row>
    <row r="891" spans="1:12" ht="51" hidden="1" x14ac:dyDescent="0.25">
      <c r="A891" s="443">
        <v>842</v>
      </c>
      <c r="B891" s="527" t="s">
        <v>4733</v>
      </c>
      <c r="C891" s="527" t="s">
        <v>4760</v>
      </c>
      <c r="D891" s="528" t="s">
        <v>362</v>
      </c>
      <c r="E891" s="528" t="s">
        <v>363</v>
      </c>
      <c r="F891" s="527" t="s">
        <v>4764</v>
      </c>
      <c r="G891" s="527" t="s">
        <v>4765</v>
      </c>
      <c r="H891" s="527" t="s">
        <v>4766</v>
      </c>
      <c r="I891" s="444" t="s">
        <v>1734</v>
      </c>
      <c r="J891" s="617">
        <v>25747.309999999998</v>
      </c>
      <c r="K891" s="618"/>
      <c r="L891" s="529"/>
    </row>
    <row r="892" spans="1:12" ht="51" hidden="1" x14ac:dyDescent="0.25">
      <c r="A892" s="443">
        <v>843</v>
      </c>
      <c r="B892" s="527" t="s">
        <v>4733</v>
      </c>
      <c r="C892" s="527" t="s">
        <v>4760</v>
      </c>
      <c r="D892" s="528" t="s">
        <v>362</v>
      </c>
      <c r="E892" s="528" t="s">
        <v>363</v>
      </c>
      <c r="F892" s="527" t="s">
        <v>4767</v>
      </c>
      <c r="G892" s="527" t="s">
        <v>4768</v>
      </c>
      <c r="H892" s="527" t="s">
        <v>4769</v>
      </c>
      <c r="I892" s="444" t="s">
        <v>1734</v>
      </c>
      <c r="J892" s="617">
        <v>53652.67</v>
      </c>
      <c r="K892" s="618"/>
      <c r="L892" s="529"/>
    </row>
    <row r="893" spans="1:12" ht="51" hidden="1" x14ac:dyDescent="0.25">
      <c r="A893" s="443">
        <v>844</v>
      </c>
      <c r="B893" s="527" t="s">
        <v>4733</v>
      </c>
      <c r="C893" s="527" t="s">
        <v>4760</v>
      </c>
      <c r="D893" s="528" t="s">
        <v>362</v>
      </c>
      <c r="E893" s="528" t="s">
        <v>363</v>
      </c>
      <c r="F893" s="527" t="s">
        <v>2073</v>
      </c>
      <c r="G893" s="527" t="s">
        <v>4770</v>
      </c>
      <c r="H893" s="527" t="s">
        <v>4771</v>
      </c>
      <c r="I893" s="444" t="s">
        <v>1734</v>
      </c>
      <c r="J893" s="617">
        <v>67464.010000000009</v>
      </c>
      <c r="K893" s="618"/>
      <c r="L893" s="529"/>
    </row>
    <row r="894" spans="1:12" ht="38.25" hidden="1" x14ac:dyDescent="0.25">
      <c r="A894" s="443">
        <v>845</v>
      </c>
      <c r="B894" s="527" t="s">
        <v>4733</v>
      </c>
      <c r="C894" s="527" t="s">
        <v>4760</v>
      </c>
      <c r="D894" s="528" t="s">
        <v>362</v>
      </c>
      <c r="E894" s="528" t="s">
        <v>363</v>
      </c>
      <c r="F894" s="527" t="s">
        <v>4772</v>
      </c>
      <c r="G894" s="527" t="s">
        <v>4768</v>
      </c>
      <c r="H894" s="527" t="s">
        <v>4773</v>
      </c>
      <c r="I894" s="444" t="s">
        <v>1734</v>
      </c>
      <c r="J894" s="617">
        <v>57069.99</v>
      </c>
      <c r="K894" s="618"/>
      <c r="L894" s="529"/>
    </row>
    <row r="895" spans="1:12" ht="38.25" hidden="1" x14ac:dyDescent="0.25">
      <c r="A895" s="443">
        <v>846</v>
      </c>
      <c r="B895" s="527" t="s">
        <v>4733</v>
      </c>
      <c r="C895" s="527" t="s">
        <v>4760</v>
      </c>
      <c r="D895" s="528" t="s">
        <v>362</v>
      </c>
      <c r="E895" s="528" t="s">
        <v>363</v>
      </c>
      <c r="F895" s="527" t="s">
        <v>1518</v>
      </c>
      <c r="G895" s="527" t="s">
        <v>4768</v>
      </c>
      <c r="H895" s="527" t="s">
        <v>4774</v>
      </c>
      <c r="I895" s="444" t="s">
        <v>3932</v>
      </c>
      <c r="J895" s="617">
        <v>155504.91999999998</v>
      </c>
      <c r="K895" s="618"/>
      <c r="L895" s="529"/>
    </row>
    <row r="896" spans="1:12" ht="25.5" hidden="1" x14ac:dyDescent="0.25">
      <c r="A896" s="443">
        <v>847</v>
      </c>
      <c r="B896" s="527" t="s">
        <v>4733</v>
      </c>
      <c r="C896" s="527" t="s">
        <v>4760</v>
      </c>
      <c r="D896" s="528" t="s">
        <v>362</v>
      </c>
      <c r="E896" s="528" t="s">
        <v>363</v>
      </c>
      <c r="F896" s="527" t="s">
        <v>4037</v>
      </c>
      <c r="G896" s="527" t="s">
        <v>4741</v>
      </c>
      <c r="H896" s="527" t="s">
        <v>4039</v>
      </c>
      <c r="I896" s="444" t="s">
        <v>1734</v>
      </c>
      <c r="J896" s="617">
        <v>52099.79</v>
      </c>
      <c r="K896" s="618"/>
      <c r="L896" s="529"/>
    </row>
    <row r="897" spans="1:12" ht="25.5" x14ac:dyDescent="0.25">
      <c r="A897" s="443">
        <v>848</v>
      </c>
      <c r="B897" s="527" t="s">
        <v>4733</v>
      </c>
      <c r="C897" s="527" t="s">
        <v>4775</v>
      </c>
      <c r="D897" s="528" t="s">
        <v>600</v>
      </c>
      <c r="E897" s="528" t="s">
        <v>1236</v>
      </c>
      <c r="F897" s="527" t="s">
        <v>4776</v>
      </c>
      <c r="G897" s="527" t="s">
        <v>4741</v>
      </c>
      <c r="H897" s="527" t="s">
        <v>4777</v>
      </c>
      <c r="I897" s="444">
        <v>2022</v>
      </c>
      <c r="J897" s="617">
        <v>10616</v>
      </c>
      <c r="K897" s="618"/>
      <c r="L897" s="529"/>
    </row>
    <row r="898" spans="1:12" ht="25.5" x14ac:dyDescent="0.25">
      <c r="A898" s="443">
        <v>849</v>
      </c>
      <c r="B898" s="527" t="s">
        <v>4733</v>
      </c>
      <c r="C898" s="527" t="s">
        <v>4778</v>
      </c>
      <c r="D898" s="528" t="s">
        <v>600</v>
      </c>
      <c r="E898" s="528" t="s">
        <v>1236</v>
      </c>
      <c r="F898" s="527" t="s">
        <v>4779</v>
      </c>
      <c r="G898" s="527" t="s">
        <v>4741</v>
      </c>
      <c r="H898" s="527" t="s">
        <v>4780</v>
      </c>
      <c r="I898" s="444">
        <v>2022</v>
      </c>
      <c r="J898" s="617">
        <v>13200</v>
      </c>
      <c r="K898" s="618"/>
      <c r="L898" s="529"/>
    </row>
    <row r="899" spans="1:12" ht="25.5" x14ac:dyDescent="0.25">
      <c r="A899" s="443">
        <v>850</v>
      </c>
      <c r="B899" s="527" t="s">
        <v>4733</v>
      </c>
      <c r="C899" s="527" t="s">
        <v>4781</v>
      </c>
      <c r="D899" s="528" t="s">
        <v>600</v>
      </c>
      <c r="E899" s="528" t="s">
        <v>1236</v>
      </c>
      <c r="F899" s="527" t="s">
        <v>4782</v>
      </c>
      <c r="G899" s="527" t="s">
        <v>4741</v>
      </c>
      <c r="H899" s="527" t="s">
        <v>4783</v>
      </c>
      <c r="I899" s="444" t="s">
        <v>1539</v>
      </c>
      <c r="J899" s="617">
        <v>9000</v>
      </c>
      <c r="K899" s="618"/>
      <c r="L899" s="529"/>
    </row>
    <row r="900" spans="1:12" ht="25.5" x14ac:dyDescent="0.25">
      <c r="A900" s="443">
        <v>851</v>
      </c>
      <c r="B900" s="527" t="s">
        <v>4733</v>
      </c>
      <c r="C900" s="527" t="s">
        <v>4784</v>
      </c>
      <c r="D900" s="528" t="s">
        <v>600</v>
      </c>
      <c r="E900" s="528" t="s">
        <v>1236</v>
      </c>
      <c r="F900" s="527" t="s">
        <v>4785</v>
      </c>
      <c r="G900" s="527" t="s">
        <v>4741</v>
      </c>
      <c r="H900" s="527" t="s">
        <v>4783</v>
      </c>
      <c r="I900" s="444" t="s">
        <v>1539</v>
      </c>
      <c r="J900" s="617">
        <v>11250</v>
      </c>
      <c r="K900" s="618"/>
      <c r="L900" s="529"/>
    </row>
    <row r="901" spans="1:12" ht="25.5" x14ac:dyDescent="0.25">
      <c r="A901" s="443">
        <v>852</v>
      </c>
      <c r="B901" s="527" t="s">
        <v>4733</v>
      </c>
      <c r="C901" s="527" t="s">
        <v>4786</v>
      </c>
      <c r="D901" s="528" t="s">
        <v>600</v>
      </c>
      <c r="E901" s="528" t="s">
        <v>1236</v>
      </c>
      <c r="F901" s="527" t="s">
        <v>4787</v>
      </c>
      <c r="G901" s="527" t="s">
        <v>4741</v>
      </c>
      <c r="H901" s="527" t="s">
        <v>4783</v>
      </c>
      <c r="I901" s="444" t="s">
        <v>1539</v>
      </c>
      <c r="J901" s="617">
        <v>2000</v>
      </c>
      <c r="K901" s="618"/>
      <c r="L901" s="529"/>
    </row>
    <row r="902" spans="1:12" ht="25.5" x14ac:dyDescent="0.25">
      <c r="A902" s="443">
        <v>853</v>
      </c>
      <c r="B902" s="527" t="s">
        <v>4733</v>
      </c>
      <c r="C902" s="527" t="s">
        <v>4788</v>
      </c>
      <c r="D902" s="528" t="s">
        <v>600</v>
      </c>
      <c r="E902" s="528" t="s">
        <v>1236</v>
      </c>
      <c r="F902" s="527" t="s">
        <v>4789</v>
      </c>
      <c r="G902" s="527" t="s">
        <v>4741</v>
      </c>
      <c r="H902" s="527" t="s">
        <v>4790</v>
      </c>
      <c r="I902" s="444">
        <v>2022</v>
      </c>
      <c r="J902" s="617">
        <v>56800</v>
      </c>
      <c r="K902" s="618"/>
      <c r="L902" s="529"/>
    </row>
    <row r="903" spans="1:12" ht="38.25" x14ac:dyDescent="0.25">
      <c r="A903" s="443">
        <v>854</v>
      </c>
      <c r="B903" s="527" t="s">
        <v>4733</v>
      </c>
      <c r="C903" s="527" t="s">
        <v>4791</v>
      </c>
      <c r="D903" s="528" t="s">
        <v>600</v>
      </c>
      <c r="E903" s="528" t="s">
        <v>363</v>
      </c>
      <c r="F903" s="527" t="s">
        <v>4792</v>
      </c>
      <c r="G903" s="527" t="s">
        <v>4741</v>
      </c>
      <c r="H903" s="527" t="s">
        <v>4783</v>
      </c>
      <c r="I903" s="444" t="s">
        <v>1539</v>
      </c>
      <c r="J903" s="617">
        <v>17000</v>
      </c>
      <c r="K903" s="618"/>
      <c r="L903" s="529"/>
    </row>
    <row r="904" spans="1:12" ht="38.25" x14ac:dyDescent="0.25">
      <c r="A904" s="443">
        <v>855</v>
      </c>
      <c r="B904" s="527" t="s">
        <v>4733</v>
      </c>
      <c r="C904" s="527" t="s">
        <v>4793</v>
      </c>
      <c r="D904" s="528" t="s">
        <v>600</v>
      </c>
      <c r="E904" s="528" t="s">
        <v>363</v>
      </c>
      <c r="F904" s="527" t="s">
        <v>4794</v>
      </c>
      <c r="G904" s="527" t="s">
        <v>4741</v>
      </c>
      <c r="H904" s="527" t="s">
        <v>4783</v>
      </c>
      <c r="I904" s="444" t="s">
        <v>1539</v>
      </c>
      <c r="J904" s="617">
        <v>6800</v>
      </c>
      <c r="K904" s="618"/>
      <c r="L904" s="529"/>
    </row>
    <row r="905" spans="1:12" ht="25.5" x14ac:dyDescent="0.25">
      <c r="A905" s="443">
        <v>856</v>
      </c>
      <c r="B905" s="527" t="s">
        <v>4733</v>
      </c>
      <c r="C905" s="527" t="s">
        <v>4784</v>
      </c>
      <c r="D905" s="528" t="s">
        <v>600</v>
      </c>
      <c r="E905" s="528" t="s">
        <v>1236</v>
      </c>
      <c r="F905" s="527" t="s">
        <v>4795</v>
      </c>
      <c r="G905" s="527" t="s">
        <v>4741</v>
      </c>
      <c r="H905" s="527" t="s">
        <v>4796</v>
      </c>
      <c r="I905" s="444" t="s">
        <v>1539</v>
      </c>
      <c r="J905" s="617">
        <v>40000</v>
      </c>
      <c r="K905" s="618"/>
      <c r="L905" s="529"/>
    </row>
    <row r="906" spans="1:12" ht="38.25" x14ac:dyDescent="0.25">
      <c r="A906" s="443">
        <v>857</v>
      </c>
      <c r="B906" s="527" t="s">
        <v>4733</v>
      </c>
      <c r="C906" s="527" t="s">
        <v>4797</v>
      </c>
      <c r="D906" s="528" t="s">
        <v>600</v>
      </c>
      <c r="E906" s="528" t="s">
        <v>1236</v>
      </c>
      <c r="F906" s="527" t="s">
        <v>4798</v>
      </c>
      <c r="G906" s="527" t="s">
        <v>4741</v>
      </c>
      <c r="H906" s="527" t="s">
        <v>4799</v>
      </c>
      <c r="I906" s="444" t="s">
        <v>804</v>
      </c>
      <c r="J906" s="617">
        <v>40000</v>
      </c>
      <c r="K906" s="618"/>
      <c r="L906" s="529"/>
    </row>
    <row r="907" spans="1:12" ht="51" x14ac:dyDescent="0.25">
      <c r="A907" s="443">
        <v>858</v>
      </c>
      <c r="B907" s="527" t="s">
        <v>4733</v>
      </c>
      <c r="C907" s="527" t="s">
        <v>4800</v>
      </c>
      <c r="D907" s="528" t="s">
        <v>600</v>
      </c>
      <c r="E907" s="528" t="s">
        <v>363</v>
      </c>
      <c r="F907" s="533" t="s">
        <v>4801</v>
      </c>
      <c r="G907" s="527" t="s">
        <v>4802</v>
      </c>
      <c r="H907" s="527" t="s">
        <v>4803</v>
      </c>
      <c r="I907" s="444">
        <v>2022</v>
      </c>
      <c r="J907" s="617">
        <v>6300</v>
      </c>
      <c r="K907" s="618"/>
      <c r="L907" s="529"/>
    </row>
    <row r="908" spans="1:12" ht="25.5" x14ac:dyDescent="0.25">
      <c r="A908" s="443">
        <v>859</v>
      </c>
      <c r="B908" s="527" t="s">
        <v>4733</v>
      </c>
      <c r="C908" s="527" t="s">
        <v>4804</v>
      </c>
      <c r="D908" s="528" t="s">
        <v>600</v>
      </c>
      <c r="E908" s="528" t="s">
        <v>363</v>
      </c>
      <c r="F908" s="533" t="s">
        <v>4805</v>
      </c>
      <c r="G908" s="527" t="s">
        <v>4802</v>
      </c>
      <c r="H908" s="527" t="s">
        <v>4806</v>
      </c>
      <c r="I908" s="444">
        <v>2022</v>
      </c>
      <c r="J908" s="617">
        <v>9900</v>
      </c>
      <c r="K908" s="618"/>
      <c r="L908" s="529"/>
    </row>
    <row r="909" spans="1:12" ht="38.25" hidden="1" x14ac:dyDescent="0.25">
      <c r="A909" s="546">
        <v>860</v>
      </c>
      <c r="B909" s="547" t="s">
        <v>4873</v>
      </c>
      <c r="C909" s="548" t="s">
        <v>4874</v>
      </c>
      <c r="D909" s="549" t="s">
        <v>362</v>
      </c>
      <c r="E909" s="549" t="s">
        <v>583</v>
      </c>
      <c r="F909" s="548"/>
      <c r="G909" s="548" t="s">
        <v>4875</v>
      </c>
      <c r="H909" s="548" t="s">
        <v>4876</v>
      </c>
      <c r="I909" s="550" t="s">
        <v>3694</v>
      </c>
      <c r="J909" s="619">
        <v>39145.15</v>
      </c>
      <c r="K909" s="619"/>
      <c r="L909" s="552"/>
    </row>
    <row r="910" spans="1:12" ht="25.5" hidden="1" x14ac:dyDescent="0.25">
      <c r="A910" s="546">
        <v>861</v>
      </c>
      <c r="B910" s="547" t="s">
        <v>4873</v>
      </c>
      <c r="C910" s="548" t="s">
        <v>4874</v>
      </c>
      <c r="D910" s="549" t="s">
        <v>362</v>
      </c>
      <c r="E910" s="549" t="s">
        <v>583</v>
      </c>
      <c r="F910" s="548"/>
      <c r="G910" s="548" t="s">
        <v>4877</v>
      </c>
      <c r="H910" s="548" t="s">
        <v>4916</v>
      </c>
      <c r="I910" s="550" t="s">
        <v>1417</v>
      </c>
      <c r="J910" s="619">
        <v>5480</v>
      </c>
      <c r="K910" s="619"/>
      <c r="L910" s="552"/>
    </row>
    <row r="911" spans="1:12" ht="51" hidden="1" x14ac:dyDescent="0.25">
      <c r="A911" s="546">
        <v>862</v>
      </c>
      <c r="B911" s="547" t="s">
        <v>4873</v>
      </c>
      <c r="C911" s="548" t="s">
        <v>4878</v>
      </c>
      <c r="D911" s="549" t="s">
        <v>362</v>
      </c>
      <c r="E911" s="549" t="s">
        <v>583</v>
      </c>
      <c r="F911" s="548"/>
      <c r="G911" s="548" t="s">
        <v>4875</v>
      </c>
      <c r="H911" s="548" t="s">
        <v>4879</v>
      </c>
      <c r="I911" s="550" t="s">
        <v>481</v>
      </c>
      <c r="J911" s="619">
        <v>0</v>
      </c>
      <c r="K911" s="619"/>
      <c r="L911" s="552"/>
    </row>
    <row r="912" spans="1:12" ht="63.75" hidden="1" x14ac:dyDescent="0.25">
      <c r="A912" s="546">
        <v>863</v>
      </c>
      <c r="B912" s="547" t="s">
        <v>4873</v>
      </c>
      <c r="C912" s="548" t="s">
        <v>4878</v>
      </c>
      <c r="D912" s="549" t="s">
        <v>362</v>
      </c>
      <c r="E912" s="549" t="s">
        <v>583</v>
      </c>
      <c r="F912" s="548"/>
      <c r="G912" s="548" t="s">
        <v>4875</v>
      </c>
      <c r="H912" s="548" t="s">
        <v>4880</v>
      </c>
      <c r="I912" s="550" t="s">
        <v>4881</v>
      </c>
      <c r="J912" s="619">
        <v>27519.48</v>
      </c>
      <c r="K912" s="619"/>
      <c r="L912" s="552"/>
    </row>
    <row r="913" spans="1:12" ht="38.25" hidden="1" x14ac:dyDescent="0.25">
      <c r="A913" s="546">
        <v>864</v>
      </c>
      <c r="B913" s="547" t="s">
        <v>4873</v>
      </c>
      <c r="C913" s="548" t="s">
        <v>4878</v>
      </c>
      <c r="D913" s="549" t="s">
        <v>362</v>
      </c>
      <c r="E913" s="549" t="s">
        <v>583</v>
      </c>
      <c r="F913" s="548"/>
      <c r="G913" s="548" t="s">
        <v>4882</v>
      </c>
      <c r="H913" s="548" t="s">
        <v>4883</v>
      </c>
      <c r="I913" s="550" t="s">
        <v>481</v>
      </c>
      <c r="J913" s="619">
        <v>50126.21</v>
      </c>
      <c r="K913" s="619"/>
      <c r="L913" s="552"/>
    </row>
    <row r="914" spans="1:12" ht="25.5" hidden="1" x14ac:dyDescent="0.25">
      <c r="A914" s="546">
        <v>865</v>
      </c>
      <c r="B914" s="547" t="s">
        <v>4873</v>
      </c>
      <c r="C914" s="548" t="s">
        <v>4878</v>
      </c>
      <c r="D914" s="549" t="s">
        <v>362</v>
      </c>
      <c r="E914" s="549" t="s">
        <v>583</v>
      </c>
      <c r="F914" s="548" t="s">
        <v>4884</v>
      </c>
      <c r="G914" s="548" t="s">
        <v>4875</v>
      </c>
      <c r="H914" s="548" t="s">
        <v>4885</v>
      </c>
      <c r="I914" s="550" t="s">
        <v>481</v>
      </c>
      <c r="J914" s="619">
        <v>26274.94</v>
      </c>
      <c r="K914" s="619"/>
      <c r="L914" s="552"/>
    </row>
    <row r="915" spans="1:12" ht="25.5" hidden="1" x14ac:dyDescent="0.25">
      <c r="A915" s="546">
        <v>866</v>
      </c>
      <c r="B915" s="547" t="s">
        <v>4873</v>
      </c>
      <c r="C915" s="548" t="s">
        <v>4886</v>
      </c>
      <c r="D915" s="549" t="s">
        <v>362</v>
      </c>
      <c r="E915" s="549" t="s">
        <v>583</v>
      </c>
      <c r="F915" s="548" t="s">
        <v>4887</v>
      </c>
      <c r="G915" s="548" t="s">
        <v>4888</v>
      </c>
      <c r="H915" s="548" t="s">
        <v>4915</v>
      </c>
      <c r="I915" s="550" t="s">
        <v>4889</v>
      </c>
      <c r="J915" s="619">
        <v>0</v>
      </c>
      <c r="K915" s="619"/>
      <c r="L915" s="552"/>
    </row>
    <row r="916" spans="1:12" ht="38.25" hidden="1" x14ac:dyDescent="0.25">
      <c r="A916" s="546">
        <v>867</v>
      </c>
      <c r="B916" s="547" t="s">
        <v>4873</v>
      </c>
      <c r="C916" s="548" t="s">
        <v>4890</v>
      </c>
      <c r="D916" s="549" t="s">
        <v>362</v>
      </c>
      <c r="E916" s="549" t="s">
        <v>583</v>
      </c>
      <c r="F916" s="548" t="s">
        <v>4891</v>
      </c>
      <c r="G916" s="548" t="s">
        <v>4892</v>
      </c>
      <c r="H916" s="548" t="s">
        <v>4893</v>
      </c>
      <c r="I916" s="550" t="s">
        <v>1539</v>
      </c>
      <c r="J916" s="619">
        <v>23600</v>
      </c>
      <c r="K916" s="619"/>
      <c r="L916" s="552"/>
    </row>
    <row r="917" spans="1:12" ht="25.5" hidden="1" x14ac:dyDescent="0.25">
      <c r="A917" s="546">
        <v>868</v>
      </c>
      <c r="B917" s="547" t="s">
        <v>4873</v>
      </c>
      <c r="C917" s="548" t="s">
        <v>361</v>
      </c>
      <c r="D917" s="549" t="s">
        <v>362</v>
      </c>
      <c r="E917" s="549" t="s">
        <v>363</v>
      </c>
      <c r="F917" s="548" t="s">
        <v>4894</v>
      </c>
      <c r="G917" s="548" t="s">
        <v>4895</v>
      </c>
      <c r="H917" s="548" t="s">
        <v>4896</v>
      </c>
      <c r="I917" s="550" t="s">
        <v>421</v>
      </c>
      <c r="J917" s="619">
        <v>4228</v>
      </c>
      <c r="K917" s="619"/>
      <c r="L917" s="552"/>
    </row>
    <row r="918" spans="1:12" ht="63.75" hidden="1" x14ac:dyDescent="0.25">
      <c r="A918" s="546">
        <v>869</v>
      </c>
      <c r="B918" s="547" t="s">
        <v>4873</v>
      </c>
      <c r="C918" s="548" t="s">
        <v>477</v>
      </c>
      <c r="D918" s="549" t="s">
        <v>362</v>
      </c>
      <c r="E918" s="549" t="s">
        <v>363</v>
      </c>
      <c r="F918" s="548" t="s">
        <v>4897</v>
      </c>
      <c r="G918" s="548" t="s">
        <v>4898</v>
      </c>
      <c r="H918" s="548" t="s">
        <v>4899</v>
      </c>
      <c r="I918" s="550" t="s">
        <v>1363</v>
      </c>
      <c r="J918" s="619">
        <v>8914</v>
      </c>
      <c r="K918" s="619"/>
      <c r="L918" s="552"/>
    </row>
    <row r="919" spans="1:12" ht="51" hidden="1" x14ac:dyDescent="0.25">
      <c r="A919" s="546">
        <v>870</v>
      </c>
      <c r="B919" s="547" t="s">
        <v>4873</v>
      </c>
      <c r="C919" s="548" t="s">
        <v>4912</v>
      </c>
      <c r="D919" s="549" t="s">
        <v>362</v>
      </c>
      <c r="E919" s="549" t="s">
        <v>363</v>
      </c>
      <c r="F919" s="548" t="s">
        <v>4900</v>
      </c>
      <c r="G919" s="548" t="s">
        <v>4888</v>
      </c>
      <c r="H919" s="548" t="s">
        <v>4913</v>
      </c>
      <c r="I919" s="550" t="s">
        <v>425</v>
      </c>
      <c r="J919" s="619"/>
      <c r="K919" s="619"/>
      <c r="L919" s="552"/>
    </row>
    <row r="920" spans="1:12" ht="38.25" hidden="1" x14ac:dyDescent="0.25">
      <c r="A920" s="546">
        <v>871</v>
      </c>
      <c r="B920" s="547" t="s">
        <v>4873</v>
      </c>
      <c r="C920" s="548" t="s">
        <v>4901</v>
      </c>
      <c r="D920" s="549" t="s">
        <v>362</v>
      </c>
      <c r="E920" s="549" t="s">
        <v>363</v>
      </c>
      <c r="F920" s="548" t="s">
        <v>4902</v>
      </c>
      <c r="G920" s="548" t="s">
        <v>4882</v>
      </c>
      <c r="H920" s="548" t="s">
        <v>4914</v>
      </c>
      <c r="I920" s="550" t="s">
        <v>1417</v>
      </c>
      <c r="J920" s="619">
        <v>28495</v>
      </c>
      <c r="K920" s="619"/>
      <c r="L920" s="552"/>
    </row>
    <row r="921" spans="1:12" ht="63.75" hidden="1" x14ac:dyDescent="0.25">
      <c r="A921" s="546">
        <v>872</v>
      </c>
      <c r="B921" s="547" t="s">
        <v>4873</v>
      </c>
      <c r="C921" s="548" t="s">
        <v>4901</v>
      </c>
      <c r="D921" s="549" t="s">
        <v>362</v>
      </c>
      <c r="E921" s="549" t="s">
        <v>363</v>
      </c>
      <c r="F921" s="548" t="s">
        <v>4903</v>
      </c>
      <c r="G921" s="548" t="s">
        <v>4904</v>
      </c>
      <c r="H921" s="548" t="s">
        <v>4905</v>
      </c>
      <c r="I921" s="550" t="s">
        <v>1417</v>
      </c>
      <c r="J921" s="619">
        <v>6784</v>
      </c>
      <c r="K921" s="619"/>
      <c r="L921" s="552"/>
    </row>
    <row r="922" spans="1:12" ht="25.5" x14ac:dyDescent="0.25">
      <c r="A922" s="546">
        <v>873</v>
      </c>
      <c r="B922" s="547" t="s">
        <v>4873</v>
      </c>
      <c r="C922" s="548" t="s">
        <v>4906</v>
      </c>
      <c r="D922" s="549" t="s">
        <v>600</v>
      </c>
      <c r="E922" s="549" t="s">
        <v>363</v>
      </c>
      <c r="F922" s="548" t="s">
        <v>4907</v>
      </c>
      <c r="G922" s="548" t="s">
        <v>4908</v>
      </c>
      <c r="H922" s="548" t="s">
        <v>4909</v>
      </c>
      <c r="I922" s="550" t="s">
        <v>481</v>
      </c>
      <c r="J922" s="619">
        <v>125595</v>
      </c>
      <c r="K922" s="619"/>
      <c r="L922" s="552"/>
    </row>
    <row r="923" spans="1:12" ht="25.5" x14ac:dyDescent="0.25">
      <c r="A923" s="546">
        <v>874</v>
      </c>
      <c r="B923" s="547" t="s">
        <v>4873</v>
      </c>
      <c r="C923" s="548" t="s">
        <v>4906</v>
      </c>
      <c r="D923" s="549" t="s">
        <v>600</v>
      </c>
      <c r="E923" s="549" t="s">
        <v>363</v>
      </c>
      <c r="F923" s="548" t="s">
        <v>4907</v>
      </c>
      <c r="G923" s="548" t="s">
        <v>4910</v>
      </c>
      <c r="H923" s="548" t="s">
        <v>4911</v>
      </c>
      <c r="I923" s="550" t="s">
        <v>1539</v>
      </c>
      <c r="J923" s="619">
        <v>60000</v>
      </c>
      <c r="K923" s="619"/>
      <c r="L923" s="552"/>
    </row>
  </sheetData>
  <autoFilter ref="A2:L923">
    <filterColumn colId="3">
      <filters>
        <filter val="HZ"/>
        <filter val="O"/>
        <filter val="Z"/>
      </filters>
    </filterColumn>
  </autoFilter>
  <mergeCells count="1">
    <mergeCell ref="A1:L1"/>
  </mergeCells>
  <conditionalFormatting sqref="F884:F885">
    <cfRule type="duplicateValues" dxfId="5" priority="3"/>
  </conditionalFormatting>
  <conditionalFormatting sqref="F886">
    <cfRule type="duplicateValues" dxfId="4" priority="2"/>
  </conditionalFormatting>
  <conditionalFormatting sqref="F882:F883">
    <cfRule type="duplicateValues" dxfId="3" priority="4"/>
  </conditionalFormatting>
  <conditionalFormatting sqref="F879:F881">
    <cfRule type="duplicateValues" dxfId="2" priority="5"/>
  </conditionalFormatting>
  <conditionalFormatting sqref="F889:F890">
    <cfRule type="duplicateValues" dxfId="1" priority="1"/>
  </conditionalFormatting>
  <hyperlinks>
    <hyperlink ref="C341" r:id="rId1" tooltip="H2020-Euratom-1.8. - Ensure availability and use of research infrastructures of pan_european relevance" display="https://cordis.europa.eu/programme/rcn/664533/en"/>
  </hyperlinks>
  <pageMargins left="0.70866141732283472" right="0.53" top="0.64" bottom="0.44" header="0.31496062992125984" footer="0.31496062992125984"/>
  <pageSetup paperSize="9" scale="80" orientation="landscape"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530"/>
  <sheetViews>
    <sheetView view="pageBreakPreview" topLeftCell="A19" zoomScaleNormal="100" zoomScaleSheetLayoutView="100" workbookViewId="0">
      <selection activeCell="G525" sqref="G525"/>
    </sheetView>
  </sheetViews>
  <sheetFormatPr defaultRowHeight="15.75" x14ac:dyDescent="0.25"/>
  <cols>
    <col min="1" max="1" width="3.25" customWidth="1"/>
    <col min="2" max="2" width="6.125" bestFit="1" customWidth="1"/>
    <col min="3" max="3" width="9.875" customWidth="1"/>
    <col min="4" max="4" width="5.25" customWidth="1"/>
    <col min="5" max="5" width="5.375" customWidth="1"/>
    <col min="6" max="6" width="10.25" customWidth="1"/>
    <col min="7" max="7" width="17.25" customWidth="1"/>
    <col min="8" max="8" width="24.875" customWidth="1"/>
    <col min="9" max="9" width="9" customWidth="1"/>
    <col min="10" max="10" width="13" customWidth="1"/>
    <col min="11" max="11" width="12.5" customWidth="1"/>
    <col min="12" max="12" width="11.375" customWidth="1"/>
  </cols>
  <sheetData>
    <row r="1" spans="1:13" ht="20.25" customHeight="1" thickBot="1" x14ac:dyDescent="0.35">
      <c r="A1" s="752" t="s">
        <v>269</v>
      </c>
      <c r="B1" s="752"/>
      <c r="C1" s="752"/>
      <c r="D1" s="752"/>
      <c r="E1" s="752"/>
      <c r="F1" s="752"/>
      <c r="G1" s="752"/>
      <c r="H1" s="752"/>
      <c r="I1" s="752"/>
      <c r="J1" s="752"/>
      <c r="K1" s="752"/>
      <c r="L1" s="752"/>
      <c r="M1" s="292"/>
    </row>
    <row r="2" spans="1:13" s="135" customFormat="1" ht="115.5" thickBot="1" x14ac:dyDescent="0.25">
      <c r="A2" s="131" t="s">
        <v>250</v>
      </c>
      <c r="B2" s="132" t="s">
        <v>139</v>
      </c>
      <c r="C2" s="132" t="s">
        <v>251</v>
      </c>
      <c r="D2" s="132" t="s">
        <v>252</v>
      </c>
      <c r="E2" s="132" t="s">
        <v>253</v>
      </c>
      <c r="F2" s="132" t="s">
        <v>254</v>
      </c>
      <c r="G2" s="132" t="s">
        <v>255</v>
      </c>
      <c r="H2" s="132" t="s">
        <v>256</v>
      </c>
      <c r="I2" s="132" t="s">
        <v>257</v>
      </c>
      <c r="J2" s="132" t="s">
        <v>258</v>
      </c>
      <c r="K2" s="132" t="s">
        <v>259</v>
      </c>
      <c r="L2" s="133" t="s">
        <v>260</v>
      </c>
      <c r="M2" s="134"/>
    </row>
    <row r="3" spans="1:13" ht="25.5" x14ac:dyDescent="0.25">
      <c r="A3" s="368">
        <v>1</v>
      </c>
      <c r="B3" s="368" t="s">
        <v>360</v>
      </c>
      <c r="C3" s="368" t="s">
        <v>791</v>
      </c>
      <c r="D3" s="368" t="s">
        <v>362</v>
      </c>
      <c r="E3" s="368" t="s">
        <v>363</v>
      </c>
      <c r="F3" s="346" t="s">
        <v>792</v>
      </c>
      <c r="G3" s="346" t="s">
        <v>793</v>
      </c>
      <c r="H3" s="346" t="s">
        <v>794</v>
      </c>
      <c r="I3" s="347">
        <v>2022</v>
      </c>
      <c r="J3" s="554">
        <v>4500</v>
      </c>
      <c r="K3" s="555"/>
      <c r="L3" s="350"/>
      <c r="M3" s="127"/>
    </row>
    <row r="4" spans="1:13" ht="25.5" x14ac:dyDescent="0.25">
      <c r="A4" s="369">
        <v>2</v>
      </c>
      <c r="B4" s="369" t="s">
        <v>360</v>
      </c>
      <c r="C4" s="369" t="s">
        <v>791</v>
      </c>
      <c r="D4" s="369" t="s">
        <v>362</v>
      </c>
      <c r="E4" s="369" t="s">
        <v>363</v>
      </c>
      <c r="F4" s="350" t="s">
        <v>795</v>
      </c>
      <c r="G4" s="350" t="s">
        <v>793</v>
      </c>
      <c r="H4" s="350" t="s">
        <v>796</v>
      </c>
      <c r="I4" s="351">
        <v>2022</v>
      </c>
      <c r="J4" s="556">
        <v>4000</v>
      </c>
      <c r="K4" s="555"/>
      <c r="L4" s="350"/>
      <c r="M4" s="127"/>
    </row>
    <row r="5" spans="1:13" ht="25.5" x14ac:dyDescent="0.25">
      <c r="A5" s="369">
        <v>3</v>
      </c>
      <c r="B5" s="369" t="s">
        <v>360</v>
      </c>
      <c r="C5" s="369" t="s">
        <v>791</v>
      </c>
      <c r="D5" s="369" t="s">
        <v>362</v>
      </c>
      <c r="E5" s="369" t="s">
        <v>363</v>
      </c>
      <c r="F5" s="350" t="s">
        <v>797</v>
      </c>
      <c r="G5" s="350" t="s">
        <v>793</v>
      </c>
      <c r="H5" s="350" t="s">
        <v>798</v>
      </c>
      <c r="I5" s="351">
        <v>2022</v>
      </c>
      <c r="J5" s="556">
        <v>3000</v>
      </c>
      <c r="K5" s="555"/>
      <c r="L5" s="350"/>
      <c r="M5" s="127"/>
    </row>
    <row r="6" spans="1:13" ht="25.5" x14ac:dyDescent="0.25">
      <c r="A6" s="369">
        <v>4</v>
      </c>
      <c r="B6" s="369" t="s">
        <v>360</v>
      </c>
      <c r="C6" s="369" t="s">
        <v>791</v>
      </c>
      <c r="D6" s="369" t="s">
        <v>362</v>
      </c>
      <c r="E6" s="369" t="s">
        <v>363</v>
      </c>
      <c r="F6" s="350" t="s">
        <v>799</v>
      </c>
      <c r="G6" s="350" t="s">
        <v>793</v>
      </c>
      <c r="H6" s="350" t="s">
        <v>800</v>
      </c>
      <c r="I6" s="351">
        <v>2022</v>
      </c>
      <c r="J6" s="556">
        <v>5000</v>
      </c>
      <c r="K6" s="555"/>
      <c r="L6" s="350"/>
      <c r="M6" s="127"/>
    </row>
    <row r="7" spans="1:13" ht="25.5" x14ac:dyDescent="0.25">
      <c r="A7" s="371">
        <v>5</v>
      </c>
      <c r="B7" s="347" t="s">
        <v>360</v>
      </c>
      <c r="C7" s="347" t="s">
        <v>801</v>
      </c>
      <c r="D7" s="347" t="s">
        <v>362</v>
      </c>
      <c r="E7" s="347" t="s">
        <v>583</v>
      </c>
      <c r="F7" s="347">
        <v>22110280</v>
      </c>
      <c r="G7" s="346" t="s">
        <v>802</v>
      </c>
      <c r="H7" s="346" t="s">
        <v>803</v>
      </c>
      <c r="I7" s="347" t="s">
        <v>804</v>
      </c>
      <c r="J7" s="554">
        <v>700</v>
      </c>
      <c r="K7" s="557"/>
      <c r="L7" s="372"/>
      <c r="M7" s="127"/>
    </row>
    <row r="8" spans="1:13" ht="25.5" x14ac:dyDescent="0.25">
      <c r="A8" s="369">
        <v>6</v>
      </c>
      <c r="B8" s="347" t="s">
        <v>360</v>
      </c>
      <c r="C8" s="347" t="s">
        <v>805</v>
      </c>
      <c r="D8" s="347" t="s">
        <v>362</v>
      </c>
      <c r="E8" s="347" t="s">
        <v>583</v>
      </c>
      <c r="F8" s="347" t="s">
        <v>806</v>
      </c>
      <c r="G8" s="346" t="s">
        <v>802</v>
      </c>
      <c r="H8" s="346" t="s">
        <v>807</v>
      </c>
      <c r="I8" s="347" t="s">
        <v>808</v>
      </c>
      <c r="J8" s="554" t="s">
        <v>809</v>
      </c>
      <c r="K8" s="555"/>
      <c r="L8" s="350"/>
      <c r="M8" s="127"/>
    </row>
    <row r="9" spans="1:13" ht="63.75" x14ac:dyDescent="0.25">
      <c r="A9" s="369">
        <v>7</v>
      </c>
      <c r="B9" s="351" t="s">
        <v>360</v>
      </c>
      <c r="C9" s="351" t="s">
        <v>810</v>
      </c>
      <c r="D9" s="351" t="s">
        <v>362</v>
      </c>
      <c r="E9" s="351" t="s">
        <v>583</v>
      </c>
      <c r="F9" s="351" t="s">
        <v>811</v>
      </c>
      <c r="G9" s="350" t="s">
        <v>802</v>
      </c>
      <c r="H9" s="350" t="s">
        <v>812</v>
      </c>
      <c r="I9" s="351" t="s">
        <v>813</v>
      </c>
      <c r="J9" s="556" t="s">
        <v>814</v>
      </c>
      <c r="K9" s="555"/>
      <c r="L9" s="350"/>
      <c r="M9" s="127"/>
    </row>
    <row r="10" spans="1:13" ht="51" x14ac:dyDescent="0.25">
      <c r="A10" s="369">
        <v>8</v>
      </c>
      <c r="B10" s="351" t="s">
        <v>360</v>
      </c>
      <c r="C10" s="351" t="s">
        <v>815</v>
      </c>
      <c r="D10" s="351" t="s">
        <v>362</v>
      </c>
      <c r="E10" s="351" t="s">
        <v>583</v>
      </c>
      <c r="F10" s="351" t="s">
        <v>816</v>
      </c>
      <c r="G10" s="350" t="s">
        <v>802</v>
      </c>
      <c r="H10" s="350" t="s">
        <v>817</v>
      </c>
      <c r="I10" s="351" t="s">
        <v>818</v>
      </c>
      <c r="J10" s="556">
        <v>2820</v>
      </c>
      <c r="K10" s="555"/>
      <c r="L10" s="350"/>
      <c r="M10" s="127"/>
    </row>
    <row r="11" spans="1:13" ht="102" x14ac:dyDescent="0.25">
      <c r="A11" s="369">
        <v>9</v>
      </c>
      <c r="B11" s="351" t="s">
        <v>360</v>
      </c>
      <c r="C11" s="351" t="s">
        <v>819</v>
      </c>
      <c r="D11" s="351" t="s">
        <v>362</v>
      </c>
      <c r="E11" s="351" t="s">
        <v>363</v>
      </c>
      <c r="F11" s="351" t="s">
        <v>820</v>
      </c>
      <c r="G11" s="350" t="s">
        <v>802</v>
      </c>
      <c r="H11" s="350" t="s">
        <v>821</v>
      </c>
      <c r="I11" s="351" t="s">
        <v>822</v>
      </c>
      <c r="J11" s="556">
        <v>34800</v>
      </c>
      <c r="K11" s="555"/>
      <c r="L11" s="350"/>
      <c r="M11" s="127"/>
    </row>
    <row r="12" spans="1:13" ht="102" x14ac:dyDescent="0.25">
      <c r="A12" s="369">
        <v>10</v>
      </c>
      <c r="B12" s="369" t="s">
        <v>360</v>
      </c>
      <c r="C12" s="351" t="s">
        <v>819</v>
      </c>
      <c r="D12" s="369" t="s">
        <v>362</v>
      </c>
      <c r="E12" s="369" t="s">
        <v>363</v>
      </c>
      <c r="F12" s="351" t="s">
        <v>823</v>
      </c>
      <c r="G12" s="350" t="s">
        <v>824</v>
      </c>
      <c r="H12" s="350" t="s">
        <v>821</v>
      </c>
      <c r="I12" s="351" t="s">
        <v>825</v>
      </c>
      <c r="J12" s="556">
        <v>34800</v>
      </c>
      <c r="K12" s="555"/>
      <c r="L12" s="350"/>
      <c r="M12" s="127"/>
    </row>
    <row r="13" spans="1:13" ht="51" x14ac:dyDescent="0.25">
      <c r="A13" s="369">
        <v>11</v>
      </c>
      <c r="B13" s="369" t="s">
        <v>360</v>
      </c>
      <c r="C13" s="351" t="s">
        <v>826</v>
      </c>
      <c r="D13" s="369" t="s">
        <v>362</v>
      </c>
      <c r="E13" s="369" t="s">
        <v>583</v>
      </c>
      <c r="F13" s="351" t="s">
        <v>827</v>
      </c>
      <c r="G13" s="350" t="s">
        <v>828</v>
      </c>
      <c r="H13" s="350" t="s">
        <v>829</v>
      </c>
      <c r="I13" s="351" t="s">
        <v>830</v>
      </c>
      <c r="J13" s="556">
        <v>8915.34</v>
      </c>
      <c r="K13" s="555"/>
      <c r="L13" s="350"/>
      <c r="M13" s="127"/>
    </row>
    <row r="14" spans="1:13" ht="25.5" x14ac:dyDescent="0.25">
      <c r="A14" s="368">
        <v>12</v>
      </c>
      <c r="B14" s="368" t="s">
        <v>360</v>
      </c>
      <c r="C14" s="347" t="s">
        <v>831</v>
      </c>
      <c r="D14" s="347" t="s">
        <v>600</v>
      </c>
      <c r="E14" s="347" t="s">
        <v>363</v>
      </c>
      <c r="F14" s="346" t="s">
        <v>832</v>
      </c>
      <c r="G14" s="346" t="s">
        <v>833</v>
      </c>
      <c r="H14" s="346" t="s">
        <v>834</v>
      </c>
      <c r="I14" s="347" t="s">
        <v>835</v>
      </c>
      <c r="J14" s="554">
        <v>42000</v>
      </c>
      <c r="K14" s="558"/>
      <c r="L14" s="346"/>
    </row>
    <row r="15" spans="1:13" ht="25.5" x14ac:dyDescent="0.25">
      <c r="A15" s="369">
        <v>13</v>
      </c>
      <c r="B15" s="369" t="s">
        <v>360</v>
      </c>
      <c r="C15" s="351" t="s">
        <v>836</v>
      </c>
      <c r="D15" s="351" t="s">
        <v>600</v>
      </c>
      <c r="E15" s="351" t="s">
        <v>363</v>
      </c>
      <c r="F15" s="350" t="s">
        <v>837</v>
      </c>
      <c r="G15" s="350" t="s">
        <v>838</v>
      </c>
      <c r="H15" s="350" t="s">
        <v>839</v>
      </c>
      <c r="I15" s="351" t="s">
        <v>840</v>
      </c>
      <c r="J15" s="556">
        <v>4800</v>
      </c>
      <c r="K15" s="555"/>
      <c r="L15" s="350"/>
    </row>
    <row r="16" spans="1:13" ht="25.5" x14ac:dyDescent="0.25">
      <c r="A16" s="369">
        <v>14</v>
      </c>
      <c r="B16" s="369" t="s">
        <v>360</v>
      </c>
      <c r="C16" s="351" t="s">
        <v>841</v>
      </c>
      <c r="D16" s="351" t="s">
        <v>600</v>
      </c>
      <c r="E16" s="351" t="s">
        <v>363</v>
      </c>
      <c r="F16" s="350" t="s">
        <v>842</v>
      </c>
      <c r="G16" s="350" t="s">
        <v>843</v>
      </c>
      <c r="H16" s="350" t="s">
        <v>844</v>
      </c>
      <c r="I16" s="351" t="s">
        <v>845</v>
      </c>
      <c r="J16" s="556">
        <v>684</v>
      </c>
      <c r="K16" s="555"/>
      <c r="L16" s="350"/>
    </row>
    <row r="17" spans="1:12" ht="25.5" x14ac:dyDescent="0.25">
      <c r="A17" s="369">
        <v>15</v>
      </c>
      <c r="B17" s="369" t="s">
        <v>360</v>
      </c>
      <c r="C17" s="351" t="s">
        <v>605</v>
      </c>
      <c r="D17" s="351" t="s">
        <v>600</v>
      </c>
      <c r="E17" s="351" t="s">
        <v>363</v>
      </c>
      <c r="F17" s="350" t="s">
        <v>846</v>
      </c>
      <c r="G17" s="350" t="s">
        <v>843</v>
      </c>
      <c r="H17" s="350" t="s">
        <v>847</v>
      </c>
      <c r="I17" s="351" t="s">
        <v>848</v>
      </c>
      <c r="J17" s="556">
        <v>1440</v>
      </c>
      <c r="K17" s="555"/>
      <c r="L17" s="350"/>
    </row>
    <row r="18" spans="1:12" ht="25.5" x14ac:dyDescent="0.25">
      <c r="A18" s="369">
        <v>16</v>
      </c>
      <c r="B18" s="369" t="s">
        <v>360</v>
      </c>
      <c r="C18" s="351" t="s">
        <v>841</v>
      </c>
      <c r="D18" s="351" t="s">
        <v>600</v>
      </c>
      <c r="E18" s="351" t="s">
        <v>363</v>
      </c>
      <c r="F18" s="350" t="s">
        <v>849</v>
      </c>
      <c r="G18" s="350" t="s">
        <v>843</v>
      </c>
      <c r="H18" s="350" t="s">
        <v>850</v>
      </c>
      <c r="I18" s="351" t="s">
        <v>851</v>
      </c>
      <c r="J18" s="556">
        <v>522</v>
      </c>
      <c r="K18" s="555"/>
      <c r="L18" s="350"/>
    </row>
    <row r="19" spans="1:12" ht="25.5" x14ac:dyDescent="0.25">
      <c r="A19" s="369">
        <v>17</v>
      </c>
      <c r="B19" s="369" t="s">
        <v>360</v>
      </c>
      <c r="C19" s="351" t="s">
        <v>841</v>
      </c>
      <c r="D19" s="351" t="s">
        <v>600</v>
      </c>
      <c r="E19" s="351" t="s">
        <v>363</v>
      </c>
      <c r="F19" s="350" t="s">
        <v>852</v>
      </c>
      <c r="G19" s="350" t="s">
        <v>843</v>
      </c>
      <c r="H19" s="350" t="s">
        <v>850</v>
      </c>
      <c r="I19" s="351" t="s">
        <v>853</v>
      </c>
      <c r="J19" s="556">
        <v>522</v>
      </c>
      <c r="K19" s="555"/>
      <c r="L19" s="350"/>
    </row>
    <row r="20" spans="1:12" ht="38.25" x14ac:dyDescent="0.25">
      <c r="A20" s="369">
        <v>18</v>
      </c>
      <c r="B20" s="369" t="s">
        <v>360</v>
      </c>
      <c r="C20" s="351" t="s">
        <v>854</v>
      </c>
      <c r="D20" s="351" t="s">
        <v>600</v>
      </c>
      <c r="E20" s="351" t="s">
        <v>363</v>
      </c>
      <c r="F20" s="350" t="s">
        <v>855</v>
      </c>
      <c r="G20" s="350" t="s">
        <v>843</v>
      </c>
      <c r="H20" s="350" t="s">
        <v>856</v>
      </c>
      <c r="I20" s="351" t="s">
        <v>857</v>
      </c>
      <c r="J20" s="556">
        <v>1440</v>
      </c>
      <c r="K20" s="555"/>
      <c r="L20" s="350"/>
    </row>
    <row r="21" spans="1:12" ht="25.5" x14ac:dyDescent="0.25">
      <c r="A21" s="369">
        <v>19</v>
      </c>
      <c r="B21" s="369" t="s">
        <v>360</v>
      </c>
      <c r="C21" s="351" t="s">
        <v>841</v>
      </c>
      <c r="D21" s="351" t="s">
        <v>600</v>
      </c>
      <c r="E21" s="351" t="s">
        <v>363</v>
      </c>
      <c r="F21" s="350" t="s">
        <v>858</v>
      </c>
      <c r="G21" s="350" t="s">
        <v>843</v>
      </c>
      <c r="H21" s="350" t="s">
        <v>859</v>
      </c>
      <c r="I21" s="351" t="s">
        <v>860</v>
      </c>
      <c r="J21" s="556">
        <v>528</v>
      </c>
      <c r="K21" s="555"/>
      <c r="L21" s="350"/>
    </row>
    <row r="22" spans="1:12" ht="25.5" x14ac:dyDescent="0.25">
      <c r="A22" s="369">
        <v>20</v>
      </c>
      <c r="B22" s="369" t="s">
        <v>360</v>
      </c>
      <c r="C22" s="351" t="s">
        <v>861</v>
      </c>
      <c r="D22" s="351" t="s">
        <v>600</v>
      </c>
      <c r="E22" s="351" t="s">
        <v>363</v>
      </c>
      <c r="F22" s="350" t="s">
        <v>862</v>
      </c>
      <c r="G22" s="350" t="s">
        <v>833</v>
      </c>
      <c r="H22" s="350" t="s">
        <v>863</v>
      </c>
      <c r="I22" s="351" t="s">
        <v>864</v>
      </c>
      <c r="J22" s="556">
        <v>1620</v>
      </c>
      <c r="K22" s="555"/>
      <c r="L22" s="350"/>
    </row>
    <row r="23" spans="1:12" ht="51" x14ac:dyDescent="0.25">
      <c r="A23" s="369">
        <v>21</v>
      </c>
      <c r="B23" s="369" t="s">
        <v>360</v>
      </c>
      <c r="C23" s="351" t="s">
        <v>865</v>
      </c>
      <c r="D23" s="351" t="s">
        <v>600</v>
      </c>
      <c r="E23" s="351" t="s">
        <v>363</v>
      </c>
      <c r="F23" s="350" t="s">
        <v>866</v>
      </c>
      <c r="G23" s="350" t="s">
        <v>775</v>
      </c>
      <c r="H23" s="350" t="s">
        <v>867</v>
      </c>
      <c r="I23" s="351" t="s">
        <v>868</v>
      </c>
      <c r="J23" s="556">
        <v>11820</v>
      </c>
      <c r="K23" s="555"/>
      <c r="L23" s="350"/>
    </row>
    <row r="24" spans="1:12" ht="38.25" x14ac:dyDescent="0.25">
      <c r="A24" s="369">
        <v>22</v>
      </c>
      <c r="B24" s="369" t="s">
        <v>360</v>
      </c>
      <c r="C24" s="351" t="s">
        <v>865</v>
      </c>
      <c r="D24" s="351" t="s">
        <v>600</v>
      </c>
      <c r="E24" s="351" t="s">
        <v>363</v>
      </c>
      <c r="F24" s="350" t="s">
        <v>869</v>
      </c>
      <c r="G24" s="350" t="s">
        <v>775</v>
      </c>
      <c r="H24" s="350" t="s">
        <v>870</v>
      </c>
      <c r="I24" s="351" t="s">
        <v>871</v>
      </c>
      <c r="J24" s="556">
        <v>29460</v>
      </c>
      <c r="K24" s="555"/>
      <c r="L24" s="350"/>
    </row>
    <row r="25" spans="1:12" ht="38.25" x14ac:dyDescent="0.25">
      <c r="A25" s="369">
        <v>23</v>
      </c>
      <c r="B25" s="369" t="s">
        <v>360</v>
      </c>
      <c r="C25" s="351" t="s">
        <v>872</v>
      </c>
      <c r="D25" s="351" t="s">
        <v>600</v>
      </c>
      <c r="E25" s="351" t="s">
        <v>363</v>
      </c>
      <c r="F25" s="350" t="s">
        <v>873</v>
      </c>
      <c r="G25" s="350" t="s">
        <v>625</v>
      </c>
      <c r="H25" s="350" t="s">
        <v>874</v>
      </c>
      <c r="I25" s="351" t="s">
        <v>875</v>
      </c>
      <c r="J25" s="556">
        <v>48960</v>
      </c>
      <c r="K25" s="555"/>
      <c r="L25" s="350"/>
    </row>
    <row r="26" spans="1:12" ht="25.5" x14ac:dyDescent="0.25">
      <c r="A26" s="369">
        <v>24</v>
      </c>
      <c r="B26" s="369" t="s">
        <v>360</v>
      </c>
      <c r="C26" s="351" t="s">
        <v>876</v>
      </c>
      <c r="D26" s="351" t="s">
        <v>583</v>
      </c>
      <c r="E26" s="351" t="s">
        <v>363</v>
      </c>
      <c r="F26" s="350" t="s">
        <v>877</v>
      </c>
      <c r="G26" s="350" t="s">
        <v>878</v>
      </c>
      <c r="H26" s="350" t="s">
        <v>879</v>
      </c>
      <c r="I26" s="351" t="s">
        <v>880</v>
      </c>
      <c r="J26" s="556">
        <v>44400</v>
      </c>
      <c r="K26" s="555"/>
      <c r="L26" s="350" t="s">
        <v>634</v>
      </c>
    </row>
    <row r="27" spans="1:12" ht="38.25" x14ac:dyDescent="0.25">
      <c r="A27" s="369">
        <v>25</v>
      </c>
      <c r="B27" s="369" t="s">
        <v>360</v>
      </c>
      <c r="C27" s="351" t="s">
        <v>881</v>
      </c>
      <c r="D27" s="351" t="s">
        <v>600</v>
      </c>
      <c r="E27" s="351" t="s">
        <v>363</v>
      </c>
      <c r="F27" s="350" t="s">
        <v>882</v>
      </c>
      <c r="G27" s="350" t="s">
        <v>878</v>
      </c>
      <c r="H27" s="350" t="s">
        <v>883</v>
      </c>
      <c r="I27" s="351" t="s">
        <v>884</v>
      </c>
      <c r="J27" s="556">
        <v>3360</v>
      </c>
      <c r="K27" s="555"/>
      <c r="L27" s="350"/>
    </row>
    <row r="28" spans="1:12" ht="38.25" x14ac:dyDescent="0.25">
      <c r="A28" s="369">
        <v>26</v>
      </c>
      <c r="B28" s="369" t="s">
        <v>360</v>
      </c>
      <c r="C28" s="351" t="s">
        <v>885</v>
      </c>
      <c r="D28" s="351" t="s">
        <v>600</v>
      </c>
      <c r="E28" s="351" t="s">
        <v>363</v>
      </c>
      <c r="F28" s="350" t="s">
        <v>886</v>
      </c>
      <c r="G28" s="350" t="s">
        <v>878</v>
      </c>
      <c r="H28" s="350" t="s">
        <v>887</v>
      </c>
      <c r="I28" s="351" t="s">
        <v>888</v>
      </c>
      <c r="J28" s="556">
        <v>51096</v>
      </c>
      <c r="K28" s="555"/>
      <c r="L28" s="350"/>
    </row>
    <row r="29" spans="1:12" ht="25.5" x14ac:dyDescent="0.25">
      <c r="A29" s="369">
        <v>27</v>
      </c>
      <c r="B29" s="369" t="s">
        <v>360</v>
      </c>
      <c r="C29" s="351" t="s">
        <v>889</v>
      </c>
      <c r="D29" s="351" t="s">
        <v>600</v>
      </c>
      <c r="E29" s="351" t="s">
        <v>363</v>
      </c>
      <c r="F29" s="350" t="s">
        <v>890</v>
      </c>
      <c r="G29" s="350" t="s">
        <v>891</v>
      </c>
      <c r="H29" s="350" t="s">
        <v>892</v>
      </c>
      <c r="I29" s="351" t="s">
        <v>893</v>
      </c>
      <c r="J29" s="556">
        <v>15768</v>
      </c>
      <c r="K29" s="555"/>
      <c r="L29" s="350"/>
    </row>
    <row r="30" spans="1:12" ht="25.5" x14ac:dyDescent="0.25">
      <c r="A30" s="369">
        <v>28</v>
      </c>
      <c r="B30" s="369" t="s">
        <v>360</v>
      </c>
      <c r="C30" s="351" t="s">
        <v>894</v>
      </c>
      <c r="D30" s="351" t="s">
        <v>600</v>
      </c>
      <c r="E30" s="351" t="s">
        <v>363</v>
      </c>
      <c r="F30" s="350" t="s">
        <v>895</v>
      </c>
      <c r="G30" s="350" t="s">
        <v>891</v>
      </c>
      <c r="H30" s="350" t="s">
        <v>896</v>
      </c>
      <c r="I30" s="351" t="s">
        <v>897</v>
      </c>
      <c r="J30" s="556">
        <v>13266</v>
      </c>
      <c r="K30" s="555"/>
      <c r="L30" s="350"/>
    </row>
    <row r="31" spans="1:12" ht="25.5" x14ac:dyDescent="0.25">
      <c r="A31" s="369">
        <v>29</v>
      </c>
      <c r="B31" s="369" t="s">
        <v>360</v>
      </c>
      <c r="C31" s="351" t="s">
        <v>898</v>
      </c>
      <c r="D31" s="351" t="s">
        <v>600</v>
      </c>
      <c r="E31" s="351" t="s">
        <v>363</v>
      </c>
      <c r="F31" s="350" t="s">
        <v>899</v>
      </c>
      <c r="G31" s="350" t="s">
        <v>900</v>
      </c>
      <c r="H31" s="350" t="s">
        <v>901</v>
      </c>
      <c r="I31" s="351" t="s">
        <v>902</v>
      </c>
      <c r="J31" s="556">
        <v>1656</v>
      </c>
      <c r="K31" s="555"/>
      <c r="L31" s="350"/>
    </row>
    <row r="32" spans="1:12" ht="38.25" x14ac:dyDescent="0.25">
      <c r="A32" s="369">
        <v>30</v>
      </c>
      <c r="B32" s="369" t="s">
        <v>360</v>
      </c>
      <c r="C32" s="351" t="s">
        <v>903</v>
      </c>
      <c r="D32" s="351" t="s">
        <v>600</v>
      </c>
      <c r="E32" s="351" t="s">
        <v>363</v>
      </c>
      <c r="F32" s="350" t="s">
        <v>904</v>
      </c>
      <c r="G32" s="350" t="s">
        <v>900</v>
      </c>
      <c r="H32" s="350" t="s">
        <v>905</v>
      </c>
      <c r="I32" s="351" t="s">
        <v>906</v>
      </c>
      <c r="J32" s="556">
        <v>1020</v>
      </c>
      <c r="K32" s="555"/>
      <c r="L32" s="350"/>
    </row>
    <row r="33" spans="1:12" ht="38.25" x14ac:dyDescent="0.25">
      <c r="A33" s="369">
        <v>31</v>
      </c>
      <c r="B33" s="369" t="s">
        <v>360</v>
      </c>
      <c r="C33" s="351" t="s">
        <v>907</v>
      </c>
      <c r="D33" s="351" t="s">
        <v>600</v>
      </c>
      <c r="E33" s="351" t="s">
        <v>583</v>
      </c>
      <c r="F33" s="350" t="s">
        <v>908</v>
      </c>
      <c r="G33" s="350" t="s">
        <v>900</v>
      </c>
      <c r="H33" s="350" t="s">
        <v>909</v>
      </c>
      <c r="I33" s="351" t="s">
        <v>910</v>
      </c>
      <c r="J33" s="556">
        <v>1100</v>
      </c>
      <c r="K33" s="555"/>
      <c r="L33" s="350"/>
    </row>
    <row r="34" spans="1:12" ht="25.5" x14ac:dyDescent="0.25">
      <c r="A34" s="369">
        <v>32</v>
      </c>
      <c r="B34" s="369" t="s">
        <v>360</v>
      </c>
      <c r="C34" s="351" t="s">
        <v>911</v>
      </c>
      <c r="D34" s="351" t="s">
        <v>600</v>
      </c>
      <c r="E34" s="351" t="s">
        <v>363</v>
      </c>
      <c r="F34" s="350" t="s">
        <v>912</v>
      </c>
      <c r="G34" s="350" t="s">
        <v>662</v>
      </c>
      <c r="H34" s="350" t="s">
        <v>913</v>
      </c>
      <c r="I34" s="351">
        <v>44817</v>
      </c>
      <c r="J34" s="556">
        <v>3670</v>
      </c>
      <c r="K34" s="555"/>
      <c r="L34" s="350"/>
    </row>
    <row r="35" spans="1:12" ht="38.25" x14ac:dyDescent="0.25">
      <c r="A35" s="369">
        <v>33</v>
      </c>
      <c r="B35" s="369" t="s">
        <v>360</v>
      </c>
      <c r="C35" s="351" t="s">
        <v>914</v>
      </c>
      <c r="D35" s="351" t="s">
        <v>600</v>
      </c>
      <c r="E35" s="351" t="s">
        <v>363</v>
      </c>
      <c r="F35" s="350" t="s">
        <v>915</v>
      </c>
      <c r="G35" s="350" t="s">
        <v>900</v>
      </c>
      <c r="H35" s="350" t="s">
        <v>916</v>
      </c>
      <c r="I35" s="351" t="s">
        <v>917</v>
      </c>
      <c r="J35" s="556">
        <v>738</v>
      </c>
      <c r="K35" s="555"/>
      <c r="L35" s="350"/>
    </row>
    <row r="36" spans="1:12" ht="38.25" x14ac:dyDescent="0.25">
      <c r="A36" s="369">
        <v>34</v>
      </c>
      <c r="B36" s="369" t="s">
        <v>360</v>
      </c>
      <c r="C36" s="351" t="s">
        <v>918</v>
      </c>
      <c r="D36" s="351" t="s">
        <v>600</v>
      </c>
      <c r="E36" s="351" t="s">
        <v>363</v>
      </c>
      <c r="F36" s="350" t="s">
        <v>919</v>
      </c>
      <c r="G36" s="350" t="s">
        <v>900</v>
      </c>
      <c r="H36" s="350" t="s">
        <v>920</v>
      </c>
      <c r="I36" s="351" t="s">
        <v>921</v>
      </c>
      <c r="J36" s="556">
        <v>1800</v>
      </c>
      <c r="K36" s="555"/>
      <c r="L36" s="350"/>
    </row>
    <row r="37" spans="1:12" ht="25.5" x14ac:dyDescent="0.25">
      <c r="A37" s="369">
        <v>35</v>
      </c>
      <c r="B37" s="369" t="s">
        <v>360</v>
      </c>
      <c r="C37" s="351" t="s">
        <v>922</v>
      </c>
      <c r="D37" s="351" t="s">
        <v>600</v>
      </c>
      <c r="E37" s="351" t="s">
        <v>363</v>
      </c>
      <c r="F37" s="350" t="s">
        <v>923</v>
      </c>
      <c r="G37" s="350" t="s">
        <v>900</v>
      </c>
      <c r="H37" s="350" t="s">
        <v>924</v>
      </c>
      <c r="I37" s="351" t="s">
        <v>925</v>
      </c>
      <c r="J37" s="556">
        <v>1008</v>
      </c>
      <c r="K37" s="555"/>
      <c r="L37" s="350"/>
    </row>
    <row r="38" spans="1:12" ht="25.5" x14ac:dyDescent="0.25">
      <c r="A38" s="369">
        <v>36</v>
      </c>
      <c r="B38" s="369" t="s">
        <v>360</v>
      </c>
      <c r="C38" s="351" t="s">
        <v>926</v>
      </c>
      <c r="D38" s="351" t="s">
        <v>600</v>
      </c>
      <c r="E38" s="351" t="s">
        <v>363</v>
      </c>
      <c r="F38" s="350" t="s">
        <v>927</v>
      </c>
      <c r="G38" s="350" t="s">
        <v>900</v>
      </c>
      <c r="H38" s="350" t="s">
        <v>928</v>
      </c>
      <c r="I38" s="351" t="s">
        <v>929</v>
      </c>
      <c r="J38" s="556">
        <v>2088</v>
      </c>
      <c r="K38" s="555"/>
      <c r="L38" s="350"/>
    </row>
    <row r="39" spans="1:12" ht="25.5" x14ac:dyDescent="0.25">
      <c r="A39" s="369">
        <v>37</v>
      </c>
      <c r="B39" s="369" t="s">
        <v>360</v>
      </c>
      <c r="C39" s="351" t="s">
        <v>930</v>
      </c>
      <c r="D39" s="351" t="s">
        <v>600</v>
      </c>
      <c r="E39" s="351" t="s">
        <v>363</v>
      </c>
      <c r="F39" s="350" t="s">
        <v>931</v>
      </c>
      <c r="G39" s="350" t="s">
        <v>602</v>
      </c>
      <c r="H39" s="350" t="s">
        <v>932</v>
      </c>
      <c r="I39" s="351" t="s">
        <v>933</v>
      </c>
      <c r="J39" s="556">
        <v>840</v>
      </c>
      <c r="K39" s="555"/>
      <c r="L39" s="350"/>
    </row>
    <row r="40" spans="1:12" ht="25.5" x14ac:dyDescent="0.25">
      <c r="A40" s="369">
        <v>38</v>
      </c>
      <c r="B40" s="369" t="s">
        <v>360</v>
      </c>
      <c r="C40" s="351" t="s">
        <v>889</v>
      </c>
      <c r="D40" s="351" t="s">
        <v>583</v>
      </c>
      <c r="E40" s="351" t="s">
        <v>363</v>
      </c>
      <c r="F40" s="350" t="s">
        <v>934</v>
      </c>
      <c r="G40" s="350" t="s">
        <v>636</v>
      </c>
      <c r="H40" s="350" t="s">
        <v>935</v>
      </c>
      <c r="I40" s="351" t="s">
        <v>936</v>
      </c>
      <c r="J40" s="556">
        <v>7500</v>
      </c>
      <c r="K40" s="555"/>
      <c r="L40" s="350" t="s">
        <v>634</v>
      </c>
    </row>
    <row r="41" spans="1:12" ht="51" x14ac:dyDescent="0.25">
      <c r="A41" s="369">
        <v>39</v>
      </c>
      <c r="B41" s="369" t="s">
        <v>360</v>
      </c>
      <c r="C41" s="351" t="s">
        <v>937</v>
      </c>
      <c r="D41" s="351" t="s">
        <v>600</v>
      </c>
      <c r="E41" s="351" t="s">
        <v>363</v>
      </c>
      <c r="F41" s="350" t="s">
        <v>938</v>
      </c>
      <c r="G41" s="350" t="s">
        <v>671</v>
      </c>
      <c r="H41" s="350" t="s">
        <v>939</v>
      </c>
      <c r="I41" s="351" t="s">
        <v>940</v>
      </c>
      <c r="J41" s="556">
        <v>300</v>
      </c>
      <c r="K41" s="555"/>
      <c r="L41" s="350"/>
    </row>
    <row r="42" spans="1:12" ht="25.5" x14ac:dyDescent="0.25">
      <c r="A42" s="369">
        <v>40</v>
      </c>
      <c r="B42" s="369" t="s">
        <v>360</v>
      </c>
      <c r="C42" s="351" t="s">
        <v>703</v>
      </c>
      <c r="D42" s="351" t="s">
        <v>600</v>
      </c>
      <c r="E42" s="351" t="s">
        <v>363</v>
      </c>
      <c r="F42" s="350" t="s">
        <v>941</v>
      </c>
      <c r="G42" s="350" t="s">
        <v>671</v>
      </c>
      <c r="H42" s="350" t="s">
        <v>942</v>
      </c>
      <c r="I42" s="351" t="s">
        <v>943</v>
      </c>
      <c r="J42" s="556">
        <v>21840</v>
      </c>
      <c r="K42" s="555"/>
      <c r="L42" s="350"/>
    </row>
    <row r="43" spans="1:12" ht="51" x14ac:dyDescent="0.25">
      <c r="A43" s="369">
        <v>41</v>
      </c>
      <c r="B43" s="369" t="s">
        <v>360</v>
      </c>
      <c r="C43" s="351" t="s">
        <v>669</v>
      </c>
      <c r="D43" s="351" t="s">
        <v>600</v>
      </c>
      <c r="E43" s="351" t="s">
        <v>363</v>
      </c>
      <c r="F43" s="350" t="s">
        <v>670</v>
      </c>
      <c r="G43" s="350" t="s">
        <v>671</v>
      </c>
      <c r="H43" s="350" t="s">
        <v>944</v>
      </c>
      <c r="I43" s="351" t="s">
        <v>945</v>
      </c>
      <c r="J43" s="556">
        <v>936</v>
      </c>
      <c r="K43" s="555"/>
      <c r="L43" s="350"/>
    </row>
    <row r="44" spans="1:12" ht="51" x14ac:dyDescent="0.25">
      <c r="A44" s="369">
        <v>42</v>
      </c>
      <c r="B44" s="369" t="s">
        <v>360</v>
      </c>
      <c r="C44" s="351" t="s">
        <v>946</v>
      </c>
      <c r="D44" s="351" t="s">
        <v>600</v>
      </c>
      <c r="E44" s="351" t="s">
        <v>363</v>
      </c>
      <c r="F44" s="350" t="s">
        <v>947</v>
      </c>
      <c r="G44" s="350" t="s">
        <v>948</v>
      </c>
      <c r="H44" s="350" t="s">
        <v>949</v>
      </c>
      <c r="I44" s="351" t="s">
        <v>950</v>
      </c>
      <c r="J44" s="556">
        <v>1320</v>
      </c>
      <c r="K44" s="555"/>
      <c r="L44" s="350"/>
    </row>
    <row r="45" spans="1:12" ht="38.25" x14ac:dyDescent="0.25">
      <c r="A45" s="369">
        <v>43</v>
      </c>
      <c r="B45" s="369" t="s">
        <v>360</v>
      </c>
      <c r="C45" s="351" t="s">
        <v>951</v>
      </c>
      <c r="D45" s="351" t="s">
        <v>600</v>
      </c>
      <c r="E45" s="351" t="s">
        <v>363</v>
      </c>
      <c r="F45" s="350" t="s">
        <v>952</v>
      </c>
      <c r="G45" s="350" t="s">
        <v>948</v>
      </c>
      <c r="H45" s="350" t="s">
        <v>953</v>
      </c>
      <c r="I45" s="351" t="s">
        <v>954</v>
      </c>
      <c r="J45" s="556">
        <v>10440</v>
      </c>
      <c r="K45" s="555"/>
      <c r="L45" s="350"/>
    </row>
    <row r="46" spans="1:12" ht="38.25" x14ac:dyDescent="0.25">
      <c r="A46" s="369">
        <v>44</v>
      </c>
      <c r="B46" s="369" t="s">
        <v>360</v>
      </c>
      <c r="C46" s="351" t="s">
        <v>955</v>
      </c>
      <c r="D46" s="351" t="s">
        <v>600</v>
      </c>
      <c r="E46" s="351" t="s">
        <v>363</v>
      </c>
      <c r="F46" s="350" t="s">
        <v>956</v>
      </c>
      <c r="G46" s="350" t="s">
        <v>671</v>
      </c>
      <c r="H46" s="350" t="s">
        <v>957</v>
      </c>
      <c r="I46" s="351" t="s">
        <v>958</v>
      </c>
      <c r="J46" s="556">
        <v>336</v>
      </c>
      <c r="K46" s="555"/>
      <c r="L46" s="350"/>
    </row>
    <row r="47" spans="1:12" ht="25.5" x14ac:dyDescent="0.25">
      <c r="A47" s="369">
        <v>45</v>
      </c>
      <c r="B47" s="369" t="s">
        <v>360</v>
      </c>
      <c r="C47" s="351" t="s">
        <v>959</v>
      </c>
      <c r="D47" s="351" t="s">
        <v>600</v>
      </c>
      <c r="E47" s="351" t="s">
        <v>363</v>
      </c>
      <c r="F47" s="350" t="s">
        <v>960</v>
      </c>
      <c r="G47" s="350" t="s">
        <v>961</v>
      </c>
      <c r="H47" s="350" t="s">
        <v>834</v>
      </c>
      <c r="I47" s="351" t="s">
        <v>962</v>
      </c>
      <c r="J47" s="556">
        <v>19660</v>
      </c>
      <c r="K47" s="555"/>
      <c r="L47" s="350"/>
    </row>
    <row r="48" spans="1:12" ht="38.25" x14ac:dyDescent="0.25">
      <c r="A48" s="369">
        <v>46</v>
      </c>
      <c r="B48" s="369" t="s">
        <v>360</v>
      </c>
      <c r="C48" s="351" t="s">
        <v>761</v>
      </c>
      <c r="D48" s="351" t="s">
        <v>600</v>
      </c>
      <c r="E48" s="351" t="s">
        <v>363</v>
      </c>
      <c r="F48" s="350" t="s">
        <v>963</v>
      </c>
      <c r="G48" s="350" t="s">
        <v>763</v>
      </c>
      <c r="H48" s="350" t="s">
        <v>964</v>
      </c>
      <c r="I48" s="351" t="s">
        <v>965</v>
      </c>
      <c r="J48" s="556">
        <v>6624</v>
      </c>
      <c r="K48" s="555"/>
      <c r="L48" s="350"/>
    </row>
    <row r="49" spans="1:12" ht="38.25" x14ac:dyDescent="0.25">
      <c r="A49" s="369">
        <v>47</v>
      </c>
      <c r="B49" s="369" t="s">
        <v>360</v>
      </c>
      <c r="C49" s="351" t="s">
        <v>761</v>
      </c>
      <c r="D49" s="351" t="s">
        <v>600</v>
      </c>
      <c r="E49" s="351" t="s">
        <v>363</v>
      </c>
      <c r="F49" s="350" t="s">
        <v>966</v>
      </c>
      <c r="G49" s="350" t="s">
        <v>763</v>
      </c>
      <c r="H49" s="350" t="s">
        <v>967</v>
      </c>
      <c r="I49" s="351" t="s">
        <v>968</v>
      </c>
      <c r="J49" s="556">
        <v>26856</v>
      </c>
      <c r="K49" s="555"/>
      <c r="L49" s="350"/>
    </row>
    <row r="50" spans="1:12" ht="38.25" x14ac:dyDescent="0.25">
      <c r="A50" s="369">
        <v>48</v>
      </c>
      <c r="B50" s="369" t="s">
        <v>360</v>
      </c>
      <c r="C50" s="351" t="s">
        <v>969</v>
      </c>
      <c r="D50" s="351" t="s">
        <v>600</v>
      </c>
      <c r="E50" s="351" t="s">
        <v>363</v>
      </c>
      <c r="F50" s="350" t="s">
        <v>970</v>
      </c>
      <c r="G50" s="350" t="s">
        <v>971</v>
      </c>
      <c r="H50" s="350" t="s">
        <v>972</v>
      </c>
      <c r="I50" s="351" t="s">
        <v>973</v>
      </c>
      <c r="J50" s="556">
        <v>660</v>
      </c>
      <c r="K50" s="555"/>
      <c r="L50" s="350"/>
    </row>
    <row r="51" spans="1:12" ht="51" x14ac:dyDescent="0.25">
      <c r="A51" s="369">
        <v>49</v>
      </c>
      <c r="B51" s="369" t="s">
        <v>360</v>
      </c>
      <c r="C51" s="351" t="s">
        <v>974</v>
      </c>
      <c r="D51" s="351" t="s">
        <v>600</v>
      </c>
      <c r="E51" s="351" t="s">
        <v>363</v>
      </c>
      <c r="F51" s="350" t="s">
        <v>975</v>
      </c>
      <c r="G51" s="350" t="s">
        <v>976</v>
      </c>
      <c r="H51" s="350" t="s">
        <v>977</v>
      </c>
      <c r="I51" s="351" t="s">
        <v>978</v>
      </c>
      <c r="J51" s="556">
        <v>480</v>
      </c>
      <c r="K51" s="555"/>
      <c r="L51" s="350"/>
    </row>
    <row r="52" spans="1:12" ht="38.25" x14ac:dyDescent="0.25">
      <c r="A52" s="369">
        <v>50</v>
      </c>
      <c r="B52" s="369" t="s">
        <v>360</v>
      </c>
      <c r="C52" s="351" t="s">
        <v>974</v>
      </c>
      <c r="D52" s="351" t="s">
        <v>600</v>
      </c>
      <c r="E52" s="351" t="s">
        <v>363</v>
      </c>
      <c r="F52" s="350" t="s">
        <v>979</v>
      </c>
      <c r="G52" s="350" t="s">
        <v>976</v>
      </c>
      <c r="H52" s="350" t="s">
        <v>980</v>
      </c>
      <c r="I52" s="351" t="s">
        <v>981</v>
      </c>
      <c r="J52" s="556">
        <v>1800</v>
      </c>
      <c r="K52" s="555"/>
      <c r="L52" s="350"/>
    </row>
    <row r="53" spans="1:12" ht="76.5" x14ac:dyDescent="0.25">
      <c r="A53" s="369">
        <v>51</v>
      </c>
      <c r="B53" s="369" t="s">
        <v>360</v>
      </c>
      <c r="C53" s="351" t="s">
        <v>982</v>
      </c>
      <c r="D53" s="351" t="s">
        <v>600</v>
      </c>
      <c r="E53" s="351" t="s">
        <v>583</v>
      </c>
      <c r="F53" s="350" t="s">
        <v>983</v>
      </c>
      <c r="G53" s="350" t="s">
        <v>976</v>
      </c>
      <c r="H53" s="350" t="s">
        <v>984</v>
      </c>
      <c r="I53" s="351" t="s">
        <v>985</v>
      </c>
      <c r="J53" s="556">
        <v>700</v>
      </c>
      <c r="K53" s="555"/>
      <c r="L53" s="350"/>
    </row>
    <row r="54" spans="1:12" ht="25.5" x14ac:dyDescent="0.25">
      <c r="A54" s="369">
        <v>52</v>
      </c>
      <c r="B54" s="369" t="s">
        <v>360</v>
      </c>
      <c r="C54" s="351" t="s">
        <v>974</v>
      </c>
      <c r="D54" s="351" t="s">
        <v>600</v>
      </c>
      <c r="E54" s="351" t="s">
        <v>363</v>
      </c>
      <c r="F54" s="350" t="s">
        <v>986</v>
      </c>
      <c r="G54" s="350" t="s">
        <v>987</v>
      </c>
      <c r="H54" s="350" t="s">
        <v>988</v>
      </c>
      <c r="I54" s="351" t="s">
        <v>989</v>
      </c>
      <c r="J54" s="556">
        <v>720</v>
      </c>
      <c r="K54" s="555"/>
      <c r="L54" s="350"/>
    </row>
    <row r="55" spans="1:12" ht="25.5" x14ac:dyDescent="0.25">
      <c r="A55" s="369">
        <v>53</v>
      </c>
      <c r="B55" s="369" t="s">
        <v>360</v>
      </c>
      <c r="C55" s="351" t="s">
        <v>969</v>
      </c>
      <c r="D55" s="351" t="s">
        <v>600</v>
      </c>
      <c r="E55" s="351" t="s">
        <v>363</v>
      </c>
      <c r="F55" s="350" t="s">
        <v>990</v>
      </c>
      <c r="G55" s="350" t="s">
        <v>971</v>
      </c>
      <c r="H55" s="350" t="s">
        <v>991</v>
      </c>
      <c r="I55" s="351" t="s">
        <v>992</v>
      </c>
      <c r="J55" s="556">
        <v>1500</v>
      </c>
      <c r="K55" s="555"/>
      <c r="L55" s="350"/>
    </row>
    <row r="56" spans="1:12" ht="38.25" x14ac:dyDescent="0.25">
      <c r="A56" s="369">
        <v>54</v>
      </c>
      <c r="B56" s="369" t="s">
        <v>360</v>
      </c>
      <c r="C56" s="351" t="s">
        <v>993</v>
      </c>
      <c r="D56" s="351" t="s">
        <v>600</v>
      </c>
      <c r="E56" s="351" t="s">
        <v>363</v>
      </c>
      <c r="F56" s="350" t="s">
        <v>994</v>
      </c>
      <c r="G56" s="350" t="s">
        <v>971</v>
      </c>
      <c r="H56" s="350" t="s">
        <v>995</v>
      </c>
      <c r="I56" s="351" t="s">
        <v>996</v>
      </c>
      <c r="J56" s="556">
        <v>8352</v>
      </c>
      <c r="K56" s="555"/>
      <c r="L56" s="350"/>
    </row>
    <row r="57" spans="1:12" ht="25.5" x14ac:dyDescent="0.25">
      <c r="A57" s="369">
        <v>55</v>
      </c>
      <c r="B57" s="369" t="s">
        <v>360</v>
      </c>
      <c r="C57" s="351" t="s">
        <v>969</v>
      </c>
      <c r="D57" s="351" t="s">
        <v>600</v>
      </c>
      <c r="E57" s="351" t="s">
        <v>363</v>
      </c>
      <c r="F57" s="350" t="s">
        <v>997</v>
      </c>
      <c r="G57" s="350" t="s">
        <v>971</v>
      </c>
      <c r="H57" s="350" t="s">
        <v>998</v>
      </c>
      <c r="I57" s="351" t="s">
        <v>999</v>
      </c>
      <c r="J57" s="556">
        <v>3060</v>
      </c>
      <c r="K57" s="555"/>
      <c r="L57" s="350"/>
    </row>
    <row r="58" spans="1:12" ht="25.5" x14ac:dyDescent="0.25">
      <c r="A58" s="369">
        <v>56</v>
      </c>
      <c r="B58" s="369" t="s">
        <v>360</v>
      </c>
      <c r="C58" s="351" t="s">
        <v>1000</v>
      </c>
      <c r="D58" s="351" t="s">
        <v>600</v>
      </c>
      <c r="E58" s="351" t="s">
        <v>363</v>
      </c>
      <c r="F58" s="350" t="s">
        <v>1001</v>
      </c>
      <c r="G58" s="350" t="s">
        <v>971</v>
      </c>
      <c r="H58" s="350" t="s">
        <v>1002</v>
      </c>
      <c r="I58" s="351" t="s">
        <v>1003</v>
      </c>
      <c r="J58" s="556">
        <v>6000</v>
      </c>
      <c r="K58" s="555"/>
      <c r="L58" s="350"/>
    </row>
    <row r="59" spans="1:12" ht="25.5" x14ac:dyDescent="0.25">
      <c r="A59" s="369">
        <v>57</v>
      </c>
      <c r="B59" s="369" t="s">
        <v>360</v>
      </c>
      <c r="C59" s="351" t="s">
        <v>969</v>
      </c>
      <c r="D59" s="351" t="s">
        <v>600</v>
      </c>
      <c r="E59" s="351" t="s">
        <v>363</v>
      </c>
      <c r="F59" s="350" t="s">
        <v>1004</v>
      </c>
      <c r="G59" s="350" t="s">
        <v>971</v>
      </c>
      <c r="H59" s="350" t="s">
        <v>1005</v>
      </c>
      <c r="I59" s="351" t="s">
        <v>1006</v>
      </c>
      <c r="J59" s="556">
        <v>500</v>
      </c>
      <c r="K59" s="555"/>
      <c r="L59" s="350"/>
    </row>
    <row r="60" spans="1:12" ht="38.25" x14ac:dyDescent="0.25">
      <c r="A60" s="369">
        <v>58</v>
      </c>
      <c r="B60" s="369" t="s">
        <v>360</v>
      </c>
      <c r="C60" s="351" t="s">
        <v>1007</v>
      </c>
      <c r="D60" s="351" t="s">
        <v>600</v>
      </c>
      <c r="E60" s="351" t="s">
        <v>363</v>
      </c>
      <c r="F60" s="350" t="s">
        <v>1008</v>
      </c>
      <c r="G60" s="350" t="s">
        <v>1009</v>
      </c>
      <c r="H60" s="350" t="s">
        <v>1010</v>
      </c>
      <c r="I60" s="351" t="s">
        <v>1011</v>
      </c>
      <c r="J60" s="556">
        <v>34050</v>
      </c>
      <c r="K60" s="555"/>
      <c r="L60" s="350"/>
    </row>
    <row r="61" spans="1:12" ht="25.5" x14ac:dyDescent="0.25">
      <c r="A61" s="369">
        <v>59</v>
      </c>
      <c r="B61" s="369" t="s">
        <v>360</v>
      </c>
      <c r="C61" s="351" t="s">
        <v>1012</v>
      </c>
      <c r="D61" s="351" t="s">
        <v>600</v>
      </c>
      <c r="E61" s="351" t="s">
        <v>363</v>
      </c>
      <c r="F61" s="350" t="s">
        <v>1013</v>
      </c>
      <c r="G61" s="350" t="s">
        <v>1014</v>
      </c>
      <c r="H61" s="350" t="s">
        <v>1015</v>
      </c>
      <c r="I61" s="351" t="s">
        <v>1016</v>
      </c>
      <c r="J61" s="556">
        <v>1800</v>
      </c>
      <c r="K61" s="555"/>
      <c r="L61" s="350"/>
    </row>
    <row r="62" spans="1:12" ht="38.25" x14ac:dyDescent="0.25">
      <c r="A62" s="369">
        <v>60</v>
      </c>
      <c r="B62" s="369" t="s">
        <v>360</v>
      </c>
      <c r="C62" s="351" t="s">
        <v>881</v>
      </c>
      <c r="D62" s="351" t="s">
        <v>600</v>
      </c>
      <c r="E62" s="351" t="s">
        <v>363</v>
      </c>
      <c r="F62" s="350" t="s">
        <v>1017</v>
      </c>
      <c r="G62" s="350" t="s">
        <v>1018</v>
      </c>
      <c r="H62" s="350" t="s">
        <v>1019</v>
      </c>
      <c r="I62" s="351" t="s">
        <v>1020</v>
      </c>
      <c r="J62" s="556">
        <v>88800</v>
      </c>
      <c r="K62" s="555"/>
      <c r="L62" s="350"/>
    </row>
    <row r="63" spans="1:12" ht="25.5" x14ac:dyDescent="0.25">
      <c r="A63" s="369">
        <v>61</v>
      </c>
      <c r="B63" s="369" t="s">
        <v>360</v>
      </c>
      <c r="C63" s="351" t="s">
        <v>1021</v>
      </c>
      <c r="D63" s="351" t="s">
        <v>600</v>
      </c>
      <c r="E63" s="351" t="s">
        <v>363</v>
      </c>
      <c r="F63" s="350" t="s">
        <v>1022</v>
      </c>
      <c r="G63" s="350" t="s">
        <v>1023</v>
      </c>
      <c r="H63" s="350" t="s">
        <v>1024</v>
      </c>
      <c r="I63" s="351" t="s">
        <v>1025</v>
      </c>
      <c r="J63" s="556">
        <v>337</v>
      </c>
      <c r="K63" s="555"/>
      <c r="L63" s="350"/>
    </row>
    <row r="64" spans="1:12" ht="38.25" x14ac:dyDescent="0.25">
      <c r="A64" s="369">
        <v>62</v>
      </c>
      <c r="B64" s="369" t="s">
        <v>360</v>
      </c>
      <c r="C64" s="351" t="s">
        <v>1026</v>
      </c>
      <c r="D64" s="351" t="s">
        <v>600</v>
      </c>
      <c r="E64" s="351" t="s">
        <v>363</v>
      </c>
      <c r="F64" s="350" t="s">
        <v>1027</v>
      </c>
      <c r="G64" s="350" t="s">
        <v>1023</v>
      </c>
      <c r="H64" s="350" t="s">
        <v>1028</v>
      </c>
      <c r="I64" s="351" t="s">
        <v>1029</v>
      </c>
      <c r="J64" s="556">
        <v>7740</v>
      </c>
      <c r="K64" s="555"/>
      <c r="L64" s="350"/>
    </row>
    <row r="65" spans="1:12" ht="38.25" x14ac:dyDescent="0.25">
      <c r="A65" s="369">
        <v>63</v>
      </c>
      <c r="B65" s="369" t="s">
        <v>360</v>
      </c>
      <c r="C65" s="351" t="s">
        <v>1030</v>
      </c>
      <c r="D65" s="351" t="s">
        <v>600</v>
      </c>
      <c r="E65" s="351" t="s">
        <v>363</v>
      </c>
      <c r="F65" s="350" t="s">
        <v>1031</v>
      </c>
      <c r="G65" s="350" t="s">
        <v>1023</v>
      </c>
      <c r="H65" s="350" t="s">
        <v>1032</v>
      </c>
      <c r="I65" s="351" t="s">
        <v>1029</v>
      </c>
      <c r="J65" s="556">
        <v>112</v>
      </c>
      <c r="K65" s="555"/>
      <c r="L65" s="350"/>
    </row>
    <row r="66" spans="1:12" ht="38.25" x14ac:dyDescent="0.25">
      <c r="A66" s="369">
        <v>64</v>
      </c>
      <c r="B66" s="369" t="s">
        <v>360</v>
      </c>
      <c r="C66" s="351" t="s">
        <v>1033</v>
      </c>
      <c r="D66" s="351" t="s">
        <v>600</v>
      </c>
      <c r="E66" s="351" t="s">
        <v>363</v>
      </c>
      <c r="F66" s="350" t="s">
        <v>1034</v>
      </c>
      <c r="G66" s="350" t="s">
        <v>1023</v>
      </c>
      <c r="H66" s="350" t="s">
        <v>1035</v>
      </c>
      <c r="I66" s="351" t="s">
        <v>1036</v>
      </c>
      <c r="J66" s="556">
        <v>1090</v>
      </c>
      <c r="K66" s="555"/>
      <c r="L66" s="350"/>
    </row>
    <row r="67" spans="1:12" ht="38.25" x14ac:dyDescent="0.25">
      <c r="A67" s="369">
        <v>65</v>
      </c>
      <c r="B67" s="369" t="s">
        <v>360</v>
      </c>
      <c r="C67" s="351" t="s">
        <v>974</v>
      </c>
      <c r="D67" s="351" t="s">
        <v>600</v>
      </c>
      <c r="E67" s="351" t="s">
        <v>363</v>
      </c>
      <c r="F67" s="350" t="s">
        <v>1037</v>
      </c>
      <c r="G67" s="350" t="s">
        <v>1023</v>
      </c>
      <c r="H67" s="350" t="s">
        <v>1038</v>
      </c>
      <c r="I67" s="351" t="s">
        <v>1039</v>
      </c>
      <c r="J67" s="556">
        <v>840</v>
      </c>
      <c r="K67" s="555"/>
      <c r="L67" s="350"/>
    </row>
    <row r="68" spans="1:12" ht="25.5" x14ac:dyDescent="0.25">
      <c r="A68" s="369">
        <v>66</v>
      </c>
      <c r="B68" s="369" t="s">
        <v>360</v>
      </c>
      <c r="C68" s="351" t="s">
        <v>1040</v>
      </c>
      <c r="D68" s="351" t="s">
        <v>600</v>
      </c>
      <c r="E68" s="351" t="s">
        <v>363</v>
      </c>
      <c r="F68" s="350" t="s">
        <v>1041</v>
      </c>
      <c r="G68" s="350" t="s">
        <v>1023</v>
      </c>
      <c r="H68" s="350" t="s">
        <v>1042</v>
      </c>
      <c r="I68" s="351" t="s">
        <v>1043</v>
      </c>
      <c r="J68" s="556">
        <v>1440</v>
      </c>
      <c r="K68" s="555"/>
      <c r="L68" s="350"/>
    </row>
    <row r="69" spans="1:12" ht="38.25" x14ac:dyDescent="0.25">
      <c r="A69" s="369">
        <v>67</v>
      </c>
      <c r="B69" s="369" t="s">
        <v>360</v>
      </c>
      <c r="C69" s="351" t="s">
        <v>1044</v>
      </c>
      <c r="D69" s="351" t="s">
        <v>600</v>
      </c>
      <c r="E69" s="351" t="s">
        <v>363</v>
      </c>
      <c r="F69" s="350" t="s">
        <v>1045</v>
      </c>
      <c r="G69" s="350" t="s">
        <v>1023</v>
      </c>
      <c r="H69" s="350" t="s">
        <v>1046</v>
      </c>
      <c r="I69" s="351" t="s">
        <v>1047</v>
      </c>
      <c r="J69" s="556">
        <v>2160</v>
      </c>
      <c r="K69" s="555"/>
      <c r="L69" s="350"/>
    </row>
    <row r="70" spans="1:12" ht="25.5" x14ac:dyDescent="0.25">
      <c r="A70" s="369">
        <v>68</v>
      </c>
      <c r="B70" s="369" t="s">
        <v>360</v>
      </c>
      <c r="C70" s="351" t="s">
        <v>1048</v>
      </c>
      <c r="D70" s="351" t="s">
        <v>600</v>
      </c>
      <c r="E70" s="351" t="s">
        <v>363</v>
      </c>
      <c r="F70" s="350" t="s">
        <v>1049</v>
      </c>
      <c r="G70" s="350" t="s">
        <v>1023</v>
      </c>
      <c r="H70" s="350" t="s">
        <v>1050</v>
      </c>
      <c r="I70" s="351" t="s">
        <v>1051</v>
      </c>
      <c r="J70" s="556">
        <v>6000</v>
      </c>
      <c r="K70" s="555"/>
      <c r="L70" s="350"/>
    </row>
    <row r="71" spans="1:12" ht="25.5" x14ac:dyDescent="0.25">
      <c r="A71" s="369">
        <v>69</v>
      </c>
      <c r="B71" s="369" t="s">
        <v>360</v>
      </c>
      <c r="C71" s="351" t="s">
        <v>889</v>
      </c>
      <c r="D71" s="351" t="s">
        <v>600</v>
      </c>
      <c r="E71" s="351" t="s">
        <v>363</v>
      </c>
      <c r="F71" s="350" t="s">
        <v>1052</v>
      </c>
      <c r="G71" s="350" t="s">
        <v>1023</v>
      </c>
      <c r="H71" s="350" t="s">
        <v>1053</v>
      </c>
      <c r="I71" s="351" t="s">
        <v>1054</v>
      </c>
      <c r="J71" s="556">
        <v>1920</v>
      </c>
      <c r="K71" s="555"/>
      <c r="L71" s="350"/>
    </row>
    <row r="72" spans="1:12" ht="25.5" x14ac:dyDescent="0.25">
      <c r="A72" s="369">
        <v>70</v>
      </c>
      <c r="B72" s="369" t="s">
        <v>360</v>
      </c>
      <c r="C72" s="351" t="s">
        <v>1055</v>
      </c>
      <c r="D72" s="351" t="s">
        <v>600</v>
      </c>
      <c r="E72" s="351" t="s">
        <v>363</v>
      </c>
      <c r="F72" s="350" t="s">
        <v>1056</v>
      </c>
      <c r="G72" s="350" t="s">
        <v>1023</v>
      </c>
      <c r="H72" s="350" t="s">
        <v>1057</v>
      </c>
      <c r="I72" s="351" t="s">
        <v>1058</v>
      </c>
      <c r="J72" s="556">
        <v>23124</v>
      </c>
      <c r="K72" s="555"/>
      <c r="L72" s="350"/>
    </row>
    <row r="73" spans="1:12" ht="25.5" x14ac:dyDescent="0.25">
      <c r="A73" s="369">
        <v>71</v>
      </c>
      <c r="B73" s="369" t="s">
        <v>360</v>
      </c>
      <c r="C73" s="351" t="s">
        <v>1059</v>
      </c>
      <c r="D73" s="351" t="s">
        <v>600</v>
      </c>
      <c r="E73" s="351" t="s">
        <v>363</v>
      </c>
      <c r="F73" s="350" t="s">
        <v>1060</v>
      </c>
      <c r="G73" s="350" t="s">
        <v>1023</v>
      </c>
      <c r="H73" s="350" t="s">
        <v>1061</v>
      </c>
      <c r="I73" s="351" t="s">
        <v>1062</v>
      </c>
      <c r="J73" s="556">
        <v>1920</v>
      </c>
      <c r="K73" s="555"/>
      <c r="L73" s="350"/>
    </row>
    <row r="74" spans="1:12" ht="25.5" x14ac:dyDescent="0.25">
      <c r="A74" s="369">
        <v>72</v>
      </c>
      <c r="B74" s="369" t="s">
        <v>360</v>
      </c>
      <c r="C74" s="351" t="s">
        <v>1063</v>
      </c>
      <c r="D74" s="351" t="s">
        <v>600</v>
      </c>
      <c r="E74" s="351" t="s">
        <v>363</v>
      </c>
      <c r="F74" s="350" t="s">
        <v>1064</v>
      </c>
      <c r="G74" s="350" t="s">
        <v>1023</v>
      </c>
      <c r="H74" s="350" t="s">
        <v>1065</v>
      </c>
      <c r="I74" s="351" t="s">
        <v>1066</v>
      </c>
      <c r="J74" s="556">
        <v>18489</v>
      </c>
      <c r="K74" s="555"/>
      <c r="L74" s="350"/>
    </row>
    <row r="75" spans="1:12" ht="38.25" x14ac:dyDescent="0.25">
      <c r="A75" s="369">
        <v>73</v>
      </c>
      <c r="B75" s="369" t="s">
        <v>360</v>
      </c>
      <c r="C75" s="351" t="s">
        <v>1067</v>
      </c>
      <c r="D75" s="351" t="s">
        <v>600</v>
      </c>
      <c r="E75" s="351" t="s">
        <v>363</v>
      </c>
      <c r="F75" s="350" t="s">
        <v>1068</v>
      </c>
      <c r="G75" s="350" t="s">
        <v>1023</v>
      </c>
      <c r="H75" s="350" t="s">
        <v>1069</v>
      </c>
      <c r="I75" s="351" t="s">
        <v>1070</v>
      </c>
      <c r="J75" s="556">
        <v>1500</v>
      </c>
      <c r="K75" s="555"/>
      <c r="L75" s="350"/>
    </row>
    <row r="76" spans="1:12" ht="38.25" x14ac:dyDescent="0.25">
      <c r="A76" s="369">
        <v>74</v>
      </c>
      <c r="B76" s="369" t="s">
        <v>360</v>
      </c>
      <c r="C76" s="351" t="s">
        <v>1071</v>
      </c>
      <c r="D76" s="351" t="s">
        <v>600</v>
      </c>
      <c r="E76" s="351" t="s">
        <v>363</v>
      </c>
      <c r="F76" s="350" t="s">
        <v>1072</v>
      </c>
      <c r="G76" s="350" t="s">
        <v>1023</v>
      </c>
      <c r="H76" s="350" t="s">
        <v>1073</v>
      </c>
      <c r="I76" s="351" t="s">
        <v>1070</v>
      </c>
      <c r="J76" s="556">
        <v>2160</v>
      </c>
      <c r="K76" s="555"/>
      <c r="L76" s="350"/>
    </row>
    <row r="77" spans="1:12" ht="51" x14ac:dyDescent="0.25">
      <c r="A77" s="369">
        <v>75</v>
      </c>
      <c r="B77" s="369" t="s">
        <v>360</v>
      </c>
      <c r="C77" s="351" t="s">
        <v>1074</v>
      </c>
      <c r="D77" s="351" t="s">
        <v>600</v>
      </c>
      <c r="E77" s="351" t="s">
        <v>363</v>
      </c>
      <c r="F77" s="350" t="s">
        <v>1075</v>
      </c>
      <c r="G77" s="350" t="s">
        <v>1023</v>
      </c>
      <c r="H77" s="350" t="s">
        <v>1076</v>
      </c>
      <c r="I77" s="351" t="s">
        <v>1077</v>
      </c>
      <c r="J77" s="556">
        <v>2340</v>
      </c>
      <c r="K77" s="555"/>
      <c r="L77" s="350"/>
    </row>
    <row r="78" spans="1:12" ht="38.25" x14ac:dyDescent="0.25">
      <c r="A78" s="369">
        <v>76</v>
      </c>
      <c r="B78" s="369" t="s">
        <v>360</v>
      </c>
      <c r="C78" s="351" t="s">
        <v>1078</v>
      </c>
      <c r="D78" s="351" t="s">
        <v>600</v>
      </c>
      <c r="E78" s="351" t="s">
        <v>363</v>
      </c>
      <c r="F78" s="350" t="s">
        <v>1079</v>
      </c>
      <c r="G78" s="350" t="s">
        <v>1023</v>
      </c>
      <c r="H78" s="350" t="s">
        <v>1080</v>
      </c>
      <c r="I78" s="351" t="s">
        <v>1081</v>
      </c>
      <c r="J78" s="556">
        <v>2640</v>
      </c>
      <c r="K78" s="555"/>
      <c r="L78" s="350"/>
    </row>
    <row r="79" spans="1:12" ht="25.5" x14ac:dyDescent="0.25">
      <c r="A79" s="369">
        <v>77</v>
      </c>
      <c r="B79" s="369" t="s">
        <v>360</v>
      </c>
      <c r="C79" s="351" t="s">
        <v>1082</v>
      </c>
      <c r="D79" s="351" t="s">
        <v>600</v>
      </c>
      <c r="E79" s="351" t="s">
        <v>363</v>
      </c>
      <c r="F79" s="350" t="s">
        <v>1083</v>
      </c>
      <c r="G79" s="350" t="s">
        <v>1023</v>
      </c>
      <c r="H79" s="350" t="s">
        <v>1084</v>
      </c>
      <c r="I79" s="351" t="s">
        <v>1085</v>
      </c>
      <c r="J79" s="556">
        <v>5280</v>
      </c>
      <c r="K79" s="555"/>
      <c r="L79" s="350"/>
    </row>
    <row r="80" spans="1:12" ht="38.25" x14ac:dyDescent="0.25">
      <c r="A80" s="369">
        <v>78</v>
      </c>
      <c r="B80" s="369" t="s">
        <v>360</v>
      </c>
      <c r="C80" s="351" t="s">
        <v>1086</v>
      </c>
      <c r="D80" s="351" t="s">
        <v>600</v>
      </c>
      <c r="E80" s="351" t="s">
        <v>363</v>
      </c>
      <c r="F80" s="350" t="s">
        <v>1087</v>
      </c>
      <c r="G80" s="350" t="s">
        <v>1023</v>
      </c>
      <c r="H80" s="350" t="s">
        <v>1088</v>
      </c>
      <c r="I80" s="351" t="s">
        <v>1089</v>
      </c>
      <c r="J80" s="556">
        <v>1470</v>
      </c>
      <c r="K80" s="555"/>
      <c r="L80" s="350"/>
    </row>
    <row r="81" spans="1:12" ht="38.25" x14ac:dyDescent="0.25">
      <c r="A81" s="369">
        <v>79</v>
      </c>
      <c r="B81" s="369" t="s">
        <v>360</v>
      </c>
      <c r="C81" s="351" t="s">
        <v>1090</v>
      </c>
      <c r="D81" s="351" t="s">
        <v>600</v>
      </c>
      <c r="E81" s="351" t="s">
        <v>363</v>
      </c>
      <c r="F81" s="350" t="s">
        <v>1091</v>
      </c>
      <c r="G81" s="350" t="s">
        <v>1023</v>
      </c>
      <c r="H81" s="350" t="s">
        <v>1092</v>
      </c>
      <c r="I81" s="351" t="s">
        <v>1093</v>
      </c>
      <c r="J81" s="556">
        <v>4200</v>
      </c>
      <c r="K81" s="555"/>
      <c r="L81" s="350"/>
    </row>
    <row r="82" spans="1:12" ht="38.25" x14ac:dyDescent="0.25">
      <c r="A82" s="369">
        <v>80</v>
      </c>
      <c r="B82" s="369" t="s">
        <v>360</v>
      </c>
      <c r="C82" s="351" t="s">
        <v>1094</v>
      </c>
      <c r="D82" s="351" t="s">
        <v>600</v>
      </c>
      <c r="E82" s="351" t="s">
        <v>363</v>
      </c>
      <c r="F82" s="350" t="s">
        <v>1095</v>
      </c>
      <c r="G82" s="350" t="s">
        <v>1023</v>
      </c>
      <c r="H82" s="350" t="s">
        <v>1096</v>
      </c>
      <c r="I82" s="351" t="s">
        <v>1097</v>
      </c>
      <c r="J82" s="556">
        <v>7524</v>
      </c>
      <c r="K82" s="555"/>
      <c r="L82" s="350"/>
    </row>
    <row r="83" spans="1:12" ht="38.25" x14ac:dyDescent="0.25">
      <c r="A83" s="369">
        <v>81</v>
      </c>
      <c r="B83" s="369" t="s">
        <v>360</v>
      </c>
      <c r="C83" s="351" t="s">
        <v>1098</v>
      </c>
      <c r="D83" s="351" t="s">
        <v>600</v>
      </c>
      <c r="E83" s="351" t="s">
        <v>363</v>
      </c>
      <c r="F83" s="350" t="s">
        <v>1099</v>
      </c>
      <c r="G83" s="350" t="s">
        <v>1023</v>
      </c>
      <c r="H83" s="350" t="s">
        <v>1100</v>
      </c>
      <c r="I83" s="351" t="s">
        <v>1101</v>
      </c>
      <c r="J83" s="556">
        <v>1800</v>
      </c>
      <c r="K83" s="555"/>
      <c r="L83" s="350"/>
    </row>
    <row r="84" spans="1:12" ht="51" x14ac:dyDescent="0.25">
      <c r="A84" s="369">
        <v>82</v>
      </c>
      <c r="B84" s="369" t="s">
        <v>360</v>
      </c>
      <c r="C84" s="351" t="s">
        <v>1033</v>
      </c>
      <c r="D84" s="351" t="s">
        <v>600</v>
      </c>
      <c r="E84" s="351" t="s">
        <v>363</v>
      </c>
      <c r="F84" s="350" t="s">
        <v>1034</v>
      </c>
      <c r="G84" s="350" t="s">
        <v>1023</v>
      </c>
      <c r="H84" s="350" t="s">
        <v>1102</v>
      </c>
      <c r="I84" s="351" t="s">
        <v>1103</v>
      </c>
      <c r="J84" s="556">
        <v>165</v>
      </c>
      <c r="K84" s="555"/>
      <c r="L84" s="350"/>
    </row>
    <row r="85" spans="1:12" ht="63.75" x14ac:dyDescent="0.25">
      <c r="A85" s="369">
        <v>83</v>
      </c>
      <c r="B85" s="369" t="s">
        <v>360</v>
      </c>
      <c r="C85" s="351" t="s">
        <v>1104</v>
      </c>
      <c r="D85" s="351" t="s">
        <v>600</v>
      </c>
      <c r="E85" s="351" t="s">
        <v>363</v>
      </c>
      <c r="F85" s="350" t="s">
        <v>1105</v>
      </c>
      <c r="G85" s="350" t="s">
        <v>1023</v>
      </c>
      <c r="H85" s="350" t="s">
        <v>1106</v>
      </c>
      <c r="I85" s="351" t="s">
        <v>1107</v>
      </c>
      <c r="J85" s="556">
        <v>10927</v>
      </c>
      <c r="K85" s="555"/>
      <c r="L85" s="350"/>
    </row>
    <row r="86" spans="1:12" ht="25.5" x14ac:dyDescent="0.25">
      <c r="A86" s="369">
        <v>84</v>
      </c>
      <c r="B86" s="369" t="s">
        <v>360</v>
      </c>
      <c r="C86" s="351" t="s">
        <v>1108</v>
      </c>
      <c r="D86" s="351" t="s">
        <v>600</v>
      </c>
      <c r="E86" s="351" t="s">
        <v>363</v>
      </c>
      <c r="F86" s="350" t="s">
        <v>1109</v>
      </c>
      <c r="G86" s="350" t="s">
        <v>1023</v>
      </c>
      <c r="H86" s="350" t="s">
        <v>1110</v>
      </c>
      <c r="I86" s="351" t="s">
        <v>1111</v>
      </c>
      <c r="J86" s="556">
        <v>4715</v>
      </c>
      <c r="K86" s="555"/>
      <c r="L86" s="350"/>
    </row>
    <row r="87" spans="1:12" ht="38.25" x14ac:dyDescent="0.25">
      <c r="A87" s="369">
        <v>85</v>
      </c>
      <c r="B87" s="369" t="s">
        <v>360</v>
      </c>
      <c r="C87" s="351" t="s">
        <v>1067</v>
      </c>
      <c r="D87" s="351" t="s">
        <v>600</v>
      </c>
      <c r="E87" s="351" t="s">
        <v>363</v>
      </c>
      <c r="F87" s="350" t="s">
        <v>1112</v>
      </c>
      <c r="G87" s="350" t="s">
        <v>1023</v>
      </c>
      <c r="H87" s="350" t="s">
        <v>1113</v>
      </c>
      <c r="I87" s="351" t="s">
        <v>1111</v>
      </c>
      <c r="J87" s="556">
        <v>1800</v>
      </c>
      <c r="K87" s="555"/>
      <c r="L87" s="350"/>
    </row>
    <row r="88" spans="1:12" ht="25.5" x14ac:dyDescent="0.25">
      <c r="A88" s="369">
        <v>86</v>
      </c>
      <c r="B88" s="369" t="s">
        <v>360</v>
      </c>
      <c r="C88" s="351" t="s">
        <v>1114</v>
      </c>
      <c r="D88" s="351" t="s">
        <v>600</v>
      </c>
      <c r="E88" s="351" t="s">
        <v>363</v>
      </c>
      <c r="F88" s="350" t="s">
        <v>1115</v>
      </c>
      <c r="G88" s="350" t="s">
        <v>1023</v>
      </c>
      <c r="H88" s="350" t="s">
        <v>1116</v>
      </c>
      <c r="I88" s="351" t="s">
        <v>1117</v>
      </c>
      <c r="J88" s="556">
        <v>3000</v>
      </c>
      <c r="K88" s="555"/>
      <c r="L88" s="350"/>
    </row>
    <row r="89" spans="1:12" ht="38.25" x14ac:dyDescent="0.25">
      <c r="A89" s="369">
        <v>87</v>
      </c>
      <c r="B89" s="369" t="s">
        <v>360</v>
      </c>
      <c r="C89" s="351" t="s">
        <v>1118</v>
      </c>
      <c r="D89" s="351" t="s">
        <v>600</v>
      </c>
      <c r="E89" s="351" t="s">
        <v>363</v>
      </c>
      <c r="F89" s="350" t="s">
        <v>1119</v>
      </c>
      <c r="G89" s="350" t="s">
        <v>1023</v>
      </c>
      <c r="H89" s="350" t="s">
        <v>1120</v>
      </c>
      <c r="I89" s="351" t="s">
        <v>1117</v>
      </c>
      <c r="J89" s="556">
        <v>1500</v>
      </c>
      <c r="K89" s="555"/>
      <c r="L89" s="350"/>
    </row>
    <row r="90" spans="1:12" ht="25.5" x14ac:dyDescent="0.25">
      <c r="A90" s="369">
        <v>88</v>
      </c>
      <c r="B90" s="369" t="s">
        <v>360</v>
      </c>
      <c r="C90" s="351" t="s">
        <v>1121</v>
      </c>
      <c r="D90" s="351" t="s">
        <v>600</v>
      </c>
      <c r="E90" s="351" t="s">
        <v>363</v>
      </c>
      <c r="F90" s="350" t="s">
        <v>1122</v>
      </c>
      <c r="G90" s="350" t="s">
        <v>1023</v>
      </c>
      <c r="H90" s="350" t="s">
        <v>1123</v>
      </c>
      <c r="I90" s="351" t="s">
        <v>1124</v>
      </c>
      <c r="J90" s="556">
        <v>22200</v>
      </c>
      <c r="K90" s="555"/>
      <c r="L90" s="350"/>
    </row>
    <row r="91" spans="1:12" ht="38.25" x14ac:dyDescent="0.25">
      <c r="A91" s="369">
        <v>89</v>
      </c>
      <c r="B91" s="369" t="s">
        <v>360</v>
      </c>
      <c r="C91" s="351" t="s">
        <v>1125</v>
      </c>
      <c r="D91" s="351" t="s">
        <v>600</v>
      </c>
      <c r="E91" s="351" t="s">
        <v>363</v>
      </c>
      <c r="F91" s="350" t="s">
        <v>1126</v>
      </c>
      <c r="G91" s="350" t="s">
        <v>1023</v>
      </c>
      <c r="H91" s="350" t="s">
        <v>1127</v>
      </c>
      <c r="I91" s="351" t="s">
        <v>1128</v>
      </c>
      <c r="J91" s="556">
        <v>600</v>
      </c>
      <c r="K91" s="555"/>
      <c r="L91" s="350"/>
    </row>
    <row r="92" spans="1:12" ht="25.5" x14ac:dyDescent="0.25">
      <c r="A92" s="369">
        <v>90</v>
      </c>
      <c r="B92" s="369" t="s">
        <v>360</v>
      </c>
      <c r="C92" s="351" t="s">
        <v>1129</v>
      </c>
      <c r="D92" s="351" t="s">
        <v>600</v>
      </c>
      <c r="E92" s="351" t="s">
        <v>363</v>
      </c>
      <c r="F92" s="350" t="s">
        <v>1130</v>
      </c>
      <c r="G92" s="350" t="s">
        <v>1023</v>
      </c>
      <c r="H92" s="350" t="s">
        <v>1131</v>
      </c>
      <c r="I92" s="351" t="s">
        <v>1132</v>
      </c>
      <c r="J92" s="556">
        <v>720</v>
      </c>
      <c r="K92" s="555"/>
      <c r="L92" s="350"/>
    </row>
    <row r="93" spans="1:12" ht="38.25" x14ac:dyDescent="0.25">
      <c r="A93" s="369">
        <v>91</v>
      </c>
      <c r="B93" s="369" t="s">
        <v>360</v>
      </c>
      <c r="C93" s="351" t="s">
        <v>1133</v>
      </c>
      <c r="D93" s="351" t="s">
        <v>600</v>
      </c>
      <c r="E93" s="351" t="s">
        <v>363</v>
      </c>
      <c r="F93" s="350" t="s">
        <v>1134</v>
      </c>
      <c r="G93" s="350" t="s">
        <v>1023</v>
      </c>
      <c r="H93" s="350" t="s">
        <v>1135</v>
      </c>
      <c r="I93" s="351" t="s">
        <v>1136</v>
      </c>
      <c r="J93" s="556">
        <v>11760</v>
      </c>
      <c r="K93" s="555"/>
      <c r="L93" s="350"/>
    </row>
    <row r="94" spans="1:12" ht="51" x14ac:dyDescent="0.25">
      <c r="A94" s="369">
        <v>92</v>
      </c>
      <c r="B94" s="369" t="s">
        <v>360</v>
      </c>
      <c r="C94" s="351" t="s">
        <v>854</v>
      </c>
      <c r="D94" s="351" t="s">
        <v>600</v>
      </c>
      <c r="E94" s="351" t="s">
        <v>363</v>
      </c>
      <c r="F94" s="350" t="s">
        <v>1137</v>
      </c>
      <c r="G94" s="350" t="s">
        <v>1023</v>
      </c>
      <c r="H94" s="350" t="s">
        <v>1138</v>
      </c>
      <c r="I94" s="351" t="s">
        <v>1139</v>
      </c>
      <c r="J94" s="556">
        <v>4500</v>
      </c>
      <c r="K94" s="555"/>
      <c r="L94" s="350"/>
    </row>
    <row r="95" spans="1:12" ht="25.5" x14ac:dyDescent="0.25">
      <c r="A95" s="369">
        <v>93</v>
      </c>
      <c r="B95" s="369" t="s">
        <v>360</v>
      </c>
      <c r="C95" s="351" t="s">
        <v>889</v>
      </c>
      <c r="D95" s="351" t="s">
        <v>600</v>
      </c>
      <c r="E95" s="351" t="s">
        <v>363</v>
      </c>
      <c r="F95" s="350" t="s">
        <v>1140</v>
      </c>
      <c r="G95" s="350" t="s">
        <v>1023</v>
      </c>
      <c r="H95" s="350" t="s">
        <v>1141</v>
      </c>
      <c r="I95" s="351" t="s">
        <v>1142</v>
      </c>
      <c r="J95" s="556">
        <v>4800</v>
      </c>
      <c r="K95" s="555"/>
      <c r="L95" s="350"/>
    </row>
    <row r="96" spans="1:12" ht="38.25" x14ac:dyDescent="0.25">
      <c r="A96" s="369">
        <v>94</v>
      </c>
      <c r="B96" s="369" t="s">
        <v>360</v>
      </c>
      <c r="C96" s="351" t="s">
        <v>1094</v>
      </c>
      <c r="D96" s="351" t="s">
        <v>600</v>
      </c>
      <c r="E96" s="351" t="s">
        <v>363</v>
      </c>
      <c r="F96" s="350" t="s">
        <v>1143</v>
      </c>
      <c r="G96" s="350" t="s">
        <v>1023</v>
      </c>
      <c r="H96" s="350" t="s">
        <v>1144</v>
      </c>
      <c r="I96" s="351" t="s">
        <v>1145</v>
      </c>
      <c r="J96" s="556">
        <v>1020</v>
      </c>
      <c r="K96" s="555"/>
      <c r="L96" s="350"/>
    </row>
    <row r="97" spans="1:12" ht="25.5" x14ac:dyDescent="0.25">
      <c r="A97" s="369">
        <v>95</v>
      </c>
      <c r="B97" s="369" t="s">
        <v>360</v>
      </c>
      <c r="C97" s="351" t="s">
        <v>1146</v>
      </c>
      <c r="D97" s="351" t="s">
        <v>600</v>
      </c>
      <c r="E97" s="351" t="s">
        <v>363</v>
      </c>
      <c r="F97" s="350" t="s">
        <v>1147</v>
      </c>
      <c r="G97" s="350" t="s">
        <v>1023</v>
      </c>
      <c r="H97" s="350" t="s">
        <v>1148</v>
      </c>
      <c r="I97" s="351" t="s">
        <v>1149</v>
      </c>
      <c r="J97" s="556">
        <v>7035</v>
      </c>
      <c r="K97" s="555"/>
      <c r="L97" s="350"/>
    </row>
    <row r="98" spans="1:12" ht="25.5" x14ac:dyDescent="0.25">
      <c r="A98" s="369">
        <v>96</v>
      </c>
      <c r="B98" s="369" t="s">
        <v>360</v>
      </c>
      <c r="C98" s="351" t="s">
        <v>1150</v>
      </c>
      <c r="D98" s="351" t="s">
        <v>600</v>
      </c>
      <c r="E98" s="351" t="s">
        <v>363</v>
      </c>
      <c r="F98" s="350" t="s">
        <v>1151</v>
      </c>
      <c r="G98" s="350" t="s">
        <v>1023</v>
      </c>
      <c r="H98" s="350" t="s">
        <v>1152</v>
      </c>
      <c r="I98" s="351" t="s">
        <v>1153</v>
      </c>
      <c r="J98" s="556">
        <v>16788</v>
      </c>
      <c r="K98" s="555"/>
      <c r="L98" s="350"/>
    </row>
    <row r="99" spans="1:12" ht="25.5" x14ac:dyDescent="0.25">
      <c r="A99" s="369">
        <v>97</v>
      </c>
      <c r="B99" s="369" t="s">
        <v>360</v>
      </c>
      <c r="C99" s="351" t="s">
        <v>937</v>
      </c>
      <c r="D99" s="351" t="s">
        <v>600</v>
      </c>
      <c r="E99" s="351" t="s">
        <v>363</v>
      </c>
      <c r="F99" s="350" t="s">
        <v>1154</v>
      </c>
      <c r="G99" s="350" t="s">
        <v>1023</v>
      </c>
      <c r="H99" s="350" t="s">
        <v>1155</v>
      </c>
      <c r="I99" s="351" t="s">
        <v>1156</v>
      </c>
      <c r="J99" s="556">
        <v>480</v>
      </c>
      <c r="K99" s="555"/>
      <c r="L99" s="350"/>
    </row>
    <row r="100" spans="1:12" ht="38.25" x14ac:dyDescent="0.25">
      <c r="A100" s="369">
        <v>98</v>
      </c>
      <c r="B100" s="369" t="s">
        <v>360</v>
      </c>
      <c r="C100" s="351" t="s">
        <v>1157</v>
      </c>
      <c r="D100" s="351" t="s">
        <v>600</v>
      </c>
      <c r="E100" s="351" t="s">
        <v>363</v>
      </c>
      <c r="F100" s="350" t="s">
        <v>1158</v>
      </c>
      <c r="G100" s="350" t="s">
        <v>1023</v>
      </c>
      <c r="H100" s="350" t="s">
        <v>1159</v>
      </c>
      <c r="I100" s="351" t="s">
        <v>1160</v>
      </c>
      <c r="J100" s="556">
        <v>6000</v>
      </c>
      <c r="K100" s="555"/>
      <c r="L100" s="350"/>
    </row>
    <row r="101" spans="1:12" ht="38.25" x14ac:dyDescent="0.25">
      <c r="A101" s="369">
        <v>99</v>
      </c>
      <c r="B101" s="369" t="s">
        <v>360</v>
      </c>
      <c r="C101" s="351" t="s">
        <v>1161</v>
      </c>
      <c r="D101" s="351" t="s">
        <v>600</v>
      </c>
      <c r="E101" s="351" t="s">
        <v>363</v>
      </c>
      <c r="F101" s="350" t="s">
        <v>1162</v>
      </c>
      <c r="G101" s="350" t="s">
        <v>1023</v>
      </c>
      <c r="H101" s="350" t="s">
        <v>1163</v>
      </c>
      <c r="I101" s="351" t="s">
        <v>1164</v>
      </c>
      <c r="J101" s="556">
        <v>1500</v>
      </c>
      <c r="K101" s="555"/>
      <c r="L101" s="350"/>
    </row>
    <row r="102" spans="1:12" ht="38.25" x14ac:dyDescent="0.25">
      <c r="A102" s="369">
        <v>100</v>
      </c>
      <c r="B102" s="369" t="s">
        <v>360</v>
      </c>
      <c r="C102" s="351" t="s">
        <v>1165</v>
      </c>
      <c r="D102" s="351" t="s">
        <v>600</v>
      </c>
      <c r="E102" s="351" t="s">
        <v>363</v>
      </c>
      <c r="F102" s="350" t="s">
        <v>1166</v>
      </c>
      <c r="G102" s="350" t="s">
        <v>1023</v>
      </c>
      <c r="H102" s="350" t="s">
        <v>1167</v>
      </c>
      <c r="I102" s="351" t="s">
        <v>1168</v>
      </c>
      <c r="J102" s="556">
        <v>1140</v>
      </c>
      <c r="K102" s="555"/>
      <c r="L102" s="350"/>
    </row>
    <row r="103" spans="1:12" ht="38.25" x14ac:dyDescent="0.25">
      <c r="A103" s="369">
        <v>101</v>
      </c>
      <c r="B103" s="369" t="s">
        <v>360</v>
      </c>
      <c r="C103" s="351" t="s">
        <v>1169</v>
      </c>
      <c r="D103" s="351" t="s">
        <v>600</v>
      </c>
      <c r="E103" s="351" t="s">
        <v>363</v>
      </c>
      <c r="F103" s="350" t="s">
        <v>1170</v>
      </c>
      <c r="G103" s="350" t="s">
        <v>1023</v>
      </c>
      <c r="H103" s="350" t="s">
        <v>1171</v>
      </c>
      <c r="I103" s="351" t="s">
        <v>1172</v>
      </c>
      <c r="J103" s="556">
        <v>720</v>
      </c>
      <c r="K103" s="555"/>
      <c r="L103" s="350"/>
    </row>
    <row r="104" spans="1:12" ht="25.5" x14ac:dyDescent="0.25">
      <c r="A104" s="369">
        <v>102</v>
      </c>
      <c r="B104" s="369" t="s">
        <v>360</v>
      </c>
      <c r="C104" s="351" t="s">
        <v>1173</v>
      </c>
      <c r="D104" s="351" t="s">
        <v>600</v>
      </c>
      <c r="E104" s="351" t="s">
        <v>363</v>
      </c>
      <c r="F104" s="350" t="s">
        <v>1174</v>
      </c>
      <c r="G104" s="350" t="s">
        <v>1023</v>
      </c>
      <c r="H104" s="350" t="s">
        <v>1175</v>
      </c>
      <c r="I104" s="351" t="s">
        <v>1176</v>
      </c>
      <c r="J104" s="556">
        <v>13500</v>
      </c>
      <c r="K104" s="555"/>
      <c r="L104" s="350"/>
    </row>
    <row r="105" spans="1:12" ht="38.25" x14ac:dyDescent="0.25">
      <c r="A105" s="369">
        <v>103</v>
      </c>
      <c r="B105" s="369" t="s">
        <v>360</v>
      </c>
      <c r="C105" s="351" t="s">
        <v>1177</v>
      </c>
      <c r="D105" s="351" t="s">
        <v>600</v>
      </c>
      <c r="E105" s="351" t="s">
        <v>363</v>
      </c>
      <c r="F105" s="350" t="s">
        <v>1178</v>
      </c>
      <c r="G105" s="350" t="s">
        <v>1023</v>
      </c>
      <c r="H105" s="350" t="s">
        <v>1179</v>
      </c>
      <c r="I105" s="351" t="s">
        <v>1180</v>
      </c>
      <c r="J105" s="556">
        <v>3360</v>
      </c>
      <c r="K105" s="555"/>
      <c r="L105" s="350"/>
    </row>
    <row r="106" spans="1:12" ht="51" x14ac:dyDescent="0.25">
      <c r="A106" s="369">
        <v>104</v>
      </c>
      <c r="B106" s="369" t="s">
        <v>360</v>
      </c>
      <c r="C106" s="351" t="s">
        <v>1181</v>
      </c>
      <c r="D106" s="351" t="s">
        <v>600</v>
      </c>
      <c r="E106" s="351" t="s">
        <v>363</v>
      </c>
      <c r="F106" s="350" t="s">
        <v>1182</v>
      </c>
      <c r="G106" s="350" t="s">
        <v>1023</v>
      </c>
      <c r="H106" s="350" t="s">
        <v>1183</v>
      </c>
      <c r="I106" s="351" t="s">
        <v>1184</v>
      </c>
      <c r="J106" s="556">
        <v>1500</v>
      </c>
      <c r="K106" s="555"/>
      <c r="L106" s="350"/>
    </row>
    <row r="107" spans="1:12" ht="38.25" x14ac:dyDescent="0.25">
      <c r="A107" s="369">
        <v>105</v>
      </c>
      <c r="B107" s="369" t="s">
        <v>360</v>
      </c>
      <c r="C107" s="351" t="s">
        <v>861</v>
      </c>
      <c r="D107" s="351" t="s">
        <v>600</v>
      </c>
      <c r="E107" s="351" t="s">
        <v>363</v>
      </c>
      <c r="F107" s="350" t="s">
        <v>1185</v>
      </c>
      <c r="G107" s="350" t="s">
        <v>1023</v>
      </c>
      <c r="H107" s="350" t="s">
        <v>1186</v>
      </c>
      <c r="I107" s="351" t="s">
        <v>1187</v>
      </c>
      <c r="J107" s="556">
        <v>16200</v>
      </c>
      <c r="K107" s="555"/>
      <c r="L107" s="350"/>
    </row>
    <row r="108" spans="1:12" ht="25.5" x14ac:dyDescent="0.25">
      <c r="A108" s="369">
        <v>106</v>
      </c>
      <c r="B108" s="369" t="s">
        <v>360</v>
      </c>
      <c r="C108" s="351" t="s">
        <v>605</v>
      </c>
      <c r="D108" s="351" t="s">
        <v>600</v>
      </c>
      <c r="E108" s="351" t="s">
        <v>363</v>
      </c>
      <c r="F108" s="350" t="s">
        <v>846</v>
      </c>
      <c r="G108" s="350" t="s">
        <v>843</v>
      </c>
      <c r="H108" s="350" t="s">
        <v>847</v>
      </c>
      <c r="I108" s="351" t="s">
        <v>1188</v>
      </c>
      <c r="J108" s="556">
        <v>2196</v>
      </c>
      <c r="K108" s="555"/>
      <c r="L108" s="350"/>
    </row>
    <row r="109" spans="1:12" ht="38.25" x14ac:dyDescent="0.25">
      <c r="A109" s="369">
        <v>107</v>
      </c>
      <c r="B109" s="369" t="s">
        <v>360</v>
      </c>
      <c r="C109" s="351" t="s">
        <v>1189</v>
      </c>
      <c r="D109" s="351" t="s">
        <v>600</v>
      </c>
      <c r="E109" s="351" t="s">
        <v>363</v>
      </c>
      <c r="F109" s="350" t="s">
        <v>1190</v>
      </c>
      <c r="G109" s="350" t="s">
        <v>843</v>
      </c>
      <c r="H109" s="350" t="s">
        <v>1191</v>
      </c>
      <c r="I109" s="351" t="s">
        <v>1192</v>
      </c>
      <c r="J109" s="556">
        <v>714</v>
      </c>
      <c r="K109" s="555"/>
      <c r="L109" s="350"/>
    </row>
    <row r="110" spans="1:12" ht="25.5" x14ac:dyDescent="0.25">
      <c r="A110" s="369">
        <v>108</v>
      </c>
      <c r="B110" s="369" t="s">
        <v>360</v>
      </c>
      <c r="C110" s="351" t="s">
        <v>1193</v>
      </c>
      <c r="D110" s="351" t="s">
        <v>600</v>
      </c>
      <c r="E110" s="351" t="s">
        <v>363</v>
      </c>
      <c r="F110" s="350" t="s">
        <v>1194</v>
      </c>
      <c r="G110" s="350" t="s">
        <v>843</v>
      </c>
      <c r="H110" s="350" t="s">
        <v>1195</v>
      </c>
      <c r="I110" s="351" t="s">
        <v>1196</v>
      </c>
      <c r="J110" s="556">
        <v>693</v>
      </c>
      <c r="K110" s="555"/>
      <c r="L110" s="350"/>
    </row>
    <row r="111" spans="1:12" ht="25.5" x14ac:dyDescent="0.25">
      <c r="A111" s="369">
        <v>109</v>
      </c>
      <c r="B111" s="369" t="s">
        <v>360</v>
      </c>
      <c r="C111" s="351" t="s">
        <v>1193</v>
      </c>
      <c r="D111" s="351" t="s">
        <v>600</v>
      </c>
      <c r="E111" s="351" t="s">
        <v>363</v>
      </c>
      <c r="F111" s="350" t="s">
        <v>1197</v>
      </c>
      <c r="G111" s="350" t="s">
        <v>843</v>
      </c>
      <c r="H111" s="350" t="s">
        <v>1198</v>
      </c>
      <c r="I111" s="351" t="s">
        <v>1196</v>
      </c>
      <c r="J111" s="556">
        <v>536</v>
      </c>
      <c r="K111" s="555"/>
      <c r="L111" s="350"/>
    </row>
    <row r="112" spans="1:12" ht="25.5" x14ac:dyDescent="0.25">
      <c r="A112" s="369">
        <v>110</v>
      </c>
      <c r="B112" s="369" t="s">
        <v>360</v>
      </c>
      <c r="C112" s="351" t="s">
        <v>1199</v>
      </c>
      <c r="D112" s="351" t="s">
        <v>600</v>
      </c>
      <c r="E112" s="351" t="s">
        <v>363</v>
      </c>
      <c r="F112" s="350" t="s">
        <v>1200</v>
      </c>
      <c r="G112" s="350" t="s">
        <v>843</v>
      </c>
      <c r="H112" s="350" t="s">
        <v>1201</v>
      </c>
      <c r="I112" s="351" t="s">
        <v>1202</v>
      </c>
      <c r="J112" s="556">
        <v>930</v>
      </c>
      <c r="K112" s="555"/>
      <c r="L112" s="350"/>
    </row>
    <row r="113" spans="1:12" ht="38.25" x14ac:dyDescent="0.25">
      <c r="A113" s="369">
        <v>111</v>
      </c>
      <c r="B113" s="369" t="s">
        <v>360</v>
      </c>
      <c r="C113" s="351" t="s">
        <v>1189</v>
      </c>
      <c r="D113" s="351" t="s">
        <v>600</v>
      </c>
      <c r="E113" s="351" t="s">
        <v>363</v>
      </c>
      <c r="F113" s="350" t="s">
        <v>1203</v>
      </c>
      <c r="G113" s="350" t="s">
        <v>843</v>
      </c>
      <c r="H113" s="350" t="s">
        <v>1204</v>
      </c>
      <c r="I113" s="351" t="s">
        <v>1205</v>
      </c>
      <c r="J113" s="556">
        <v>504</v>
      </c>
      <c r="K113" s="555"/>
      <c r="L113" s="350"/>
    </row>
    <row r="114" spans="1:12" ht="25.5" x14ac:dyDescent="0.25">
      <c r="A114" s="369">
        <v>112</v>
      </c>
      <c r="B114" s="369" t="s">
        <v>360</v>
      </c>
      <c r="C114" s="351" t="s">
        <v>841</v>
      </c>
      <c r="D114" s="351" t="s">
        <v>600</v>
      </c>
      <c r="E114" s="351" t="s">
        <v>363</v>
      </c>
      <c r="F114" s="350" t="s">
        <v>1206</v>
      </c>
      <c r="G114" s="350" t="s">
        <v>843</v>
      </c>
      <c r="H114" s="350" t="s">
        <v>1207</v>
      </c>
      <c r="I114" s="351" t="s">
        <v>1208</v>
      </c>
      <c r="J114" s="556">
        <v>2088</v>
      </c>
      <c r="K114" s="555"/>
      <c r="L114" s="350"/>
    </row>
    <row r="115" spans="1:12" ht="25.5" x14ac:dyDescent="0.25">
      <c r="A115" s="369">
        <v>113</v>
      </c>
      <c r="B115" s="369" t="s">
        <v>360</v>
      </c>
      <c r="C115" s="351" t="s">
        <v>1209</v>
      </c>
      <c r="D115" s="351" t="s">
        <v>600</v>
      </c>
      <c r="E115" s="351" t="s">
        <v>363</v>
      </c>
      <c r="F115" s="350" t="s">
        <v>1210</v>
      </c>
      <c r="G115" s="350" t="s">
        <v>843</v>
      </c>
      <c r="H115" s="350" t="s">
        <v>1211</v>
      </c>
      <c r="I115" s="351" t="s">
        <v>1212</v>
      </c>
      <c r="J115" s="556">
        <v>2664</v>
      </c>
      <c r="K115" s="555"/>
      <c r="L115" s="350"/>
    </row>
    <row r="116" spans="1:12" ht="25.5" x14ac:dyDescent="0.25">
      <c r="A116" s="369">
        <v>114</v>
      </c>
      <c r="B116" s="369" t="s">
        <v>360</v>
      </c>
      <c r="C116" s="351" t="s">
        <v>1213</v>
      </c>
      <c r="D116" s="351" t="s">
        <v>600</v>
      </c>
      <c r="E116" s="351" t="s">
        <v>363</v>
      </c>
      <c r="F116" s="350" t="s">
        <v>1214</v>
      </c>
      <c r="G116" s="350" t="s">
        <v>843</v>
      </c>
      <c r="H116" s="350" t="s">
        <v>1215</v>
      </c>
      <c r="I116" s="351" t="s">
        <v>1216</v>
      </c>
      <c r="J116" s="556">
        <v>144</v>
      </c>
      <c r="K116" s="555"/>
      <c r="L116" s="350"/>
    </row>
    <row r="117" spans="1:12" ht="25.5" x14ac:dyDescent="0.25">
      <c r="A117" s="369">
        <v>115</v>
      </c>
      <c r="B117" s="369" t="s">
        <v>360</v>
      </c>
      <c r="C117" s="351" t="s">
        <v>841</v>
      </c>
      <c r="D117" s="351" t="s">
        <v>600</v>
      </c>
      <c r="E117" s="351" t="s">
        <v>363</v>
      </c>
      <c r="F117" s="350" t="s">
        <v>1217</v>
      </c>
      <c r="G117" s="350" t="s">
        <v>843</v>
      </c>
      <c r="H117" s="350" t="s">
        <v>1218</v>
      </c>
      <c r="I117" s="351" t="s">
        <v>1219</v>
      </c>
      <c r="J117" s="556">
        <v>522</v>
      </c>
      <c r="K117" s="555"/>
      <c r="L117" s="350"/>
    </row>
    <row r="118" spans="1:12" ht="25.5" x14ac:dyDescent="0.25">
      <c r="A118" s="369">
        <v>116</v>
      </c>
      <c r="B118" s="369" t="s">
        <v>360</v>
      </c>
      <c r="C118" s="351" t="s">
        <v>1220</v>
      </c>
      <c r="D118" s="351" t="s">
        <v>600</v>
      </c>
      <c r="E118" s="351" t="s">
        <v>363</v>
      </c>
      <c r="F118" s="350" t="s">
        <v>1221</v>
      </c>
      <c r="G118" s="350" t="s">
        <v>843</v>
      </c>
      <c r="H118" s="350" t="s">
        <v>1222</v>
      </c>
      <c r="I118" s="351" t="s">
        <v>1223</v>
      </c>
      <c r="J118" s="556">
        <v>360</v>
      </c>
      <c r="K118" s="555"/>
      <c r="L118" s="350"/>
    </row>
    <row r="119" spans="1:12" ht="25.5" x14ac:dyDescent="0.25">
      <c r="A119" s="369">
        <v>117</v>
      </c>
      <c r="B119" s="369" t="s">
        <v>360</v>
      </c>
      <c r="C119" s="351" t="s">
        <v>1224</v>
      </c>
      <c r="D119" s="351" t="s">
        <v>600</v>
      </c>
      <c r="E119" s="351" t="s">
        <v>363</v>
      </c>
      <c r="F119" s="350" t="s">
        <v>1225</v>
      </c>
      <c r="G119" s="350" t="s">
        <v>843</v>
      </c>
      <c r="H119" s="350" t="s">
        <v>1226</v>
      </c>
      <c r="I119" s="351" t="s">
        <v>1227</v>
      </c>
      <c r="J119" s="556">
        <v>216</v>
      </c>
      <c r="K119" s="555"/>
      <c r="L119" s="350"/>
    </row>
    <row r="120" spans="1:12" ht="38.25" x14ac:dyDescent="0.25">
      <c r="A120" s="369">
        <v>118</v>
      </c>
      <c r="B120" s="369" t="s">
        <v>360</v>
      </c>
      <c r="C120" s="351" t="s">
        <v>854</v>
      </c>
      <c r="D120" s="351" t="s">
        <v>600</v>
      </c>
      <c r="E120" s="351" t="s">
        <v>363</v>
      </c>
      <c r="F120" s="350" t="s">
        <v>1228</v>
      </c>
      <c r="G120" s="350" t="s">
        <v>843</v>
      </c>
      <c r="H120" s="350" t="s">
        <v>1229</v>
      </c>
      <c r="I120" s="351" t="s">
        <v>1230</v>
      </c>
      <c r="J120" s="556">
        <v>1044</v>
      </c>
      <c r="K120" s="555"/>
      <c r="L120" s="350"/>
    </row>
    <row r="121" spans="1:12" ht="38.25" x14ac:dyDescent="0.25">
      <c r="A121" s="369">
        <v>119</v>
      </c>
      <c r="B121" s="369" t="s">
        <v>360</v>
      </c>
      <c r="C121" s="351" t="s">
        <v>865</v>
      </c>
      <c r="D121" s="351" t="s">
        <v>600</v>
      </c>
      <c r="E121" s="351" t="s">
        <v>363</v>
      </c>
      <c r="F121" s="350" t="s">
        <v>1231</v>
      </c>
      <c r="G121" s="350" t="s">
        <v>775</v>
      </c>
      <c r="H121" s="350" t="s">
        <v>1232</v>
      </c>
      <c r="I121" s="351" t="s">
        <v>1233</v>
      </c>
      <c r="J121" s="556">
        <v>3840</v>
      </c>
      <c r="K121" s="555"/>
      <c r="L121" s="350"/>
    </row>
    <row r="122" spans="1:12" ht="51" x14ac:dyDescent="0.25">
      <c r="A122" s="376">
        <v>120</v>
      </c>
      <c r="B122" s="377" t="s">
        <v>1234</v>
      </c>
      <c r="C122" s="378" t="s">
        <v>1235</v>
      </c>
      <c r="D122" s="383" t="s">
        <v>600</v>
      </c>
      <c r="E122" s="383" t="s">
        <v>1236</v>
      </c>
      <c r="F122" s="377" t="s">
        <v>1237</v>
      </c>
      <c r="G122" s="379" t="s">
        <v>1238</v>
      </c>
      <c r="H122" s="378" t="s">
        <v>1239</v>
      </c>
      <c r="I122" s="378" t="s">
        <v>1240</v>
      </c>
      <c r="J122" s="559">
        <v>1800</v>
      </c>
      <c r="K122" s="559"/>
      <c r="L122" s="377"/>
    </row>
    <row r="123" spans="1:12" ht="38.25" x14ac:dyDescent="0.25">
      <c r="A123" s="376">
        <v>121</v>
      </c>
      <c r="B123" s="377" t="s">
        <v>1234</v>
      </c>
      <c r="C123" s="378" t="s">
        <v>1623</v>
      </c>
      <c r="D123" s="383" t="s">
        <v>600</v>
      </c>
      <c r="E123" s="383" t="s">
        <v>1236</v>
      </c>
      <c r="F123" s="377" t="s">
        <v>1242</v>
      </c>
      <c r="G123" s="378" t="s">
        <v>1243</v>
      </c>
      <c r="H123" s="378" t="s">
        <v>1244</v>
      </c>
      <c r="I123" s="380" t="s">
        <v>1245</v>
      </c>
      <c r="J123" s="559">
        <v>360</v>
      </c>
      <c r="K123" s="559"/>
      <c r="L123" s="377"/>
    </row>
    <row r="124" spans="1:12" ht="38.25" x14ac:dyDescent="0.25">
      <c r="A124" s="376">
        <v>122</v>
      </c>
      <c r="B124" s="377" t="s">
        <v>1234</v>
      </c>
      <c r="C124" s="378" t="s">
        <v>1246</v>
      </c>
      <c r="D124" s="383" t="s">
        <v>600</v>
      </c>
      <c r="E124" s="383" t="s">
        <v>1236</v>
      </c>
      <c r="F124" s="377" t="s">
        <v>1247</v>
      </c>
      <c r="G124" s="378" t="s">
        <v>1248</v>
      </c>
      <c r="H124" s="378" t="s">
        <v>1249</v>
      </c>
      <c r="I124" s="378" t="s">
        <v>1250</v>
      </c>
      <c r="J124" s="559">
        <v>3588</v>
      </c>
      <c r="K124" s="559"/>
      <c r="L124" s="377"/>
    </row>
    <row r="125" spans="1:12" ht="76.5" x14ac:dyDescent="0.25">
      <c r="A125" s="376">
        <v>123</v>
      </c>
      <c r="B125" s="377" t="s">
        <v>1234</v>
      </c>
      <c r="C125" s="378" t="s">
        <v>1251</v>
      </c>
      <c r="D125" s="383" t="s">
        <v>600</v>
      </c>
      <c r="E125" s="383" t="s">
        <v>1236</v>
      </c>
      <c r="F125" s="377" t="s">
        <v>1252</v>
      </c>
      <c r="G125" s="378" t="s">
        <v>1253</v>
      </c>
      <c r="H125" s="378" t="s">
        <v>1254</v>
      </c>
      <c r="I125" s="378" t="s">
        <v>1255</v>
      </c>
      <c r="J125" s="559">
        <v>7920</v>
      </c>
      <c r="K125" s="559"/>
      <c r="L125" s="377"/>
    </row>
    <row r="126" spans="1:12" ht="25.5" x14ac:dyDescent="0.25">
      <c r="A126" s="376">
        <v>124</v>
      </c>
      <c r="B126" s="377" t="s">
        <v>1234</v>
      </c>
      <c r="C126" s="378" t="s">
        <v>1256</v>
      </c>
      <c r="D126" s="383" t="s">
        <v>600</v>
      </c>
      <c r="E126" s="383" t="s">
        <v>1236</v>
      </c>
      <c r="F126" s="377" t="s">
        <v>1257</v>
      </c>
      <c r="G126" s="378" t="s">
        <v>1258</v>
      </c>
      <c r="H126" s="378" t="s">
        <v>1259</v>
      </c>
      <c r="I126" s="380" t="s">
        <v>1260</v>
      </c>
      <c r="J126" s="559">
        <v>252</v>
      </c>
      <c r="K126" s="559"/>
      <c r="L126" s="377"/>
    </row>
    <row r="127" spans="1:12" ht="38.25" x14ac:dyDescent="0.25">
      <c r="A127" s="376">
        <v>125</v>
      </c>
      <c r="B127" s="377" t="s">
        <v>1234</v>
      </c>
      <c r="C127" s="378" t="s">
        <v>1261</v>
      </c>
      <c r="D127" s="383" t="s">
        <v>600</v>
      </c>
      <c r="E127" s="383" t="s">
        <v>1236</v>
      </c>
      <c r="F127" s="377" t="s">
        <v>1262</v>
      </c>
      <c r="G127" s="378" t="s">
        <v>1263</v>
      </c>
      <c r="H127" s="378" t="s">
        <v>1264</v>
      </c>
      <c r="I127" s="378" t="s">
        <v>1265</v>
      </c>
      <c r="J127" s="559">
        <v>288</v>
      </c>
      <c r="K127" s="559"/>
      <c r="L127" s="377"/>
    </row>
    <row r="128" spans="1:12" ht="25.5" x14ac:dyDescent="0.25">
      <c r="A128" s="376">
        <v>126</v>
      </c>
      <c r="B128" s="377" t="s">
        <v>1234</v>
      </c>
      <c r="C128" s="378" t="s">
        <v>1266</v>
      </c>
      <c r="D128" s="383" t="s">
        <v>600</v>
      </c>
      <c r="E128" s="383" t="s">
        <v>1236</v>
      </c>
      <c r="F128" s="377" t="s">
        <v>1267</v>
      </c>
      <c r="G128" s="378" t="s">
        <v>1268</v>
      </c>
      <c r="H128" s="378" t="s">
        <v>1269</v>
      </c>
      <c r="I128" s="378" t="s">
        <v>1270</v>
      </c>
      <c r="J128" s="559">
        <v>271.2</v>
      </c>
      <c r="K128" s="559"/>
      <c r="L128" s="377"/>
    </row>
    <row r="129" spans="1:12" ht="25.5" x14ac:dyDescent="0.25">
      <c r="A129" s="376">
        <v>127</v>
      </c>
      <c r="B129" s="377" t="s">
        <v>1234</v>
      </c>
      <c r="C129" s="378" t="s">
        <v>1266</v>
      </c>
      <c r="D129" s="383" t="s">
        <v>600</v>
      </c>
      <c r="E129" s="383" t="s">
        <v>1236</v>
      </c>
      <c r="F129" s="377" t="s">
        <v>1271</v>
      </c>
      <c r="G129" s="378" t="s">
        <v>1268</v>
      </c>
      <c r="H129" s="378" t="s">
        <v>1269</v>
      </c>
      <c r="I129" s="378" t="s">
        <v>1270</v>
      </c>
      <c r="J129" s="559">
        <v>135.6</v>
      </c>
      <c r="K129" s="559"/>
      <c r="L129" s="377"/>
    </row>
    <row r="130" spans="1:12" ht="38.25" x14ac:dyDescent="0.25">
      <c r="A130" s="376">
        <v>128</v>
      </c>
      <c r="B130" s="377" t="s">
        <v>1234</v>
      </c>
      <c r="C130" s="378" t="s">
        <v>1241</v>
      </c>
      <c r="D130" s="383" t="s">
        <v>600</v>
      </c>
      <c r="E130" s="383" t="s">
        <v>1236</v>
      </c>
      <c r="F130" s="377" t="s">
        <v>1242</v>
      </c>
      <c r="G130" s="378" t="s">
        <v>1243</v>
      </c>
      <c r="H130" s="378" t="s">
        <v>1244</v>
      </c>
      <c r="I130" s="378" t="s">
        <v>1272</v>
      </c>
      <c r="J130" s="559">
        <v>720</v>
      </c>
      <c r="K130" s="559"/>
      <c r="L130" s="377"/>
    </row>
    <row r="131" spans="1:12" ht="63.75" x14ac:dyDescent="0.25">
      <c r="A131" s="376">
        <v>129</v>
      </c>
      <c r="B131" s="377" t="s">
        <v>1234</v>
      </c>
      <c r="C131" s="378" t="s">
        <v>1273</v>
      </c>
      <c r="D131" s="383" t="s">
        <v>600</v>
      </c>
      <c r="E131" s="383" t="s">
        <v>1236</v>
      </c>
      <c r="F131" s="377" t="s">
        <v>1274</v>
      </c>
      <c r="G131" s="378" t="s">
        <v>1275</v>
      </c>
      <c r="H131" s="378" t="s">
        <v>1276</v>
      </c>
      <c r="I131" s="378" t="s">
        <v>1277</v>
      </c>
      <c r="J131" s="559">
        <v>656.55</v>
      </c>
      <c r="K131" s="559"/>
      <c r="L131" s="377"/>
    </row>
    <row r="132" spans="1:12" ht="38.25" x14ac:dyDescent="0.25">
      <c r="A132" s="376">
        <v>130</v>
      </c>
      <c r="B132" s="377" t="s">
        <v>1234</v>
      </c>
      <c r="C132" s="378" t="s">
        <v>1278</v>
      </c>
      <c r="D132" s="383" t="s">
        <v>600</v>
      </c>
      <c r="E132" s="383" t="s">
        <v>1236</v>
      </c>
      <c r="F132" s="377" t="s">
        <v>1257</v>
      </c>
      <c r="G132" s="378" t="s">
        <v>1279</v>
      </c>
      <c r="H132" s="378" t="s">
        <v>1280</v>
      </c>
      <c r="I132" s="378" t="s">
        <v>1281</v>
      </c>
      <c r="J132" s="559">
        <v>600</v>
      </c>
      <c r="K132" s="559"/>
      <c r="L132" s="377"/>
    </row>
    <row r="133" spans="1:12" ht="25.5" x14ac:dyDescent="0.25">
      <c r="A133" s="376">
        <v>131</v>
      </c>
      <c r="B133" s="377" t="s">
        <v>1234</v>
      </c>
      <c r="C133" s="378" t="s">
        <v>1282</v>
      </c>
      <c r="D133" s="383" t="s">
        <v>600</v>
      </c>
      <c r="E133" s="383" t="s">
        <v>1236</v>
      </c>
      <c r="F133" s="377" t="s">
        <v>1283</v>
      </c>
      <c r="G133" s="378" t="s">
        <v>1284</v>
      </c>
      <c r="H133" s="378" t="s">
        <v>1285</v>
      </c>
      <c r="I133" s="378" t="s">
        <v>1286</v>
      </c>
      <c r="J133" s="559">
        <v>144</v>
      </c>
      <c r="K133" s="559"/>
      <c r="L133" s="377"/>
    </row>
    <row r="134" spans="1:12" ht="38.25" x14ac:dyDescent="0.25">
      <c r="A134" s="376">
        <v>132</v>
      </c>
      <c r="B134" s="377" t="s">
        <v>1234</v>
      </c>
      <c r="C134" s="378" t="s">
        <v>1287</v>
      </c>
      <c r="D134" s="383" t="s">
        <v>600</v>
      </c>
      <c r="E134" s="383" t="s">
        <v>1236</v>
      </c>
      <c r="F134" s="377" t="s">
        <v>1257</v>
      </c>
      <c r="G134" s="378" t="s">
        <v>1258</v>
      </c>
      <c r="H134" s="378" t="s">
        <v>1288</v>
      </c>
      <c r="I134" s="378" t="s">
        <v>1289</v>
      </c>
      <c r="J134" s="559">
        <v>1392</v>
      </c>
      <c r="K134" s="559"/>
      <c r="L134" s="377"/>
    </row>
    <row r="135" spans="1:12" ht="38.25" x14ac:dyDescent="0.25">
      <c r="A135" s="376">
        <v>133</v>
      </c>
      <c r="B135" s="377" t="s">
        <v>1234</v>
      </c>
      <c r="C135" s="378" t="s">
        <v>1290</v>
      </c>
      <c r="D135" s="383" t="s">
        <v>600</v>
      </c>
      <c r="E135" s="383" t="s">
        <v>1236</v>
      </c>
      <c r="F135" s="377" t="s">
        <v>1291</v>
      </c>
      <c r="G135" s="378" t="s">
        <v>1248</v>
      </c>
      <c r="H135" s="378" t="s">
        <v>1292</v>
      </c>
      <c r="I135" s="378" t="s">
        <v>1293</v>
      </c>
      <c r="J135" s="559">
        <v>600</v>
      </c>
      <c r="K135" s="559"/>
      <c r="L135" s="377"/>
    </row>
    <row r="136" spans="1:12" ht="38.25" x14ac:dyDescent="0.25">
      <c r="A136" s="376">
        <v>134</v>
      </c>
      <c r="B136" s="377" t="s">
        <v>1234</v>
      </c>
      <c r="C136" s="378" t="s">
        <v>1294</v>
      </c>
      <c r="D136" s="383" t="s">
        <v>600</v>
      </c>
      <c r="E136" s="383" t="s">
        <v>1236</v>
      </c>
      <c r="F136" s="377" t="s">
        <v>1295</v>
      </c>
      <c r="G136" s="378" t="s">
        <v>1296</v>
      </c>
      <c r="H136" s="378" t="s">
        <v>1297</v>
      </c>
      <c r="I136" s="378" t="s">
        <v>1298</v>
      </c>
      <c r="J136" s="559">
        <v>1175.04</v>
      </c>
      <c r="K136" s="559"/>
      <c r="L136" s="377"/>
    </row>
    <row r="137" spans="1:12" ht="38.25" x14ac:dyDescent="0.25">
      <c r="A137" s="376">
        <v>135</v>
      </c>
      <c r="B137" s="377" t="s">
        <v>1234</v>
      </c>
      <c r="C137" s="378" t="s">
        <v>1299</v>
      </c>
      <c r="D137" s="383" t="s">
        <v>600</v>
      </c>
      <c r="E137" s="383" t="s">
        <v>1236</v>
      </c>
      <c r="F137" s="377" t="s">
        <v>1300</v>
      </c>
      <c r="G137" s="378" t="s">
        <v>1301</v>
      </c>
      <c r="H137" s="378" t="s">
        <v>1302</v>
      </c>
      <c r="I137" s="378" t="s">
        <v>1303</v>
      </c>
      <c r="J137" s="559">
        <v>2928</v>
      </c>
      <c r="K137" s="559"/>
      <c r="L137" s="377"/>
    </row>
    <row r="138" spans="1:12" ht="38.25" x14ac:dyDescent="0.25">
      <c r="A138" s="376">
        <v>136</v>
      </c>
      <c r="B138" s="377" t="s">
        <v>1234</v>
      </c>
      <c r="C138" s="378" t="s">
        <v>1287</v>
      </c>
      <c r="D138" s="383" t="s">
        <v>600</v>
      </c>
      <c r="E138" s="383" t="s">
        <v>1236</v>
      </c>
      <c r="F138" s="377" t="s">
        <v>1257</v>
      </c>
      <c r="G138" s="378" t="s">
        <v>1258</v>
      </c>
      <c r="H138" s="378" t="s">
        <v>1304</v>
      </c>
      <c r="I138" s="378" t="s">
        <v>1305</v>
      </c>
      <c r="J138" s="559">
        <v>3960</v>
      </c>
      <c r="K138" s="559"/>
      <c r="L138" s="377"/>
    </row>
    <row r="139" spans="1:12" ht="25.5" x14ac:dyDescent="0.25">
      <c r="A139" s="376">
        <v>137</v>
      </c>
      <c r="B139" s="377" t="s">
        <v>1234</v>
      </c>
      <c r="C139" s="378" t="s">
        <v>1306</v>
      </c>
      <c r="D139" s="383" t="s">
        <v>600</v>
      </c>
      <c r="E139" s="383" t="s">
        <v>1236</v>
      </c>
      <c r="F139" s="381" t="s">
        <v>1307</v>
      </c>
      <c r="G139" s="379" t="s">
        <v>1248</v>
      </c>
      <c r="H139" s="379" t="s">
        <v>1308</v>
      </c>
      <c r="I139" s="378" t="s">
        <v>1309</v>
      </c>
      <c r="J139" s="560">
        <v>8000</v>
      </c>
      <c r="K139" s="560"/>
      <c r="L139" s="381"/>
    </row>
    <row r="140" spans="1:12" ht="25.5" x14ac:dyDescent="0.25">
      <c r="A140" s="376">
        <v>138</v>
      </c>
      <c r="B140" s="377" t="s">
        <v>1234</v>
      </c>
      <c r="C140" s="378" t="s">
        <v>1266</v>
      </c>
      <c r="D140" s="383" t="s">
        <v>600</v>
      </c>
      <c r="E140" s="383" t="s">
        <v>1236</v>
      </c>
      <c r="F140" s="381" t="s">
        <v>1310</v>
      </c>
      <c r="G140" s="379" t="s">
        <v>1311</v>
      </c>
      <c r="H140" s="379" t="s">
        <v>1269</v>
      </c>
      <c r="I140" s="379" t="s">
        <v>1312</v>
      </c>
      <c r="J140" s="560">
        <v>406.8</v>
      </c>
      <c r="K140" s="560"/>
      <c r="L140" s="381"/>
    </row>
    <row r="141" spans="1:12" ht="25.5" x14ac:dyDescent="0.25">
      <c r="A141" s="376">
        <v>139</v>
      </c>
      <c r="B141" s="377" t="s">
        <v>1234</v>
      </c>
      <c r="C141" s="379" t="s">
        <v>1266</v>
      </c>
      <c r="D141" s="383" t="s">
        <v>600</v>
      </c>
      <c r="E141" s="383" t="s">
        <v>1236</v>
      </c>
      <c r="F141" s="381" t="s">
        <v>1313</v>
      </c>
      <c r="G141" s="379" t="s">
        <v>1314</v>
      </c>
      <c r="H141" s="379" t="s">
        <v>1269</v>
      </c>
      <c r="I141" s="379" t="s">
        <v>1315</v>
      </c>
      <c r="J141" s="560">
        <v>1084.8</v>
      </c>
      <c r="K141" s="560"/>
      <c r="L141" s="381"/>
    </row>
    <row r="142" spans="1:12" ht="38.25" x14ac:dyDescent="0.25">
      <c r="A142" s="376">
        <v>140</v>
      </c>
      <c r="B142" s="377" t="s">
        <v>1234</v>
      </c>
      <c r="C142" s="379" t="s">
        <v>1261</v>
      </c>
      <c r="D142" s="383" t="s">
        <v>600</v>
      </c>
      <c r="E142" s="383" t="s">
        <v>1236</v>
      </c>
      <c r="F142" s="381" t="s">
        <v>1316</v>
      </c>
      <c r="G142" s="379" t="s">
        <v>1263</v>
      </c>
      <c r="H142" s="379" t="s">
        <v>1264</v>
      </c>
      <c r="I142" s="379" t="s">
        <v>1317</v>
      </c>
      <c r="J142" s="560">
        <v>1296</v>
      </c>
      <c r="K142" s="560"/>
      <c r="L142" s="381"/>
    </row>
    <row r="143" spans="1:12" ht="25.5" x14ac:dyDescent="0.25">
      <c r="A143" s="376">
        <v>141</v>
      </c>
      <c r="B143" s="377" t="s">
        <v>1234</v>
      </c>
      <c r="C143" s="379" t="s">
        <v>1318</v>
      </c>
      <c r="D143" s="383" t="s">
        <v>600</v>
      </c>
      <c r="E143" s="383" t="s">
        <v>1236</v>
      </c>
      <c r="F143" s="381" t="s">
        <v>1257</v>
      </c>
      <c r="G143" s="379" t="s">
        <v>1319</v>
      </c>
      <c r="H143" s="379" t="s">
        <v>1320</v>
      </c>
      <c r="I143" s="379" t="s">
        <v>1321</v>
      </c>
      <c r="J143" s="560">
        <v>4080</v>
      </c>
      <c r="K143" s="560"/>
      <c r="L143" s="381"/>
    </row>
    <row r="144" spans="1:12" ht="38.25" x14ac:dyDescent="0.25">
      <c r="A144" s="376">
        <v>142</v>
      </c>
      <c r="B144" s="377" t="s">
        <v>1234</v>
      </c>
      <c r="C144" s="379" t="s">
        <v>1322</v>
      </c>
      <c r="D144" s="383" t="s">
        <v>600</v>
      </c>
      <c r="E144" s="383" t="s">
        <v>1236</v>
      </c>
      <c r="F144" s="381" t="s">
        <v>1323</v>
      </c>
      <c r="G144" s="379" t="s">
        <v>1238</v>
      </c>
      <c r="H144" s="379" t="s">
        <v>1324</v>
      </c>
      <c r="I144" s="379" t="s">
        <v>1325</v>
      </c>
      <c r="J144" s="560">
        <v>133680</v>
      </c>
      <c r="K144" s="560"/>
      <c r="L144" s="381"/>
    </row>
    <row r="145" spans="1:12" ht="25.5" x14ac:dyDescent="0.25">
      <c r="A145" s="376">
        <v>143</v>
      </c>
      <c r="B145" s="377" t="s">
        <v>1234</v>
      </c>
      <c r="C145" s="379" t="s">
        <v>1266</v>
      </c>
      <c r="D145" s="383" t="s">
        <v>600</v>
      </c>
      <c r="E145" s="383" t="s">
        <v>1236</v>
      </c>
      <c r="F145" s="381" t="s">
        <v>1326</v>
      </c>
      <c r="G145" s="379" t="s">
        <v>1314</v>
      </c>
      <c r="H145" s="379" t="s">
        <v>1327</v>
      </c>
      <c r="I145" s="379" t="s">
        <v>1328</v>
      </c>
      <c r="J145" s="560">
        <v>1491.6</v>
      </c>
      <c r="K145" s="560"/>
      <c r="L145" s="381"/>
    </row>
    <row r="146" spans="1:12" ht="51" x14ac:dyDescent="0.25">
      <c r="A146" s="376">
        <v>144</v>
      </c>
      <c r="B146" s="377" t="s">
        <v>1234</v>
      </c>
      <c r="C146" s="379" t="s">
        <v>1318</v>
      </c>
      <c r="D146" s="383" t="s">
        <v>600</v>
      </c>
      <c r="E146" s="383" t="s">
        <v>1236</v>
      </c>
      <c r="F146" s="381" t="s">
        <v>1257</v>
      </c>
      <c r="G146" s="379" t="s">
        <v>1319</v>
      </c>
      <c r="H146" s="379" t="s">
        <v>1329</v>
      </c>
      <c r="I146" s="379" t="s">
        <v>1330</v>
      </c>
      <c r="J146" s="560">
        <v>3420</v>
      </c>
      <c r="K146" s="560"/>
      <c r="L146" s="381"/>
    </row>
    <row r="147" spans="1:12" ht="38.25" x14ac:dyDescent="0.25">
      <c r="A147" s="376">
        <v>145</v>
      </c>
      <c r="B147" s="377" t="s">
        <v>1234</v>
      </c>
      <c r="C147" s="379" t="s">
        <v>1261</v>
      </c>
      <c r="D147" s="383" t="s">
        <v>600</v>
      </c>
      <c r="E147" s="383" t="s">
        <v>1236</v>
      </c>
      <c r="F147" s="381" t="s">
        <v>1331</v>
      </c>
      <c r="G147" s="379" t="s">
        <v>1263</v>
      </c>
      <c r="H147" s="379" t="s">
        <v>1264</v>
      </c>
      <c r="I147" s="379" t="s">
        <v>1332</v>
      </c>
      <c r="J147" s="560">
        <v>432</v>
      </c>
      <c r="K147" s="560"/>
      <c r="L147" s="381"/>
    </row>
    <row r="148" spans="1:12" ht="63.75" x14ac:dyDescent="0.25">
      <c r="A148" s="376">
        <v>146</v>
      </c>
      <c r="B148" s="377" t="s">
        <v>1234</v>
      </c>
      <c r="C148" s="379" t="s">
        <v>1333</v>
      </c>
      <c r="D148" s="376" t="s">
        <v>1334</v>
      </c>
      <c r="E148" s="376" t="s">
        <v>583</v>
      </c>
      <c r="F148" s="379" t="s">
        <v>1335</v>
      </c>
      <c r="G148" s="379" t="s">
        <v>1336</v>
      </c>
      <c r="H148" s="379" t="s">
        <v>1337</v>
      </c>
      <c r="I148" s="382" t="s">
        <v>1338</v>
      </c>
      <c r="J148" s="560">
        <v>19004</v>
      </c>
      <c r="K148" s="560"/>
      <c r="L148" s="381"/>
    </row>
    <row r="149" spans="1:12" ht="38.25" x14ac:dyDescent="0.25">
      <c r="A149" s="376">
        <v>147</v>
      </c>
      <c r="B149" s="377" t="s">
        <v>1234</v>
      </c>
      <c r="C149" s="379" t="s">
        <v>1339</v>
      </c>
      <c r="D149" s="376" t="s">
        <v>1334</v>
      </c>
      <c r="E149" s="376" t="s">
        <v>583</v>
      </c>
      <c r="F149" s="379" t="s">
        <v>1340</v>
      </c>
      <c r="G149" s="379" t="s">
        <v>1336</v>
      </c>
      <c r="H149" s="379" t="s">
        <v>1341</v>
      </c>
      <c r="I149" s="379" t="s">
        <v>1342</v>
      </c>
      <c r="J149" s="560">
        <v>14048.8</v>
      </c>
      <c r="K149" s="560"/>
      <c r="L149" s="381"/>
    </row>
    <row r="150" spans="1:12" ht="153" x14ac:dyDescent="0.25">
      <c r="A150" s="376">
        <v>148</v>
      </c>
      <c r="B150" s="377" t="s">
        <v>1234</v>
      </c>
      <c r="C150" s="379" t="s">
        <v>1343</v>
      </c>
      <c r="D150" s="376" t="s">
        <v>1334</v>
      </c>
      <c r="E150" s="376" t="s">
        <v>583</v>
      </c>
      <c r="F150" s="379" t="s">
        <v>1344</v>
      </c>
      <c r="G150" s="379" t="s">
        <v>1345</v>
      </c>
      <c r="H150" s="379" t="s">
        <v>1346</v>
      </c>
      <c r="I150" s="382" t="s">
        <v>1347</v>
      </c>
      <c r="J150" s="560">
        <v>100000</v>
      </c>
      <c r="K150" s="560"/>
      <c r="L150" s="381"/>
    </row>
    <row r="151" spans="1:12" ht="38.25" x14ac:dyDescent="0.25">
      <c r="A151" s="376">
        <v>149</v>
      </c>
      <c r="B151" s="377" t="s">
        <v>1234</v>
      </c>
      <c r="C151" s="379" t="s">
        <v>1348</v>
      </c>
      <c r="D151" s="376" t="s">
        <v>362</v>
      </c>
      <c r="E151" s="376" t="s">
        <v>363</v>
      </c>
      <c r="F151" s="381" t="s">
        <v>1349</v>
      </c>
      <c r="G151" s="379" t="s">
        <v>1238</v>
      </c>
      <c r="H151" s="379" t="s">
        <v>1350</v>
      </c>
      <c r="I151" s="379" t="s">
        <v>1351</v>
      </c>
      <c r="J151" s="560">
        <v>20000</v>
      </c>
      <c r="K151" s="560"/>
      <c r="L151" s="381"/>
    </row>
    <row r="152" spans="1:12" ht="51" x14ac:dyDescent="0.25">
      <c r="A152" s="376">
        <v>150</v>
      </c>
      <c r="B152" s="377" t="s">
        <v>1234</v>
      </c>
      <c r="C152" s="379" t="s">
        <v>1357</v>
      </c>
      <c r="D152" s="376" t="s">
        <v>362</v>
      </c>
      <c r="E152" s="376" t="s">
        <v>583</v>
      </c>
      <c r="F152" s="381">
        <v>22120032</v>
      </c>
      <c r="G152" s="379" t="s">
        <v>1354</v>
      </c>
      <c r="H152" s="379" t="s">
        <v>1358</v>
      </c>
      <c r="I152" s="379" t="s">
        <v>1359</v>
      </c>
      <c r="J152" s="560">
        <f>676.8+731.32</f>
        <v>1408.12</v>
      </c>
      <c r="K152" s="560"/>
      <c r="L152" s="381"/>
    </row>
    <row r="153" spans="1:12" ht="25.5" x14ac:dyDescent="0.25">
      <c r="A153" s="389">
        <v>151</v>
      </c>
      <c r="B153" s="404" t="s">
        <v>2190</v>
      </c>
      <c r="C153" s="404" t="s">
        <v>477</v>
      </c>
      <c r="D153" s="431" t="s">
        <v>362</v>
      </c>
      <c r="E153" s="431" t="s">
        <v>363</v>
      </c>
      <c r="F153" s="404" t="s">
        <v>2191</v>
      </c>
      <c r="G153" s="404" t="s">
        <v>2192</v>
      </c>
      <c r="H153" s="404" t="s">
        <v>2193</v>
      </c>
      <c r="I153" s="421" t="s">
        <v>481</v>
      </c>
      <c r="J153" s="561">
        <v>11953</v>
      </c>
      <c r="K153" s="562">
        <v>0</v>
      </c>
      <c r="L153" s="391"/>
    </row>
    <row r="154" spans="1:12" ht="25.5" x14ac:dyDescent="0.25">
      <c r="A154" s="389">
        <v>152</v>
      </c>
      <c r="B154" s="404" t="s">
        <v>2190</v>
      </c>
      <c r="C154" s="404" t="s">
        <v>477</v>
      </c>
      <c r="D154" s="431" t="s">
        <v>362</v>
      </c>
      <c r="E154" s="431" t="s">
        <v>363</v>
      </c>
      <c r="F154" s="404" t="s">
        <v>2194</v>
      </c>
      <c r="G154" s="404" t="s">
        <v>2195</v>
      </c>
      <c r="H154" s="404" t="s">
        <v>2196</v>
      </c>
      <c r="I154" s="421" t="s">
        <v>481</v>
      </c>
      <c r="J154" s="561">
        <v>14135</v>
      </c>
      <c r="K154" s="562">
        <v>0</v>
      </c>
      <c r="L154" s="391"/>
    </row>
    <row r="155" spans="1:12" ht="25.5" x14ac:dyDescent="0.25">
      <c r="A155" s="389">
        <v>153</v>
      </c>
      <c r="B155" s="404" t="s">
        <v>2190</v>
      </c>
      <c r="C155" s="404" t="s">
        <v>477</v>
      </c>
      <c r="D155" s="431" t="s">
        <v>362</v>
      </c>
      <c r="E155" s="431" t="s">
        <v>363</v>
      </c>
      <c r="F155" s="404" t="s">
        <v>2197</v>
      </c>
      <c r="G155" s="404" t="s">
        <v>2198</v>
      </c>
      <c r="H155" s="404" t="s">
        <v>2199</v>
      </c>
      <c r="I155" s="421" t="s">
        <v>481</v>
      </c>
      <c r="J155" s="561">
        <v>8668</v>
      </c>
      <c r="K155" s="562">
        <v>0</v>
      </c>
      <c r="L155" s="391"/>
    </row>
    <row r="156" spans="1:12" ht="25.5" x14ac:dyDescent="0.25">
      <c r="A156" s="389">
        <v>154</v>
      </c>
      <c r="B156" s="404" t="s">
        <v>2190</v>
      </c>
      <c r="C156" s="404" t="s">
        <v>477</v>
      </c>
      <c r="D156" s="431" t="s">
        <v>362</v>
      </c>
      <c r="E156" s="431" t="s">
        <v>363</v>
      </c>
      <c r="F156" s="404" t="s">
        <v>2200</v>
      </c>
      <c r="G156" s="404" t="s">
        <v>1803</v>
      </c>
      <c r="H156" s="404" t="s">
        <v>2201</v>
      </c>
      <c r="I156" s="421" t="s">
        <v>425</v>
      </c>
      <c r="J156" s="562">
        <v>15970</v>
      </c>
      <c r="K156" s="562">
        <v>0</v>
      </c>
      <c r="L156" s="391"/>
    </row>
    <row r="157" spans="1:12" ht="38.25" x14ac:dyDescent="0.25">
      <c r="A157" s="389">
        <v>155</v>
      </c>
      <c r="B157" s="404" t="s">
        <v>2190</v>
      </c>
      <c r="C157" s="404" t="s">
        <v>477</v>
      </c>
      <c r="D157" s="431" t="s">
        <v>362</v>
      </c>
      <c r="E157" s="431" t="s">
        <v>363</v>
      </c>
      <c r="F157" s="404" t="s">
        <v>2202</v>
      </c>
      <c r="G157" s="404" t="s">
        <v>1993</v>
      </c>
      <c r="H157" s="404" t="s">
        <v>2203</v>
      </c>
      <c r="I157" s="421" t="s">
        <v>425</v>
      </c>
      <c r="J157" s="562">
        <v>16829</v>
      </c>
      <c r="K157" s="562">
        <v>0</v>
      </c>
      <c r="L157" s="391"/>
    </row>
    <row r="158" spans="1:12" ht="63.75" x14ac:dyDescent="0.25">
      <c r="A158" s="389">
        <v>156</v>
      </c>
      <c r="B158" s="404" t="s">
        <v>2190</v>
      </c>
      <c r="C158" s="404" t="s">
        <v>477</v>
      </c>
      <c r="D158" s="431" t="s">
        <v>362</v>
      </c>
      <c r="E158" s="431" t="s">
        <v>363</v>
      </c>
      <c r="F158" s="404" t="s">
        <v>2204</v>
      </c>
      <c r="G158" s="404" t="s">
        <v>2205</v>
      </c>
      <c r="H158" s="404" t="s">
        <v>2206</v>
      </c>
      <c r="I158" s="421" t="s">
        <v>425</v>
      </c>
      <c r="J158" s="562">
        <v>6920</v>
      </c>
      <c r="K158" s="562">
        <v>0</v>
      </c>
      <c r="L158" s="391"/>
    </row>
    <row r="159" spans="1:12" ht="51" x14ac:dyDescent="0.25">
      <c r="A159" s="389">
        <v>157</v>
      </c>
      <c r="B159" s="404" t="s">
        <v>2190</v>
      </c>
      <c r="C159" s="404" t="s">
        <v>477</v>
      </c>
      <c r="D159" s="431" t="s">
        <v>362</v>
      </c>
      <c r="E159" s="431" t="s">
        <v>363</v>
      </c>
      <c r="F159" s="404" t="s">
        <v>2207</v>
      </c>
      <c r="G159" s="404" t="s">
        <v>2208</v>
      </c>
      <c r="H159" s="404" t="s">
        <v>2209</v>
      </c>
      <c r="I159" s="421" t="s">
        <v>425</v>
      </c>
      <c r="J159" s="562">
        <v>14001</v>
      </c>
      <c r="K159" s="562">
        <v>0</v>
      </c>
      <c r="L159" s="391"/>
    </row>
    <row r="160" spans="1:12" ht="25.5" x14ac:dyDescent="0.25">
      <c r="A160" s="389">
        <v>158</v>
      </c>
      <c r="B160" s="404" t="s">
        <v>2190</v>
      </c>
      <c r="C160" s="404" t="s">
        <v>477</v>
      </c>
      <c r="D160" s="431" t="s">
        <v>362</v>
      </c>
      <c r="E160" s="431" t="s">
        <v>363</v>
      </c>
      <c r="F160" s="390" t="s">
        <v>2210</v>
      </c>
      <c r="G160" s="390" t="s">
        <v>2211</v>
      </c>
      <c r="H160" s="391" t="s">
        <v>2212</v>
      </c>
      <c r="I160" s="421" t="s">
        <v>1363</v>
      </c>
      <c r="J160" s="563">
        <v>4599</v>
      </c>
      <c r="K160" s="562">
        <v>0</v>
      </c>
      <c r="L160" s="391"/>
    </row>
    <row r="161" spans="1:12" ht="25.5" x14ac:dyDescent="0.25">
      <c r="A161" s="389">
        <v>159</v>
      </c>
      <c r="B161" s="404" t="s">
        <v>2190</v>
      </c>
      <c r="C161" s="404" t="s">
        <v>477</v>
      </c>
      <c r="D161" s="431" t="s">
        <v>362</v>
      </c>
      <c r="E161" s="431" t="s">
        <v>363</v>
      </c>
      <c r="F161" s="390" t="s">
        <v>2213</v>
      </c>
      <c r="G161" s="390" t="s">
        <v>1886</v>
      </c>
      <c r="H161" s="391" t="s">
        <v>2214</v>
      </c>
      <c r="I161" s="421" t="s">
        <v>1539</v>
      </c>
      <c r="J161" s="563">
        <v>10062</v>
      </c>
      <c r="K161" s="562">
        <v>0</v>
      </c>
      <c r="L161" s="391"/>
    </row>
    <row r="162" spans="1:12" ht="38.25" x14ac:dyDescent="0.25">
      <c r="A162" s="389">
        <v>160</v>
      </c>
      <c r="B162" s="404" t="s">
        <v>2190</v>
      </c>
      <c r="C162" s="391" t="s">
        <v>498</v>
      </c>
      <c r="D162" s="431" t="s">
        <v>362</v>
      </c>
      <c r="E162" s="431" t="s">
        <v>363</v>
      </c>
      <c r="F162" s="399" t="s">
        <v>2215</v>
      </c>
      <c r="G162" s="399" t="s">
        <v>2216</v>
      </c>
      <c r="H162" s="392" t="s">
        <v>2217</v>
      </c>
      <c r="I162" s="399" t="s">
        <v>2218</v>
      </c>
      <c r="J162" s="563">
        <v>2000</v>
      </c>
      <c r="K162" s="562">
        <v>0</v>
      </c>
      <c r="L162" s="391"/>
    </row>
    <row r="163" spans="1:12" ht="38.25" x14ac:dyDescent="0.25">
      <c r="A163" s="389">
        <v>161</v>
      </c>
      <c r="B163" s="404" t="s">
        <v>2190</v>
      </c>
      <c r="C163" s="422" t="s">
        <v>2219</v>
      </c>
      <c r="D163" s="405" t="s">
        <v>600</v>
      </c>
      <c r="E163" s="405" t="s">
        <v>363</v>
      </c>
      <c r="F163" s="414" t="s">
        <v>2220</v>
      </c>
      <c r="G163" s="423" t="s">
        <v>2221</v>
      </c>
      <c r="H163" s="400" t="s">
        <v>2222</v>
      </c>
      <c r="I163" s="424">
        <v>44574</v>
      </c>
      <c r="J163" s="564">
        <v>1556.4</v>
      </c>
      <c r="K163" s="563"/>
      <c r="L163" s="391"/>
    </row>
    <row r="164" spans="1:12" ht="38.25" x14ac:dyDescent="0.25">
      <c r="A164" s="389">
        <v>162</v>
      </c>
      <c r="B164" s="404" t="s">
        <v>2190</v>
      </c>
      <c r="C164" s="422" t="s">
        <v>2219</v>
      </c>
      <c r="D164" s="405" t="s">
        <v>600</v>
      </c>
      <c r="E164" s="405" t="s">
        <v>363</v>
      </c>
      <c r="F164" s="414" t="s">
        <v>2223</v>
      </c>
      <c r="G164" s="423" t="s">
        <v>2221</v>
      </c>
      <c r="H164" s="400" t="s">
        <v>2222</v>
      </c>
      <c r="I164" s="424">
        <v>44574</v>
      </c>
      <c r="J164" s="564">
        <v>102</v>
      </c>
      <c r="K164" s="563"/>
      <c r="L164" s="391"/>
    </row>
    <row r="165" spans="1:12" ht="38.25" x14ac:dyDescent="0.25">
      <c r="A165" s="389">
        <v>163</v>
      </c>
      <c r="B165" s="404" t="s">
        <v>2190</v>
      </c>
      <c r="C165" s="422" t="s">
        <v>2219</v>
      </c>
      <c r="D165" s="405" t="s">
        <v>600</v>
      </c>
      <c r="E165" s="405" t="s">
        <v>363</v>
      </c>
      <c r="F165" s="414" t="s">
        <v>2224</v>
      </c>
      <c r="G165" s="423" t="s">
        <v>2221</v>
      </c>
      <c r="H165" s="400" t="s">
        <v>2222</v>
      </c>
      <c r="I165" s="424">
        <v>44574</v>
      </c>
      <c r="J165" s="564">
        <v>459</v>
      </c>
      <c r="K165" s="563"/>
      <c r="L165" s="391"/>
    </row>
    <row r="166" spans="1:12" ht="25.5" x14ac:dyDescent="0.25">
      <c r="A166" s="389">
        <v>164</v>
      </c>
      <c r="B166" s="404" t="s">
        <v>2190</v>
      </c>
      <c r="C166" s="422" t="s">
        <v>2225</v>
      </c>
      <c r="D166" s="405" t="s">
        <v>600</v>
      </c>
      <c r="E166" s="405" t="s">
        <v>363</v>
      </c>
      <c r="F166" s="414" t="s">
        <v>2226</v>
      </c>
      <c r="G166" s="423" t="s">
        <v>2221</v>
      </c>
      <c r="H166" s="400" t="s">
        <v>2222</v>
      </c>
      <c r="I166" s="424">
        <v>44581</v>
      </c>
      <c r="J166" s="564">
        <v>1122</v>
      </c>
      <c r="K166" s="563"/>
      <c r="L166" s="391"/>
    </row>
    <row r="167" spans="1:12" ht="38.25" x14ac:dyDescent="0.25">
      <c r="A167" s="389">
        <v>165</v>
      </c>
      <c r="B167" s="404" t="s">
        <v>2190</v>
      </c>
      <c r="C167" s="422" t="s">
        <v>2055</v>
      </c>
      <c r="D167" s="405" t="s">
        <v>600</v>
      </c>
      <c r="E167" s="405" t="s">
        <v>363</v>
      </c>
      <c r="F167" s="414">
        <v>4510016572</v>
      </c>
      <c r="G167" s="408" t="s">
        <v>2227</v>
      </c>
      <c r="H167" s="400" t="s">
        <v>2228</v>
      </c>
      <c r="I167" s="424">
        <v>44585</v>
      </c>
      <c r="J167" s="564">
        <v>4572</v>
      </c>
      <c r="K167" s="563"/>
      <c r="L167" s="391"/>
    </row>
    <row r="168" spans="1:12" ht="38.25" x14ac:dyDescent="0.25">
      <c r="A168" s="389">
        <v>166</v>
      </c>
      <c r="B168" s="404" t="s">
        <v>2190</v>
      </c>
      <c r="C168" s="422" t="s">
        <v>2229</v>
      </c>
      <c r="D168" s="405" t="s">
        <v>600</v>
      </c>
      <c r="E168" s="405" t="s">
        <v>363</v>
      </c>
      <c r="F168" s="414" t="s">
        <v>2230</v>
      </c>
      <c r="G168" s="390" t="s">
        <v>1886</v>
      </c>
      <c r="H168" s="400" t="s">
        <v>2231</v>
      </c>
      <c r="I168" s="424">
        <v>44583</v>
      </c>
      <c r="J168" s="564">
        <v>1200</v>
      </c>
      <c r="K168" s="563"/>
      <c r="L168" s="391"/>
    </row>
    <row r="169" spans="1:12" ht="38.25" x14ac:dyDescent="0.25">
      <c r="A169" s="389">
        <v>167</v>
      </c>
      <c r="B169" s="404" t="s">
        <v>2190</v>
      </c>
      <c r="C169" s="422" t="s">
        <v>2219</v>
      </c>
      <c r="D169" s="405" t="s">
        <v>600</v>
      </c>
      <c r="E169" s="405" t="s">
        <v>363</v>
      </c>
      <c r="F169" s="414" t="s">
        <v>2232</v>
      </c>
      <c r="G169" s="423" t="s">
        <v>2221</v>
      </c>
      <c r="H169" s="400" t="s">
        <v>2222</v>
      </c>
      <c r="I169" s="424">
        <v>44595</v>
      </c>
      <c r="J169" s="564">
        <v>426</v>
      </c>
      <c r="K169" s="563"/>
      <c r="L169" s="391"/>
    </row>
    <row r="170" spans="1:12" ht="25.5" x14ac:dyDescent="0.25">
      <c r="A170" s="389">
        <v>168</v>
      </c>
      <c r="B170" s="404" t="s">
        <v>2190</v>
      </c>
      <c r="C170" s="422" t="s">
        <v>2225</v>
      </c>
      <c r="D170" s="405" t="s">
        <v>600</v>
      </c>
      <c r="E170" s="405" t="s">
        <v>363</v>
      </c>
      <c r="F170" s="414" t="s">
        <v>2233</v>
      </c>
      <c r="G170" s="423" t="s">
        <v>2221</v>
      </c>
      <c r="H170" s="400" t="s">
        <v>2222</v>
      </c>
      <c r="I170" s="424">
        <v>44595</v>
      </c>
      <c r="J170" s="564">
        <v>510</v>
      </c>
      <c r="K170" s="563"/>
      <c r="L170" s="391"/>
    </row>
    <row r="171" spans="1:12" ht="38.25" x14ac:dyDescent="0.25">
      <c r="A171" s="389">
        <v>169</v>
      </c>
      <c r="B171" s="404" t="s">
        <v>2190</v>
      </c>
      <c r="C171" s="422" t="s">
        <v>2219</v>
      </c>
      <c r="D171" s="405" t="s">
        <v>600</v>
      </c>
      <c r="E171" s="405" t="s">
        <v>363</v>
      </c>
      <c r="F171" s="414" t="s">
        <v>2234</v>
      </c>
      <c r="G171" s="423" t="s">
        <v>2221</v>
      </c>
      <c r="H171" s="400" t="s">
        <v>2222</v>
      </c>
      <c r="I171" s="424">
        <v>44600</v>
      </c>
      <c r="J171" s="564">
        <v>1584</v>
      </c>
      <c r="K171" s="563"/>
      <c r="L171" s="391"/>
    </row>
    <row r="172" spans="1:12" ht="25.5" x14ac:dyDescent="0.25">
      <c r="A172" s="389">
        <v>170</v>
      </c>
      <c r="B172" s="404" t="s">
        <v>2190</v>
      </c>
      <c r="C172" s="422" t="s">
        <v>2235</v>
      </c>
      <c r="D172" s="405" t="s">
        <v>600</v>
      </c>
      <c r="E172" s="405" t="s">
        <v>363</v>
      </c>
      <c r="F172" s="414" t="s">
        <v>2236</v>
      </c>
      <c r="G172" s="423" t="s">
        <v>2237</v>
      </c>
      <c r="H172" s="400" t="s">
        <v>2238</v>
      </c>
      <c r="I172" s="424">
        <v>44602</v>
      </c>
      <c r="J172" s="564">
        <v>144</v>
      </c>
      <c r="K172" s="563"/>
      <c r="L172" s="391"/>
    </row>
    <row r="173" spans="1:12" ht="25.5" x14ac:dyDescent="0.25">
      <c r="A173" s="389">
        <v>171</v>
      </c>
      <c r="B173" s="404" t="s">
        <v>2190</v>
      </c>
      <c r="C173" s="422" t="s">
        <v>2239</v>
      </c>
      <c r="D173" s="405" t="s">
        <v>600</v>
      </c>
      <c r="E173" s="405" t="s">
        <v>363</v>
      </c>
      <c r="F173" s="414" t="s">
        <v>2236</v>
      </c>
      <c r="G173" s="423" t="s">
        <v>2237</v>
      </c>
      <c r="H173" s="413" t="s">
        <v>2238</v>
      </c>
      <c r="I173" s="424">
        <v>44602</v>
      </c>
      <c r="J173" s="564">
        <v>948</v>
      </c>
      <c r="K173" s="563"/>
      <c r="L173" s="391"/>
    </row>
    <row r="174" spans="1:12" ht="38.25" x14ac:dyDescent="0.25">
      <c r="A174" s="389">
        <v>172</v>
      </c>
      <c r="B174" s="404" t="s">
        <v>2190</v>
      </c>
      <c r="C174" s="409" t="s">
        <v>2240</v>
      </c>
      <c r="D174" s="405" t="s">
        <v>600</v>
      </c>
      <c r="E174" s="405" t="s">
        <v>363</v>
      </c>
      <c r="F174" s="414" t="s">
        <v>2241</v>
      </c>
      <c r="G174" s="408" t="s">
        <v>2227</v>
      </c>
      <c r="H174" s="409" t="s">
        <v>1244</v>
      </c>
      <c r="I174" s="425">
        <v>44615</v>
      </c>
      <c r="J174" s="565">
        <v>360</v>
      </c>
      <c r="K174" s="563"/>
      <c r="L174" s="391"/>
    </row>
    <row r="175" spans="1:12" ht="25.5" x14ac:dyDescent="0.25">
      <c r="A175" s="389">
        <v>173</v>
      </c>
      <c r="B175" s="404" t="s">
        <v>2190</v>
      </c>
      <c r="C175" s="409" t="s">
        <v>2242</v>
      </c>
      <c r="D175" s="405" t="s">
        <v>600</v>
      </c>
      <c r="E175" s="405" t="s">
        <v>363</v>
      </c>
      <c r="F175" s="391" t="s">
        <v>2243</v>
      </c>
      <c r="G175" s="415" t="s">
        <v>2244</v>
      </c>
      <c r="H175" s="413" t="s">
        <v>2245</v>
      </c>
      <c r="I175" s="425">
        <v>44623</v>
      </c>
      <c r="J175" s="566">
        <v>454.8</v>
      </c>
      <c r="K175" s="563"/>
      <c r="L175" s="391"/>
    </row>
    <row r="176" spans="1:12" ht="25.5" x14ac:dyDescent="0.25">
      <c r="A176" s="389">
        <v>174</v>
      </c>
      <c r="B176" s="404" t="s">
        <v>2190</v>
      </c>
      <c r="C176" s="409" t="s">
        <v>2246</v>
      </c>
      <c r="D176" s="405" t="s">
        <v>600</v>
      </c>
      <c r="E176" s="405" t="s">
        <v>363</v>
      </c>
      <c r="F176" s="414" t="s">
        <v>2236</v>
      </c>
      <c r="G176" s="423" t="s">
        <v>2247</v>
      </c>
      <c r="H176" s="409" t="s">
        <v>2248</v>
      </c>
      <c r="I176" s="425">
        <v>44624</v>
      </c>
      <c r="J176" s="566">
        <v>549</v>
      </c>
      <c r="K176" s="563"/>
      <c r="L176" s="391"/>
    </row>
    <row r="177" spans="1:12" ht="38.25" x14ac:dyDescent="0.25">
      <c r="A177" s="389">
        <v>175</v>
      </c>
      <c r="B177" s="404" t="s">
        <v>2190</v>
      </c>
      <c r="C177" s="409" t="s">
        <v>2219</v>
      </c>
      <c r="D177" s="405" t="s">
        <v>600</v>
      </c>
      <c r="E177" s="405" t="s">
        <v>363</v>
      </c>
      <c r="F177" s="391" t="s">
        <v>2249</v>
      </c>
      <c r="G177" s="423" t="s">
        <v>2221</v>
      </c>
      <c r="H177" s="400" t="s">
        <v>2222</v>
      </c>
      <c r="I177" s="425">
        <v>44623</v>
      </c>
      <c r="J177" s="566">
        <v>936</v>
      </c>
      <c r="K177" s="563"/>
      <c r="L177" s="391"/>
    </row>
    <row r="178" spans="1:12" ht="25.5" x14ac:dyDescent="0.25">
      <c r="A178" s="389">
        <v>176</v>
      </c>
      <c r="B178" s="404" t="s">
        <v>2190</v>
      </c>
      <c r="C178" s="409" t="s">
        <v>2250</v>
      </c>
      <c r="D178" s="405" t="s">
        <v>600</v>
      </c>
      <c r="E178" s="405" t="s">
        <v>363</v>
      </c>
      <c r="F178" s="414" t="s">
        <v>2236</v>
      </c>
      <c r="G178" s="408" t="s">
        <v>2227</v>
      </c>
      <c r="H178" s="409" t="s">
        <v>2228</v>
      </c>
      <c r="I178" s="425">
        <v>44629</v>
      </c>
      <c r="J178" s="566">
        <v>2286</v>
      </c>
      <c r="K178" s="563"/>
      <c r="L178" s="391"/>
    </row>
    <row r="179" spans="1:12" ht="38.25" x14ac:dyDescent="0.25">
      <c r="A179" s="389">
        <v>177</v>
      </c>
      <c r="B179" s="404" t="s">
        <v>2190</v>
      </c>
      <c r="C179" s="409" t="s">
        <v>2219</v>
      </c>
      <c r="D179" s="405" t="s">
        <v>600</v>
      </c>
      <c r="E179" s="405" t="s">
        <v>363</v>
      </c>
      <c r="F179" s="391" t="s">
        <v>2251</v>
      </c>
      <c r="G179" s="423" t="s">
        <v>2221</v>
      </c>
      <c r="H179" s="400" t="s">
        <v>2222</v>
      </c>
      <c r="I179" s="425">
        <v>44630</v>
      </c>
      <c r="J179" s="566">
        <v>1668</v>
      </c>
      <c r="K179" s="563"/>
      <c r="L179" s="391"/>
    </row>
    <row r="180" spans="1:12" ht="25.5" x14ac:dyDescent="0.25">
      <c r="A180" s="389">
        <v>178</v>
      </c>
      <c r="B180" s="404" t="s">
        <v>2190</v>
      </c>
      <c r="C180" s="409" t="s">
        <v>2252</v>
      </c>
      <c r="D180" s="405" t="s">
        <v>600</v>
      </c>
      <c r="E180" s="405" t="s">
        <v>363</v>
      </c>
      <c r="F180" s="414" t="s">
        <v>2253</v>
      </c>
      <c r="G180" s="423" t="s">
        <v>2221</v>
      </c>
      <c r="H180" s="400" t="s">
        <v>2222</v>
      </c>
      <c r="I180" s="425">
        <v>44630</v>
      </c>
      <c r="J180" s="566">
        <v>1158</v>
      </c>
      <c r="K180" s="563"/>
      <c r="L180" s="391"/>
    </row>
    <row r="181" spans="1:12" ht="38.25" x14ac:dyDescent="0.25">
      <c r="A181" s="389">
        <v>179</v>
      </c>
      <c r="B181" s="404" t="s">
        <v>2190</v>
      </c>
      <c r="C181" s="409" t="s">
        <v>2240</v>
      </c>
      <c r="D181" s="405" t="s">
        <v>600</v>
      </c>
      <c r="E181" s="405" t="s">
        <v>363</v>
      </c>
      <c r="F181" s="414" t="s">
        <v>2254</v>
      </c>
      <c r="G181" s="423" t="s">
        <v>2255</v>
      </c>
      <c r="H181" s="413" t="s">
        <v>2256</v>
      </c>
      <c r="I181" s="425">
        <v>44616</v>
      </c>
      <c r="J181" s="566">
        <v>324</v>
      </c>
      <c r="K181" s="563"/>
      <c r="L181" s="391"/>
    </row>
    <row r="182" spans="1:12" ht="25.5" x14ac:dyDescent="0.25">
      <c r="A182" s="389">
        <v>180</v>
      </c>
      <c r="B182" s="404" t="s">
        <v>2190</v>
      </c>
      <c r="C182" s="409" t="s">
        <v>2257</v>
      </c>
      <c r="D182" s="405" t="s">
        <v>600</v>
      </c>
      <c r="E182" s="405" t="s">
        <v>363</v>
      </c>
      <c r="F182" s="414" t="s">
        <v>2258</v>
      </c>
      <c r="G182" s="423" t="s">
        <v>2221</v>
      </c>
      <c r="H182" s="400" t="s">
        <v>2222</v>
      </c>
      <c r="I182" s="425">
        <v>44637</v>
      </c>
      <c r="J182" s="566">
        <v>570</v>
      </c>
      <c r="K182" s="563"/>
      <c r="L182" s="391"/>
    </row>
    <row r="183" spans="1:12" ht="25.5" x14ac:dyDescent="0.25">
      <c r="A183" s="389">
        <v>181</v>
      </c>
      <c r="B183" s="404" t="s">
        <v>2190</v>
      </c>
      <c r="C183" s="409" t="s">
        <v>2259</v>
      </c>
      <c r="D183" s="405" t="s">
        <v>600</v>
      </c>
      <c r="E183" s="405" t="s">
        <v>363</v>
      </c>
      <c r="F183" s="391" t="s">
        <v>2260</v>
      </c>
      <c r="G183" s="423" t="s">
        <v>2221</v>
      </c>
      <c r="H183" s="409" t="s">
        <v>2261</v>
      </c>
      <c r="I183" s="425">
        <v>44645</v>
      </c>
      <c r="J183" s="566">
        <v>4752</v>
      </c>
      <c r="K183" s="563"/>
      <c r="L183" s="391"/>
    </row>
    <row r="184" spans="1:12" ht="38.25" x14ac:dyDescent="0.25">
      <c r="A184" s="389">
        <v>182</v>
      </c>
      <c r="B184" s="404" t="s">
        <v>2190</v>
      </c>
      <c r="C184" s="409" t="s">
        <v>2262</v>
      </c>
      <c r="D184" s="405" t="s">
        <v>600</v>
      </c>
      <c r="E184" s="405" t="s">
        <v>363</v>
      </c>
      <c r="F184" s="391" t="s">
        <v>2263</v>
      </c>
      <c r="G184" s="423" t="s">
        <v>2221</v>
      </c>
      <c r="H184" s="400" t="s">
        <v>2222</v>
      </c>
      <c r="I184" s="425">
        <v>44650</v>
      </c>
      <c r="J184" s="566">
        <v>306</v>
      </c>
      <c r="K184" s="563"/>
      <c r="L184" s="391"/>
    </row>
    <row r="185" spans="1:12" ht="38.25" x14ac:dyDescent="0.25">
      <c r="A185" s="389">
        <v>183</v>
      </c>
      <c r="B185" s="404" t="s">
        <v>2190</v>
      </c>
      <c r="C185" s="409" t="s">
        <v>2219</v>
      </c>
      <c r="D185" s="405" t="s">
        <v>600</v>
      </c>
      <c r="E185" s="405" t="s">
        <v>363</v>
      </c>
      <c r="F185" s="391" t="s">
        <v>2264</v>
      </c>
      <c r="G185" s="423" t="s">
        <v>2221</v>
      </c>
      <c r="H185" s="400" t="s">
        <v>2222</v>
      </c>
      <c r="I185" s="425">
        <v>44651</v>
      </c>
      <c r="J185" s="566">
        <v>1176</v>
      </c>
      <c r="K185" s="563"/>
      <c r="L185" s="391"/>
    </row>
    <row r="186" spans="1:12" ht="38.25" x14ac:dyDescent="0.25">
      <c r="A186" s="389">
        <v>184</v>
      </c>
      <c r="B186" s="404" t="s">
        <v>2190</v>
      </c>
      <c r="C186" s="409" t="s">
        <v>2219</v>
      </c>
      <c r="D186" s="405" t="s">
        <v>600</v>
      </c>
      <c r="E186" s="405" t="s">
        <v>363</v>
      </c>
      <c r="F186" s="391" t="s">
        <v>2265</v>
      </c>
      <c r="G186" s="423" t="s">
        <v>2221</v>
      </c>
      <c r="H186" s="400" t="s">
        <v>2222</v>
      </c>
      <c r="I186" s="425">
        <v>44651</v>
      </c>
      <c r="J186" s="566">
        <v>714</v>
      </c>
      <c r="K186" s="563"/>
      <c r="L186" s="391"/>
    </row>
    <row r="187" spans="1:12" ht="63.75" x14ac:dyDescent="0.25">
      <c r="A187" s="389">
        <v>185</v>
      </c>
      <c r="B187" s="404" t="s">
        <v>2190</v>
      </c>
      <c r="C187" s="409" t="s">
        <v>2266</v>
      </c>
      <c r="D187" s="405" t="s">
        <v>600</v>
      </c>
      <c r="E187" s="405" t="s">
        <v>363</v>
      </c>
      <c r="F187" s="409" t="s">
        <v>2267</v>
      </c>
      <c r="G187" s="408" t="s">
        <v>2227</v>
      </c>
      <c r="H187" s="409" t="s">
        <v>2228</v>
      </c>
      <c r="I187" s="425">
        <v>44645</v>
      </c>
      <c r="J187" s="566">
        <v>4315.2</v>
      </c>
      <c r="K187" s="563"/>
      <c r="L187" s="391"/>
    </row>
    <row r="188" spans="1:12" ht="25.5" x14ac:dyDescent="0.25">
      <c r="A188" s="389">
        <v>186</v>
      </c>
      <c r="B188" s="404" t="s">
        <v>2190</v>
      </c>
      <c r="C188" s="409" t="s">
        <v>2252</v>
      </c>
      <c r="D188" s="405" t="s">
        <v>600</v>
      </c>
      <c r="E188" s="405" t="s">
        <v>363</v>
      </c>
      <c r="F188" s="409" t="s">
        <v>2268</v>
      </c>
      <c r="G188" s="423" t="s">
        <v>2221</v>
      </c>
      <c r="H188" s="400" t="s">
        <v>2222</v>
      </c>
      <c r="I188" s="425">
        <v>44665</v>
      </c>
      <c r="J188" s="566">
        <v>338.4</v>
      </c>
      <c r="K188" s="563"/>
      <c r="L188" s="391"/>
    </row>
    <row r="189" spans="1:12" ht="38.25" x14ac:dyDescent="0.25">
      <c r="A189" s="389">
        <v>187</v>
      </c>
      <c r="B189" s="404" t="s">
        <v>2190</v>
      </c>
      <c r="C189" s="409" t="s">
        <v>2240</v>
      </c>
      <c r="D189" s="405" t="s">
        <v>600</v>
      </c>
      <c r="E189" s="405" t="s">
        <v>363</v>
      </c>
      <c r="F189" s="409" t="s">
        <v>2269</v>
      </c>
      <c r="G189" s="408" t="s">
        <v>2227</v>
      </c>
      <c r="H189" s="409" t="s">
        <v>2270</v>
      </c>
      <c r="I189" s="425">
        <v>44662</v>
      </c>
      <c r="J189" s="566">
        <v>36672</v>
      </c>
      <c r="K189" s="563"/>
      <c r="L189" s="391"/>
    </row>
    <row r="190" spans="1:12" ht="38.25" x14ac:dyDescent="0.25">
      <c r="A190" s="389">
        <v>188</v>
      </c>
      <c r="B190" s="404" t="s">
        <v>2190</v>
      </c>
      <c r="C190" s="407" t="s">
        <v>2219</v>
      </c>
      <c r="D190" s="405" t="s">
        <v>600</v>
      </c>
      <c r="E190" s="405" t="s">
        <v>363</v>
      </c>
      <c r="F190" s="391" t="s">
        <v>2271</v>
      </c>
      <c r="G190" s="423" t="s">
        <v>2221</v>
      </c>
      <c r="H190" s="400" t="s">
        <v>2222</v>
      </c>
      <c r="I190" s="426">
        <v>44673</v>
      </c>
      <c r="J190" s="567">
        <v>708</v>
      </c>
      <c r="K190" s="563"/>
      <c r="L190" s="391"/>
    </row>
    <row r="191" spans="1:12" ht="25.5" x14ac:dyDescent="0.25">
      <c r="A191" s="389">
        <v>189</v>
      </c>
      <c r="B191" s="404" t="s">
        <v>2190</v>
      </c>
      <c r="C191" s="407" t="s">
        <v>2272</v>
      </c>
      <c r="D191" s="405" t="s">
        <v>600</v>
      </c>
      <c r="E191" s="405" t="s">
        <v>363</v>
      </c>
      <c r="F191" s="414" t="s">
        <v>2236</v>
      </c>
      <c r="G191" s="423" t="s">
        <v>2237</v>
      </c>
      <c r="H191" s="400" t="s">
        <v>2238</v>
      </c>
      <c r="I191" s="426">
        <v>44677</v>
      </c>
      <c r="J191" s="567">
        <v>144</v>
      </c>
      <c r="K191" s="563"/>
      <c r="L191" s="391"/>
    </row>
    <row r="192" spans="1:12" ht="25.5" x14ac:dyDescent="0.25">
      <c r="A192" s="389">
        <v>190</v>
      </c>
      <c r="B192" s="404" t="s">
        <v>2190</v>
      </c>
      <c r="C192" s="407" t="s">
        <v>2273</v>
      </c>
      <c r="D192" s="405" t="s">
        <v>600</v>
      </c>
      <c r="E192" s="405" t="s">
        <v>363</v>
      </c>
      <c r="F192" s="414" t="s">
        <v>2236</v>
      </c>
      <c r="G192" s="423" t="s">
        <v>2237</v>
      </c>
      <c r="H192" s="400" t="s">
        <v>2238</v>
      </c>
      <c r="I192" s="426">
        <v>44677</v>
      </c>
      <c r="J192" s="567">
        <v>96</v>
      </c>
      <c r="K192" s="563"/>
      <c r="L192" s="391"/>
    </row>
    <row r="193" spans="1:12" ht="25.5" x14ac:dyDescent="0.25">
      <c r="A193" s="389">
        <v>191</v>
      </c>
      <c r="B193" s="404" t="s">
        <v>2190</v>
      </c>
      <c r="C193" s="407" t="s">
        <v>2274</v>
      </c>
      <c r="D193" s="405" t="s">
        <v>600</v>
      </c>
      <c r="E193" s="405" t="s">
        <v>363</v>
      </c>
      <c r="F193" s="391" t="s">
        <v>2275</v>
      </c>
      <c r="G193" s="423" t="s">
        <v>2221</v>
      </c>
      <c r="H193" s="400" t="s">
        <v>2222</v>
      </c>
      <c r="I193" s="426">
        <v>44677</v>
      </c>
      <c r="J193" s="567">
        <v>1750</v>
      </c>
      <c r="K193" s="563"/>
      <c r="L193" s="391"/>
    </row>
    <row r="194" spans="1:12" ht="38.25" x14ac:dyDescent="0.25">
      <c r="A194" s="389">
        <v>192</v>
      </c>
      <c r="B194" s="404" t="s">
        <v>2190</v>
      </c>
      <c r="C194" s="407" t="s">
        <v>2240</v>
      </c>
      <c r="D194" s="405" t="s">
        <v>600</v>
      </c>
      <c r="E194" s="405" t="s">
        <v>363</v>
      </c>
      <c r="F194" s="391" t="s">
        <v>2276</v>
      </c>
      <c r="G194" s="408" t="s">
        <v>2227</v>
      </c>
      <c r="H194" s="409" t="s">
        <v>2228</v>
      </c>
      <c r="I194" s="426">
        <v>44677</v>
      </c>
      <c r="J194" s="567">
        <v>24000</v>
      </c>
      <c r="K194" s="563"/>
      <c r="L194" s="391"/>
    </row>
    <row r="195" spans="1:12" ht="25.5" x14ac:dyDescent="0.25">
      <c r="A195" s="389">
        <v>193</v>
      </c>
      <c r="B195" s="404" t="s">
        <v>2190</v>
      </c>
      <c r="C195" s="407" t="s">
        <v>2277</v>
      </c>
      <c r="D195" s="405" t="s">
        <v>600</v>
      </c>
      <c r="E195" s="405" t="s">
        <v>363</v>
      </c>
      <c r="F195" s="414" t="s">
        <v>2236</v>
      </c>
      <c r="G195" s="423" t="s">
        <v>2221</v>
      </c>
      <c r="H195" s="400" t="s">
        <v>2222</v>
      </c>
      <c r="I195" s="426">
        <v>44678</v>
      </c>
      <c r="J195" s="567">
        <v>1992</v>
      </c>
      <c r="K195" s="563"/>
      <c r="L195" s="391"/>
    </row>
    <row r="196" spans="1:12" ht="25.5" x14ac:dyDescent="0.25">
      <c r="A196" s="389">
        <v>194</v>
      </c>
      <c r="B196" s="404" t="s">
        <v>2190</v>
      </c>
      <c r="C196" s="407" t="s">
        <v>2278</v>
      </c>
      <c r="D196" s="405" t="s">
        <v>600</v>
      </c>
      <c r="E196" s="405" t="s">
        <v>363</v>
      </c>
      <c r="F196" s="414" t="s">
        <v>2236</v>
      </c>
      <c r="G196" s="423" t="s">
        <v>2237</v>
      </c>
      <c r="H196" s="400" t="s">
        <v>2238</v>
      </c>
      <c r="I196" s="426">
        <v>44678</v>
      </c>
      <c r="J196" s="567">
        <v>120</v>
      </c>
      <c r="K196" s="563"/>
      <c r="L196" s="391"/>
    </row>
    <row r="197" spans="1:12" ht="25.5" x14ac:dyDescent="0.25">
      <c r="A197" s="389">
        <v>195</v>
      </c>
      <c r="B197" s="404" t="s">
        <v>2190</v>
      </c>
      <c r="C197" s="407" t="s">
        <v>2279</v>
      </c>
      <c r="D197" s="405" t="s">
        <v>600</v>
      </c>
      <c r="E197" s="405" t="s">
        <v>363</v>
      </c>
      <c r="F197" s="414" t="s">
        <v>2236</v>
      </c>
      <c r="G197" s="423" t="s">
        <v>2237</v>
      </c>
      <c r="H197" s="400" t="s">
        <v>2238</v>
      </c>
      <c r="I197" s="426">
        <v>44678</v>
      </c>
      <c r="J197" s="567">
        <v>120</v>
      </c>
      <c r="K197" s="563"/>
      <c r="L197" s="391"/>
    </row>
    <row r="198" spans="1:12" ht="38.25" x14ac:dyDescent="0.25">
      <c r="A198" s="389">
        <v>196</v>
      </c>
      <c r="B198" s="404" t="s">
        <v>2190</v>
      </c>
      <c r="C198" s="407" t="s">
        <v>2280</v>
      </c>
      <c r="D198" s="405" t="s">
        <v>600</v>
      </c>
      <c r="E198" s="405" t="s">
        <v>363</v>
      </c>
      <c r="F198" s="414" t="s">
        <v>2236</v>
      </c>
      <c r="G198" s="423" t="s">
        <v>2237</v>
      </c>
      <c r="H198" s="400" t="s">
        <v>2238</v>
      </c>
      <c r="I198" s="426">
        <v>44680</v>
      </c>
      <c r="J198" s="567">
        <v>132</v>
      </c>
      <c r="K198" s="563"/>
      <c r="L198" s="391"/>
    </row>
    <row r="199" spans="1:12" ht="25.5" x14ac:dyDescent="0.25">
      <c r="A199" s="389">
        <v>197</v>
      </c>
      <c r="B199" s="404" t="s">
        <v>2190</v>
      </c>
      <c r="C199" s="407" t="s">
        <v>2281</v>
      </c>
      <c r="D199" s="405" t="s">
        <v>600</v>
      </c>
      <c r="E199" s="405" t="s">
        <v>363</v>
      </c>
      <c r="F199" s="414" t="s">
        <v>2236</v>
      </c>
      <c r="G199" s="423" t="s">
        <v>2237</v>
      </c>
      <c r="H199" s="400" t="s">
        <v>2238</v>
      </c>
      <c r="I199" s="426">
        <v>44680</v>
      </c>
      <c r="J199" s="567">
        <v>120</v>
      </c>
      <c r="K199" s="563"/>
      <c r="L199" s="391"/>
    </row>
    <row r="200" spans="1:12" ht="25.5" x14ac:dyDescent="0.25">
      <c r="A200" s="389">
        <v>198</v>
      </c>
      <c r="B200" s="404" t="s">
        <v>2190</v>
      </c>
      <c r="C200" s="407" t="s">
        <v>2282</v>
      </c>
      <c r="D200" s="405" t="s">
        <v>600</v>
      </c>
      <c r="E200" s="405" t="s">
        <v>363</v>
      </c>
      <c r="F200" s="414" t="s">
        <v>2236</v>
      </c>
      <c r="G200" s="423" t="s">
        <v>2237</v>
      </c>
      <c r="H200" s="400" t="s">
        <v>2238</v>
      </c>
      <c r="I200" s="426">
        <v>44680</v>
      </c>
      <c r="J200" s="567">
        <v>120</v>
      </c>
      <c r="K200" s="563"/>
      <c r="L200" s="391"/>
    </row>
    <row r="201" spans="1:12" ht="25.5" x14ac:dyDescent="0.25">
      <c r="A201" s="389">
        <v>199</v>
      </c>
      <c r="B201" s="404" t="s">
        <v>2190</v>
      </c>
      <c r="C201" s="407" t="s">
        <v>2283</v>
      </c>
      <c r="D201" s="405" t="s">
        <v>600</v>
      </c>
      <c r="E201" s="405" t="s">
        <v>363</v>
      </c>
      <c r="F201" s="414" t="s">
        <v>2236</v>
      </c>
      <c r="G201" s="423" t="s">
        <v>2237</v>
      </c>
      <c r="H201" s="400" t="s">
        <v>2238</v>
      </c>
      <c r="I201" s="426">
        <v>44680</v>
      </c>
      <c r="J201" s="567">
        <v>120</v>
      </c>
      <c r="K201" s="563"/>
      <c r="L201" s="391"/>
    </row>
    <row r="202" spans="1:12" ht="25.5" x14ac:dyDescent="0.25">
      <c r="A202" s="389">
        <v>200</v>
      </c>
      <c r="B202" s="404" t="s">
        <v>2190</v>
      </c>
      <c r="C202" s="407" t="s">
        <v>1912</v>
      </c>
      <c r="D202" s="405" t="s">
        <v>600</v>
      </c>
      <c r="E202" s="405" t="s">
        <v>363</v>
      </c>
      <c r="F202" s="414" t="s">
        <v>2236</v>
      </c>
      <c r="G202" s="423" t="s">
        <v>2237</v>
      </c>
      <c r="H202" s="400" t="s">
        <v>2238</v>
      </c>
      <c r="I202" s="426">
        <v>44680</v>
      </c>
      <c r="J202" s="567">
        <v>48</v>
      </c>
      <c r="K202" s="563"/>
      <c r="L202" s="391"/>
    </row>
    <row r="203" spans="1:12" ht="25.5" x14ac:dyDescent="0.25">
      <c r="A203" s="389">
        <v>201</v>
      </c>
      <c r="B203" s="404" t="s">
        <v>2190</v>
      </c>
      <c r="C203" s="407" t="s">
        <v>2284</v>
      </c>
      <c r="D203" s="405" t="s">
        <v>600</v>
      </c>
      <c r="E203" s="405" t="s">
        <v>363</v>
      </c>
      <c r="F203" s="414" t="s">
        <v>2236</v>
      </c>
      <c r="G203" s="423" t="s">
        <v>2237</v>
      </c>
      <c r="H203" s="400" t="s">
        <v>2238</v>
      </c>
      <c r="I203" s="426">
        <v>44683</v>
      </c>
      <c r="J203" s="567">
        <v>60</v>
      </c>
      <c r="K203" s="563"/>
      <c r="L203" s="391"/>
    </row>
    <row r="204" spans="1:12" ht="25.5" x14ac:dyDescent="0.25">
      <c r="A204" s="389">
        <v>202</v>
      </c>
      <c r="B204" s="404" t="s">
        <v>2190</v>
      </c>
      <c r="C204" s="407" t="s">
        <v>2285</v>
      </c>
      <c r="D204" s="405" t="s">
        <v>600</v>
      </c>
      <c r="E204" s="405" t="s">
        <v>363</v>
      </c>
      <c r="F204" s="414" t="s">
        <v>2236</v>
      </c>
      <c r="G204" s="423" t="s">
        <v>2237</v>
      </c>
      <c r="H204" s="400" t="s">
        <v>2238</v>
      </c>
      <c r="I204" s="426">
        <v>44683</v>
      </c>
      <c r="J204" s="567">
        <v>120</v>
      </c>
      <c r="K204" s="563"/>
      <c r="L204" s="391"/>
    </row>
    <row r="205" spans="1:12" ht="25.5" x14ac:dyDescent="0.25">
      <c r="A205" s="389">
        <v>203</v>
      </c>
      <c r="B205" s="404" t="s">
        <v>2190</v>
      </c>
      <c r="C205" s="407" t="s">
        <v>2107</v>
      </c>
      <c r="D205" s="405" t="s">
        <v>600</v>
      </c>
      <c r="E205" s="405" t="s">
        <v>363</v>
      </c>
      <c r="F205" s="414" t="s">
        <v>2236</v>
      </c>
      <c r="G205" s="423" t="s">
        <v>2237</v>
      </c>
      <c r="H205" s="400" t="s">
        <v>2238</v>
      </c>
      <c r="I205" s="426">
        <v>44683</v>
      </c>
      <c r="J205" s="567">
        <v>54</v>
      </c>
      <c r="K205" s="563"/>
      <c r="L205" s="391"/>
    </row>
    <row r="206" spans="1:12" ht="25.5" x14ac:dyDescent="0.25">
      <c r="A206" s="389">
        <v>204</v>
      </c>
      <c r="B206" s="404" t="s">
        <v>2190</v>
      </c>
      <c r="C206" s="407" t="s">
        <v>2286</v>
      </c>
      <c r="D206" s="405" t="s">
        <v>600</v>
      </c>
      <c r="E206" s="405" t="s">
        <v>363</v>
      </c>
      <c r="F206" s="414" t="s">
        <v>2236</v>
      </c>
      <c r="G206" s="423" t="s">
        <v>2237</v>
      </c>
      <c r="H206" s="400" t="s">
        <v>2238</v>
      </c>
      <c r="I206" s="426">
        <v>44683</v>
      </c>
      <c r="J206" s="567">
        <v>120</v>
      </c>
      <c r="K206" s="563"/>
      <c r="L206" s="391"/>
    </row>
    <row r="207" spans="1:12" ht="25.5" x14ac:dyDescent="0.25">
      <c r="A207" s="389">
        <v>205</v>
      </c>
      <c r="B207" s="404" t="s">
        <v>2190</v>
      </c>
      <c r="C207" s="407" t="s">
        <v>1918</v>
      </c>
      <c r="D207" s="405" t="s">
        <v>600</v>
      </c>
      <c r="E207" s="405" t="s">
        <v>363</v>
      </c>
      <c r="F207" s="414" t="s">
        <v>2236</v>
      </c>
      <c r="G207" s="423" t="s">
        <v>2237</v>
      </c>
      <c r="H207" s="400" t="s">
        <v>2238</v>
      </c>
      <c r="I207" s="426">
        <v>44683</v>
      </c>
      <c r="J207" s="567">
        <v>108</v>
      </c>
      <c r="K207" s="563"/>
      <c r="L207" s="391"/>
    </row>
    <row r="208" spans="1:12" ht="25.5" x14ac:dyDescent="0.25">
      <c r="A208" s="389">
        <v>206</v>
      </c>
      <c r="B208" s="404" t="s">
        <v>2190</v>
      </c>
      <c r="C208" s="407" t="s">
        <v>1720</v>
      </c>
      <c r="D208" s="405" t="s">
        <v>600</v>
      </c>
      <c r="E208" s="405" t="s">
        <v>363</v>
      </c>
      <c r="F208" s="414" t="s">
        <v>2236</v>
      </c>
      <c r="G208" s="423" t="s">
        <v>2237</v>
      </c>
      <c r="H208" s="400" t="s">
        <v>2238</v>
      </c>
      <c r="I208" s="426">
        <v>44683</v>
      </c>
      <c r="J208" s="567">
        <v>54</v>
      </c>
      <c r="K208" s="563"/>
      <c r="L208" s="391"/>
    </row>
    <row r="209" spans="1:12" ht="25.5" x14ac:dyDescent="0.25">
      <c r="A209" s="389">
        <v>207</v>
      </c>
      <c r="B209" s="404" t="s">
        <v>2190</v>
      </c>
      <c r="C209" s="407" t="s">
        <v>2287</v>
      </c>
      <c r="D209" s="405" t="s">
        <v>600</v>
      </c>
      <c r="E209" s="405" t="s">
        <v>363</v>
      </c>
      <c r="F209" s="414" t="s">
        <v>2236</v>
      </c>
      <c r="G209" s="423" t="s">
        <v>2237</v>
      </c>
      <c r="H209" s="400" t="s">
        <v>2238</v>
      </c>
      <c r="I209" s="426">
        <v>44683</v>
      </c>
      <c r="J209" s="567">
        <v>264</v>
      </c>
      <c r="K209" s="563"/>
      <c r="L209" s="391"/>
    </row>
    <row r="210" spans="1:12" ht="38.25" x14ac:dyDescent="0.25">
      <c r="A210" s="389">
        <v>208</v>
      </c>
      <c r="B210" s="404" t="s">
        <v>2190</v>
      </c>
      <c r="C210" s="407" t="s">
        <v>2288</v>
      </c>
      <c r="D210" s="405" t="s">
        <v>600</v>
      </c>
      <c r="E210" s="405" t="s">
        <v>363</v>
      </c>
      <c r="F210" s="414" t="s">
        <v>2289</v>
      </c>
      <c r="G210" s="423" t="s">
        <v>2221</v>
      </c>
      <c r="H210" s="400" t="s">
        <v>2222</v>
      </c>
      <c r="I210" s="426">
        <v>44686</v>
      </c>
      <c r="J210" s="567">
        <v>420</v>
      </c>
      <c r="K210" s="563"/>
      <c r="L210" s="391"/>
    </row>
    <row r="211" spans="1:12" ht="25.5" x14ac:dyDescent="0.25">
      <c r="A211" s="389">
        <v>209</v>
      </c>
      <c r="B211" s="404" t="s">
        <v>2190</v>
      </c>
      <c r="C211" s="407" t="s">
        <v>2290</v>
      </c>
      <c r="D211" s="405" t="s">
        <v>600</v>
      </c>
      <c r="E211" s="405" t="s">
        <v>363</v>
      </c>
      <c r="F211" s="414" t="s">
        <v>2236</v>
      </c>
      <c r="G211" s="423" t="s">
        <v>2237</v>
      </c>
      <c r="H211" s="400" t="s">
        <v>2238</v>
      </c>
      <c r="I211" s="426">
        <v>44684</v>
      </c>
      <c r="J211" s="567">
        <v>54</v>
      </c>
      <c r="K211" s="563"/>
      <c r="L211" s="391"/>
    </row>
    <row r="212" spans="1:12" ht="25.5" x14ac:dyDescent="0.25">
      <c r="A212" s="389">
        <v>210</v>
      </c>
      <c r="B212" s="404" t="s">
        <v>2190</v>
      </c>
      <c r="C212" s="407" t="s">
        <v>1914</v>
      </c>
      <c r="D212" s="405" t="s">
        <v>600</v>
      </c>
      <c r="E212" s="405" t="s">
        <v>363</v>
      </c>
      <c r="F212" s="414" t="s">
        <v>2236</v>
      </c>
      <c r="G212" s="423" t="s">
        <v>2237</v>
      </c>
      <c r="H212" s="400" t="s">
        <v>2238</v>
      </c>
      <c r="I212" s="426">
        <v>44684</v>
      </c>
      <c r="J212" s="567">
        <v>108</v>
      </c>
      <c r="K212" s="563"/>
      <c r="L212" s="391"/>
    </row>
    <row r="213" spans="1:12" ht="25.5" x14ac:dyDescent="0.25">
      <c r="A213" s="389">
        <v>211</v>
      </c>
      <c r="B213" s="404" t="s">
        <v>2190</v>
      </c>
      <c r="C213" s="407" t="s">
        <v>2291</v>
      </c>
      <c r="D213" s="405" t="s">
        <v>600</v>
      </c>
      <c r="E213" s="405" t="s">
        <v>363</v>
      </c>
      <c r="F213" s="414" t="s">
        <v>2236</v>
      </c>
      <c r="G213" s="423" t="s">
        <v>2237</v>
      </c>
      <c r="H213" s="400" t="s">
        <v>2238</v>
      </c>
      <c r="I213" s="426">
        <v>44684</v>
      </c>
      <c r="J213" s="567">
        <v>108</v>
      </c>
      <c r="K213" s="563"/>
      <c r="L213" s="391"/>
    </row>
    <row r="214" spans="1:12" ht="25.5" x14ac:dyDescent="0.25">
      <c r="A214" s="389">
        <v>212</v>
      </c>
      <c r="B214" s="404" t="s">
        <v>2190</v>
      </c>
      <c r="C214" s="407" t="s">
        <v>2292</v>
      </c>
      <c r="D214" s="405" t="s">
        <v>600</v>
      </c>
      <c r="E214" s="405" t="s">
        <v>363</v>
      </c>
      <c r="F214" s="414" t="s">
        <v>2236</v>
      </c>
      <c r="G214" s="423" t="s">
        <v>2237</v>
      </c>
      <c r="H214" s="400" t="s">
        <v>2238</v>
      </c>
      <c r="I214" s="426">
        <v>44684</v>
      </c>
      <c r="J214" s="567">
        <v>108</v>
      </c>
      <c r="K214" s="563"/>
      <c r="L214" s="391"/>
    </row>
    <row r="215" spans="1:12" ht="51" x14ac:dyDescent="0.25">
      <c r="A215" s="389">
        <v>213</v>
      </c>
      <c r="B215" s="404" t="s">
        <v>2190</v>
      </c>
      <c r="C215" s="407" t="s">
        <v>1745</v>
      </c>
      <c r="D215" s="405" t="s">
        <v>600</v>
      </c>
      <c r="E215" s="405" t="s">
        <v>363</v>
      </c>
      <c r="F215" s="414" t="s">
        <v>2236</v>
      </c>
      <c r="G215" s="423" t="s">
        <v>2237</v>
      </c>
      <c r="H215" s="400" t="s">
        <v>2238</v>
      </c>
      <c r="I215" s="426">
        <v>44684</v>
      </c>
      <c r="J215" s="567">
        <v>132</v>
      </c>
      <c r="K215" s="563"/>
      <c r="L215" s="391"/>
    </row>
    <row r="216" spans="1:12" ht="25.5" x14ac:dyDescent="0.25">
      <c r="A216" s="389">
        <v>214</v>
      </c>
      <c r="B216" s="404" t="s">
        <v>2190</v>
      </c>
      <c r="C216" s="407" t="s">
        <v>2293</v>
      </c>
      <c r="D216" s="405" t="s">
        <v>600</v>
      </c>
      <c r="E216" s="405" t="s">
        <v>363</v>
      </c>
      <c r="F216" s="414" t="s">
        <v>2236</v>
      </c>
      <c r="G216" s="423" t="s">
        <v>2237</v>
      </c>
      <c r="H216" s="400" t="s">
        <v>2238</v>
      </c>
      <c r="I216" s="426">
        <v>44684</v>
      </c>
      <c r="J216" s="567">
        <v>60</v>
      </c>
      <c r="K216" s="563"/>
      <c r="L216" s="391"/>
    </row>
    <row r="217" spans="1:12" ht="25.5" x14ac:dyDescent="0.25">
      <c r="A217" s="389">
        <v>215</v>
      </c>
      <c r="B217" s="404" t="s">
        <v>2190</v>
      </c>
      <c r="C217" s="407" t="s">
        <v>2294</v>
      </c>
      <c r="D217" s="405" t="s">
        <v>600</v>
      </c>
      <c r="E217" s="405" t="s">
        <v>363</v>
      </c>
      <c r="F217" s="414" t="s">
        <v>2236</v>
      </c>
      <c r="G217" s="423" t="s">
        <v>2237</v>
      </c>
      <c r="H217" s="400" t="s">
        <v>2238</v>
      </c>
      <c r="I217" s="426">
        <v>44684</v>
      </c>
      <c r="J217" s="567">
        <v>144</v>
      </c>
      <c r="K217" s="563"/>
      <c r="L217" s="391"/>
    </row>
    <row r="218" spans="1:12" ht="38.25" x14ac:dyDescent="0.25">
      <c r="A218" s="389">
        <v>216</v>
      </c>
      <c r="B218" s="404" t="s">
        <v>2190</v>
      </c>
      <c r="C218" s="408" t="s">
        <v>2295</v>
      </c>
      <c r="D218" s="405" t="s">
        <v>600</v>
      </c>
      <c r="E218" s="405" t="s">
        <v>363</v>
      </c>
      <c r="F218" s="414" t="s">
        <v>2236</v>
      </c>
      <c r="G218" s="423" t="s">
        <v>2237</v>
      </c>
      <c r="H218" s="400" t="s">
        <v>2238</v>
      </c>
      <c r="I218" s="427">
        <v>44685</v>
      </c>
      <c r="J218" s="568">
        <v>108</v>
      </c>
      <c r="K218" s="563"/>
      <c r="L218" s="391"/>
    </row>
    <row r="219" spans="1:12" ht="25.5" x14ac:dyDescent="0.25">
      <c r="A219" s="389">
        <v>217</v>
      </c>
      <c r="B219" s="404" t="s">
        <v>2190</v>
      </c>
      <c r="C219" s="408" t="s">
        <v>1905</v>
      </c>
      <c r="D219" s="405" t="s">
        <v>600</v>
      </c>
      <c r="E219" s="405" t="s">
        <v>363</v>
      </c>
      <c r="F219" s="414" t="s">
        <v>2236</v>
      </c>
      <c r="G219" s="423" t="s">
        <v>2237</v>
      </c>
      <c r="H219" s="400" t="s">
        <v>2238</v>
      </c>
      <c r="I219" s="427">
        <v>44685</v>
      </c>
      <c r="J219" s="568">
        <v>120</v>
      </c>
      <c r="K219" s="563"/>
      <c r="L219" s="391"/>
    </row>
    <row r="220" spans="1:12" ht="38.25" x14ac:dyDescent="0.25">
      <c r="A220" s="389">
        <v>218</v>
      </c>
      <c r="B220" s="404" t="s">
        <v>2190</v>
      </c>
      <c r="C220" s="408" t="s">
        <v>2296</v>
      </c>
      <c r="D220" s="405" t="s">
        <v>600</v>
      </c>
      <c r="E220" s="405" t="s">
        <v>363</v>
      </c>
      <c r="F220" s="414" t="s">
        <v>2236</v>
      </c>
      <c r="G220" s="423" t="s">
        <v>2237</v>
      </c>
      <c r="H220" s="400" t="s">
        <v>2238</v>
      </c>
      <c r="I220" s="427">
        <v>44686</v>
      </c>
      <c r="J220" s="568">
        <v>120</v>
      </c>
      <c r="K220" s="563"/>
      <c r="L220" s="391"/>
    </row>
    <row r="221" spans="1:12" ht="38.25" x14ac:dyDescent="0.25">
      <c r="A221" s="389">
        <v>219</v>
      </c>
      <c r="B221" s="404" t="s">
        <v>2190</v>
      </c>
      <c r="C221" s="408" t="s">
        <v>2219</v>
      </c>
      <c r="D221" s="405" t="s">
        <v>600</v>
      </c>
      <c r="E221" s="405" t="s">
        <v>363</v>
      </c>
      <c r="F221" s="391" t="s">
        <v>2297</v>
      </c>
      <c r="G221" s="423" t="s">
        <v>2221</v>
      </c>
      <c r="H221" s="400" t="s">
        <v>2222</v>
      </c>
      <c r="I221" s="427">
        <v>44687</v>
      </c>
      <c r="J221" s="568">
        <v>476.4</v>
      </c>
      <c r="K221" s="563"/>
      <c r="L221" s="391"/>
    </row>
    <row r="222" spans="1:12" ht="38.25" x14ac:dyDescent="0.25">
      <c r="A222" s="389">
        <v>220</v>
      </c>
      <c r="B222" s="404" t="s">
        <v>2190</v>
      </c>
      <c r="C222" s="408" t="s">
        <v>2219</v>
      </c>
      <c r="D222" s="405" t="s">
        <v>600</v>
      </c>
      <c r="E222" s="405" t="s">
        <v>363</v>
      </c>
      <c r="F222" s="391" t="s">
        <v>2298</v>
      </c>
      <c r="G222" s="423" t="s">
        <v>2221</v>
      </c>
      <c r="H222" s="400" t="s">
        <v>2222</v>
      </c>
      <c r="I222" s="427">
        <v>44687</v>
      </c>
      <c r="J222" s="568">
        <v>1080</v>
      </c>
      <c r="K222" s="563"/>
      <c r="L222" s="391"/>
    </row>
    <row r="223" spans="1:12" x14ac:dyDescent="0.25">
      <c r="A223" s="389">
        <v>221</v>
      </c>
      <c r="B223" s="404" t="s">
        <v>2190</v>
      </c>
      <c r="C223" s="408" t="s">
        <v>2299</v>
      </c>
      <c r="D223" s="405" t="s">
        <v>600</v>
      </c>
      <c r="E223" s="405" t="s">
        <v>363</v>
      </c>
      <c r="F223" s="391" t="s">
        <v>2300</v>
      </c>
      <c r="G223" s="415" t="s">
        <v>2244</v>
      </c>
      <c r="H223" s="413" t="s">
        <v>2245</v>
      </c>
      <c r="I223" s="427">
        <v>44691</v>
      </c>
      <c r="J223" s="568">
        <v>264</v>
      </c>
      <c r="K223" s="563"/>
      <c r="L223" s="391"/>
    </row>
    <row r="224" spans="1:12" ht="38.25" x14ac:dyDescent="0.25">
      <c r="A224" s="389">
        <v>222</v>
      </c>
      <c r="B224" s="404" t="s">
        <v>2190</v>
      </c>
      <c r="C224" s="408" t="s">
        <v>2301</v>
      </c>
      <c r="D224" s="405" t="s">
        <v>600</v>
      </c>
      <c r="E224" s="405" t="s">
        <v>363</v>
      </c>
      <c r="F224" s="414" t="s">
        <v>2302</v>
      </c>
      <c r="G224" s="415" t="s">
        <v>2244</v>
      </c>
      <c r="H224" s="413" t="s">
        <v>2245</v>
      </c>
      <c r="I224" s="427">
        <v>44693</v>
      </c>
      <c r="J224" s="568">
        <v>79.680000000000007</v>
      </c>
      <c r="K224" s="563"/>
      <c r="L224" s="391"/>
    </row>
    <row r="225" spans="1:12" ht="38.25" x14ac:dyDescent="0.25">
      <c r="A225" s="389">
        <v>223</v>
      </c>
      <c r="B225" s="404" t="s">
        <v>2190</v>
      </c>
      <c r="C225" s="422" t="s">
        <v>2240</v>
      </c>
      <c r="D225" s="405" t="s">
        <v>600</v>
      </c>
      <c r="E225" s="405" t="s">
        <v>363</v>
      </c>
      <c r="F225" s="391" t="s">
        <v>2303</v>
      </c>
      <c r="G225" s="415" t="s">
        <v>2244</v>
      </c>
      <c r="H225" s="413" t="s">
        <v>2245</v>
      </c>
      <c r="I225" s="424">
        <v>44693</v>
      </c>
      <c r="J225" s="564">
        <v>534.6</v>
      </c>
      <c r="K225" s="563"/>
      <c r="L225" s="391"/>
    </row>
    <row r="226" spans="1:12" ht="38.25" x14ac:dyDescent="0.25">
      <c r="A226" s="389">
        <v>224</v>
      </c>
      <c r="B226" s="404" t="s">
        <v>2190</v>
      </c>
      <c r="C226" s="422" t="s">
        <v>2304</v>
      </c>
      <c r="D226" s="405" t="s">
        <v>600</v>
      </c>
      <c r="E226" s="405" t="s">
        <v>363</v>
      </c>
      <c r="F226" s="391" t="s">
        <v>2305</v>
      </c>
      <c r="G226" s="415" t="s">
        <v>2244</v>
      </c>
      <c r="H226" s="413" t="s">
        <v>2245</v>
      </c>
      <c r="I226" s="424">
        <v>44693</v>
      </c>
      <c r="J226" s="564">
        <v>1092</v>
      </c>
      <c r="K226" s="563"/>
      <c r="L226" s="391"/>
    </row>
    <row r="227" spans="1:12" ht="25.5" x14ac:dyDescent="0.25">
      <c r="A227" s="389">
        <v>225</v>
      </c>
      <c r="B227" s="404" t="s">
        <v>2190</v>
      </c>
      <c r="C227" s="422" t="s">
        <v>2277</v>
      </c>
      <c r="D227" s="405" t="s">
        <v>600</v>
      </c>
      <c r="E227" s="405" t="s">
        <v>363</v>
      </c>
      <c r="F227" s="414" t="s">
        <v>2236</v>
      </c>
      <c r="G227" s="423" t="s">
        <v>2221</v>
      </c>
      <c r="H227" s="400" t="s">
        <v>2222</v>
      </c>
      <c r="I227" s="424">
        <v>44704</v>
      </c>
      <c r="J227" s="564">
        <v>1992</v>
      </c>
      <c r="K227" s="563"/>
      <c r="L227" s="391"/>
    </row>
    <row r="228" spans="1:12" ht="38.25" x14ac:dyDescent="0.25">
      <c r="A228" s="389">
        <v>226</v>
      </c>
      <c r="B228" s="404" t="s">
        <v>2190</v>
      </c>
      <c r="C228" s="422" t="s">
        <v>2240</v>
      </c>
      <c r="D228" s="405" t="s">
        <v>600</v>
      </c>
      <c r="E228" s="405" t="s">
        <v>363</v>
      </c>
      <c r="F228" s="391" t="s">
        <v>2241</v>
      </c>
      <c r="G228" s="408" t="s">
        <v>2227</v>
      </c>
      <c r="H228" s="409" t="s">
        <v>1244</v>
      </c>
      <c r="I228" s="424">
        <v>44699</v>
      </c>
      <c r="J228" s="564">
        <v>360</v>
      </c>
      <c r="K228" s="563"/>
      <c r="L228" s="391"/>
    </row>
    <row r="229" spans="1:12" ht="38.25" x14ac:dyDescent="0.25">
      <c r="A229" s="389">
        <v>227</v>
      </c>
      <c r="B229" s="404" t="s">
        <v>2190</v>
      </c>
      <c r="C229" s="422" t="s">
        <v>2219</v>
      </c>
      <c r="D229" s="405" t="s">
        <v>600</v>
      </c>
      <c r="E229" s="405" t="s">
        <v>363</v>
      </c>
      <c r="F229" s="391" t="s">
        <v>2306</v>
      </c>
      <c r="G229" s="391" t="s">
        <v>2221</v>
      </c>
      <c r="H229" s="400" t="s">
        <v>2222</v>
      </c>
      <c r="I229" s="424">
        <v>44713</v>
      </c>
      <c r="J229" s="564">
        <v>1242</v>
      </c>
      <c r="K229" s="563"/>
      <c r="L229" s="391"/>
    </row>
    <row r="230" spans="1:12" ht="38.25" x14ac:dyDescent="0.25">
      <c r="A230" s="389">
        <v>228</v>
      </c>
      <c r="B230" s="404" t="s">
        <v>2190</v>
      </c>
      <c r="C230" s="422" t="s">
        <v>2219</v>
      </c>
      <c r="D230" s="405" t="s">
        <v>600</v>
      </c>
      <c r="E230" s="405" t="s">
        <v>363</v>
      </c>
      <c r="F230" s="391" t="s">
        <v>2307</v>
      </c>
      <c r="G230" s="391" t="s">
        <v>2221</v>
      </c>
      <c r="H230" s="400" t="s">
        <v>2222</v>
      </c>
      <c r="I230" s="424">
        <v>44714</v>
      </c>
      <c r="J230" s="564">
        <v>1464</v>
      </c>
      <c r="K230" s="563"/>
      <c r="L230" s="391"/>
    </row>
    <row r="231" spans="1:12" ht="38.25" x14ac:dyDescent="0.25">
      <c r="A231" s="389">
        <v>229</v>
      </c>
      <c r="B231" s="404" t="s">
        <v>2190</v>
      </c>
      <c r="C231" s="422" t="s">
        <v>2308</v>
      </c>
      <c r="D231" s="405" t="s">
        <v>600</v>
      </c>
      <c r="E231" s="405" t="s">
        <v>363</v>
      </c>
      <c r="F231" s="391" t="s">
        <v>2309</v>
      </c>
      <c r="G231" s="391" t="s">
        <v>2221</v>
      </c>
      <c r="H231" s="400" t="s">
        <v>2222</v>
      </c>
      <c r="I231" s="424">
        <v>44714</v>
      </c>
      <c r="J231" s="564">
        <v>1176</v>
      </c>
      <c r="K231" s="563"/>
      <c r="L231" s="391"/>
    </row>
    <row r="232" spans="1:12" ht="38.25" x14ac:dyDescent="0.25">
      <c r="A232" s="389">
        <v>230</v>
      </c>
      <c r="B232" s="404" t="s">
        <v>2190</v>
      </c>
      <c r="C232" s="422" t="s">
        <v>2219</v>
      </c>
      <c r="D232" s="405" t="s">
        <v>600</v>
      </c>
      <c r="E232" s="405" t="s">
        <v>363</v>
      </c>
      <c r="F232" s="391" t="s">
        <v>2310</v>
      </c>
      <c r="G232" s="391" t="s">
        <v>2221</v>
      </c>
      <c r="H232" s="400" t="s">
        <v>2222</v>
      </c>
      <c r="I232" s="424">
        <v>44729</v>
      </c>
      <c r="J232" s="564">
        <v>240</v>
      </c>
      <c r="K232" s="563"/>
      <c r="L232" s="391"/>
    </row>
    <row r="233" spans="1:12" ht="38.25" x14ac:dyDescent="0.25">
      <c r="A233" s="389">
        <v>231</v>
      </c>
      <c r="B233" s="404" t="s">
        <v>2190</v>
      </c>
      <c r="C233" s="408" t="s">
        <v>2219</v>
      </c>
      <c r="D233" s="405" t="s">
        <v>600</v>
      </c>
      <c r="E233" s="405" t="s">
        <v>363</v>
      </c>
      <c r="F233" s="391" t="s">
        <v>2311</v>
      </c>
      <c r="G233" s="391" t="s">
        <v>2221</v>
      </c>
      <c r="H233" s="400" t="s">
        <v>2222</v>
      </c>
      <c r="I233" s="427">
        <v>44729</v>
      </c>
      <c r="J233" s="568">
        <v>600</v>
      </c>
      <c r="K233" s="563"/>
      <c r="L233" s="391"/>
    </row>
    <row r="234" spans="1:12" ht="38.25" x14ac:dyDescent="0.25">
      <c r="A234" s="389">
        <v>232</v>
      </c>
      <c r="B234" s="404" t="s">
        <v>2190</v>
      </c>
      <c r="C234" s="408" t="s">
        <v>2312</v>
      </c>
      <c r="D234" s="405" t="s">
        <v>600</v>
      </c>
      <c r="E234" s="405" t="s">
        <v>363</v>
      </c>
      <c r="F234" s="391" t="s">
        <v>2313</v>
      </c>
      <c r="G234" s="428" t="s">
        <v>2092</v>
      </c>
      <c r="H234" s="413" t="s">
        <v>2314</v>
      </c>
      <c r="I234" s="427">
        <v>44726</v>
      </c>
      <c r="J234" s="568">
        <v>450</v>
      </c>
      <c r="K234" s="563"/>
      <c r="L234" s="391"/>
    </row>
    <row r="235" spans="1:12" ht="25.5" x14ac:dyDescent="0.25">
      <c r="A235" s="389">
        <v>233</v>
      </c>
      <c r="B235" s="404" t="s">
        <v>2190</v>
      </c>
      <c r="C235" s="408" t="s">
        <v>2315</v>
      </c>
      <c r="D235" s="405" t="s">
        <v>600</v>
      </c>
      <c r="E235" s="405" t="s">
        <v>363</v>
      </c>
      <c r="F235" s="391" t="s">
        <v>2316</v>
      </c>
      <c r="G235" s="390" t="s">
        <v>2244</v>
      </c>
      <c r="H235" s="413" t="s">
        <v>2245</v>
      </c>
      <c r="I235" s="427">
        <v>44736</v>
      </c>
      <c r="J235" s="568">
        <v>3570</v>
      </c>
      <c r="K235" s="563"/>
      <c r="L235" s="391"/>
    </row>
    <row r="236" spans="1:12" ht="38.25" x14ac:dyDescent="0.25">
      <c r="A236" s="389">
        <v>234</v>
      </c>
      <c r="B236" s="404" t="s">
        <v>2190</v>
      </c>
      <c r="C236" s="408" t="s">
        <v>2317</v>
      </c>
      <c r="D236" s="405" t="s">
        <v>600</v>
      </c>
      <c r="E236" s="405" t="s">
        <v>363</v>
      </c>
      <c r="F236" s="391" t="s">
        <v>2318</v>
      </c>
      <c r="G236" s="391" t="s">
        <v>2221</v>
      </c>
      <c r="H236" s="400" t="s">
        <v>2222</v>
      </c>
      <c r="I236" s="427">
        <v>44735</v>
      </c>
      <c r="J236" s="568">
        <v>204</v>
      </c>
      <c r="K236" s="563"/>
      <c r="L236" s="391"/>
    </row>
    <row r="237" spans="1:12" ht="38.25" x14ac:dyDescent="0.25">
      <c r="A237" s="389">
        <v>235</v>
      </c>
      <c r="B237" s="404" t="s">
        <v>2190</v>
      </c>
      <c r="C237" s="408" t="s">
        <v>2319</v>
      </c>
      <c r="D237" s="405" t="s">
        <v>600</v>
      </c>
      <c r="E237" s="405" t="s">
        <v>363</v>
      </c>
      <c r="F237" s="391" t="s">
        <v>2320</v>
      </c>
      <c r="G237" s="391" t="s">
        <v>2221</v>
      </c>
      <c r="H237" s="400" t="s">
        <v>2222</v>
      </c>
      <c r="I237" s="427">
        <v>44741</v>
      </c>
      <c r="J237" s="568">
        <v>900</v>
      </c>
      <c r="K237" s="563"/>
      <c r="L237" s="391"/>
    </row>
    <row r="238" spans="1:12" ht="38.25" x14ac:dyDescent="0.25">
      <c r="A238" s="389">
        <v>236</v>
      </c>
      <c r="B238" s="404" t="s">
        <v>2190</v>
      </c>
      <c r="C238" s="408" t="s">
        <v>2321</v>
      </c>
      <c r="D238" s="405" t="s">
        <v>600</v>
      </c>
      <c r="E238" s="405" t="s">
        <v>363</v>
      </c>
      <c r="F238" s="391" t="s">
        <v>2322</v>
      </c>
      <c r="G238" s="428" t="s">
        <v>2092</v>
      </c>
      <c r="H238" s="400" t="s">
        <v>2314</v>
      </c>
      <c r="I238" s="427">
        <v>44728</v>
      </c>
      <c r="J238" s="568">
        <v>1800</v>
      </c>
      <c r="K238" s="563"/>
      <c r="L238" s="391"/>
    </row>
    <row r="239" spans="1:12" ht="38.25" x14ac:dyDescent="0.25">
      <c r="A239" s="389">
        <v>237</v>
      </c>
      <c r="B239" s="404" t="s">
        <v>2190</v>
      </c>
      <c r="C239" s="408" t="s">
        <v>2321</v>
      </c>
      <c r="D239" s="405" t="s">
        <v>600</v>
      </c>
      <c r="E239" s="405" t="s">
        <v>363</v>
      </c>
      <c r="F239" s="391" t="s">
        <v>2323</v>
      </c>
      <c r="G239" s="428" t="s">
        <v>2092</v>
      </c>
      <c r="H239" s="400" t="s">
        <v>2314</v>
      </c>
      <c r="I239" s="427">
        <v>44733</v>
      </c>
      <c r="J239" s="568">
        <v>450</v>
      </c>
      <c r="K239" s="563"/>
      <c r="L239" s="391"/>
    </row>
    <row r="240" spans="1:12" ht="38.25" x14ac:dyDescent="0.25">
      <c r="A240" s="389">
        <v>238</v>
      </c>
      <c r="B240" s="404" t="s">
        <v>2190</v>
      </c>
      <c r="C240" s="408" t="s">
        <v>2321</v>
      </c>
      <c r="D240" s="405" t="s">
        <v>600</v>
      </c>
      <c r="E240" s="405" t="s">
        <v>363</v>
      </c>
      <c r="F240" s="391" t="s">
        <v>2324</v>
      </c>
      <c r="G240" s="428" t="s">
        <v>2092</v>
      </c>
      <c r="H240" s="400" t="s">
        <v>2314</v>
      </c>
      <c r="I240" s="427">
        <v>44736</v>
      </c>
      <c r="J240" s="568">
        <v>2700</v>
      </c>
      <c r="K240" s="563"/>
      <c r="L240" s="391"/>
    </row>
    <row r="241" spans="1:12" ht="38.25" x14ac:dyDescent="0.25">
      <c r="A241" s="389">
        <v>239</v>
      </c>
      <c r="B241" s="404" t="s">
        <v>2190</v>
      </c>
      <c r="C241" s="408" t="s">
        <v>2219</v>
      </c>
      <c r="D241" s="405" t="s">
        <v>600</v>
      </c>
      <c r="E241" s="405" t="s">
        <v>363</v>
      </c>
      <c r="F241" s="391" t="s">
        <v>2325</v>
      </c>
      <c r="G241" s="391" t="s">
        <v>2221</v>
      </c>
      <c r="H241" s="400" t="s">
        <v>2222</v>
      </c>
      <c r="I241" s="427">
        <v>44742</v>
      </c>
      <c r="J241" s="568">
        <v>960</v>
      </c>
      <c r="K241" s="563"/>
      <c r="L241" s="391"/>
    </row>
    <row r="242" spans="1:12" ht="63.75" x14ac:dyDescent="0.25">
      <c r="A242" s="389">
        <v>240</v>
      </c>
      <c r="B242" s="404" t="s">
        <v>2190</v>
      </c>
      <c r="C242" s="408" t="s">
        <v>2326</v>
      </c>
      <c r="D242" s="405" t="s">
        <v>600</v>
      </c>
      <c r="E242" s="405" t="s">
        <v>363</v>
      </c>
      <c r="F242" s="391" t="s">
        <v>2327</v>
      </c>
      <c r="G242" s="390" t="s">
        <v>2244</v>
      </c>
      <c r="H242" s="413" t="s">
        <v>2245</v>
      </c>
      <c r="I242" s="427">
        <v>44749</v>
      </c>
      <c r="J242" s="568">
        <v>1044</v>
      </c>
      <c r="K242" s="563"/>
      <c r="L242" s="391"/>
    </row>
    <row r="243" spans="1:12" ht="38.25" x14ac:dyDescent="0.25">
      <c r="A243" s="389">
        <v>241</v>
      </c>
      <c r="B243" s="404" t="s">
        <v>2190</v>
      </c>
      <c r="C243" s="408" t="s">
        <v>2301</v>
      </c>
      <c r="D243" s="405" t="s">
        <v>600</v>
      </c>
      <c r="E243" s="405" t="s">
        <v>363</v>
      </c>
      <c r="F243" s="391" t="s">
        <v>2302</v>
      </c>
      <c r="G243" s="390" t="s">
        <v>2244</v>
      </c>
      <c r="H243" s="413" t="s">
        <v>2245</v>
      </c>
      <c r="I243" s="427">
        <v>44749</v>
      </c>
      <c r="J243" s="568">
        <v>466.13</v>
      </c>
      <c r="K243" s="563"/>
      <c r="L243" s="391"/>
    </row>
    <row r="244" spans="1:12" ht="25.5" x14ac:dyDescent="0.25">
      <c r="A244" s="389">
        <v>242</v>
      </c>
      <c r="B244" s="404" t="s">
        <v>2190</v>
      </c>
      <c r="C244" s="408" t="s">
        <v>2328</v>
      </c>
      <c r="D244" s="405" t="s">
        <v>600</v>
      </c>
      <c r="E244" s="405" t="s">
        <v>363</v>
      </c>
      <c r="F244" s="391" t="s">
        <v>2329</v>
      </c>
      <c r="G244" s="391" t="s">
        <v>2221</v>
      </c>
      <c r="H244" s="400" t="s">
        <v>2222</v>
      </c>
      <c r="I244" s="427">
        <v>44754</v>
      </c>
      <c r="J244" s="568">
        <v>204</v>
      </c>
      <c r="K244" s="563"/>
      <c r="L244" s="391"/>
    </row>
    <row r="245" spans="1:12" ht="38.25" x14ac:dyDescent="0.25">
      <c r="A245" s="389">
        <v>243</v>
      </c>
      <c r="B245" s="404" t="s">
        <v>2190</v>
      </c>
      <c r="C245" s="408" t="s">
        <v>2330</v>
      </c>
      <c r="D245" s="405" t="s">
        <v>600</v>
      </c>
      <c r="E245" s="405" t="s">
        <v>363</v>
      </c>
      <c r="F245" s="391" t="s">
        <v>2331</v>
      </c>
      <c r="G245" s="390" t="s">
        <v>2244</v>
      </c>
      <c r="H245" s="413" t="s">
        <v>2245</v>
      </c>
      <c r="I245" s="427">
        <v>44754</v>
      </c>
      <c r="J245" s="568">
        <v>295.8</v>
      </c>
      <c r="K245" s="563"/>
      <c r="L245" s="391"/>
    </row>
    <row r="246" spans="1:12" ht="38.25" x14ac:dyDescent="0.25">
      <c r="A246" s="389">
        <v>244</v>
      </c>
      <c r="B246" s="404" t="s">
        <v>2190</v>
      </c>
      <c r="C246" s="422" t="s">
        <v>2219</v>
      </c>
      <c r="D246" s="405" t="s">
        <v>600</v>
      </c>
      <c r="E246" s="405" t="s">
        <v>363</v>
      </c>
      <c r="F246" s="391" t="s">
        <v>2332</v>
      </c>
      <c r="G246" s="391" t="s">
        <v>2221</v>
      </c>
      <c r="H246" s="400" t="s">
        <v>2222</v>
      </c>
      <c r="I246" s="424">
        <v>44755</v>
      </c>
      <c r="J246" s="564">
        <v>1770</v>
      </c>
      <c r="K246" s="563"/>
      <c r="L246" s="391"/>
    </row>
    <row r="247" spans="1:12" ht="38.25" x14ac:dyDescent="0.25">
      <c r="A247" s="389">
        <v>245</v>
      </c>
      <c r="B247" s="404" t="s">
        <v>2190</v>
      </c>
      <c r="C247" s="422" t="s">
        <v>2333</v>
      </c>
      <c r="D247" s="405" t="s">
        <v>600</v>
      </c>
      <c r="E247" s="405" t="s">
        <v>363</v>
      </c>
      <c r="F247" s="391" t="s">
        <v>2334</v>
      </c>
      <c r="G247" s="391" t="s">
        <v>2221</v>
      </c>
      <c r="H247" s="400" t="s">
        <v>2222</v>
      </c>
      <c r="I247" s="424">
        <v>44763</v>
      </c>
      <c r="J247" s="564">
        <v>996</v>
      </c>
      <c r="K247" s="563"/>
      <c r="L247" s="391"/>
    </row>
    <row r="248" spans="1:12" ht="38.25" x14ac:dyDescent="0.25">
      <c r="A248" s="389">
        <v>246</v>
      </c>
      <c r="B248" s="404" t="s">
        <v>2190</v>
      </c>
      <c r="C248" s="422" t="s">
        <v>2333</v>
      </c>
      <c r="D248" s="405" t="s">
        <v>600</v>
      </c>
      <c r="E248" s="405" t="s">
        <v>363</v>
      </c>
      <c r="F248" s="391" t="s">
        <v>2335</v>
      </c>
      <c r="G248" s="391" t="s">
        <v>2221</v>
      </c>
      <c r="H248" s="400" t="s">
        <v>2222</v>
      </c>
      <c r="I248" s="424">
        <v>44763</v>
      </c>
      <c r="J248" s="564">
        <v>816</v>
      </c>
      <c r="K248" s="563"/>
      <c r="L248" s="391"/>
    </row>
    <row r="249" spans="1:12" ht="25.5" x14ac:dyDescent="0.25">
      <c r="A249" s="389">
        <v>247</v>
      </c>
      <c r="B249" s="404" t="s">
        <v>2190</v>
      </c>
      <c r="C249" s="422" t="s">
        <v>2336</v>
      </c>
      <c r="D249" s="405" t="s">
        <v>600</v>
      </c>
      <c r="E249" s="405" t="s">
        <v>363</v>
      </c>
      <c r="F249" s="391" t="s">
        <v>2337</v>
      </c>
      <c r="G249" s="408" t="s">
        <v>1819</v>
      </c>
      <c r="H249" s="400" t="s">
        <v>2338</v>
      </c>
      <c r="I249" s="424">
        <v>44760</v>
      </c>
      <c r="J249" s="564">
        <v>4200</v>
      </c>
      <c r="K249" s="563"/>
      <c r="L249" s="391"/>
    </row>
    <row r="250" spans="1:12" ht="25.5" x14ac:dyDescent="0.25">
      <c r="A250" s="389">
        <v>248</v>
      </c>
      <c r="B250" s="404" t="s">
        <v>2190</v>
      </c>
      <c r="C250" s="422" t="s">
        <v>2252</v>
      </c>
      <c r="D250" s="405" t="s">
        <v>600</v>
      </c>
      <c r="E250" s="405" t="s">
        <v>363</v>
      </c>
      <c r="F250" s="391" t="s">
        <v>2339</v>
      </c>
      <c r="G250" s="391" t="s">
        <v>2221</v>
      </c>
      <c r="H250" s="400" t="s">
        <v>2222</v>
      </c>
      <c r="I250" s="424">
        <v>44767</v>
      </c>
      <c r="J250" s="564">
        <v>1668</v>
      </c>
      <c r="K250" s="563"/>
      <c r="L250" s="391"/>
    </row>
    <row r="251" spans="1:12" ht="25.5" x14ac:dyDescent="0.25">
      <c r="A251" s="389">
        <v>249</v>
      </c>
      <c r="B251" s="404" t="s">
        <v>2190</v>
      </c>
      <c r="C251" s="422" t="s">
        <v>2340</v>
      </c>
      <c r="D251" s="405" t="s">
        <v>600</v>
      </c>
      <c r="E251" s="405" t="s">
        <v>363</v>
      </c>
      <c r="F251" s="391" t="s">
        <v>2341</v>
      </c>
      <c r="G251" s="391" t="s">
        <v>2221</v>
      </c>
      <c r="H251" s="400" t="s">
        <v>2222</v>
      </c>
      <c r="I251" s="424">
        <v>44768</v>
      </c>
      <c r="J251" s="564">
        <v>510</v>
      </c>
      <c r="K251" s="563"/>
      <c r="L251" s="391"/>
    </row>
    <row r="252" spans="1:12" ht="38.25" x14ac:dyDescent="0.25">
      <c r="A252" s="389">
        <v>250</v>
      </c>
      <c r="B252" s="404" t="s">
        <v>2190</v>
      </c>
      <c r="C252" s="422" t="s">
        <v>2240</v>
      </c>
      <c r="D252" s="405" t="s">
        <v>600</v>
      </c>
      <c r="E252" s="405" t="s">
        <v>363</v>
      </c>
      <c r="F252" s="391" t="s">
        <v>2342</v>
      </c>
      <c r="G252" s="391" t="s">
        <v>2221</v>
      </c>
      <c r="H252" s="400" t="s">
        <v>2343</v>
      </c>
      <c r="I252" s="424">
        <v>44769</v>
      </c>
      <c r="J252" s="564">
        <v>5760</v>
      </c>
      <c r="K252" s="563"/>
      <c r="L252" s="391"/>
    </row>
    <row r="253" spans="1:12" ht="38.25" x14ac:dyDescent="0.25">
      <c r="A253" s="389">
        <v>251</v>
      </c>
      <c r="B253" s="404" t="s">
        <v>2190</v>
      </c>
      <c r="C253" s="422" t="s">
        <v>2240</v>
      </c>
      <c r="D253" s="405" t="s">
        <v>600</v>
      </c>
      <c r="E253" s="405" t="s">
        <v>363</v>
      </c>
      <c r="F253" s="391" t="s">
        <v>2254</v>
      </c>
      <c r="G253" s="423" t="s">
        <v>2255</v>
      </c>
      <c r="H253" s="413" t="s">
        <v>2256</v>
      </c>
      <c r="I253" s="424">
        <v>44769</v>
      </c>
      <c r="J253" s="564">
        <v>324</v>
      </c>
      <c r="K253" s="563"/>
      <c r="L253" s="391"/>
    </row>
    <row r="254" spans="1:12" ht="25.5" x14ac:dyDescent="0.25">
      <c r="A254" s="389">
        <v>252</v>
      </c>
      <c r="B254" s="404" t="s">
        <v>2190</v>
      </c>
      <c r="C254" s="422" t="s">
        <v>2344</v>
      </c>
      <c r="D254" s="405" t="s">
        <v>600</v>
      </c>
      <c r="E254" s="405" t="s">
        <v>363</v>
      </c>
      <c r="F254" s="414" t="s">
        <v>2236</v>
      </c>
      <c r="G254" s="391" t="s">
        <v>2221</v>
      </c>
      <c r="H254" s="400" t="s">
        <v>2222</v>
      </c>
      <c r="I254" s="424">
        <v>44771</v>
      </c>
      <c r="J254" s="564">
        <v>420</v>
      </c>
      <c r="K254" s="563"/>
      <c r="L254" s="391"/>
    </row>
    <row r="255" spans="1:12" ht="51" x14ac:dyDescent="0.25">
      <c r="A255" s="389">
        <v>253</v>
      </c>
      <c r="B255" s="404" t="s">
        <v>2190</v>
      </c>
      <c r="C255" s="409" t="s">
        <v>2345</v>
      </c>
      <c r="D255" s="405" t="s">
        <v>600</v>
      </c>
      <c r="E255" s="405" t="s">
        <v>363</v>
      </c>
      <c r="F255" s="391" t="s">
        <v>2346</v>
      </c>
      <c r="G255" s="390" t="s">
        <v>2244</v>
      </c>
      <c r="H255" s="413" t="s">
        <v>2245</v>
      </c>
      <c r="I255" s="425">
        <v>44771</v>
      </c>
      <c r="J255" s="566">
        <v>34.799999999999997</v>
      </c>
      <c r="K255" s="563"/>
      <c r="L255" s="391"/>
    </row>
    <row r="256" spans="1:12" ht="51" x14ac:dyDescent="0.25">
      <c r="A256" s="389">
        <v>254</v>
      </c>
      <c r="B256" s="404" t="s">
        <v>2190</v>
      </c>
      <c r="C256" s="409" t="s">
        <v>2347</v>
      </c>
      <c r="D256" s="405" t="s">
        <v>600</v>
      </c>
      <c r="E256" s="405" t="s">
        <v>363</v>
      </c>
      <c r="F256" s="391" t="s">
        <v>2348</v>
      </c>
      <c r="G256" s="391" t="s">
        <v>2221</v>
      </c>
      <c r="H256" s="400" t="s">
        <v>2222</v>
      </c>
      <c r="I256" s="425">
        <v>44776</v>
      </c>
      <c r="J256" s="566">
        <v>3156</v>
      </c>
      <c r="K256" s="563"/>
      <c r="L256" s="391"/>
    </row>
    <row r="257" spans="1:12" ht="25.5" x14ac:dyDescent="0.25">
      <c r="A257" s="389">
        <v>255</v>
      </c>
      <c r="B257" s="404" t="s">
        <v>2190</v>
      </c>
      <c r="C257" s="409" t="s">
        <v>2349</v>
      </c>
      <c r="D257" s="405" t="s">
        <v>600</v>
      </c>
      <c r="E257" s="405" t="s">
        <v>363</v>
      </c>
      <c r="F257" s="391" t="s">
        <v>2350</v>
      </c>
      <c r="G257" s="391" t="s">
        <v>2221</v>
      </c>
      <c r="H257" s="400" t="s">
        <v>2222</v>
      </c>
      <c r="I257" s="425">
        <v>44776</v>
      </c>
      <c r="J257" s="566">
        <v>1836</v>
      </c>
      <c r="K257" s="563"/>
      <c r="L257" s="391"/>
    </row>
    <row r="258" spans="1:12" ht="25.5" x14ac:dyDescent="0.25">
      <c r="A258" s="389">
        <v>256</v>
      </c>
      <c r="B258" s="404" t="s">
        <v>2190</v>
      </c>
      <c r="C258" s="409" t="s">
        <v>2351</v>
      </c>
      <c r="D258" s="405" t="s">
        <v>600</v>
      </c>
      <c r="E258" s="405" t="s">
        <v>363</v>
      </c>
      <c r="F258" s="391" t="s">
        <v>2352</v>
      </c>
      <c r="G258" s="428" t="s">
        <v>2353</v>
      </c>
      <c r="H258" s="400" t="s">
        <v>2354</v>
      </c>
      <c r="I258" s="425">
        <v>44769</v>
      </c>
      <c r="J258" s="566">
        <v>1692</v>
      </c>
      <c r="K258" s="563"/>
      <c r="L258" s="391"/>
    </row>
    <row r="259" spans="1:12" ht="25.5" x14ac:dyDescent="0.25">
      <c r="A259" s="389">
        <v>257</v>
      </c>
      <c r="B259" s="404" t="s">
        <v>2190</v>
      </c>
      <c r="C259" s="409" t="s">
        <v>2355</v>
      </c>
      <c r="D259" s="405" t="s">
        <v>600</v>
      </c>
      <c r="E259" s="405" t="s">
        <v>363</v>
      </c>
      <c r="F259" s="391" t="s">
        <v>2356</v>
      </c>
      <c r="G259" s="408" t="s">
        <v>1745</v>
      </c>
      <c r="H259" s="413" t="s">
        <v>2357</v>
      </c>
      <c r="I259" s="425">
        <v>44781</v>
      </c>
      <c r="J259" s="566">
        <v>284.39999999999998</v>
      </c>
      <c r="K259" s="563"/>
      <c r="L259" s="391"/>
    </row>
    <row r="260" spans="1:12" ht="51" x14ac:dyDescent="0.25">
      <c r="A260" s="389">
        <v>258</v>
      </c>
      <c r="B260" s="404" t="s">
        <v>2190</v>
      </c>
      <c r="C260" s="409" t="s">
        <v>2347</v>
      </c>
      <c r="D260" s="405" t="s">
        <v>600</v>
      </c>
      <c r="E260" s="405" t="s">
        <v>363</v>
      </c>
      <c r="F260" s="391" t="s">
        <v>2358</v>
      </c>
      <c r="G260" s="391" t="s">
        <v>2221</v>
      </c>
      <c r="H260" s="400" t="s">
        <v>2222</v>
      </c>
      <c r="I260" s="425">
        <v>44785</v>
      </c>
      <c r="J260" s="566">
        <v>714</v>
      </c>
      <c r="K260" s="563"/>
      <c r="L260" s="391"/>
    </row>
    <row r="261" spans="1:12" ht="38.25" x14ac:dyDescent="0.25">
      <c r="A261" s="389">
        <v>259</v>
      </c>
      <c r="B261" s="404" t="s">
        <v>2190</v>
      </c>
      <c r="C261" s="410" t="s">
        <v>2240</v>
      </c>
      <c r="D261" s="405" t="s">
        <v>600</v>
      </c>
      <c r="E261" s="405" t="s">
        <v>363</v>
      </c>
      <c r="F261" s="391" t="s">
        <v>2241</v>
      </c>
      <c r="G261" s="408" t="s">
        <v>2227</v>
      </c>
      <c r="H261" s="409" t="s">
        <v>1244</v>
      </c>
      <c r="I261" s="429">
        <v>44797</v>
      </c>
      <c r="J261" s="569">
        <v>360</v>
      </c>
      <c r="K261" s="563"/>
      <c r="L261" s="391"/>
    </row>
    <row r="262" spans="1:12" ht="25.5" x14ac:dyDescent="0.25">
      <c r="A262" s="389">
        <v>260</v>
      </c>
      <c r="B262" s="404" t="s">
        <v>2190</v>
      </c>
      <c r="C262" s="410" t="s">
        <v>2359</v>
      </c>
      <c r="D262" s="405" t="s">
        <v>600</v>
      </c>
      <c r="E262" s="405" t="s">
        <v>363</v>
      </c>
      <c r="F262" s="391" t="s">
        <v>2360</v>
      </c>
      <c r="G262" s="408" t="s">
        <v>2227</v>
      </c>
      <c r="H262" s="409" t="s">
        <v>2228</v>
      </c>
      <c r="I262" s="429">
        <v>44809</v>
      </c>
      <c r="J262" s="569">
        <v>2725.8</v>
      </c>
      <c r="K262" s="563"/>
      <c r="L262" s="391"/>
    </row>
    <row r="263" spans="1:12" ht="38.25" x14ac:dyDescent="0.25">
      <c r="A263" s="389">
        <v>261</v>
      </c>
      <c r="B263" s="404" t="s">
        <v>2190</v>
      </c>
      <c r="C263" s="410" t="s">
        <v>2361</v>
      </c>
      <c r="D263" s="405" t="s">
        <v>600</v>
      </c>
      <c r="E263" s="405" t="s">
        <v>363</v>
      </c>
      <c r="F263" s="391" t="s">
        <v>2362</v>
      </c>
      <c r="G263" s="391" t="s">
        <v>2221</v>
      </c>
      <c r="H263" s="400" t="s">
        <v>2222</v>
      </c>
      <c r="I263" s="429">
        <v>44804</v>
      </c>
      <c r="J263" s="569">
        <v>620</v>
      </c>
      <c r="K263" s="563"/>
      <c r="L263" s="391"/>
    </row>
    <row r="264" spans="1:12" x14ac:dyDescent="0.25">
      <c r="A264" s="389">
        <v>262</v>
      </c>
      <c r="B264" s="404" t="s">
        <v>2190</v>
      </c>
      <c r="C264" s="410" t="s">
        <v>2299</v>
      </c>
      <c r="D264" s="405" t="s">
        <v>600</v>
      </c>
      <c r="E264" s="405" t="s">
        <v>363</v>
      </c>
      <c r="F264" s="391" t="s">
        <v>2300</v>
      </c>
      <c r="G264" s="390" t="s">
        <v>2244</v>
      </c>
      <c r="H264" s="413" t="s">
        <v>2245</v>
      </c>
      <c r="I264" s="429">
        <v>44804</v>
      </c>
      <c r="J264" s="569">
        <v>600</v>
      </c>
      <c r="K264" s="563"/>
      <c r="L264" s="391"/>
    </row>
    <row r="265" spans="1:12" x14ac:dyDescent="0.25">
      <c r="A265" s="389">
        <v>263</v>
      </c>
      <c r="B265" s="404" t="s">
        <v>2190</v>
      </c>
      <c r="C265" s="410" t="s">
        <v>2299</v>
      </c>
      <c r="D265" s="405" t="s">
        <v>600</v>
      </c>
      <c r="E265" s="405" t="s">
        <v>363</v>
      </c>
      <c r="F265" s="391" t="s">
        <v>2300</v>
      </c>
      <c r="G265" s="390" t="s">
        <v>2244</v>
      </c>
      <c r="H265" s="413" t="s">
        <v>2245</v>
      </c>
      <c r="I265" s="429">
        <v>44804</v>
      </c>
      <c r="J265" s="569">
        <v>264</v>
      </c>
      <c r="K265" s="563"/>
      <c r="L265" s="391"/>
    </row>
    <row r="266" spans="1:12" ht="25.5" x14ac:dyDescent="0.25">
      <c r="A266" s="389">
        <v>264</v>
      </c>
      <c r="B266" s="404" t="s">
        <v>2190</v>
      </c>
      <c r="C266" s="410" t="s">
        <v>2363</v>
      </c>
      <c r="D266" s="405" t="s">
        <v>600</v>
      </c>
      <c r="E266" s="405" t="s">
        <v>363</v>
      </c>
      <c r="F266" s="391" t="s">
        <v>2364</v>
      </c>
      <c r="G266" s="390" t="s">
        <v>2244</v>
      </c>
      <c r="H266" s="413" t="s">
        <v>2245</v>
      </c>
      <c r="I266" s="429">
        <v>44804</v>
      </c>
      <c r="J266" s="569">
        <v>403.8</v>
      </c>
      <c r="K266" s="563"/>
      <c r="L266" s="391"/>
    </row>
    <row r="267" spans="1:12" ht="25.5" x14ac:dyDescent="0.25">
      <c r="A267" s="389">
        <v>265</v>
      </c>
      <c r="B267" s="404" t="s">
        <v>2190</v>
      </c>
      <c r="C267" s="430" t="s">
        <v>2365</v>
      </c>
      <c r="D267" s="405" t="s">
        <v>600</v>
      </c>
      <c r="E267" s="405" t="s">
        <v>363</v>
      </c>
      <c r="F267" s="391" t="s">
        <v>2366</v>
      </c>
      <c r="G267" s="391" t="s">
        <v>2221</v>
      </c>
      <c r="H267" s="400" t="s">
        <v>2222</v>
      </c>
      <c r="I267" s="425">
        <v>44817</v>
      </c>
      <c r="J267" s="566">
        <v>816</v>
      </c>
      <c r="K267" s="563"/>
      <c r="L267" s="391"/>
    </row>
    <row r="268" spans="1:12" ht="38.25" x14ac:dyDescent="0.25">
      <c r="A268" s="389">
        <v>266</v>
      </c>
      <c r="B268" s="404" t="s">
        <v>2190</v>
      </c>
      <c r="C268" s="430" t="s">
        <v>2333</v>
      </c>
      <c r="D268" s="405" t="s">
        <v>600</v>
      </c>
      <c r="E268" s="405" t="s">
        <v>363</v>
      </c>
      <c r="F268" s="416" t="s">
        <v>2367</v>
      </c>
      <c r="G268" s="391" t="s">
        <v>2221</v>
      </c>
      <c r="H268" s="400" t="s">
        <v>2222</v>
      </c>
      <c r="I268" s="425">
        <v>44817</v>
      </c>
      <c r="J268" s="566">
        <v>918</v>
      </c>
      <c r="K268" s="563"/>
      <c r="L268" s="391"/>
    </row>
    <row r="269" spans="1:12" x14ac:dyDescent="0.25">
      <c r="A269" s="389">
        <v>267</v>
      </c>
      <c r="B269" s="404" t="s">
        <v>2190</v>
      </c>
      <c r="C269" s="430" t="s">
        <v>2368</v>
      </c>
      <c r="D269" s="405" t="s">
        <v>600</v>
      </c>
      <c r="E269" s="405" t="s">
        <v>363</v>
      </c>
      <c r="F269" s="414" t="s">
        <v>2236</v>
      </c>
      <c r="G269" s="428" t="s">
        <v>2369</v>
      </c>
      <c r="H269" s="410" t="s">
        <v>2370</v>
      </c>
      <c r="I269" s="425">
        <v>44817</v>
      </c>
      <c r="J269" s="566">
        <v>9000</v>
      </c>
      <c r="K269" s="563"/>
      <c r="L269" s="391"/>
    </row>
    <row r="270" spans="1:12" ht="38.25" x14ac:dyDescent="0.25">
      <c r="A270" s="389">
        <v>268</v>
      </c>
      <c r="B270" s="404" t="s">
        <v>2190</v>
      </c>
      <c r="C270" s="430" t="s">
        <v>2219</v>
      </c>
      <c r="D270" s="405" t="s">
        <v>600</v>
      </c>
      <c r="E270" s="405" t="s">
        <v>363</v>
      </c>
      <c r="F270" s="391" t="s">
        <v>2371</v>
      </c>
      <c r="G270" s="391" t="s">
        <v>2221</v>
      </c>
      <c r="H270" s="400" t="s">
        <v>2222</v>
      </c>
      <c r="I270" s="425">
        <v>44820</v>
      </c>
      <c r="J270" s="566">
        <v>1056</v>
      </c>
      <c r="K270" s="563"/>
      <c r="L270" s="391"/>
    </row>
    <row r="271" spans="1:12" ht="25.5" x14ac:dyDescent="0.25">
      <c r="A271" s="389">
        <v>269</v>
      </c>
      <c r="B271" s="404" t="s">
        <v>2190</v>
      </c>
      <c r="C271" s="430" t="s">
        <v>2372</v>
      </c>
      <c r="D271" s="405" t="s">
        <v>600</v>
      </c>
      <c r="E271" s="405" t="s">
        <v>363</v>
      </c>
      <c r="F271" s="414" t="s">
        <v>2236</v>
      </c>
      <c r="G271" s="390" t="s">
        <v>2244</v>
      </c>
      <c r="H271" s="410" t="s">
        <v>2373</v>
      </c>
      <c r="I271" s="425">
        <v>44824</v>
      </c>
      <c r="J271" s="566">
        <v>3612</v>
      </c>
      <c r="K271" s="563"/>
      <c r="L271" s="391"/>
    </row>
    <row r="272" spans="1:12" ht="25.5" x14ac:dyDescent="0.25">
      <c r="A272" s="389">
        <v>270</v>
      </c>
      <c r="B272" s="404" t="s">
        <v>2190</v>
      </c>
      <c r="C272" s="430" t="s">
        <v>2374</v>
      </c>
      <c r="D272" s="405" t="s">
        <v>600</v>
      </c>
      <c r="E272" s="405" t="s">
        <v>363</v>
      </c>
      <c r="F272" s="414" t="s">
        <v>2236</v>
      </c>
      <c r="G272" s="390" t="s">
        <v>2244</v>
      </c>
      <c r="H272" s="410" t="s">
        <v>2373</v>
      </c>
      <c r="I272" s="425">
        <v>44827</v>
      </c>
      <c r="J272" s="566">
        <v>3780</v>
      </c>
      <c r="K272" s="563"/>
      <c r="L272" s="391"/>
    </row>
    <row r="273" spans="1:12" ht="25.5" x14ac:dyDescent="0.25">
      <c r="A273" s="389">
        <v>271</v>
      </c>
      <c r="B273" s="404" t="s">
        <v>2190</v>
      </c>
      <c r="C273" s="430" t="s">
        <v>2351</v>
      </c>
      <c r="D273" s="405" t="s">
        <v>600</v>
      </c>
      <c r="E273" s="405" t="s">
        <v>363</v>
      </c>
      <c r="F273" s="391" t="s">
        <v>2375</v>
      </c>
      <c r="G273" s="428" t="s">
        <v>2353</v>
      </c>
      <c r="H273" s="400" t="s">
        <v>2354</v>
      </c>
      <c r="I273" s="425">
        <v>44767</v>
      </c>
      <c r="J273" s="566">
        <v>1644</v>
      </c>
      <c r="K273" s="563"/>
      <c r="L273" s="391"/>
    </row>
    <row r="274" spans="1:12" ht="38.25" x14ac:dyDescent="0.25">
      <c r="A274" s="389">
        <v>272</v>
      </c>
      <c r="B274" s="404" t="s">
        <v>2190</v>
      </c>
      <c r="C274" s="430" t="s">
        <v>2321</v>
      </c>
      <c r="D274" s="405" t="s">
        <v>600</v>
      </c>
      <c r="E274" s="405" t="s">
        <v>363</v>
      </c>
      <c r="F274" s="391" t="s">
        <v>2376</v>
      </c>
      <c r="G274" s="428" t="s">
        <v>2092</v>
      </c>
      <c r="H274" s="400" t="s">
        <v>2314</v>
      </c>
      <c r="I274" s="425">
        <v>44812</v>
      </c>
      <c r="J274" s="566">
        <v>1800</v>
      </c>
      <c r="K274" s="563"/>
      <c r="L274" s="391"/>
    </row>
    <row r="275" spans="1:12" ht="38.25" x14ac:dyDescent="0.25">
      <c r="A275" s="389">
        <v>273</v>
      </c>
      <c r="B275" s="404" t="s">
        <v>2190</v>
      </c>
      <c r="C275" s="430" t="s">
        <v>2321</v>
      </c>
      <c r="D275" s="405" t="s">
        <v>600</v>
      </c>
      <c r="E275" s="405" t="s">
        <v>363</v>
      </c>
      <c r="F275" s="391" t="s">
        <v>2377</v>
      </c>
      <c r="G275" s="428" t="s">
        <v>2092</v>
      </c>
      <c r="H275" s="400" t="s">
        <v>2314</v>
      </c>
      <c r="I275" s="425">
        <v>44818</v>
      </c>
      <c r="J275" s="566">
        <v>450</v>
      </c>
      <c r="K275" s="563"/>
      <c r="L275" s="391"/>
    </row>
    <row r="276" spans="1:12" ht="38.25" x14ac:dyDescent="0.25">
      <c r="A276" s="389">
        <v>274</v>
      </c>
      <c r="B276" s="404" t="s">
        <v>2190</v>
      </c>
      <c r="C276" s="430" t="s">
        <v>2321</v>
      </c>
      <c r="D276" s="405" t="s">
        <v>600</v>
      </c>
      <c r="E276" s="405" t="s">
        <v>363</v>
      </c>
      <c r="F276" s="391" t="s">
        <v>2378</v>
      </c>
      <c r="G276" s="428" t="s">
        <v>2092</v>
      </c>
      <c r="H276" s="400" t="s">
        <v>2314</v>
      </c>
      <c r="I276" s="425">
        <v>44816</v>
      </c>
      <c r="J276" s="566">
        <v>450</v>
      </c>
      <c r="K276" s="563"/>
      <c r="L276" s="391"/>
    </row>
    <row r="277" spans="1:12" ht="38.25" x14ac:dyDescent="0.25">
      <c r="A277" s="389">
        <v>275</v>
      </c>
      <c r="B277" s="404" t="s">
        <v>2190</v>
      </c>
      <c r="C277" s="430" t="s">
        <v>2321</v>
      </c>
      <c r="D277" s="405" t="s">
        <v>600</v>
      </c>
      <c r="E277" s="405" t="s">
        <v>363</v>
      </c>
      <c r="F277" s="391" t="s">
        <v>2379</v>
      </c>
      <c r="G277" s="428" t="s">
        <v>2092</v>
      </c>
      <c r="H277" s="400" t="s">
        <v>2314</v>
      </c>
      <c r="I277" s="425">
        <v>44810</v>
      </c>
      <c r="J277" s="566">
        <v>450</v>
      </c>
      <c r="K277" s="563"/>
      <c r="L277" s="391"/>
    </row>
    <row r="278" spans="1:12" ht="25.5" x14ac:dyDescent="0.25">
      <c r="A278" s="389">
        <v>276</v>
      </c>
      <c r="B278" s="404" t="s">
        <v>2190</v>
      </c>
      <c r="C278" s="430" t="s">
        <v>2380</v>
      </c>
      <c r="D278" s="405" t="s">
        <v>600</v>
      </c>
      <c r="E278" s="405" t="s">
        <v>363</v>
      </c>
      <c r="F278" s="401" t="s">
        <v>2381</v>
      </c>
      <c r="G278" s="390" t="s">
        <v>2244</v>
      </c>
      <c r="H278" s="413" t="s">
        <v>2245</v>
      </c>
      <c r="I278" s="425">
        <v>44830</v>
      </c>
      <c r="J278" s="566">
        <v>261</v>
      </c>
      <c r="K278" s="563"/>
      <c r="L278" s="391"/>
    </row>
    <row r="279" spans="1:12" ht="25.5" x14ac:dyDescent="0.25">
      <c r="A279" s="389">
        <v>277</v>
      </c>
      <c r="B279" s="404" t="s">
        <v>2190</v>
      </c>
      <c r="C279" s="430" t="s">
        <v>2365</v>
      </c>
      <c r="D279" s="405" t="s">
        <v>600</v>
      </c>
      <c r="E279" s="405" t="s">
        <v>363</v>
      </c>
      <c r="F279" s="391" t="s">
        <v>2382</v>
      </c>
      <c r="G279" s="391" t="s">
        <v>2221</v>
      </c>
      <c r="H279" s="400" t="s">
        <v>2222</v>
      </c>
      <c r="I279" s="425">
        <v>44832</v>
      </c>
      <c r="J279" s="566">
        <v>120</v>
      </c>
      <c r="K279" s="563"/>
      <c r="L279" s="391"/>
    </row>
    <row r="280" spans="1:12" ht="38.25" x14ac:dyDescent="0.25">
      <c r="A280" s="389">
        <v>278</v>
      </c>
      <c r="B280" s="404" t="s">
        <v>2190</v>
      </c>
      <c r="C280" s="430" t="s">
        <v>2219</v>
      </c>
      <c r="D280" s="405" t="s">
        <v>600</v>
      </c>
      <c r="E280" s="405" t="s">
        <v>363</v>
      </c>
      <c r="F280" s="401" t="s">
        <v>2383</v>
      </c>
      <c r="G280" s="391" t="s">
        <v>2221</v>
      </c>
      <c r="H280" s="400" t="s">
        <v>2222</v>
      </c>
      <c r="I280" s="425">
        <v>44833</v>
      </c>
      <c r="J280" s="566">
        <v>1038</v>
      </c>
      <c r="K280" s="563"/>
      <c r="L280" s="391"/>
    </row>
    <row r="281" spans="1:12" ht="38.25" x14ac:dyDescent="0.25">
      <c r="A281" s="389">
        <v>279</v>
      </c>
      <c r="B281" s="404" t="s">
        <v>2190</v>
      </c>
      <c r="C281" s="430" t="s">
        <v>2229</v>
      </c>
      <c r="D281" s="405" t="s">
        <v>600</v>
      </c>
      <c r="E281" s="405" t="s">
        <v>363</v>
      </c>
      <c r="F281" s="401" t="s">
        <v>2384</v>
      </c>
      <c r="G281" s="390" t="s">
        <v>1886</v>
      </c>
      <c r="H281" s="400" t="s">
        <v>2231</v>
      </c>
      <c r="I281" s="425">
        <v>44834</v>
      </c>
      <c r="J281" s="566">
        <v>1200</v>
      </c>
      <c r="K281" s="563"/>
      <c r="L281" s="391"/>
    </row>
    <row r="282" spans="1:12" ht="25.5" x14ac:dyDescent="0.25">
      <c r="A282" s="389">
        <v>280</v>
      </c>
      <c r="B282" s="404" t="s">
        <v>2190</v>
      </c>
      <c r="C282" s="410" t="s">
        <v>2368</v>
      </c>
      <c r="D282" s="405" t="s">
        <v>600</v>
      </c>
      <c r="E282" s="405" t="s">
        <v>363</v>
      </c>
      <c r="F282" s="414" t="s">
        <v>2236</v>
      </c>
      <c r="G282" s="417" t="s">
        <v>2385</v>
      </c>
      <c r="H282" s="410" t="s">
        <v>2386</v>
      </c>
      <c r="I282" s="429">
        <v>44851</v>
      </c>
      <c r="J282" s="569">
        <v>3120</v>
      </c>
      <c r="K282" s="563"/>
      <c r="L282" s="391"/>
    </row>
    <row r="283" spans="1:12" ht="38.25" x14ac:dyDescent="0.25">
      <c r="A283" s="389">
        <v>281</v>
      </c>
      <c r="B283" s="404" t="s">
        <v>2190</v>
      </c>
      <c r="C283" s="410" t="s">
        <v>2240</v>
      </c>
      <c r="D283" s="405" t="s">
        <v>600</v>
      </c>
      <c r="E283" s="405" t="s">
        <v>363</v>
      </c>
      <c r="F283" s="401" t="s">
        <v>2387</v>
      </c>
      <c r="G283" s="408" t="s">
        <v>2227</v>
      </c>
      <c r="H283" s="409" t="s">
        <v>2228</v>
      </c>
      <c r="I283" s="429">
        <v>44853</v>
      </c>
      <c r="J283" s="569">
        <v>20307.599999999999</v>
      </c>
      <c r="K283" s="563"/>
      <c r="L283" s="391"/>
    </row>
    <row r="284" spans="1:12" ht="25.5" x14ac:dyDescent="0.25">
      <c r="A284" s="389">
        <v>282</v>
      </c>
      <c r="B284" s="404" t="s">
        <v>2190</v>
      </c>
      <c r="C284" s="410" t="s">
        <v>2380</v>
      </c>
      <c r="D284" s="405" t="s">
        <v>600</v>
      </c>
      <c r="E284" s="405" t="s">
        <v>363</v>
      </c>
      <c r="F284" s="401" t="s">
        <v>2388</v>
      </c>
      <c r="G284" s="390" t="s">
        <v>2244</v>
      </c>
      <c r="H284" s="413" t="s">
        <v>2245</v>
      </c>
      <c r="I284" s="429">
        <v>44854</v>
      </c>
      <c r="J284" s="569">
        <v>276</v>
      </c>
      <c r="K284" s="563"/>
      <c r="L284" s="391"/>
    </row>
    <row r="285" spans="1:12" ht="25.5" x14ac:dyDescent="0.25">
      <c r="A285" s="389">
        <v>283</v>
      </c>
      <c r="B285" s="404" t="s">
        <v>2190</v>
      </c>
      <c r="C285" s="410" t="s">
        <v>2250</v>
      </c>
      <c r="D285" s="405" t="s">
        <v>600</v>
      </c>
      <c r="E285" s="405" t="s">
        <v>363</v>
      </c>
      <c r="F285" s="414" t="s">
        <v>2236</v>
      </c>
      <c r="G285" s="408" t="s">
        <v>2227</v>
      </c>
      <c r="H285" s="409" t="s">
        <v>2228</v>
      </c>
      <c r="I285" s="429">
        <v>44858</v>
      </c>
      <c r="J285" s="569">
        <v>2286</v>
      </c>
      <c r="K285" s="563"/>
      <c r="L285" s="391"/>
    </row>
    <row r="286" spans="1:12" ht="38.25" x14ac:dyDescent="0.25">
      <c r="A286" s="389">
        <v>284</v>
      </c>
      <c r="B286" s="404" t="s">
        <v>2190</v>
      </c>
      <c r="C286" s="410" t="s">
        <v>2219</v>
      </c>
      <c r="D286" s="405" t="s">
        <v>600</v>
      </c>
      <c r="E286" s="405" t="s">
        <v>363</v>
      </c>
      <c r="F286" s="401" t="s">
        <v>2389</v>
      </c>
      <c r="G286" s="391" t="s">
        <v>2221</v>
      </c>
      <c r="H286" s="400" t="s">
        <v>2222</v>
      </c>
      <c r="I286" s="429">
        <v>44867</v>
      </c>
      <c r="J286" s="569">
        <v>2136</v>
      </c>
      <c r="K286" s="563"/>
      <c r="L286" s="391"/>
    </row>
    <row r="287" spans="1:12" ht="38.25" x14ac:dyDescent="0.25">
      <c r="A287" s="389">
        <v>285</v>
      </c>
      <c r="B287" s="404" t="s">
        <v>2190</v>
      </c>
      <c r="C287" s="410" t="s">
        <v>2219</v>
      </c>
      <c r="D287" s="405" t="s">
        <v>600</v>
      </c>
      <c r="E287" s="405" t="s">
        <v>363</v>
      </c>
      <c r="F287" s="418" t="s">
        <v>2390</v>
      </c>
      <c r="G287" s="391" t="s">
        <v>2221</v>
      </c>
      <c r="H287" s="400" t="s">
        <v>2222</v>
      </c>
      <c r="I287" s="429">
        <v>44867</v>
      </c>
      <c r="J287" s="569">
        <v>1728</v>
      </c>
      <c r="K287" s="563"/>
      <c r="L287" s="391"/>
    </row>
    <row r="288" spans="1:12" ht="25.5" x14ac:dyDescent="0.25">
      <c r="A288" s="389">
        <v>286</v>
      </c>
      <c r="B288" s="404" t="s">
        <v>2190</v>
      </c>
      <c r="C288" s="410" t="s">
        <v>2391</v>
      </c>
      <c r="D288" s="405" t="s">
        <v>600</v>
      </c>
      <c r="E288" s="405" t="s">
        <v>363</v>
      </c>
      <c r="F288" s="414" t="s">
        <v>2236</v>
      </c>
      <c r="G288" s="391" t="s">
        <v>2221</v>
      </c>
      <c r="H288" s="400" t="s">
        <v>2222</v>
      </c>
      <c r="I288" s="429">
        <v>44873</v>
      </c>
      <c r="J288" s="569">
        <v>360</v>
      </c>
      <c r="K288" s="563"/>
      <c r="L288" s="391"/>
    </row>
    <row r="289" spans="1:12" ht="38.25" x14ac:dyDescent="0.25">
      <c r="A289" s="389">
        <v>287</v>
      </c>
      <c r="B289" s="404" t="s">
        <v>2190</v>
      </c>
      <c r="C289" s="410" t="s">
        <v>2219</v>
      </c>
      <c r="D289" s="405" t="s">
        <v>600</v>
      </c>
      <c r="E289" s="405" t="s">
        <v>363</v>
      </c>
      <c r="F289" s="418" t="s">
        <v>2392</v>
      </c>
      <c r="G289" s="391" t="s">
        <v>2221</v>
      </c>
      <c r="H289" s="400" t="s">
        <v>2222</v>
      </c>
      <c r="I289" s="429">
        <v>44876</v>
      </c>
      <c r="J289" s="569">
        <v>402</v>
      </c>
      <c r="K289" s="563"/>
      <c r="L289" s="391"/>
    </row>
    <row r="290" spans="1:12" ht="25.5" x14ac:dyDescent="0.25">
      <c r="A290" s="389">
        <v>288</v>
      </c>
      <c r="B290" s="404" t="s">
        <v>2190</v>
      </c>
      <c r="C290" s="410" t="s">
        <v>2225</v>
      </c>
      <c r="D290" s="405" t="s">
        <v>600</v>
      </c>
      <c r="E290" s="405" t="s">
        <v>363</v>
      </c>
      <c r="F290" s="418" t="s">
        <v>2393</v>
      </c>
      <c r="G290" s="391" t="s">
        <v>2221</v>
      </c>
      <c r="H290" s="400" t="s">
        <v>2222</v>
      </c>
      <c r="I290" s="429">
        <v>44876</v>
      </c>
      <c r="J290" s="569">
        <v>2016</v>
      </c>
      <c r="K290" s="563"/>
      <c r="L290" s="391"/>
    </row>
    <row r="291" spans="1:12" ht="63.75" x14ac:dyDescent="0.25">
      <c r="A291" s="389">
        <v>289</v>
      </c>
      <c r="B291" s="404" t="s">
        <v>2190</v>
      </c>
      <c r="C291" s="410" t="s">
        <v>2326</v>
      </c>
      <c r="D291" s="405" t="s">
        <v>600</v>
      </c>
      <c r="E291" s="405" t="s">
        <v>363</v>
      </c>
      <c r="F291" s="418" t="s">
        <v>2394</v>
      </c>
      <c r="G291" s="390" t="s">
        <v>2244</v>
      </c>
      <c r="H291" s="413" t="s">
        <v>2245</v>
      </c>
      <c r="I291" s="429">
        <v>44876</v>
      </c>
      <c r="J291" s="569">
        <v>1058.4000000000001</v>
      </c>
      <c r="K291" s="563"/>
      <c r="L291" s="391"/>
    </row>
    <row r="292" spans="1:12" ht="38.25" x14ac:dyDescent="0.25">
      <c r="A292" s="389">
        <v>290</v>
      </c>
      <c r="B292" s="404" t="s">
        <v>2190</v>
      </c>
      <c r="C292" s="400" t="s">
        <v>2395</v>
      </c>
      <c r="D292" s="405" t="s">
        <v>600</v>
      </c>
      <c r="E292" s="405" t="s">
        <v>363</v>
      </c>
      <c r="F292" s="391" t="s">
        <v>2396</v>
      </c>
      <c r="G292" s="390" t="s">
        <v>2244</v>
      </c>
      <c r="H292" s="413" t="s">
        <v>2245</v>
      </c>
      <c r="I292" s="419">
        <v>44887</v>
      </c>
      <c r="J292" s="570">
        <v>329.4</v>
      </c>
      <c r="K292" s="563"/>
      <c r="L292" s="391"/>
    </row>
    <row r="293" spans="1:12" ht="25.5" x14ac:dyDescent="0.25">
      <c r="A293" s="389">
        <v>291</v>
      </c>
      <c r="B293" s="404" t="s">
        <v>2190</v>
      </c>
      <c r="C293" s="400" t="s">
        <v>2397</v>
      </c>
      <c r="D293" s="405" t="s">
        <v>600</v>
      </c>
      <c r="E293" s="405" t="s">
        <v>363</v>
      </c>
      <c r="F293" s="391" t="s">
        <v>2398</v>
      </c>
      <c r="G293" s="428" t="s">
        <v>1859</v>
      </c>
      <c r="H293" s="416" t="s">
        <v>2399</v>
      </c>
      <c r="I293" s="419">
        <v>44889</v>
      </c>
      <c r="J293" s="570">
        <v>6000</v>
      </c>
      <c r="K293" s="563"/>
      <c r="L293" s="391"/>
    </row>
    <row r="294" spans="1:12" ht="38.25" x14ac:dyDescent="0.25">
      <c r="A294" s="389">
        <v>292</v>
      </c>
      <c r="B294" s="404" t="s">
        <v>2190</v>
      </c>
      <c r="C294" s="400" t="s">
        <v>2219</v>
      </c>
      <c r="D294" s="405" t="s">
        <v>600</v>
      </c>
      <c r="E294" s="405" t="s">
        <v>363</v>
      </c>
      <c r="F294" s="391" t="s">
        <v>2400</v>
      </c>
      <c r="G294" s="391" t="s">
        <v>2221</v>
      </c>
      <c r="H294" s="400" t="s">
        <v>2222</v>
      </c>
      <c r="I294" s="419">
        <v>44888</v>
      </c>
      <c r="J294" s="570">
        <v>306</v>
      </c>
      <c r="K294" s="563"/>
      <c r="L294" s="391"/>
    </row>
    <row r="295" spans="1:12" ht="51" x14ac:dyDescent="0.25">
      <c r="A295" s="389">
        <v>293</v>
      </c>
      <c r="B295" s="404" t="s">
        <v>2190</v>
      </c>
      <c r="C295" s="400" t="s">
        <v>2401</v>
      </c>
      <c r="D295" s="405" t="s">
        <v>600</v>
      </c>
      <c r="E295" s="405" t="s">
        <v>363</v>
      </c>
      <c r="F295" s="391" t="s">
        <v>2402</v>
      </c>
      <c r="G295" s="390" t="s">
        <v>2244</v>
      </c>
      <c r="H295" s="413" t="s">
        <v>2245</v>
      </c>
      <c r="I295" s="419">
        <v>44889</v>
      </c>
      <c r="J295" s="570">
        <v>2655.6</v>
      </c>
      <c r="K295" s="563"/>
      <c r="L295" s="391"/>
    </row>
    <row r="296" spans="1:12" ht="38.25" x14ac:dyDescent="0.25">
      <c r="A296" s="389">
        <v>294</v>
      </c>
      <c r="B296" s="404" t="s">
        <v>2190</v>
      </c>
      <c r="C296" s="400" t="s">
        <v>2403</v>
      </c>
      <c r="D296" s="405" t="s">
        <v>600</v>
      </c>
      <c r="E296" s="405" t="s">
        <v>363</v>
      </c>
      <c r="F296" s="391" t="s">
        <v>2404</v>
      </c>
      <c r="G296" s="423" t="s">
        <v>2405</v>
      </c>
      <c r="H296" s="416" t="s">
        <v>2406</v>
      </c>
      <c r="I296" s="419">
        <v>44888</v>
      </c>
      <c r="J296" s="570">
        <v>1800</v>
      </c>
      <c r="K296" s="563"/>
      <c r="L296" s="391"/>
    </row>
    <row r="297" spans="1:12" ht="25.5" x14ac:dyDescent="0.25">
      <c r="A297" s="389">
        <v>295</v>
      </c>
      <c r="B297" s="404" t="s">
        <v>2190</v>
      </c>
      <c r="C297" s="400" t="s">
        <v>2407</v>
      </c>
      <c r="D297" s="405" t="s">
        <v>600</v>
      </c>
      <c r="E297" s="405" t="s">
        <v>363</v>
      </c>
      <c r="F297" s="391" t="s">
        <v>2408</v>
      </c>
      <c r="G297" s="423" t="s">
        <v>2405</v>
      </c>
      <c r="H297" s="416" t="s">
        <v>2406</v>
      </c>
      <c r="I297" s="419">
        <v>44889</v>
      </c>
      <c r="J297" s="570">
        <v>4320</v>
      </c>
      <c r="K297" s="563"/>
      <c r="L297" s="391"/>
    </row>
    <row r="298" spans="1:12" ht="51" x14ac:dyDescent="0.25">
      <c r="A298" s="389">
        <v>296</v>
      </c>
      <c r="B298" s="404" t="s">
        <v>2190</v>
      </c>
      <c r="C298" s="400" t="s">
        <v>2409</v>
      </c>
      <c r="D298" s="405" t="s">
        <v>600</v>
      </c>
      <c r="E298" s="405" t="s">
        <v>363</v>
      </c>
      <c r="F298" s="391" t="s">
        <v>2410</v>
      </c>
      <c r="G298" s="428" t="s">
        <v>2405</v>
      </c>
      <c r="H298" s="416" t="s">
        <v>2406</v>
      </c>
      <c r="I298" s="419">
        <v>44887</v>
      </c>
      <c r="J298" s="570">
        <v>540</v>
      </c>
      <c r="K298" s="563"/>
      <c r="L298" s="391"/>
    </row>
    <row r="299" spans="1:12" ht="38.25" x14ac:dyDescent="0.25">
      <c r="A299" s="389">
        <v>297</v>
      </c>
      <c r="B299" s="404" t="s">
        <v>2190</v>
      </c>
      <c r="C299" s="400" t="s">
        <v>2240</v>
      </c>
      <c r="D299" s="405" t="s">
        <v>600</v>
      </c>
      <c r="E299" s="405" t="s">
        <v>363</v>
      </c>
      <c r="F299" s="391" t="s">
        <v>2241</v>
      </c>
      <c r="G299" s="408" t="s">
        <v>2227</v>
      </c>
      <c r="H299" s="409" t="s">
        <v>1244</v>
      </c>
      <c r="I299" s="419">
        <v>44888</v>
      </c>
      <c r="J299" s="570">
        <v>360</v>
      </c>
      <c r="K299" s="563"/>
      <c r="L299" s="391"/>
    </row>
    <row r="300" spans="1:12" ht="38.25" x14ac:dyDescent="0.25">
      <c r="A300" s="389">
        <v>298</v>
      </c>
      <c r="B300" s="404" t="s">
        <v>2190</v>
      </c>
      <c r="C300" s="400" t="s">
        <v>2411</v>
      </c>
      <c r="D300" s="405" t="s">
        <v>600</v>
      </c>
      <c r="E300" s="405" t="s">
        <v>363</v>
      </c>
      <c r="F300" s="391" t="s">
        <v>2412</v>
      </c>
      <c r="G300" s="391" t="s">
        <v>2221</v>
      </c>
      <c r="H300" s="400" t="s">
        <v>2222</v>
      </c>
      <c r="I300" s="419">
        <v>44889</v>
      </c>
      <c r="J300" s="570">
        <v>564</v>
      </c>
      <c r="K300" s="563"/>
      <c r="L300" s="391"/>
    </row>
    <row r="301" spans="1:12" ht="25.5" x14ac:dyDescent="0.25">
      <c r="A301" s="389">
        <v>299</v>
      </c>
      <c r="B301" s="404" t="s">
        <v>2190</v>
      </c>
      <c r="C301" s="400" t="s">
        <v>2413</v>
      </c>
      <c r="D301" s="405" t="s">
        <v>600</v>
      </c>
      <c r="E301" s="405" t="s">
        <v>363</v>
      </c>
      <c r="F301" s="391" t="s">
        <v>2414</v>
      </c>
      <c r="G301" s="391" t="s">
        <v>2221</v>
      </c>
      <c r="H301" s="400" t="s">
        <v>2222</v>
      </c>
      <c r="I301" s="419">
        <v>44875</v>
      </c>
      <c r="J301" s="570">
        <v>1824</v>
      </c>
      <c r="K301" s="563"/>
      <c r="L301" s="391"/>
    </row>
    <row r="302" spans="1:12" ht="38.25" x14ac:dyDescent="0.25">
      <c r="A302" s="389">
        <v>300</v>
      </c>
      <c r="B302" s="404" t="s">
        <v>2190</v>
      </c>
      <c r="C302" s="400" t="s">
        <v>2321</v>
      </c>
      <c r="D302" s="405" t="s">
        <v>600</v>
      </c>
      <c r="E302" s="405" t="s">
        <v>363</v>
      </c>
      <c r="F302" s="391" t="s">
        <v>2415</v>
      </c>
      <c r="G302" s="428" t="s">
        <v>2092</v>
      </c>
      <c r="H302" s="400" t="s">
        <v>2314</v>
      </c>
      <c r="I302" s="419">
        <v>44894</v>
      </c>
      <c r="J302" s="570">
        <v>2700</v>
      </c>
      <c r="K302" s="563"/>
      <c r="L302" s="391"/>
    </row>
    <row r="303" spans="1:12" ht="38.25" x14ac:dyDescent="0.25">
      <c r="A303" s="389">
        <v>301</v>
      </c>
      <c r="B303" s="404" t="s">
        <v>2190</v>
      </c>
      <c r="C303" s="400" t="s">
        <v>2395</v>
      </c>
      <c r="D303" s="405" t="s">
        <v>600</v>
      </c>
      <c r="E303" s="405" t="s">
        <v>363</v>
      </c>
      <c r="F303" s="391" t="s">
        <v>2396</v>
      </c>
      <c r="G303" s="390" t="s">
        <v>2244</v>
      </c>
      <c r="H303" s="413" t="s">
        <v>2245</v>
      </c>
      <c r="I303" s="419">
        <v>44900</v>
      </c>
      <c r="J303" s="570">
        <v>141.6</v>
      </c>
      <c r="K303" s="563"/>
      <c r="L303" s="391"/>
    </row>
    <row r="304" spans="1:12" ht="25.5" x14ac:dyDescent="0.25">
      <c r="A304" s="389">
        <v>302</v>
      </c>
      <c r="B304" s="404" t="s">
        <v>2190</v>
      </c>
      <c r="C304" s="400" t="s">
        <v>2416</v>
      </c>
      <c r="D304" s="405" t="s">
        <v>600</v>
      </c>
      <c r="E304" s="405" t="s">
        <v>363</v>
      </c>
      <c r="F304" s="414" t="s">
        <v>2236</v>
      </c>
      <c r="G304" s="391" t="s">
        <v>2221</v>
      </c>
      <c r="H304" s="400" t="s">
        <v>2222</v>
      </c>
      <c r="I304" s="419">
        <v>44902</v>
      </c>
      <c r="J304" s="570">
        <v>408</v>
      </c>
      <c r="K304" s="563"/>
      <c r="L304" s="391"/>
    </row>
    <row r="305" spans="1:12" ht="38.25" x14ac:dyDescent="0.25">
      <c r="A305" s="389">
        <v>303</v>
      </c>
      <c r="B305" s="404" t="s">
        <v>2190</v>
      </c>
      <c r="C305" s="400" t="s">
        <v>2240</v>
      </c>
      <c r="D305" s="405" t="s">
        <v>600</v>
      </c>
      <c r="E305" s="405" t="s">
        <v>363</v>
      </c>
      <c r="F305" s="409" t="s">
        <v>2269</v>
      </c>
      <c r="G305" s="408" t="s">
        <v>2227</v>
      </c>
      <c r="H305" s="409" t="s">
        <v>2270</v>
      </c>
      <c r="I305" s="419">
        <v>44900</v>
      </c>
      <c r="J305" s="570">
        <v>36672</v>
      </c>
      <c r="K305" s="563"/>
      <c r="L305" s="391"/>
    </row>
    <row r="306" spans="1:12" ht="38.25" x14ac:dyDescent="0.25">
      <c r="A306" s="389">
        <v>304</v>
      </c>
      <c r="B306" s="404" t="s">
        <v>2190</v>
      </c>
      <c r="C306" s="400" t="s">
        <v>2240</v>
      </c>
      <c r="D306" s="405" t="s">
        <v>600</v>
      </c>
      <c r="E306" s="405" t="s">
        <v>363</v>
      </c>
      <c r="F306" s="416" t="s">
        <v>2417</v>
      </c>
      <c r="G306" s="408" t="s">
        <v>2227</v>
      </c>
      <c r="H306" s="409" t="s">
        <v>2228</v>
      </c>
      <c r="I306" s="419">
        <v>44901</v>
      </c>
      <c r="J306" s="570">
        <v>9676.7999999999993</v>
      </c>
      <c r="K306" s="563"/>
      <c r="L306" s="391"/>
    </row>
    <row r="307" spans="1:12" ht="25.5" x14ac:dyDescent="0.25">
      <c r="A307" s="389">
        <v>305</v>
      </c>
      <c r="B307" s="404" t="s">
        <v>2190</v>
      </c>
      <c r="C307" s="400" t="s">
        <v>2344</v>
      </c>
      <c r="D307" s="405" t="s">
        <v>600</v>
      </c>
      <c r="E307" s="405" t="s">
        <v>363</v>
      </c>
      <c r="F307" s="391" t="s">
        <v>2418</v>
      </c>
      <c r="G307" s="391" t="s">
        <v>2221</v>
      </c>
      <c r="H307" s="400" t="s">
        <v>2222</v>
      </c>
      <c r="I307" s="419">
        <v>44909</v>
      </c>
      <c r="J307" s="570">
        <v>306</v>
      </c>
      <c r="K307" s="563"/>
      <c r="L307" s="391"/>
    </row>
    <row r="308" spans="1:12" ht="25.5" x14ac:dyDescent="0.25">
      <c r="A308" s="389">
        <v>306</v>
      </c>
      <c r="B308" s="404" t="s">
        <v>2190</v>
      </c>
      <c r="C308" s="400" t="s">
        <v>2225</v>
      </c>
      <c r="D308" s="405" t="s">
        <v>600</v>
      </c>
      <c r="E308" s="405" t="s">
        <v>363</v>
      </c>
      <c r="F308" s="391" t="s">
        <v>2419</v>
      </c>
      <c r="G308" s="391" t="s">
        <v>2221</v>
      </c>
      <c r="H308" s="400" t="s">
        <v>2222</v>
      </c>
      <c r="I308" s="419">
        <v>44910</v>
      </c>
      <c r="J308" s="570">
        <v>972</v>
      </c>
      <c r="K308" s="563"/>
      <c r="L308" s="391"/>
    </row>
    <row r="309" spans="1:12" ht="25.5" x14ac:dyDescent="0.25">
      <c r="A309" s="389">
        <v>307</v>
      </c>
      <c r="B309" s="404" t="s">
        <v>2190</v>
      </c>
      <c r="C309" s="400" t="s">
        <v>2252</v>
      </c>
      <c r="D309" s="405" t="s">
        <v>600</v>
      </c>
      <c r="E309" s="405" t="s">
        <v>363</v>
      </c>
      <c r="F309" s="391" t="s">
        <v>2420</v>
      </c>
      <c r="G309" s="391" t="s">
        <v>2221</v>
      </c>
      <c r="H309" s="400" t="s">
        <v>2222</v>
      </c>
      <c r="I309" s="419">
        <v>44910</v>
      </c>
      <c r="J309" s="570">
        <v>1740</v>
      </c>
      <c r="K309" s="563"/>
      <c r="L309" s="391"/>
    </row>
    <row r="310" spans="1:12" ht="38.25" x14ac:dyDescent="0.25">
      <c r="A310" s="389">
        <v>308</v>
      </c>
      <c r="B310" s="404" t="s">
        <v>2190</v>
      </c>
      <c r="C310" s="401" t="s">
        <v>2421</v>
      </c>
      <c r="D310" s="432" t="s">
        <v>362</v>
      </c>
      <c r="E310" s="432" t="s">
        <v>583</v>
      </c>
      <c r="F310" s="401" t="s">
        <v>2422</v>
      </c>
      <c r="G310" s="401" t="s">
        <v>2092</v>
      </c>
      <c r="H310" s="401" t="s">
        <v>2423</v>
      </c>
      <c r="I310" s="420" t="s">
        <v>2424</v>
      </c>
      <c r="J310" s="562">
        <v>0</v>
      </c>
      <c r="K310" s="562"/>
      <c r="L310" s="391"/>
    </row>
    <row r="311" spans="1:12" ht="63.75" x14ac:dyDescent="0.25">
      <c r="A311" s="389">
        <v>309</v>
      </c>
      <c r="B311" s="404" t="s">
        <v>2190</v>
      </c>
      <c r="C311" s="401" t="s">
        <v>2425</v>
      </c>
      <c r="D311" s="432" t="s">
        <v>362</v>
      </c>
      <c r="E311" s="432" t="s">
        <v>583</v>
      </c>
      <c r="F311" s="401" t="s">
        <v>2426</v>
      </c>
      <c r="G311" s="401" t="s">
        <v>1859</v>
      </c>
      <c r="H311" s="401" t="s">
        <v>2427</v>
      </c>
      <c r="I311" s="420" t="s">
        <v>2428</v>
      </c>
      <c r="J311" s="562">
        <v>90639.86</v>
      </c>
      <c r="K311" s="562"/>
      <c r="L311" s="391"/>
    </row>
    <row r="312" spans="1:12" ht="38.25" x14ac:dyDescent="0.25">
      <c r="A312" s="389">
        <v>310</v>
      </c>
      <c r="B312" s="404" t="s">
        <v>2190</v>
      </c>
      <c r="C312" s="401" t="s">
        <v>2429</v>
      </c>
      <c r="D312" s="432" t="s">
        <v>362</v>
      </c>
      <c r="E312" s="432" t="s">
        <v>583</v>
      </c>
      <c r="F312" s="401" t="s">
        <v>2430</v>
      </c>
      <c r="G312" s="401" t="s">
        <v>2431</v>
      </c>
      <c r="H312" s="401" t="s">
        <v>2432</v>
      </c>
      <c r="I312" s="420" t="s">
        <v>2433</v>
      </c>
      <c r="J312" s="571">
        <v>0</v>
      </c>
      <c r="K312" s="562"/>
      <c r="L312" s="391"/>
    </row>
    <row r="313" spans="1:12" ht="25.5" x14ac:dyDescent="0.25">
      <c r="A313" s="389">
        <v>311</v>
      </c>
      <c r="B313" s="404" t="s">
        <v>2190</v>
      </c>
      <c r="C313" s="401" t="s">
        <v>2434</v>
      </c>
      <c r="D313" s="432" t="s">
        <v>362</v>
      </c>
      <c r="E313" s="432" t="s">
        <v>583</v>
      </c>
      <c r="F313" s="401" t="s">
        <v>2435</v>
      </c>
      <c r="G313" s="401" t="s">
        <v>2436</v>
      </c>
      <c r="H313" s="401" t="s">
        <v>2437</v>
      </c>
      <c r="I313" s="420" t="s">
        <v>2438</v>
      </c>
      <c r="J313" s="571">
        <v>8343.5</v>
      </c>
      <c r="K313" s="562"/>
      <c r="L313" s="391" t="s">
        <v>2439</v>
      </c>
    </row>
    <row r="314" spans="1:12" ht="63.75" x14ac:dyDescent="0.25">
      <c r="A314" s="389">
        <v>312</v>
      </c>
      <c r="B314" s="404" t="s">
        <v>2190</v>
      </c>
      <c r="C314" s="401" t="s">
        <v>2429</v>
      </c>
      <c r="D314" s="432" t="s">
        <v>362</v>
      </c>
      <c r="E314" s="432" t="s">
        <v>363</v>
      </c>
      <c r="F314" s="401" t="s">
        <v>2440</v>
      </c>
      <c r="G314" s="401" t="s">
        <v>2441</v>
      </c>
      <c r="H314" s="401" t="s">
        <v>2442</v>
      </c>
      <c r="I314" s="420" t="s">
        <v>2443</v>
      </c>
      <c r="J314" s="571">
        <v>2400</v>
      </c>
      <c r="K314" s="562"/>
      <c r="L314" s="391"/>
    </row>
    <row r="315" spans="1:12" ht="63.75" x14ac:dyDescent="0.25">
      <c r="A315" s="389">
        <v>313</v>
      </c>
      <c r="B315" s="404" t="s">
        <v>2190</v>
      </c>
      <c r="C315" s="401" t="s">
        <v>2429</v>
      </c>
      <c r="D315" s="432" t="s">
        <v>362</v>
      </c>
      <c r="E315" s="432" t="s">
        <v>363</v>
      </c>
      <c r="F315" s="401" t="s">
        <v>2444</v>
      </c>
      <c r="G315" s="401" t="s">
        <v>2445</v>
      </c>
      <c r="H315" s="401" t="s">
        <v>2446</v>
      </c>
      <c r="I315" s="420" t="s">
        <v>2447</v>
      </c>
      <c r="J315" s="571" t="s">
        <v>2448</v>
      </c>
      <c r="K315" s="562"/>
      <c r="L315" s="391" t="s">
        <v>2449</v>
      </c>
    </row>
    <row r="316" spans="1:12" ht="25.5" x14ac:dyDescent="0.25">
      <c r="A316" s="389">
        <v>314</v>
      </c>
      <c r="B316" s="404" t="s">
        <v>2190</v>
      </c>
      <c r="C316" s="391" t="s">
        <v>2450</v>
      </c>
      <c r="D316" s="405" t="s">
        <v>362</v>
      </c>
      <c r="E316" s="405" t="s">
        <v>583</v>
      </c>
      <c r="F316" s="401" t="s">
        <v>2450</v>
      </c>
      <c r="G316" s="401" t="s">
        <v>2451</v>
      </c>
      <c r="H316" s="401" t="s">
        <v>2452</v>
      </c>
      <c r="I316" s="420" t="s">
        <v>2453</v>
      </c>
      <c r="J316" s="561">
        <v>9500</v>
      </c>
      <c r="K316" s="562"/>
      <c r="L316" s="391"/>
    </row>
    <row r="317" spans="1:12" ht="38.25" x14ac:dyDescent="0.25">
      <c r="A317" s="389">
        <v>315</v>
      </c>
      <c r="B317" s="404" t="s">
        <v>2190</v>
      </c>
      <c r="C317" s="401" t="s">
        <v>2434</v>
      </c>
      <c r="D317" s="432" t="s">
        <v>362</v>
      </c>
      <c r="E317" s="432" t="s">
        <v>583</v>
      </c>
      <c r="F317" s="401" t="s">
        <v>2454</v>
      </c>
      <c r="G317" s="401" t="s">
        <v>2455</v>
      </c>
      <c r="H317" s="401" t="s">
        <v>2456</v>
      </c>
      <c r="I317" s="420" t="s">
        <v>2457</v>
      </c>
      <c r="J317" s="561">
        <v>17358</v>
      </c>
      <c r="K317" s="562"/>
      <c r="L317" s="391"/>
    </row>
    <row r="318" spans="1:12" ht="51" x14ac:dyDescent="0.25">
      <c r="A318" s="389">
        <v>316</v>
      </c>
      <c r="B318" s="404" t="s">
        <v>2190</v>
      </c>
      <c r="C318" s="401" t="s">
        <v>2434</v>
      </c>
      <c r="D318" s="432" t="s">
        <v>362</v>
      </c>
      <c r="E318" s="432" t="s">
        <v>583</v>
      </c>
      <c r="F318" s="391" t="s">
        <v>2458</v>
      </c>
      <c r="G318" s="391" t="s">
        <v>2181</v>
      </c>
      <c r="H318" s="391" t="s">
        <v>2459</v>
      </c>
      <c r="I318" s="421" t="s">
        <v>2460</v>
      </c>
      <c r="J318" s="562">
        <v>12956</v>
      </c>
      <c r="K318" s="562"/>
      <c r="L318" s="391"/>
    </row>
    <row r="319" spans="1:12" ht="25.5" x14ac:dyDescent="0.25">
      <c r="A319" s="389">
        <v>317</v>
      </c>
      <c r="B319" s="404" t="s">
        <v>2190</v>
      </c>
      <c r="C319" s="401" t="s">
        <v>2461</v>
      </c>
      <c r="D319" s="432" t="s">
        <v>362</v>
      </c>
      <c r="E319" s="432" t="s">
        <v>583</v>
      </c>
      <c r="F319" s="401" t="s">
        <v>2462</v>
      </c>
      <c r="G319" s="391" t="s">
        <v>2040</v>
      </c>
      <c r="H319" s="391" t="s">
        <v>2463</v>
      </c>
      <c r="I319" s="421" t="s">
        <v>804</v>
      </c>
      <c r="J319" s="562">
        <v>20367.689999999999</v>
      </c>
      <c r="K319" s="563"/>
      <c r="L319" s="391"/>
    </row>
    <row r="320" spans="1:12" ht="38.25" x14ac:dyDescent="0.25">
      <c r="A320" s="442">
        <v>318</v>
      </c>
      <c r="B320" s="433" t="s">
        <v>2464</v>
      </c>
      <c r="C320" s="433" t="s">
        <v>2465</v>
      </c>
      <c r="D320" s="438" t="s">
        <v>362</v>
      </c>
      <c r="E320" s="438" t="s">
        <v>363</v>
      </c>
      <c r="F320" s="434" t="s">
        <v>2466</v>
      </c>
      <c r="G320" s="434" t="s">
        <v>2467</v>
      </c>
      <c r="H320" s="434" t="s">
        <v>2468</v>
      </c>
      <c r="I320" s="433" t="s">
        <v>2469</v>
      </c>
      <c r="J320" s="572">
        <v>2700</v>
      </c>
      <c r="K320" s="573"/>
      <c r="L320" s="433"/>
    </row>
    <row r="321" spans="1:12" ht="25.5" x14ac:dyDescent="0.25">
      <c r="A321" s="442">
        <v>319</v>
      </c>
      <c r="B321" s="433" t="s">
        <v>2464</v>
      </c>
      <c r="C321" s="433" t="s">
        <v>2465</v>
      </c>
      <c r="D321" s="438" t="s">
        <v>362</v>
      </c>
      <c r="E321" s="438" t="s">
        <v>363</v>
      </c>
      <c r="F321" s="434" t="s">
        <v>2470</v>
      </c>
      <c r="G321" s="434" t="s">
        <v>2471</v>
      </c>
      <c r="H321" s="434" t="s">
        <v>2472</v>
      </c>
      <c r="I321" s="433" t="s">
        <v>2473</v>
      </c>
      <c r="J321" s="572">
        <v>2650</v>
      </c>
      <c r="K321" s="572"/>
      <c r="L321" s="434"/>
    </row>
    <row r="322" spans="1:12" ht="25.5" x14ac:dyDescent="0.25">
      <c r="A322" s="442">
        <v>320</v>
      </c>
      <c r="B322" s="433" t="s">
        <v>2464</v>
      </c>
      <c r="C322" s="434" t="s">
        <v>2474</v>
      </c>
      <c r="D322" s="438" t="s">
        <v>362</v>
      </c>
      <c r="E322" s="438" t="s">
        <v>363</v>
      </c>
      <c r="F322" s="434" t="s">
        <v>2475</v>
      </c>
      <c r="G322" s="434" t="s">
        <v>2467</v>
      </c>
      <c r="H322" s="434" t="s">
        <v>2476</v>
      </c>
      <c r="I322" s="433" t="s">
        <v>1836</v>
      </c>
      <c r="J322" s="572">
        <v>5000</v>
      </c>
      <c r="K322" s="572"/>
      <c r="L322" s="434"/>
    </row>
    <row r="323" spans="1:12" ht="25.5" x14ac:dyDescent="0.25">
      <c r="A323" s="442">
        <v>321</v>
      </c>
      <c r="B323" s="433" t="s">
        <v>2464</v>
      </c>
      <c r="C323" s="434" t="s">
        <v>2474</v>
      </c>
      <c r="D323" s="438" t="s">
        <v>362</v>
      </c>
      <c r="E323" s="438" t="s">
        <v>363</v>
      </c>
      <c r="F323" s="434" t="s">
        <v>2477</v>
      </c>
      <c r="G323" s="434" t="s">
        <v>314</v>
      </c>
      <c r="H323" s="434" t="s">
        <v>2478</v>
      </c>
      <c r="I323" s="433" t="s">
        <v>1836</v>
      </c>
      <c r="J323" s="572">
        <v>5000</v>
      </c>
      <c r="K323" s="572"/>
      <c r="L323" s="434"/>
    </row>
    <row r="324" spans="1:12" ht="38.25" x14ac:dyDescent="0.25">
      <c r="A324" s="442">
        <v>322</v>
      </c>
      <c r="B324" s="433" t="s">
        <v>2464</v>
      </c>
      <c r="C324" s="434" t="s">
        <v>2474</v>
      </c>
      <c r="D324" s="438" t="s">
        <v>362</v>
      </c>
      <c r="E324" s="438" t="s">
        <v>363</v>
      </c>
      <c r="F324" s="434" t="s">
        <v>2479</v>
      </c>
      <c r="G324" s="434" t="s">
        <v>2480</v>
      </c>
      <c r="H324" s="434" t="s">
        <v>2481</v>
      </c>
      <c r="I324" s="433" t="s">
        <v>1836</v>
      </c>
      <c r="J324" s="572">
        <v>5000</v>
      </c>
      <c r="K324" s="572"/>
      <c r="L324" s="434"/>
    </row>
    <row r="325" spans="1:12" ht="38.25" x14ac:dyDescent="0.25">
      <c r="A325" s="442">
        <v>323</v>
      </c>
      <c r="B325" s="433" t="s">
        <v>2464</v>
      </c>
      <c r="C325" s="433" t="s">
        <v>2465</v>
      </c>
      <c r="D325" s="438" t="s">
        <v>362</v>
      </c>
      <c r="E325" s="438" t="s">
        <v>363</v>
      </c>
      <c r="F325" s="434" t="s">
        <v>2482</v>
      </c>
      <c r="G325" s="434" t="s">
        <v>2467</v>
      </c>
      <c r="H325" s="434" t="s">
        <v>2483</v>
      </c>
      <c r="I325" s="434" t="s">
        <v>2484</v>
      </c>
      <c r="J325" s="572">
        <v>2350</v>
      </c>
      <c r="K325" s="572"/>
      <c r="L325" s="434"/>
    </row>
    <row r="326" spans="1:12" ht="38.25" x14ac:dyDescent="0.25">
      <c r="A326" s="442">
        <v>324</v>
      </c>
      <c r="B326" s="433" t="s">
        <v>2464</v>
      </c>
      <c r="C326" s="433" t="s">
        <v>2465</v>
      </c>
      <c r="D326" s="438" t="s">
        <v>362</v>
      </c>
      <c r="E326" s="438" t="s">
        <v>363</v>
      </c>
      <c r="F326" s="434" t="s">
        <v>2485</v>
      </c>
      <c r="G326" s="434" t="s">
        <v>2486</v>
      </c>
      <c r="H326" s="434" t="s">
        <v>2487</v>
      </c>
      <c r="I326" s="434" t="s">
        <v>2484</v>
      </c>
      <c r="J326" s="572">
        <v>2350</v>
      </c>
      <c r="K326" s="572"/>
      <c r="L326" s="434"/>
    </row>
    <row r="327" spans="1:12" ht="38.25" x14ac:dyDescent="0.25">
      <c r="A327" s="442">
        <v>325</v>
      </c>
      <c r="B327" s="433" t="s">
        <v>2464</v>
      </c>
      <c r="C327" s="433" t="s">
        <v>2465</v>
      </c>
      <c r="D327" s="438" t="s">
        <v>362</v>
      </c>
      <c r="E327" s="438" t="s">
        <v>363</v>
      </c>
      <c r="F327" s="434" t="s">
        <v>2488</v>
      </c>
      <c r="G327" s="434" t="s">
        <v>2489</v>
      </c>
      <c r="H327" s="434" t="s">
        <v>2490</v>
      </c>
      <c r="I327" s="434" t="s">
        <v>2484</v>
      </c>
      <c r="J327" s="572">
        <v>2350</v>
      </c>
      <c r="K327" s="572"/>
      <c r="L327" s="434"/>
    </row>
    <row r="328" spans="1:12" ht="89.25" x14ac:dyDescent="0.25">
      <c r="A328" s="442">
        <v>326</v>
      </c>
      <c r="B328" s="435" t="s">
        <v>2464</v>
      </c>
      <c r="C328" s="436" t="s">
        <v>2491</v>
      </c>
      <c r="D328" s="439" t="s">
        <v>362</v>
      </c>
      <c r="E328" s="440" t="s">
        <v>363</v>
      </c>
      <c r="F328" s="434" t="s">
        <v>2492</v>
      </c>
      <c r="G328" s="434" t="s">
        <v>2493</v>
      </c>
      <c r="H328" s="434" t="s">
        <v>2494</v>
      </c>
      <c r="I328" s="434" t="s">
        <v>2495</v>
      </c>
      <c r="J328" s="572">
        <v>30366.94</v>
      </c>
      <c r="K328" s="572"/>
      <c r="L328" s="434"/>
    </row>
    <row r="329" spans="1:12" ht="63.75" x14ac:dyDescent="0.25">
      <c r="A329" s="442">
        <v>327</v>
      </c>
      <c r="B329" s="435" t="s">
        <v>2464</v>
      </c>
      <c r="C329" s="436" t="s">
        <v>2491</v>
      </c>
      <c r="D329" s="439" t="s">
        <v>362</v>
      </c>
      <c r="E329" s="440" t="s">
        <v>363</v>
      </c>
      <c r="F329" s="434" t="s">
        <v>2496</v>
      </c>
      <c r="G329" s="434" t="s">
        <v>2497</v>
      </c>
      <c r="H329" s="434" t="s">
        <v>2498</v>
      </c>
      <c r="I329" s="434" t="s">
        <v>2499</v>
      </c>
      <c r="J329" s="572">
        <v>98443.8</v>
      </c>
      <c r="K329" s="572"/>
      <c r="L329" s="434"/>
    </row>
    <row r="330" spans="1:12" ht="38.25" x14ac:dyDescent="0.25">
      <c r="A330" s="442">
        <v>328</v>
      </c>
      <c r="B330" s="433" t="s">
        <v>2464</v>
      </c>
      <c r="C330" s="434" t="s">
        <v>2500</v>
      </c>
      <c r="D330" s="438" t="s">
        <v>362</v>
      </c>
      <c r="E330" s="438" t="s">
        <v>583</v>
      </c>
      <c r="F330" s="434" t="s">
        <v>2501</v>
      </c>
      <c r="G330" s="434" t="s">
        <v>2489</v>
      </c>
      <c r="H330" s="434" t="s">
        <v>2502</v>
      </c>
      <c r="I330" s="434" t="s">
        <v>2503</v>
      </c>
      <c r="J330" s="572">
        <v>34429.199999999997</v>
      </c>
      <c r="K330" s="572"/>
      <c r="L330" s="434" t="s">
        <v>2434</v>
      </c>
    </row>
    <row r="331" spans="1:12" ht="51" x14ac:dyDescent="0.25">
      <c r="A331" s="442">
        <v>329</v>
      </c>
      <c r="B331" s="433" t="s">
        <v>2464</v>
      </c>
      <c r="C331" s="434" t="s">
        <v>2500</v>
      </c>
      <c r="D331" s="438" t="s">
        <v>362</v>
      </c>
      <c r="E331" s="438" t="s">
        <v>583</v>
      </c>
      <c r="F331" s="434" t="s">
        <v>2504</v>
      </c>
      <c r="G331" s="434" t="s">
        <v>2489</v>
      </c>
      <c r="H331" s="434" t="s">
        <v>2505</v>
      </c>
      <c r="I331" s="434" t="s">
        <v>2506</v>
      </c>
      <c r="J331" s="572">
        <v>4494.8</v>
      </c>
      <c r="K331" s="572"/>
      <c r="L331" s="434" t="s">
        <v>2434</v>
      </c>
    </row>
    <row r="332" spans="1:12" ht="51" x14ac:dyDescent="0.25">
      <c r="A332" s="442">
        <v>330</v>
      </c>
      <c r="B332" s="433" t="s">
        <v>2464</v>
      </c>
      <c r="C332" s="434" t="s">
        <v>2500</v>
      </c>
      <c r="D332" s="438" t="s">
        <v>362</v>
      </c>
      <c r="E332" s="438" t="s">
        <v>583</v>
      </c>
      <c r="F332" s="434" t="s">
        <v>2507</v>
      </c>
      <c r="G332" s="434" t="s">
        <v>2493</v>
      </c>
      <c r="H332" s="434" t="s">
        <v>2508</v>
      </c>
      <c r="I332" s="434" t="s">
        <v>2509</v>
      </c>
      <c r="J332" s="572">
        <v>23364</v>
      </c>
      <c r="K332" s="572"/>
      <c r="L332" s="434" t="s">
        <v>2434</v>
      </c>
    </row>
    <row r="333" spans="1:12" ht="38.25" x14ac:dyDescent="0.25">
      <c r="A333" s="442">
        <v>331</v>
      </c>
      <c r="B333" s="433" t="s">
        <v>2464</v>
      </c>
      <c r="C333" s="434" t="s">
        <v>2500</v>
      </c>
      <c r="D333" s="438" t="s">
        <v>362</v>
      </c>
      <c r="E333" s="438" t="s">
        <v>583</v>
      </c>
      <c r="F333" s="434" t="s">
        <v>2510</v>
      </c>
      <c r="G333" s="434" t="s">
        <v>2511</v>
      </c>
      <c r="H333" s="434" t="s">
        <v>2512</v>
      </c>
      <c r="I333" s="434" t="s">
        <v>2513</v>
      </c>
      <c r="J333" s="572">
        <v>21107</v>
      </c>
      <c r="K333" s="572"/>
      <c r="L333" s="434" t="s">
        <v>2434</v>
      </c>
    </row>
    <row r="334" spans="1:12" ht="38.25" x14ac:dyDescent="0.25">
      <c r="A334" s="442">
        <v>332</v>
      </c>
      <c r="B334" s="435" t="s">
        <v>2464</v>
      </c>
      <c r="C334" s="434" t="s">
        <v>2514</v>
      </c>
      <c r="D334" s="441" t="s">
        <v>362</v>
      </c>
      <c r="E334" s="441" t="s">
        <v>583</v>
      </c>
      <c r="F334" s="437">
        <v>22020021</v>
      </c>
      <c r="G334" s="434" t="s">
        <v>2515</v>
      </c>
      <c r="H334" s="434" t="s">
        <v>2516</v>
      </c>
      <c r="I334" s="434" t="s">
        <v>2517</v>
      </c>
      <c r="J334" s="572">
        <v>2050</v>
      </c>
      <c r="K334" s="572"/>
      <c r="L334" s="434"/>
    </row>
    <row r="335" spans="1:12" ht="25.5" x14ac:dyDescent="0.25">
      <c r="A335" s="442">
        <v>333</v>
      </c>
      <c r="B335" s="435" t="s">
        <v>2464</v>
      </c>
      <c r="C335" s="434" t="s">
        <v>2518</v>
      </c>
      <c r="D335" s="441" t="s">
        <v>600</v>
      </c>
      <c r="E335" s="441" t="s">
        <v>363</v>
      </c>
      <c r="F335" s="437" t="s">
        <v>2519</v>
      </c>
      <c r="G335" s="434" t="s">
        <v>2520</v>
      </c>
      <c r="H335" s="434" t="s">
        <v>2521</v>
      </c>
      <c r="I335" s="434" t="s">
        <v>2522</v>
      </c>
      <c r="J335" s="572">
        <v>2399.9899999999998</v>
      </c>
      <c r="K335" s="572"/>
      <c r="L335" s="434"/>
    </row>
    <row r="336" spans="1:12" ht="38.25" x14ac:dyDescent="0.25">
      <c r="A336" s="442">
        <v>334</v>
      </c>
      <c r="B336" s="433" t="s">
        <v>2464</v>
      </c>
      <c r="C336" s="434" t="s">
        <v>2523</v>
      </c>
      <c r="D336" s="441" t="s">
        <v>600</v>
      </c>
      <c r="E336" s="441" t="s">
        <v>363</v>
      </c>
      <c r="F336" s="437" t="s">
        <v>2524</v>
      </c>
      <c r="G336" s="434" t="s">
        <v>2525</v>
      </c>
      <c r="H336" s="434" t="s">
        <v>2526</v>
      </c>
      <c r="I336" s="434" t="s">
        <v>2527</v>
      </c>
      <c r="J336" s="572">
        <v>2484</v>
      </c>
      <c r="K336" s="572"/>
      <c r="L336" s="434"/>
    </row>
    <row r="337" spans="1:12" ht="25.5" x14ac:dyDescent="0.25">
      <c r="A337" s="442">
        <v>335</v>
      </c>
      <c r="B337" s="435" t="s">
        <v>2464</v>
      </c>
      <c r="C337" s="434" t="s">
        <v>2528</v>
      </c>
      <c r="D337" s="441" t="s">
        <v>600</v>
      </c>
      <c r="E337" s="441" t="s">
        <v>363</v>
      </c>
      <c r="F337" s="437" t="s">
        <v>2529</v>
      </c>
      <c r="G337" s="434" t="s">
        <v>2530</v>
      </c>
      <c r="H337" s="434" t="s">
        <v>2531</v>
      </c>
      <c r="I337" s="434" t="s">
        <v>2532</v>
      </c>
      <c r="J337" s="572">
        <v>166.67</v>
      </c>
      <c r="K337" s="572"/>
      <c r="L337" s="434"/>
    </row>
    <row r="338" spans="1:12" ht="38.25" x14ac:dyDescent="0.25">
      <c r="A338" s="442">
        <v>336</v>
      </c>
      <c r="B338" s="433" t="s">
        <v>2464</v>
      </c>
      <c r="C338" s="434" t="s">
        <v>2533</v>
      </c>
      <c r="D338" s="441" t="s">
        <v>600</v>
      </c>
      <c r="E338" s="441" t="s">
        <v>363</v>
      </c>
      <c r="F338" s="437" t="s">
        <v>2534</v>
      </c>
      <c r="G338" s="434" t="s">
        <v>2535</v>
      </c>
      <c r="H338" s="434" t="s">
        <v>2536</v>
      </c>
      <c r="I338" s="434" t="s">
        <v>2537</v>
      </c>
      <c r="J338" s="572">
        <v>2700</v>
      </c>
      <c r="K338" s="572"/>
      <c r="L338" s="434"/>
    </row>
    <row r="339" spans="1:12" ht="25.5" x14ac:dyDescent="0.25">
      <c r="A339" s="442">
        <v>337</v>
      </c>
      <c r="B339" s="435" t="s">
        <v>2464</v>
      </c>
      <c r="C339" s="434" t="s">
        <v>2538</v>
      </c>
      <c r="D339" s="441" t="s">
        <v>600</v>
      </c>
      <c r="E339" s="441" t="s">
        <v>363</v>
      </c>
      <c r="F339" s="437" t="s">
        <v>2539</v>
      </c>
      <c r="G339" s="434" t="s">
        <v>2540</v>
      </c>
      <c r="H339" s="434" t="s">
        <v>2541</v>
      </c>
      <c r="I339" s="434" t="s">
        <v>2542</v>
      </c>
      <c r="J339" s="572">
        <v>2500</v>
      </c>
      <c r="K339" s="572"/>
      <c r="L339" s="434"/>
    </row>
    <row r="340" spans="1:12" ht="25.5" x14ac:dyDescent="0.25">
      <c r="A340" s="442">
        <v>338</v>
      </c>
      <c r="B340" s="433" t="s">
        <v>2464</v>
      </c>
      <c r="C340" s="434" t="s">
        <v>2543</v>
      </c>
      <c r="D340" s="441" t="s">
        <v>600</v>
      </c>
      <c r="E340" s="441" t="s">
        <v>363</v>
      </c>
      <c r="F340" s="437" t="s">
        <v>2544</v>
      </c>
      <c r="G340" s="434" t="s">
        <v>2545</v>
      </c>
      <c r="H340" s="434" t="s">
        <v>2546</v>
      </c>
      <c r="I340" s="434" t="s">
        <v>2547</v>
      </c>
      <c r="J340" s="572">
        <v>1275</v>
      </c>
      <c r="K340" s="572"/>
      <c r="L340" s="434"/>
    </row>
    <row r="341" spans="1:12" ht="25.5" x14ac:dyDescent="0.25">
      <c r="A341" s="442">
        <v>339</v>
      </c>
      <c r="B341" s="435" t="s">
        <v>2464</v>
      </c>
      <c r="C341" s="434" t="s">
        <v>2528</v>
      </c>
      <c r="D341" s="441" t="s">
        <v>600</v>
      </c>
      <c r="E341" s="441" t="s">
        <v>363</v>
      </c>
      <c r="F341" s="437" t="s">
        <v>2548</v>
      </c>
      <c r="G341" s="434" t="s">
        <v>2530</v>
      </c>
      <c r="H341" s="434" t="s">
        <v>2549</v>
      </c>
      <c r="I341" s="434" t="s">
        <v>2550</v>
      </c>
      <c r="J341" s="572">
        <v>166.67</v>
      </c>
      <c r="K341" s="572"/>
      <c r="L341" s="434"/>
    </row>
    <row r="342" spans="1:12" ht="25.5" x14ac:dyDescent="0.25">
      <c r="A342" s="442">
        <v>340</v>
      </c>
      <c r="B342" s="433" t="s">
        <v>2464</v>
      </c>
      <c r="C342" s="434" t="s">
        <v>2551</v>
      </c>
      <c r="D342" s="441" t="s">
        <v>600</v>
      </c>
      <c r="E342" s="441" t="s">
        <v>363</v>
      </c>
      <c r="F342" s="437" t="s">
        <v>2552</v>
      </c>
      <c r="G342" s="434" t="s">
        <v>2553</v>
      </c>
      <c r="H342" s="434" t="s">
        <v>2554</v>
      </c>
      <c r="I342" s="434" t="s">
        <v>2555</v>
      </c>
      <c r="J342" s="572">
        <v>1080</v>
      </c>
      <c r="K342" s="572"/>
      <c r="L342" s="434"/>
    </row>
    <row r="343" spans="1:12" ht="38.25" x14ac:dyDescent="0.25">
      <c r="A343" s="442">
        <v>341</v>
      </c>
      <c r="B343" s="435" t="s">
        <v>2464</v>
      </c>
      <c r="C343" s="434" t="s">
        <v>2556</v>
      </c>
      <c r="D343" s="441" t="s">
        <v>600</v>
      </c>
      <c r="E343" s="441" t="s">
        <v>363</v>
      </c>
      <c r="F343" s="437" t="s">
        <v>2557</v>
      </c>
      <c r="G343" s="434" t="s">
        <v>2558</v>
      </c>
      <c r="H343" s="434" t="s">
        <v>2559</v>
      </c>
      <c r="I343" s="434" t="s">
        <v>2560</v>
      </c>
      <c r="J343" s="572">
        <v>240</v>
      </c>
      <c r="K343" s="572"/>
      <c r="L343" s="434"/>
    </row>
    <row r="344" spans="1:12" ht="51" x14ac:dyDescent="0.25">
      <c r="A344" s="442">
        <v>342</v>
      </c>
      <c r="B344" s="433" t="s">
        <v>2464</v>
      </c>
      <c r="C344" s="434" t="s">
        <v>2561</v>
      </c>
      <c r="D344" s="441" t="s">
        <v>600</v>
      </c>
      <c r="E344" s="441" t="s">
        <v>363</v>
      </c>
      <c r="F344" s="437" t="s">
        <v>2562</v>
      </c>
      <c r="G344" s="434" t="s">
        <v>2563</v>
      </c>
      <c r="H344" s="434" t="s">
        <v>2564</v>
      </c>
      <c r="I344" s="434" t="s">
        <v>2565</v>
      </c>
      <c r="J344" s="572">
        <v>231.67</v>
      </c>
      <c r="K344" s="572"/>
      <c r="L344" s="434"/>
    </row>
    <row r="345" spans="1:12" ht="51" x14ac:dyDescent="0.25">
      <c r="A345" s="442">
        <v>343</v>
      </c>
      <c r="B345" s="435" t="s">
        <v>2464</v>
      </c>
      <c r="C345" s="434" t="s">
        <v>2561</v>
      </c>
      <c r="D345" s="441" t="s">
        <v>600</v>
      </c>
      <c r="E345" s="441" t="s">
        <v>363</v>
      </c>
      <c r="F345" s="437" t="s">
        <v>2566</v>
      </c>
      <c r="G345" s="434" t="s">
        <v>2567</v>
      </c>
      <c r="H345" s="434" t="s">
        <v>2568</v>
      </c>
      <c r="I345" s="434" t="s">
        <v>2569</v>
      </c>
      <c r="J345" s="572">
        <v>192.5</v>
      </c>
      <c r="K345" s="572"/>
      <c r="L345" s="434"/>
    </row>
    <row r="346" spans="1:12" ht="25.5" x14ac:dyDescent="0.25">
      <c r="A346" s="442">
        <v>344</v>
      </c>
      <c r="B346" s="433" t="s">
        <v>2464</v>
      </c>
      <c r="C346" s="434" t="s">
        <v>2570</v>
      </c>
      <c r="D346" s="441" t="s">
        <v>600</v>
      </c>
      <c r="E346" s="441" t="s">
        <v>363</v>
      </c>
      <c r="F346" s="437" t="s">
        <v>2571</v>
      </c>
      <c r="G346" s="434" t="s">
        <v>2572</v>
      </c>
      <c r="H346" s="434" t="s">
        <v>2573</v>
      </c>
      <c r="I346" s="434" t="s">
        <v>2574</v>
      </c>
      <c r="J346" s="572">
        <v>830</v>
      </c>
      <c r="K346" s="572"/>
      <c r="L346" s="434"/>
    </row>
    <row r="347" spans="1:12" ht="25.5" x14ac:dyDescent="0.25">
      <c r="A347" s="442">
        <v>345</v>
      </c>
      <c r="B347" s="435" t="s">
        <v>2464</v>
      </c>
      <c r="C347" s="434" t="s">
        <v>2575</v>
      </c>
      <c r="D347" s="441" t="s">
        <v>600</v>
      </c>
      <c r="E347" s="441" t="s">
        <v>363</v>
      </c>
      <c r="F347" s="437" t="s">
        <v>2576</v>
      </c>
      <c r="G347" s="434" t="s">
        <v>2577</v>
      </c>
      <c r="H347" s="434" t="s">
        <v>2578</v>
      </c>
      <c r="I347" s="434" t="s">
        <v>2579</v>
      </c>
      <c r="J347" s="572">
        <v>183.33</v>
      </c>
      <c r="K347" s="572"/>
      <c r="L347" s="434"/>
    </row>
    <row r="348" spans="1:12" ht="51" x14ac:dyDescent="0.25">
      <c r="A348" s="442">
        <v>346</v>
      </c>
      <c r="B348" s="433" t="s">
        <v>2464</v>
      </c>
      <c r="C348" s="434" t="s">
        <v>2561</v>
      </c>
      <c r="D348" s="441" t="s">
        <v>600</v>
      </c>
      <c r="E348" s="441" t="s">
        <v>363</v>
      </c>
      <c r="F348" s="437" t="s">
        <v>2580</v>
      </c>
      <c r="G348" s="434" t="s">
        <v>2581</v>
      </c>
      <c r="H348" s="434" t="s">
        <v>2582</v>
      </c>
      <c r="I348" s="434" t="s">
        <v>2583</v>
      </c>
      <c r="J348" s="572">
        <v>654.5</v>
      </c>
      <c r="K348" s="572"/>
      <c r="L348" s="434"/>
    </row>
    <row r="349" spans="1:12" ht="38.25" x14ac:dyDescent="0.25">
      <c r="A349" s="442">
        <v>347</v>
      </c>
      <c r="B349" s="435" t="s">
        <v>2464</v>
      </c>
      <c r="C349" s="434" t="s">
        <v>2584</v>
      </c>
      <c r="D349" s="441" t="s">
        <v>600</v>
      </c>
      <c r="E349" s="441" t="s">
        <v>363</v>
      </c>
      <c r="F349" s="437" t="s">
        <v>2585</v>
      </c>
      <c r="G349" s="434" t="s">
        <v>2577</v>
      </c>
      <c r="H349" s="434" t="s">
        <v>2586</v>
      </c>
      <c r="I349" s="434" t="s">
        <v>2587</v>
      </c>
      <c r="J349" s="572">
        <v>95</v>
      </c>
      <c r="K349" s="572"/>
      <c r="L349" s="434"/>
    </row>
    <row r="350" spans="1:12" ht="25.5" x14ac:dyDescent="0.25">
      <c r="A350" s="442">
        <v>348</v>
      </c>
      <c r="B350" s="433" t="s">
        <v>2464</v>
      </c>
      <c r="C350" s="434" t="s">
        <v>2588</v>
      </c>
      <c r="D350" s="441" t="s">
        <v>600</v>
      </c>
      <c r="E350" s="441" t="s">
        <v>363</v>
      </c>
      <c r="F350" s="437" t="s">
        <v>2589</v>
      </c>
      <c r="G350" s="434" t="s">
        <v>2577</v>
      </c>
      <c r="H350" s="434" t="s">
        <v>2590</v>
      </c>
      <c r="I350" s="434" t="s">
        <v>2591</v>
      </c>
      <c r="J350" s="572">
        <v>1432</v>
      </c>
      <c r="K350" s="572"/>
      <c r="L350" s="434"/>
    </row>
    <row r="351" spans="1:12" ht="51" x14ac:dyDescent="0.25">
      <c r="A351" s="442">
        <v>349</v>
      </c>
      <c r="B351" s="435" t="s">
        <v>2464</v>
      </c>
      <c r="C351" s="434" t="s">
        <v>2592</v>
      </c>
      <c r="D351" s="441" t="s">
        <v>600</v>
      </c>
      <c r="E351" s="441" t="s">
        <v>363</v>
      </c>
      <c r="F351" s="437" t="s">
        <v>2593</v>
      </c>
      <c r="G351" s="434" t="s">
        <v>2525</v>
      </c>
      <c r="H351" s="434" t="s">
        <v>2594</v>
      </c>
      <c r="I351" s="434" t="s">
        <v>2595</v>
      </c>
      <c r="J351" s="572">
        <v>262.5</v>
      </c>
      <c r="K351" s="572"/>
      <c r="L351" s="434"/>
    </row>
    <row r="352" spans="1:12" ht="25.5" x14ac:dyDescent="0.25">
      <c r="A352" s="442">
        <v>350</v>
      </c>
      <c r="B352" s="433" t="s">
        <v>2464</v>
      </c>
      <c r="C352" s="434" t="s">
        <v>2596</v>
      </c>
      <c r="D352" s="441" t="s">
        <v>600</v>
      </c>
      <c r="E352" s="441" t="s">
        <v>363</v>
      </c>
      <c r="F352" s="437" t="s">
        <v>2597</v>
      </c>
      <c r="G352" s="434" t="s">
        <v>2598</v>
      </c>
      <c r="H352" s="434" t="s">
        <v>2599</v>
      </c>
      <c r="I352" s="434" t="s">
        <v>2600</v>
      </c>
      <c r="J352" s="572">
        <v>1480</v>
      </c>
      <c r="K352" s="572"/>
      <c r="L352" s="434"/>
    </row>
    <row r="353" spans="1:12" ht="38.25" x14ac:dyDescent="0.25">
      <c r="A353" s="442">
        <v>351</v>
      </c>
      <c r="B353" s="435" t="s">
        <v>2464</v>
      </c>
      <c r="C353" s="434" t="s">
        <v>885</v>
      </c>
      <c r="D353" s="441" t="s">
        <v>600</v>
      </c>
      <c r="E353" s="441" t="s">
        <v>363</v>
      </c>
      <c r="F353" s="437" t="s">
        <v>2601</v>
      </c>
      <c r="G353" s="434" t="s">
        <v>2567</v>
      </c>
      <c r="H353" s="434" t="s">
        <v>2602</v>
      </c>
      <c r="I353" s="434" t="s">
        <v>2603</v>
      </c>
      <c r="J353" s="572">
        <v>200</v>
      </c>
      <c r="K353" s="572"/>
      <c r="L353" s="434"/>
    </row>
    <row r="354" spans="1:12" ht="25.5" x14ac:dyDescent="0.25">
      <c r="A354" s="442">
        <v>352</v>
      </c>
      <c r="B354" s="433" t="s">
        <v>2464</v>
      </c>
      <c r="C354" s="434" t="s">
        <v>2604</v>
      </c>
      <c r="D354" s="441" t="s">
        <v>600</v>
      </c>
      <c r="E354" s="441" t="s">
        <v>363</v>
      </c>
      <c r="F354" s="437" t="s">
        <v>2605</v>
      </c>
      <c r="G354" s="434" t="s">
        <v>2577</v>
      </c>
      <c r="H354" s="434" t="s">
        <v>2606</v>
      </c>
      <c r="I354" s="434" t="s">
        <v>2607</v>
      </c>
      <c r="J354" s="572">
        <v>409</v>
      </c>
      <c r="K354" s="572"/>
      <c r="L354" s="434"/>
    </row>
    <row r="355" spans="1:12" ht="25.5" x14ac:dyDescent="0.25">
      <c r="A355" s="442">
        <v>353</v>
      </c>
      <c r="B355" s="435" t="s">
        <v>2464</v>
      </c>
      <c r="C355" s="434" t="s">
        <v>2608</v>
      </c>
      <c r="D355" s="441" t="s">
        <v>600</v>
      </c>
      <c r="E355" s="441" t="s">
        <v>363</v>
      </c>
      <c r="F355" s="437" t="s">
        <v>2609</v>
      </c>
      <c r="G355" s="434" t="s">
        <v>2577</v>
      </c>
      <c r="H355" s="434" t="s">
        <v>2606</v>
      </c>
      <c r="I355" s="434" t="s">
        <v>2610</v>
      </c>
      <c r="J355" s="572">
        <v>463</v>
      </c>
      <c r="K355" s="572"/>
      <c r="L355" s="434"/>
    </row>
    <row r="356" spans="1:12" ht="38.25" x14ac:dyDescent="0.25">
      <c r="A356" s="442">
        <v>354</v>
      </c>
      <c r="B356" s="435" t="s">
        <v>2464</v>
      </c>
      <c r="C356" s="434" t="s">
        <v>2611</v>
      </c>
      <c r="D356" s="441" t="s">
        <v>600</v>
      </c>
      <c r="E356" s="441" t="s">
        <v>363</v>
      </c>
      <c r="F356" s="437" t="s">
        <v>2612</v>
      </c>
      <c r="G356" s="434" t="s">
        <v>2613</v>
      </c>
      <c r="H356" s="434" t="s">
        <v>2614</v>
      </c>
      <c r="I356" s="434" t="s">
        <v>2615</v>
      </c>
      <c r="J356" s="572">
        <v>2498.29</v>
      </c>
      <c r="K356" s="572"/>
      <c r="L356" s="434"/>
    </row>
    <row r="357" spans="1:12" ht="51" x14ac:dyDescent="0.25">
      <c r="A357" s="442">
        <v>355</v>
      </c>
      <c r="B357" s="433" t="s">
        <v>2464</v>
      </c>
      <c r="C357" s="434" t="s">
        <v>2616</v>
      </c>
      <c r="D357" s="441" t="s">
        <v>600</v>
      </c>
      <c r="E357" s="441" t="s">
        <v>363</v>
      </c>
      <c r="F357" s="437" t="s">
        <v>2617</v>
      </c>
      <c r="G357" s="434" t="s">
        <v>2618</v>
      </c>
      <c r="H357" s="434" t="s">
        <v>2619</v>
      </c>
      <c r="I357" s="434" t="s">
        <v>2620</v>
      </c>
      <c r="J357" s="572">
        <v>220</v>
      </c>
      <c r="K357" s="572"/>
      <c r="L357" s="434"/>
    </row>
    <row r="358" spans="1:12" ht="63.75" x14ac:dyDescent="0.25">
      <c r="A358" s="442">
        <v>356</v>
      </c>
      <c r="B358" s="435" t="s">
        <v>2464</v>
      </c>
      <c r="C358" s="434" t="s">
        <v>2638</v>
      </c>
      <c r="D358" s="441" t="s">
        <v>600</v>
      </c>
      <c r="E358" s="441" t="s">
        <v>363</v>
      </c>
      <c r="F358" s="437" t="s">
        <v>2621</v>
      </c>
      <c r="G358" s="434" t="s">
        <v>2622</v>
      </c>
      <c r="H358" s="434" t="s">
        <v>2623</v>
      </c>
      <c r="I358" s="434" t="s">
        <v>2624</v>
      </c>
      <c r="J358" s="572">
        <v>400</v>
      </c>
      <c r="K358" s="572"/>
      <c r="L358" s="434"/>
    </row>
    <row r="359" spans="1:12" ht="38.25" x14ac:dyDescent="0.25">
      <c r="A359" s="442">
        <v>357</v>
      </c>
      <c r="B359" s="433" t="s">
        <v>2464</v>
      </c>
      <c r="C359" s="434" t="s">
        <v>2625</v>
      </c>
      <c r="D359" s="441" t="s">
        <v>600</v>
      </c>
      <c r="E359" s="441" t="s">
        <v>363</v>
      </c>
      <c r="F359" s="437" t="s">
        <v>2626</v>
      </c>
      <c r="G359" s="434" t="s">
        <v>2627</v>
      </c>
      <c r="H359" s="434" t="s">
        <v>2628</v>
      </c>
      <c r="I359" s="434" t="s">
        <v>2629</v>
      </c>
      <c r="J359" s="572">
        <v>666.67</v>
      </c>
      <c r="K359" s="572"/>
      <c r="L359" s="434"/>
    </row>
    <row r="360" spans="1:12" ht="38.25" x14ac:dyDescent="0.25">
      <c r="A360" s="442">
        <v>358</v>
      </c>
      <c r="B360" s="435" t="s">
        <v>2464</v>
      </c>
      <c r="C360" s="434" t="s">
        <v>2630</v>
      </c>
      <c r="D360" s="441" t="s">
        <v>600</v>
      </c>
      <c r="E360" s="441" t="s">
        <v>363</v>
      </c>
      <c r="F360" s="437" t="s">
        <v>2631</v>
      </c>
      <c r="G360" s="434" t="s">
        <v>2577</v>
      </c>
      <c r="H360" s="434" t="s">
        <v>2632</v>
      </c>
      <c r="I360" s="434" t="s">
        <v>2633</v>
      </c>
      <c r="J360" s="572">
        <v>120</v>
      </c>
      <c r="K360" s="572"/>
      <c r="L360" s="434"/>
    </row>
    <row r="361" spans="1:12" ht="38.25" x14ac:dyDescent="0.25">
      <c r="A361" s="442">
        <v>359</v>
      </c>
      <c r="B361" s="433" t="s">
        <v>2464</v>
      </c>
      <c r="C361" s="434" t="s">
        <v>2634</v>
      </c>
      <c r="D361" s="441" t="s">
        <v>600</v>
      </c>
      <c r="E361" s="441" t="s">
        <v>363</v>
      </c>
      <c r="F361" s="437" t="s">
        <v>2635</v>
      </c>
      <c r="G361" s="434" t="s">
        <v>2577</v>
      </c>
      <c r="H361" s="434" t="s">
        <v>2636</v>
      </c>
      <c r="I361" s="434" t="s">
        <v>2637</v>
      </c>
      <c r="J361" s="572">
        <v>160</v>
      </c>
      <c r="K361" s="572"/>
      <c r="L361" s="434"/>
    </row>
    <row r="362" spans="1:12" ht="63.75" x14ac:dyDescent="0.25">
      <c r="A362" s="477">
        <v>360</v>
      </c>
      <c r="B362" s="470" t="s">
        <v>3642</v>
      </c>
      <c r="C362" s="471" t="s">
        <v>3690</v>
      </c>
      <c r="D362" s="470" t="s">
        <v>362</v>
      </c>
      <c r="E362" s="470" t="s">
        <v>363</v>
      </c>
      <c r="F362" s="479" t="s">
        <v>3691</v>
      </c>
      <c r="G362" s="471" t="s">
        <v>3692</v>
      </c>
      <c r="H362" s="471" t="s">
        <v>3693</v>
      </c>
      <c r="I362" s="472" t="s">
        <v>3694</v>
      </c>
      <c r="J362" s="574">
        <v>300000</v>
      </c>
      <c r="K362" s="574"/>
      <c r="L362" s="470"/>
    </row>
    <row r="363" spans="1:12" ht="63.75" x14ac:dyDescent="0.25">
      <c r="A363" s="477">
        <v>361</v>
      </c>
      <c r="B363" s="470" t="s">
        <v>3642</v>
      </c>
      <c r="C363" s="471" t="s">
        <v>3690</v>
      </c>
      <c r="D363" s="470" t="s">
        <v>362</v>
      </c>
      <c r="E363" s="470" t="s">
        <v>363</v>
      </c>
      <c r="F363" s="479" t="s">
        <v>3695</v>
      </c>
      <c r="G363" s="471" t="s">
        <v>3692</v>
      </c>
      <c r="H363" s="471" t="s">
        <v>3696</v>
      </c>
      <c r="I363" s="472" t="s">
        <v>1734</v>
      </c>
      <c r="J363" s="574">
        <v>417513</v>
      </c>
      <c r="K363" s="574"/>
      <c r="L363" s="470"/>
    </row>
    <row r="364" spans="1:12" ht="51" x14ac:dyDescent="0.25">
      <c r="A364" s="477">
        <v>362</v>
      </c>
      <c r="B364" s="473" t="s">
        <v>3642</v>
      </c>
      <c r="C364" s="475" t="s">
        <v>3697</v>
      </c>
      <c r="D364" s="473" t="s">
        <v>362</v>
      </c>
      <c r="E364" s="473" t="s">
        <v>1236</v>
      </c>
      <c r="F364" s="480" t="s">
        <v>3698</v>
      </c>
      <c r="G364" s="475" t="s">
        <v>3699</v>
      </c>
      <c r="H364" s="475" t="s">
        <v>3700</v>
      </c>
      <c r="I364" s="476">
        <v>2022</v>
      </c>
      <c r="J364" s="575">
        <v>9000</v>
      </c>
      <c r="K364" s="575"/>
      <c r="L364" s="473"/>
    </row>
    <row r="365" spans="1:12" ht="25.5" x14ac:dyDescent="0.25">
      <c r="A365" s="477">
        <v>363</v>
      </c>
      <c r="B365" s="473" t="s">
        <v>3642</v>
      </c>
      <c r="C365" s="475" t="s">
        <v>3697</v>
      </c>
      <c r="D365" s="473" t="s">
        <v>362</v>
      </c>
      <c r="E365" s="473" t="s">
        <v>1236</v>
      </c>
      <c r="F365" s="474" t="s">
        <v>3701</v>
      </c>
      <c r="G365" s="475" t="s">
        <v>3702</v>
      </c>
      <c r="H365" s="475" t="s">
        <v>3703</v>
      </c>
      <c r="I365" s="473">
        <v>2022</v>
      </c>
      <c r="J365" s="575">
        <v>7000</v>
      </c>
      <c r="K365" s="575"/>
      <c r="L365" s="473"/>
    </row>
    <row r="366" spans="1:12" ht="25.5" x14ac:dyDescent="0.25">
      <c r="A366" s="477">
        <v>364</v>
      </c>
      <c r="B366" s="473" t="s">
        <v>3642</v>
      </c>
      <c r="C366" s="473" t="s">
        <v>3704</v>
      </c>
      <c r="D366" s="473" t="s">
        <v>362</v>
      </c>
      <c r="E366" s="473" t="s">
        <v>363</v>
      </c>
      <c r="F366" s="480" t="s">
        <v>3705</v>
      </c>
      <c r="G366" s="475" t="s">
        <v>3706</v>
      </c>
      <c r="H366" s="475" t="s">
        <v>3707</v>
      </c>
      <c r="I366" s="476" t="s">
        <v>1539</v>
      </c>
      <c r="J366" s="575">
        <v>3300</v>
      </c>
      <c r="K366" s="575"/>
      <c r="L366" s="473"/>
    </row>
    <row r="367" spans="1:12" ht="25.5" x14ac:dyDescent="0.25">
      <c r="A367" s="477">
        <v>365</v>
      </c>
      <c r="B367" s="473" t="s">
        <v>3642</v>
      </c>
      <c r="C367" s="473" t="s">
        <v>3704</v>
      </c>
      <c r="D367" s="473" t="s">
        <v>362</v>
      </c>
      <c r="E367" s="473" t="s">
        <v>363</v>
      </c>
      <c r="F367" s="480" t="s">
        <v>3708</v>
      </c>
      <c r="G367" s="475" t="s">
        <v>3668</v>
      </c>
      <c r="H367" s="475" t="s">
        <v>3709</v>
      </c>
      <c r="I367" s="476" t="s">
        <v>1539</v>
      </c>
      <c r="J367" s="575">
        <v>3000</v>
      </c>
      <c r="K367" s="575"/>
      <c r="L367" s="473"/>
    </row>
    <row r="368" spans="1:12" ht="38.25" x14ac:dyDescent="0.25">
      <c r="A368" s="477">
        <v>366</v>
      </c>
      <c r="B368" s="473" t="s">
        <v>3642</v>
      </c>
      <c r="C368" s="475" t="s">
        <v>3710</v>
      </c>
      <c r="D368" s="473" t="s">
        <v>362</v>
      </c>
      <c r="E368" s="473" t="s">
        <v>583</v>
      </c>
      <c r="F368" s="480" t="s">
        <v>3711</v>
      </c>
      <c r="G368" s="475" t="s">
        <v>3712</v>
      </c>
      <c r="H368" s="475" t="s">
        <v>3713</v>
      </c>
      <c r="I368" s="476" t="s">
        <v>1734</v>
      </c>
      <c r="J368" s="575">
        <v>45359</v>
      </c>
      <c r="K368" s="575"/>
      <c r="L368" s="473"/>
    </row>
    <row r="369" spans="1:12" ht="38.25" x14ac:dyDescent="0.25">
      <c r="A369" s="477">
        <v>367</v>
      </c>
      <c r="B369" s="473" t="s">
        <v>3642</v>
      </c>
      <c r="C369" s="475" t="s">
        <v>1513</v>
      </c>
      <c r="D369" s="473" t="s">
        <v>362</v>
      </c>
      <c r="E369" s="473" t="s">
        <v>583</v>
      </c>
      <c r="F369" s="480" t="s">
        <v>3714</v>
      </c>
      <c r="G369" s="475" t="s">
        <v>3817</v>
      </c>
      <c r="H369" s="475" t="s">
        <v>3715</v>
      </c>
      <c r="I369" s="476" t="s">
        <v>1363</v>
      </c>
      <c r="J369" s="575">
        <v>140000</v>
      </c>
      <c r="K369" s="575"/>
      <c r="L369" s="473"/>
    </row>
    <row r="370" spans="1:12" ht="76.5" x14ac:dyDescent="0.25">
      <c r="A370" s="477">
        <v>368</v>
      </c>
      <c r="B370" s="473" t="s">
        <v>3642</v>
      </c>
      <c r="C370" s="475" t="s">
        <v>3716</v>
      </c>
      <c r="D370" s="473" t="s">
        <v>362</v>
      </c>
      <c r="E370" s="473" t="s">
        <v>583</v>
      </c>
      <c r="F370" s="475" t="s">
        <v>3717</v>
      </c>
      <c r="G370" s="475" t="s">
        <v>3718</v>
      </c>
      <c r="H370" s="475" t="s">
        <v>3719</v>
      </c>
      <c r="I370" s="476" t="s">
        <v>481</v>
      </c>
      <c r="J370" s="575">
        <v>84354</v>
      </c>
      <c r="K370" s="575"/>
      <c r="L370" s="473"/>
    </row>
    <row r="371" spans="1:12" ht="51" x14ac:dyDescent="0.25">
      <c r="A371" s="477">
        <v>369</v>
      </c>
      <c r="B371" s="473" t="s">
        <v>3642</v>
      </c>
      <c r="C371" s="475" t="s">
        <v>3720</v>
      </c>
      <c r="D371" s="473" t="s">
        <v>362</v>
      </c>
      <c r="E371" s="473" t="s">
        <v>583</v>
      </c>
      <c r="F371" s="480" t="s">
        <v>3721</v>
      </c>
      <c r="G371" s="475" t="s">
        <v>3722</v>
      </c>
      <c r="H371" s="475" t="s">
        <v>3723</v>
      </c>
      <c r="I371" s="476" t="s">
        <v>481</v>
      </c>
      <c r="J371" s="575">
        <v>8751</v>
      </c>
      <c r="K371" s="575"/>
      <c r="L371" s="473"/>
    </row>
    <row r="372" spans="1:12" ht="63.75" x14ac:dyDescent="0.25">
      <c r="A372" s="477">
        <v>370</v>
      </c>
      <c r="B372" s="473" t="s">
        <v>3642</v>
      </c>
      <c r="C372" s="475" t="s">
        <v>3724</v>
      </c>
      <c r="D372" s="473" t="s">
        <v>362</v>
      </c>
      <c r="E372" s="473" t="s">
        <v>583</v>
      </c>
      <c r="F372" s="480" t="s">
        <v>3725</v>
      </c>
      <c r="G372" s="475" t="s">
        <v>3722</v>
      </c>
      <c r="H372" s="475" t="s">
        <v>3726</v>
      </c>
      <c r="I372" s="476" t="s">
        <v>481</v>
      </c>
      <c r="J372" s="575">
        <v>7352</v>
      </c>
      <c r="K372" s="575"/>
      <c r="L372" s="473"/>
    </row>
    <row r="373" spans="1:12" ht="76.5" x14ac:dyDescent="0.25">
      <c r="A373" s="477">
        <v>371</v>
      </c>
      <c r="B373" s="473" t="s">
        <v>3642</v>
      </c>
      <c r="C373" s="475" t="s">
        <v>3727</v>
      </c>
      <c r="D373" s="473" t="s">
        <v>362</v>
      </c>
      <c r="E373" s="473" t="s">
        <v>583</v>
      </c>
      <c r="F373" s="475" t="s">
        <v>3728</v>
      </c>
      <c r="G373" s="475" t="s">
        <v>3729</v>
      </c>
      <c r="H373" s="475" t="s">
        <v>3730</v>
      </c>
      <c r="I373" s="476" t="s">
        <v>1433</v>
      </c>
      <c r="J373" s="575">
        <v>10000</v>
      </c>
      <c r="K373" s="575"/>
      <c r="L373" s="473"/>
    </row>
    <row r="374" spans="1:12" ht="51" x14ac:dyDescent="0.25">
      <c r="A374" s="477">
        <v>372</v>
      </c>
      <c r="B374" s="473" t="s">
        <v>3642</v>
      </c>
      <c r="C374" s="475" t="s">
        <v>3731</v>
      </c>
      <c r="D374" s="473" t="s">
        <v>362</v>
      </c>
      <c r="E374" s="473" t="s">
        <v>583</v>
      </c>
      <c r="F374" s="480" t="s">
        <v>3732</v>
      </c>
      <c r="G374" s="475" t="s">
        <v>3733</v>
      </c>
      <c r="H374" s="475" t="s">
        <v>3734</v>
      </c>
      <c r="I374" s="476" t="s">
        <v>1417</v>
      </c>
      <c r="J374" s="575">
        <v>9366</v>
      </c>
      <c r="K374" s="575"/>
      <c r="L374" s="473"/>
    </row>
    <row r="375" spans="1:12" ht="51" x14ac:dyDescent="0.25">
      <c r="A375" s="477">
        <v>373</v>
      </c>
      <c r="B375" s="473" t="s">
        <v>3642</v>
      </c>
      <c r="C375" s="475" t="s">
        <v>3720</v>
      </c>
      <c r="D375" s="473" t="s">
        <v>362</v>
      </c>
      <c r="E375" s="473" t="s">
        <v>583</v>
      </c>
      <c r="F375" s="480" t="s">
        <v>3735</v>
      </c>
      <c r="G375" s="475" t="s">
        <v>3736</v>
      </c>
      <c r="H375" s="475" t="s">
        <v>3737</v>
      </c>
      <c r="I375" s="476" t="s">
        <v>1539</v>
      </c>
      <c r="J375" s="575">
        <v>11970</v>
      </c>
      <c r="K375" s="575"/>
      <c r="L375" s="473"/>
    </row>
    <row r="376" spans="1:12" ht="89.25" x14ac:dyDescent="0.25">
      <c r="A376" s="477">
        <v>374</v>
      </c>
      <c r="B376" s="473" t="s">
        <v>3642</v>
      </c>
      <c r="C376" s="475" t="s">
        <v>3738</v>
      </c>
      <c r="D376" s="473" t="s">
        <v>362</v>
      </c>
      <c r="E376" s="473" t="s">
        <v>583</v>
      </c>
      <c r="F376" s="480" t="s">
        <v>3739</v>
      </c>
      <c r="G376" s="475" t="s">
        <v>3740</v>
      </c>
      <c r="H376" s="475" t="s">
        <v>3741</v>
      </c>
      <c r="I376" s="476" t="s">
        <v>1417</v>
      </c>
      <c r="J376" s="575">
        <v>14450</v>
      </c>
      <c r="K376" s="575"/>
      <c r="L376" s="473"/>
    </row>
    <row r="377" spans="1:12" ht="38.25" x14ac:dyDescent="0.25">
      <c r="A377" s="477">
        <v>375</v>
      </c>
      <c r="B377" s="473" t="s">
        <v>3642</v>
      </c>
      <c r="C377" s="475" t="s">
        <v>3742</v>
      </c>
      <c r="D377" s="473" t="s">
        <v>362</v>
      </c>
      <c r="E377" s="473" t="s">
        <v>363</v>
      </c>
      <c r="F377" s="480" t="s">
        <v>3743</v>
      </c>
      <c r="G377" s="475" t="s">
        <v>3744</v>
      </c>
      <c r="H377" s="475" t="s">
        <v>3745</v>
      </c>
      <c r="I377" s="476">
        <v>2022</v>
      </c>
      <c r="J377" s="575">
        <v>5250</v>
      </c>
      <c r="K377" s="575"/>
      <c r="L377" s="473"/>
    </row>
    <row r="378" spans="1:12" ht="25.5" x14ac:dyDescent="0.25">
      <c r="A378" s="477">
        <v>376</v>
      </c>
      <c r="B378" s="473" t="s">
        <v>3642</v>
      </c>
      <c r="C378" s="475" t="s">
        <v>3746</v>
      </c>
      <c r="D378" s="473" t="s">
        <v>362</v>
      </c>
      <c r="E378" s="473" t="s">
        <v>583</v>
      </c>
      <c r="F378" s="480" t="s">
        <v>3747</v>
      </c>
      <c r="G378" s="475" t="s">
        <v>3748</v>
      </c>
      <c r="H378" s="475" t="s">
        <v>3749</v>
      </c>
      <c r="I378" s="476" t="s">
        <v>1539</v>
      </c>
      <c r="J378" s="575">
        <v>10016</v>
      </c>
      <c r="K378" s="575"/>
      <c r="L378" s="473"/>
    </row>
    <row r="379" spans="1:12" ht="25.5" x14ac:dyDescent="0.25">
      <c r="A379" s="477">
        <v>377</v>
      </c>
      <c r="B379" s="473" t="s">
        <v>3642</v>
      </c>
      <c r="C379" s="475" t="s">
        <v>3746</v>
      </c>
      <c r="D379" s="473" t="s">
        <v>600</v>
      </c>
      <c r="E379" s="473" t="s">
        <v>583</v>
      </c>
      <c r="F379" s="480" t="s">
        <v>3750</v>
      </c>
      <c r="G379" s="475" t="s">
        <v>3748</v>
      </c>
      <c r="H379" s="475" t="s">
        <v>3751</v>
      </c>
      <c r="I379" s="473">
        <v>2022</v>
      </c>
      <c r="J379" s="575">
        <v>20000</v>
      </c>
      <c r="K379" s="575"/>
      <c r="L379" s="473"/>
    </row>
    <row r="380" spans="1:12" ht="25.5" x14ac:dyDescent="0.25">
      <c r="A380" s="477">
        <v>378</v>
      </c>
      <c r="B380" s="473" t="s">
        <v>3642</v>
      </c>
      <c r="C380" s="475" t="s">
        <v>3752</v>
      </c>
      <c r="D380" s="473" t="s">
        <v>600</v>
      </c>
      <c r="E380" s="473" t="s">
        <v>583</v>
      </c>
      <c r="F380" s="480" t="s">
        <v>3753</v>
      </c>
      <c r="G380" s="475" t="s">
        <v>3748</v>
      </c>
      <c r="H380" s="475" t="s">
        <v>3754</v>
      </c>
      <c r="I380" s="473">
        <v>2022</v>
      </c>
      <c r="J380" s="575">
        <v>9900</v>
      </c>
      <c r="K380" s="575"/>
      <c r="L380" s="473"/>
    </row>
    <row r="381" spans="1:12" ht="25.5" x14ac:dyDescent="0.25">
      <c r="A381" s="477">
        <v>379</v>
      </c>
      <c r="B381" s="473" t="s">
        <v>3642</v>
      </c>
      <c r="C381" s="475" t="s">
        <v>3755</v>
      </c>
      <c r="D381" s="473" t="s">
        <v>600</v>
      </c>
      <c r="E381" s="473" t="s">
        <v>583</v>
      </c>
      <c r="F381" s="480" t="s">
        <v>3756</v>
      </c>
      <c r="G381" s="475" t="s">
        <v>3662</v>
      </c>
      <c r="H381" s="475" t="s">
        <v>3757</v>
      </c>
      <c r="I381" s="473">
        <v>2022</v>
      </c>
      <c r="J381" s="575">
        <v>2400</v>
      </c>
      <c r="K381" s="575"/>
      <c r="L381" s="473"/>
    </row>
    <row r="382" spans="1:12" ht="25.5" x14ac:dyDescent="0.25">
      <c r="A382" s="477">
        <v>380</v>
      </c>
      <c r="B382" s="473" t="s">
        <v>3642</v>
      </c>
      <c r="C382" s="475" t="s">
        <v>3758</v>
      </c>
      <c r="D382" s="473" t="s">
        <v>600</v>
      </c>
      <c r="E382" s="473" t="s">
        <v>363</v>
      </c>
      <c r="F382" s="480" t="s">
        <v>3759</v>
      </c>
      <c r="G382" s="475" t="s">
        <v>3760</v>
      </c>
      <c r="H382" s="475" t="s">
        <v>3761</v>
      </c>
      <c r="I382" s="473">
        <v>2022</v>
      </c>
      <c r="J382" s="575">
        <v>1200</v>
      </c>
      <c r="K382" s="575"/>
      <c r="L382" s="473"/>
    </row>
    <row r="383" spans="1:12" ht="38.25" x14ac:dyDescent="0.25">
      <c r="A383" s="477">
        <v>381</v>
      </c>
      <c r="B383" s="473" t="s">
        <v>3642</v>
      </c>
      <c r="C383" s="475" t="s">
        <v>3762</v>
      </c>
      <c r="D383" s="473" t="s">
        <v>600</v>
      </c>
      <c r="E383" s="473" t="s">
        <v>363</v>
      </c>
      <c r="F383" s="480" t="s">
        <v>3763</v>
      </c>
      <c r="G383" s="475" t="s">
        <v>3656</v>
      </c>
      <c r="H383" s="475" t="s">
        <v>3764</v>
      </c>
      <c r="I383" s="473">
        <v>2022</v>
      </c>
      <c r="J383" s="575">
        <v>2160</v>
      </c>
      <c r="K383" s="575"/>
      <c r="L383" s="473"/>
    </row>
    <row r="384" spans="1:12" ht="25.5" x14ac:dyDescent="0.25">
      <c r="A384" s="477">
        <v>382</v>
      </c>
      <c r="B384" s="473" t="s">
        <v>3642</v>
      </c>
      <c r="C384" s="475" t="s">
        <v>885</v>
      </c>
      <c r="D384" s="473" t="s">
        <v>600</v>
      </c>
      <c r="E384" s="473" t="s">
        <v>363</v>
      </c>
      <c r="F384" s="480" t="s">
        <v>3765</v>
      </c>
      <c r="G384" s="475" t="s">
        <v>3766</v>
      </c>
      <c r="H384" s="475" t="s">
        <v>3767</v>
      </c>
      <c r="I384" s="476" t="s">
        <v>425</v>
      </c>
      <c r="J384" s="575">
        <v>1582</v>
      </c>
      <c r="K384" s="575"/>
      <c r="L384" s="473"/>
    </row>
    <row r="385" spans="1:12" ht="38.25" x14ac:dyDescent="0.25">
      <c r="A385" s="477">
        <v>383</v>
      </c>
      <c r="B385" s="473" t="s">
        <v>3642</v>
      </c>
      <c r="C385" s="475" t="s">
        <v>865</v>
      </c>
      <c r="D385" s="473" t="s">
        <v>600</v>
      </c>
      <c r="E385" s="473" t="s">
        <v>363</v>
      </c>
      <c r="F385" s="480" t="s">
        <v>3768</v>
      </c>
      <c r="G385" s="475" t="s">
        <v>3766</v>
      </c>
      <c r="H385" s="475" t="s">
        <v>3769</v>
      </c>
      <c r="I385" s="473">
        <v>2022</v>
      </c>
      <c r="J385" s="575">
        <v>5928</v>
      </c>
      <c r="K385" s="575"/>
      <c r="L385" s="473"/>
    </row>
    <row r="386" spans="1:12" ht="51" x14ac:dyDescent="0.25">
      <c r="A386" s="477">
        <v>384</v>
      </c>
      <c r="B386" s="473" t="s">
        <v>3642</v>
      </c>
      <c r="C386" s="475" t="s">
        <v>3770</v>
      </c>
      <c r="D386" s="473" t="s">
        <v>600</v>
      </c>
      <c r="E386" s="473" t="s">
        <v>363</v>
      </c>
      <c r="F386" s="480" t="s">
        <v>3771</v>
      </c>
      <c r="G386" s="475" t="s">
        <v>3772</v>
      </c>
      <c r="H386" s="475" t="s">
        <v>3773</v>
      </c>
      <c r="I386" s="473">
        <v>2022</v>
      </c>
      <c r="J386" s="575">
        <v>500</v>
      </c>
      <c r="K386" s="575"/>
      <c r="L386" s="473"/>
    </row>
    <row r="387" spans="1:12" ht="38.25" x14ac:dyDescent="0.25">
      <c r="A387" s="477">
        <v>385</v>
      </c>
      <c r="B387" s="473" t="s">
        <v>3642</v>
      </c>
      <c r="C387" s="475" t="s">
        <v>3446</v>
      </c>
      <c r="D387" s="473" t="s">
        <v>600</v>
      </c>
      <c r="E387" s="473" t="s">
        <v>363</v>
      </c>
      <c r="F387" s="480" t="s">
        <v>3774</v>
      </c>
      <c r="G387" s="475" t="s">
        <v>3775</v>
      </c>
      <c r="H387" s="475" t="s">
        <v>3776</v>
      </c>
      <c r="I387" s="476" t="s">
        <v>804</v>
      </c>
      <c r="J387" s="575">
        <v>15000</v>
      </c>
      <c r="K387" s="575"/>
      <c r="L387" s="473"/>
    </row>
    <row r="388" spans="1:12" ht="76.5" x14ac:dyDescent="0.25">
      <c r="A388" s="477">
        <v>386</v>
      </c>
      <c r="B388" s="473" t="s">
        <v>3642</v>
      </c>
      <c r="C388" s="475" t="s">
        <v>3777</v>
      </c>
      <c r="D388" s="473" t="s">
        <v>600</v>
      </c>
      <c r="E388" s="473" t="s">
        <v>363</v>
      </c>
      <c r="F388" s="480" t="s">
        <v>3778</v>
      </c>
      <c r="G388" s="475" t="s">
        <v>3692</v>
      </c>
      <c r="H388" s="475" t="s">
        <v>3779</v>
      </c>
      <c r="I388" s="476" t="s">
        <v>804</v>
      </c>
      <c r="J388" s="575">
        <v>49920</v>
      </c>
      <c r="K388" s="575"/>
      <c r="L388" s="473"/>
    </row>
    <row r="389" spans="1:12" ht="102" x14ac:dyDescent="0.25">
      <c r="A389" s="477">
        <v>387</v>
      </c>
      <c r="B389" s="473" t="s">
        <v>3642</v>
      </c>
      <c r="C389" s="475" t="s">
        <v>3777</v>
      </c>
      <c r="D389" s="477" t="s">
        <v>600</v>
      </c>
      <c r="E389" s="477" t="s">
        <v>363</v>
      </c>
      <c r="F389" s="480" t="s">
        <v>3778</v>
      </c>
      <c r="G389" s="475" t="s">
        <v>3692</v>
      </c>
      <c r="H389" s="475" t="s">
        <v>3780</v>
      </c>
      <c r="I389" s="476" t="s">
        <v>804</v>
      </c>
      <c r="J389" s="575">
        <v>61440</v>
      </c>
      <c r="K389" s="575"/>
      <c r="L389" s="473"/>
    </row>
    <row r="390" spans="1:12" ht="89.25" x14ac:dyDescent="0.25">
      <c r="A390" s="477">
        <v>388</v>
      </c>
      <c r="B390" s="473" t="s">
        <v>3642</v>
      </c>
      <c r="C390" s="475" t="s">
        <v>3777</v>
      </c>
      <c r="D390" s="477" t="s">
        <v>600</v>
      </c>
      <c r="E390" s="477" t="s">
        <v>363</v>
      </c>
      <c r="F390" s="480" t="s">
        <v>3778</v>
      </c>
      <c r="G390" s="475" t="s">
        <v>3692</v>
      </c>
      <c r="H390" s="475" t="s">
        <v>3781</v>
      </c>
      <c r="I390" s="476" t="s">
        <v>804</v>
      </c>
      <c r="J390" s="575">
        <v>54720</v>
      </c>
      <c r="K390" s="575"/>
      <c r="L390" s="473"/>
    </row>
    <row r="391" spans="1:12" ht="76.5" x14ac:dyDescent="0.25">
      <c r="A391" s="477">
        <v>389</v>
      </c>
      <c r="B391" s="473" t="s">
        <v>3642</v>
      </c>
      <c r="C391" s="475" t="s">
        <v>3782</v>
      </c>
      <c r="D391" s="477" t="s">
        <v>600</v>
      </c>
      <c r="E391" s="477" t="s">
        <v>363</v>
      </c>
      <c r="F391" s="480" t="s">
        <v>3783</v>
      </c>
      <c r="G391" s="475" t="s">
        <v>3784</v>
      </c>
      <c r="H391" s="475" t="s">
        <v>3785</v>
      </c>
      <c r="I391" s="473">
        <v>2022</v>
      </c>
      <c r="J391" s="575">
        <v>10200</v>
      </c>
      <c r="K391" s="575"/>
      <c r="L391" s="473"/>
    </row>
    <row r="392" spans="1:12" ht="38.25" x14ac:dyDescent="0.25">
      <c r="A392" s="477">
        <v>390</v>
      </c>
      <c r="B392" s="473" t="s">
        <v>3642</v>
      </c>
      <c r="C392" s="475" t="s">
        <v>3786</v>
      </c>
      <c r="D392" s="477" t="s">
        <v>600</v>
      </c>
      <c r="E392" s="477" t="s">
        <v>363</v>
      </c>
      <c r="F392" s="480" t="s">
        <v>3787</v>
      </c>
      <c r="G392" s="475" t="s">
        <v>3775</v>
      </c>
      <c r="H392" s="475" t="s">
        <v>3788</v>
      </c>
      <c r="I392" s="473">
        <v>2022</v>
      </c>
      <c r="J392" s="575">
        <v>47520</v>
      </c>
      <c r="K392" s="575"/>
      <c r="L392" s="473"/>
    </row>
    <row r="393" spans="1:12" ht="38.25" x14ac:dyDescent="0.25">
      <c r="A393" s="477">
        <v>391</v>
      </c>
      <c r="B393" s="473" t="s">
        <v>3642</v>
      </c>
      <c r="C393" s="475" t="s">
        <v>2625</v>
      </c>
      <c r="D393" s="477" t="s">
        <v>600</v>
      </c>
      <c r="E393" s="477" t="s">
        <v>363</v>
      </c>
      <c r="F393" s="480" t="s">
        <v>3789</v>
      </c>
      <c r="G393" s="475" t="s">
        <v>3790</v>
      </c>
      <c r="H393" s="475" t="s">
        <v>3791</v>
      </c>
      <c r="I393" s="473">
        <v>2022</v>
      </c>
      <c r="J393" s="575">
        <v>18960</v>
      </c>
      <c r="K393" s="575"/>
      <c r="L393" s="473"/>
    </row>
    <row r="394" spans="1:12" ht="51" x14ac:dyDescent="0.25">
      <c r="A394" s="477">
        <v>392</v>
      </c>
      <c r="B394" s="473" t="s">
        <v>3642</v>
      </c>
      <c r="C394" s="475" t="s">
        <v>3792</v>
      </c>
      <c r="D394" s="477" t="s">
        <v>600</v>
      </c>
      <c r="E394" s="477" t="s">
        <v>363</v>
      </c>
      <c r="F394" s="480" t="s">
        <v>3793</v>
      </c>
      <c r="G394" s="475" t="s">
        <v>3794</v>
      </c>
      <c r="H394" s="475" t="s">
        <v>3795</v>
      </c>
      <c r="I394" s="473">
        <v>2022</v>
      </c>
      <c r="J394" s="575">
        <v>1992</v>
      </c>
      <c r="K394" s="575"/>
      <c r="L394" s="473"/>
    </row>
    <row r="395" spans="1:12" ht="25.5" x14ac:dyDescent="0.25">
      <c r="A395" s="477">
        <v>393</v>
      </c>
      <c r="B395" s="473" t="s">
        <v>3642</v>
      </c>
      <c r="C395" s="475" t="s">
        <v>881</v>
      </c>
      <c r="D395" s="477" t="s">
        <v>600</v>
      </c>
      <c r="E395" s="477" t="s">
        <v>363</v>
      </c>
      <c r="F395" s="480" t="s">
        <v>3796</v>
      </c>
      <c r="G395" s="475" t="s">
        <v>3817</v>
      </c>
      <c r="H395" s="475" t="s">
        <v>3797</v>
      </c>
      <c r="I395" s="476" t="s">
        <v>1539</v>
      </c>
      <c r="J395" s="575">
        <v>30960</v>
      </c>
      <c r="K395" s="575"/>
      <c r="L395" s="473"/>
    </row>
    <row r="396" spans="1:12" ht="38.25" x14ac:dyDescent="0.25">
      <c r="A396" s="477">
        <v>394</v>
      </c>
      <c r="B396" s="473" t="s">
        <v>3642</v>
      </c>
      <c r="C396" s="475" t="s">
        <v>3798</v>
      </c>
      <c r="D396" s="477" t="s">
        <v>600</v>
      </c>
      <c r="E396" s="477" t="s">
        <v>363</v>
      </c>
      <c r="F396" s="480" t="s">
        <v>3799</v>
      </c>
      <c r="G396" s="475" t="s">
        <v>3800</v>
      </c>
      <c r="H396" s="475" t="s">
        <v>3801</v>
      </c>
      <c r="I396" s="476" t="s">
        <v>1539</v>
      </c>
      <c r="J396" s="575">
        <v>8600</v>
      </c>
      <c r="K396" s="575"/>
      <c r="L396" s="473"/>
    </row>
    <row r="397" spans="1:12" ht="25.5" x14ac:dyDescent="0.25">
      <c r="A397" s="477">
        <v>395</v>
      </c>
      <c r="B397" s="473" t="s">
        <v>3642</v>
      </c>
      <c r="C397" s="475" t="s">
        <v>3802</v>
      </c>
      <c r="D397" s="477" t="s">
        <v>600</v>
      </c>
      <c r="E397" s="477" t="s">
        <v>363</v>
      </c>
      <c r="F397" s="480" t="s">
        <v>3803</v>
      </c>
      <c r="G397" s="475" t="s">
        <v>3817</v>
      </c>
      <c r="H397" s="475" t="s">
        <v>3804</v>
      </c>
      <c r="I397" s="476" t="s">
        <v>1539</v>
      </c>
      <c r="J397" s="575">
        <v>20000</v>
      </c>
      <c r="K397" s="575"/>
      <c r="L397" s="473"/>
    </row>
    <row r="398" spans="1:12" ht="25.5" x14ac:dyDescent="0.25">
      <c r="A398" s="477">
        <v>396</v>
      </c>
      <c r="B398" s="473" t="s">
        <v>3642</v>
      </c>
      <c r="C398" s="475" t="s">
        <v>3805</v>
      </c>
      <c r="D398" s="477" t="s">
        <v>600</v>
      </c>
      <c r="E398" s="477" t="s">
        <v>363</v>
      </c>
      <c r="F398" s="480" t="s">
        <v>3806</v>
      </c>
      <c r="G398" s="475" t="s">
        <v>3775</v>
      </c>
      <c r="H398" s="475" t="s">
        <v>3807</v>
      </c>
      <c r="I398" s="476" t="s">
        <v>1539</v>
      </c>
      <c r="J398" s="575">
        <v>9000</v>
      </c>
      <c r="K398" s="575"/>
      <c r="L398" s="473"/>
    </row>
    <row r="399" spans="1:12" ht="38.25" x14ac:dyDescent="0.25">
      <c r="A399" s="477">
        <v>397</v>
      </c>
      <c r="B399" s="473" t="s">
        <v>3642</v>
      </c>
      <c r="C399" s="475" t="s">
        <v>3798</v>
      </c>
      <c r="D399" s="477" t="s">
        <v>600</v>
      </c>
      <c r="E399" s="477" t="s">
        <v>363</v>
      </c>
      <c r="F399" s="480" t="s">
        <v>3808</v>
      </c>
      <c r="G399" s="475" t="s">
        <v>3800</v>
      </c>
      <c r="H399" s="475" t="s">
        <v>3809</v>
      </c>
      <c r="I399" s="476" t="s">
        <v>1539</v>
      </c>
      <c r="J399" s="575">
        <v>12000</v>
      </c>
      <c r="K399" s="575"/>
      <c r="L399" s="473"/>
    </row>
    <row r="400" spans="1:12" ht="38.25" x14ac:dyDescent="0.25">
      <c r="A400" s="477">
        <v>398</v>
      </c>
      <c r="B400" s="473" t="s">
        <v>3642</v>
      </c>
      <c r="C400" s="475" t="s">
        <v>2625</v>
      </c>
      <c r="D400" s="477" t="s">
        <v>600</v>
      </c>
      <c r="E400" s="477" t="s">
        <v>363</v>
      </c>
      <c r="F400" s="480" t="s">
        <v>3810</v>
      </c>
      <c r="G400" s="475" t="s">
        <v>3790</v>
      </c>
      <c r="H400" s="475" t="s">
        <v>3811</v>
      </c>
      <c r="I400" s="476" t="s">
        <v>1539</v>
      </c>
      <c r="J400" s="575">
        <v>12000</v>
      </c>
      <c r="K400" s="575"/>
      <c r="L400" s="473"/>
    </row>
    <row r="401" spans="1:12" ht="38.25" x14ac:dyDescent="0.25">
      <c r="A401" s="477">
        <v>399</v>
      </c>
      <c r="B401" s="473" t="s">
        <v>3642</v>
      </c>
      <c r="C401" s="475" t="s">
        <v>881</v>
      </c>
      <c r="D401" s="477" t="s">
        <v>600</v>
      </c>
      <c r="E401" s="477" t="s">
        <v>363</v>
      </c>
      <c r="F401" s="480" t="s">
        <v>3812</v>
      </c>
      <c r="G401" s="475" t="s">
        <v>3817</v>
      </c>
      <c r="H401" s="475" t="s">
        <v>3813</v>
      </c>
      <c r="I401" s="476" t="s">
        <v>1539</v>
      </c>
      <c r="J401" s="575">
        <v>9588</v>
      </c>
      <c r="K401" s="575"/>
      <c r="L401" s="473"/>
    </row>
    <row r="402" spans="1:12" ht="38.25" x14ac:dyDescent="0.25">
      <c r="A402" s="477">
        <v>400</v>
      </c>
      <c r="B402" s="473" t="s">
        <v>3642</v>
      </c>
      <c r="C402" s="475" t="s">
        <v>3697</v>
      </c>
      <c r="D402" s="477" t="s">
        <v>600</v>
      </c>
      <c r="E402" s="477" t="s">
        <v>363</v>
      </c>
      <c r="F402" s="480">
        <v>20221130</v>
      </c>
      <c r="G402" s="475" t="s">
        <v>3790</v>
      </c>
      <c r="H402" s="475" t="s">
        <v>3814</v>
      </c>
      <c r="I402" s="476">
        <v>2022</v>
      </c>
      <c r="J402" s="575">
        <v>1200</v>
      </c>
      <c r="K402" s="575"/>
      <c r="L402" s="473"/>
    </row>
    <row r="403" spans="1:12" ht="25.5" x14ac:dyDescent="0.25">
      <c r="A403" s="477">
        <v>401</v>
      </c>
      <c r="B403" s="470" t="s">
        <v>3642</v>
      </c>
      <c r="C403" s="475" t="s">
        <v>3802</v>
      </c>
      <c r="D403" s="477" t="s">
        <v>600</v>
      </c>
      <c r="E403" s="477" t="s">
        <v>363</v>
      </c>
      <c r="F403" s="474" t="s">
        <v>3815</v>
      </c>
      <c r="G403" s="475" t="s">
        <v>3817</v>
      </c>
      <c r="H403" s="475" t="s">
        <v>3816</v>
      </c>
      <c r="I403" s="476">
        <v>2022</v>
      </c>
      <c r="J403" s="575">
        <v>1200</v>
      </c>
      <c r="K403" s="575"/>
      <c r="L403" s="473"/>
    </row>
    <row r="404" spans="1:12" ht="102" x14ac:dyDescent="0.25">
      <c r="A404" s="481">
        <v>402</v>
      </c>
      <c r="B404" s="518" t="s">
        <v>3818</v>
      </c>
      <c r="C404" s="519" t="s">
        <v>4544</v>
      </c>
      <c r="D404" s="515" t="s">
        <v>362</v>
      </c>
      <c r="E404" s="515" t="s">
        <v>363</v>
      </c>
      <c r="F404" s="488" t="s">
        <v>4545</v>
      </c>
      <c r="G404" s="490" t="s">
        <v>4038</v>
      </c>
      <c r="H404" s="490" t="s">
        <v>4546</v>
      </c>
      <c r="I404" s="483" t="s">
        <v>1539</v>
      </c>
      <c r="J404" s="576">
        <v>0</v>
      </c>
      <c r="K404" s="576">
        <v>936523.56</v>
      </c>
      <c r="L404" s="492" t="s">
        <v>4732</v>
      </c>
    </row>
    <row r="405" spans="1:12" ht="25.5" x14ac:dyDescent="0.25">
      <c r="A405" s="481">
        <v>403</v>
      </c>
      <c r="B405" s="518" t="s">
        <v>3818</v>
      </c>
      <c r="C405" s="486" t="s">
        <v>4547</v>
      </c>
      <c r="D405" s="520" t="s">
        <v>600</v>
      </c>
      <c r="E405" s="520" t="s">
        <v>363</v>
      </c>
      <c r="F405" s="521" t="s">
        <v>4548</v>
      </c>
      <c r="G405" s="485" t="s">
        <v>4549</v>
      </c>
      <c r="H405" s="485" t="s">
        <v>4550</v>
      </c>
      <c r="I405" s="518" t="s">
        <v>4008</v>
      </c>
      <c r="J405" s="576">
        <v>3450</v>
      </c>
      <c r="K405" s="577"/>
      <c r="L405" s="522"/>
    </row>
    <row r="406" spans="1:12" ht="25.5" x14ac:dyDescent="0.25">
      <c r="A406" s="481">
        <v>404</v>
      </c>
      <c r="B406" s="518" t="s">
        <v>3818</v>
      </c>
      <c r="C406" s="486" t="s">
        <v>4547</v>
      </c>
      <c r="D406" s="520" t="s">
        <v>600</v>
      </c>
      <c r="E406" s="520" t="s">
        <v>363</v>
      </c>
      <c r="F406" s="521" t="s">
        <v>1323</v>
      </c>
      <c r="G406" s="485" t="s">
        <v>3967</v>
      </c>
      <c r="H406" s="485" t="s">
        <v>4551</v>
      </c>
      <c r="I406" s="518" t="s">
        <v>4008</v>
      </c>
      <c r="J406" s="576">
        <v>1567</v>
      </c>
      <c r="K406" s="578"/>
      <c r="L406" s="523"/>
    </row>
    <row r="407" spans="1:12" x14ac:dyDescent="0.25">
      <c r="A407" s="481">
        <v>405</v>
      </c>
      <c r="B407" s="518" t="s">
        <v>3818</v>
      </c>
      <c r="C407" s="486" t="s">
        <v>4552</v>
      </c>
      <c r="D407" s="520" t="s">
        <v>600</v>
      </c>
      <c r="E407" s="520" t="s">
        <v>363</v>
      </c>
      <c r="F407" s="521" t="s">
        <v>1310</v>
      </c>
      <c r="G407" s="485" t="s">
        <v>4553</v>
      </c>
      <c r="H407" s="485" t="s">
        <v>4554</v>
      </c>
      <c r="I407" s="518" t="s">
        <v>4008</v>
      </c>
      <c r="J407" s="576">
        <v>480</v>
      </c>
      <c r="K407" s="578"/>
      <c r="L407" s="523"/>
    </row>
    <row r="408" spans="1:12" ht="38.25" x14ac:dyDescent="0.25">
      <c r="A408" s="481">
        <v>406</v>
      </c>
      <c r="B408" s="518" t="s">
        <v>3818</v>
      </c>
      <c r="C408" s="486" t="s">
        <v>4085</v>
      </c>
      <c r="D408" s="520" t="s">
        <v>600</v>
      </c>
      <c r="E408" s="520" t="s">
        <v>363</v>
      </c>
      <c r="F408" s="521" t="s">
        <v>4555</v>
      </c>
      <c r="G408" s="485" t="s">
        <v>4556</v>
      </c>
      <c r="H408" s="485" t="s">
        <v>4557</v>
      </c>
      <c r="I408" s="518" t="s">
        <v>4008</v>
      </c>
      <c r="J408" s="576">
        <v>110</v>
      </c>
      <c r="K408" s="578"/>
      <c r="L408" s="523"/>
    </row>
    <row r="409" spans="1:12" ht="25.5" x14ac:dyDescent="0.25">
      <c r="A409" s="481">
        <v>407</v>
      </c>
      <c r="B409" s="518" t="s">
        <v>3818</v>
      </c>
      <c r="C409" s="486" t="s">
        <v>4558</v>
      </c>
      <c r="D409" s="520" t="s">
        <v>600</v>
      </c>
      <c r="E409" s="520" t="s">
        <v>363</v>
      </c>
      <c r="F409" s="524" t="s">
        <v>4559</v>
      </c>
      <c r="G409" s="485" t="s">
        <v>3967</v>
      </c>
      <c r="H409" s="485" t="s">
        <v>4560</v>
      </c>
      <c r="I409" s="518" t="s">
        <v>4008</v>
      </c>
      <c r="J409" s="579">
        <v>1311</v>
      </c>
      <c r="K409" s="578"/>
      <c r="L409" s="523"/>
    </row>
    <row r="410" spans="1:12" ht="38.25" x14ac:dyDescent="0.25">
      <c r="A410" s="481">
        <v>408</v>
      </c>
      <c r="B410" s="518" t="s">
        <v>3818</v>
      </c>
      <c r="C410" s="486" t="s">
        <v>4561</v>
      </c>
      <c r="D410" s="520" t="s">
        <v>600</v>
      </c>
      <c r="E410" s="520" t="s">
        <v>363</v>
      </c>
      <c r="F410" s="524" t="s">
        <v>4562</v>
      </c>
      <c r="G410" s="485" t="s">
        <v>4077</v>
      </c>
      <c r="H410" s="485" t="s">
        <v>4563</v>
      </c>
      <c r="I410" s="518" t="s">
        <v>4008</v>
      </c>
      <c r="J410" s="579">
        <v>1410</v>
      </c>
      <c r="K410" s="578"/>
      <c r="L410" s="523"/>
    </row>
    <row r="411" spans="1:12" ht="25.5" x14ac:dyDescent="0.25">
      <c r="A411" s="481">
        <v>409</v>
      </c>
      <c r="B411" s="518" t="s">
        <v>3818</v>
      </c>
      <c r="C411" s="525" t="s">
        <v>4328</v>
      </c>
      <c r="D411" s="520" t="s">
        <v>600</v>
      </c>
      <c r="E411" s="520" t="s">
        <v>363</v>
      </c>
      <c r="F411" s="524" t="s">
        <v>4564</v>
      </c>
      <c r="G411" s="485" t="s">
        <v>3967</v>
      </c>
      <c r="H411" s="526" t="s">
        <v>4565</v>
      </c>
      <c r="I411" s="518" t="s">
        <v>4008</v>
      </c>
      <c r="J411" s="579">
        <v>165</v>
      </c>
      <c r="K411" s="578"/>
      <c r="L411" s="523"/>
    </row>
    <row r="412" spans="1:12" ht="25.5" x14ac:dyDescent="0.25">
      <c r="A412" s="481">
        <v>410</v>
      </c>
      <c r="B412" s="518" t="s">
        <v>3818</v>
      </c>
      <c r="C412" s="486" t="s">
        <v>876</v>
      </c>
      <c r="D412" s="520" t="s">
        <v>600</v>
      </c>
      <c r="E412" s="520" t="s">
        <v>363</v>
      </c>
      <c r="F412" s="524" t="s">
        <v>4566</v>
      </c>
      <c r="G412" s="485" t="s">
        <v>4549</v>
      </c>
      <c r="H412" s="485" t="s">
        <v>4567</v>
      </c>
      <c r="I412" s="518" t="s">
        <v>4008</v>
      </c>
      <c r="J412" s="579">
        <v>1648.3</v>
      </c>
      <c r="K412" s="578"/>
      <c r="L412" s="523"/>
    </row>
    <row r="413" spans="1:12" ht="38.25" x14ac:dyDescent="0.25">
      <c r="A413" s="481">
        <v>411</v>
      </c>
      <c r="B413" s="518" t="s">
        <v>3818</v>
      </c>
      <c r="C413" s="486" t="s">
        <v>4100</v>
      </c>
      <c r="D413" s="520" t="s">
        <v>600</v>
      </c>
      <c r="E413" s="520" t="s">
        <v>363</v>
      </c>
      <c r="F413" s="524" t="s">
        <v>4568</v>
      </c>
      <c r="G413" s="485" t="s">
        <v>3967</v>
      </c>
      <c r="H413" s="485" t="s">
        <v>4569</v>
      </c>
      <c r="I413" s="518" t="s">
        <v>4008</v>
      </c>
      <c r="J413" s="579">
        <v>400</v>
      </c>
      <c r="K413" s="578"/>
      <c r="L413" s="523"/>
    </row>
    <row r="414" spans="1:12" ht="25.5" x14ac:dyDescent="0.25">
      <c r="A414" s="481">
        <v>412</v>
      </c>
      <c r="B414" s="518" t="s">
        <v>3818</v>
      </c>
      <c r="C414" s="486" t="s">
        <v>4570</v>
      </c>
      <c r="D414" s="520" t="s">
        <v>600</v>
      </c>
      <c r="E414" s="520" t="s">
        <v>363</v>
      </c>
      <c r="F414" s="524" t="s">
        <v>4571</v>
      </c>
      <c r="G414" s="485" t="s">
        <v>3967</v>
      </c>
      <c r="H414" s="485" t="s">
        <v>4560</v>
      </c>
      <c r="I414" s="518" t="s">
        <v>4008</v>
      </c>
      <c r="J414" s="579">
        <v>1061</v>
      </c>
      <c r="K414" s="578"/>
      <c r="L414" s="523"/>
    </row>
    <row r="415" spans="1:12" ht="38.25" x14ac:dyDescent="0.25">
      <c r="A415" s="481">
        <v>413</v>
      </c>
      <c r="B415" s="518" t="s">
        <v>3818</v>
      </c>
      <c r="C415" s="494" t="s">
        <v>4572</v>
      </c>
      <c r="D415" s="481" t="s">
        <v>362</v>
      </c>
      <c r="E415" s="481" t="s">
        <v>363</v>
      </c>
      <c r="F415" s="491" t="s">
        <v>4573</v>
      </c>
      <c r="G415" s="484" t="s">
        <v>4106</v>
      </c>
      <c r="H415" s="505" t="s">
        <v>4574</v>
      </c>
      <c r="I415" s="518" t="s">
        <v>4008</v>
      </c>
      <c r="J415" s="580">
        <v>90</v>
      </c>
      <c r="K415" s="581"/>
      <c r="L415" s="523"/>
    </row>
    <row r="416" spans="1:12" ht="38.25" x14ac:dyDescent="0.25">
      <c r="A416" s="481">
        <v>414</v>
      </c>
      <c r="B416" s="518" t="s">
        <v>3818</v>
      </c>
      <c r="C416" s="494" t="s">
        <v>4572</v>
      </c>
      <c r="D416" s="481" t="s">
        <v>362</v>
      </c>
      <c r="E416" s="481" t="s">
        <v>363</v>
      </c>
      <c r="F416" s="491" t="s">
        <v>4573</v>
      </c>
      <c r="G416" s="484" t="s">
        <v>4106</v>
      </c>
      <c r="H416" s="505" t="s">
        <v>4574</v>
      </c>
      <c r="I416" s="518" t="s">
        <v>4008</v>
      </c>
      <c r="J416" s="580">
        <v>360</v>
      </c>
      <c r="K416" s="581"/>
      <c r="L416" s="523"/>
    </row>
    <row r="417" spans="1:12" ht="51" x14ac:dyDescent="0.25">
      <c r="A417" s="481">
        <v>415</v>
      </c>
      <c r="B417" s="518" t="s">
        <v>3818</v>
      </c>
      <c r="C417" s="494" t="s">
        <v>4572</v>
      </c>
      <c r="D417" s="481" t="s">
        <v>362</v>
      </c>
      <c r="E417" s="481" t="s">
        <v>363</v>
      </c>
      <c r="F417" s="491" t="s">
        <v>4575</v>
      </c>
      <c r="G417" s="484" t="s">
        <v>4576</v>
      </c>
      <c r="H417" s="485" t="s">
        <v>4577</v>
      </c>
      <c r="I417" s="518" t="s">
        <v>4008</v>
      </c>
      <c r="J417" s="580">
        <v>365.19</v>
      </c>
      <c r="K417" s="581"/>
      <c r="L417" s="523"/>
    </row>
    <row r="418" spans="1:12" ht="38.25" x14ac:dyDescent="0.25">
      <c r="A418" s="481">
        <v>416</v>
      </c>
      <c r="B418" s="518" t="s">
        <v>3818</v>
      </c>
      <c r="C418" s="494" t="s">
        <v>4572</v>
      </c>
      <c r="D418" s="481" t="s">
        <v>362</v>
      </c>
      <c r="E418" s="481" t="s">
        <v>363</v>
      </c>
      <c r="F418" s="491" t="s">
        <v>4578</v>
      </c>
      <c r="G418" s="484" t="s">
        <v>4022</v>
      </c>
      <c r="H418" s="485" t="s">
        <v>4579</v>
      </c>
      <c r="I418" s="518" t="s">
        <v>4008</v>
      </c>
      <c r="J418" s="580">
        <v>642.69000000000005</v>
      </c>
      <c r="K418" s="581"/>
      <c r="L418" s="523"/>
    </row>
    <row r="419" spans="1:12" ht="38.25" x14ac:dyDescent="0.25">
      <c r="A419" s="481">
        <v>417</v>
      </c>
      <c r="B419" s="518" t="s">
        <v>3818</v>
      </c>
      <c r="C419" s="494" t="s">
        <v>4572</v>
      </c>
      <c r="D419" s="481" t="s">
        <v>362</v>
      </c>
      <c r="E419" s="481" t="s">
        <v>363</v>
      </c>
      <c r="F419" s="491" t="s">
        <v>4580</v>
      </c>
      <c r="G419" s="484" t="s">
        <v>4106</v>
      </c>
      <c r="H419" s="505" t="s">
        <v>4574</v>
      </c>
      <c r="I419" s="518" t="s">
        <v>4008</v>
      </c>
      <c r="J419" s="580">
        <v>368.74</v>
      </c>
      <c r="K419" s="581"/>
      <c r="L419" s="523"/>
    </row>
    <row r="420" spans="1:12" ht="76.5" x14ac:dyDescent="0.25">
      <c r="A420" s="481">
        <v>418</v>
      </c>
      <c r="B420" s="518" t="s">
        <v>3818</v>
      </c>
      <c r="C420" s="494" t="s">
        <v>4572</v>
      </c>
      <c r="D420" s="481" t="s">
        <v>362</v>
      </c>
      <c r="E420" s="481" t="s">
        <v>363</v>
      </c>
      <c r="F420" s="491" t="s">
        <v>4581</v>
      </c>
      <c r="G420" s="484" t="s">
        <v>4582</v>
      </c>
      <c r="H420" s="485" t="s">
        <v>4583</v>
      </c>
      <c r="I420" s="518" t="s">
        <v>4008</v>
      </c>
      <c r="J420" s="580">
        <v>207.28</v>
      </c>
      <c r="K420" s="581"/>
      <c r="L420" s="523"/>
    </row>
    <row r="421" spans="1:12" ht="76.5" x14ac:dyDescent="0.25">
      <c r="A421" s="481">
        <v>419</v>
      </c>
      <c r="B421" s="518" t="s">
        <v>3818</v>
      </c>
      <c r="C421" s="494" t="s">
        <v>4572</v>
      </c>
      <c r="D421" s="481" t="s">
        <v>362</v>
      </c>
      <c r="E421" s="481" t="s">
        <v>363</v>
      </c>
      <c r="F421" s="491" t="s">
        <v>4581</v>
      </c>
      <c r="G421" s="484" t="s">
        <v>4584</v>
      </c>
      <c r="H421" s="485" t="s">
        <v>4583</v>
      </c>
      <c r="I421" s="518" t="s">
        <v>4008</v>
      </c>
      <c r="J421" s="580">
        <v>207.28</v>
      </c>
      <c r="K421" s="581"/>
      <c r="L421" s="523"/>
    </row>
    <row r="422" spans="1:12" ht="38.25" x14ac:dyDescent="0.25">
      <c r="A422" s="481">
        <v>420</v>
      </c>
      <c r="B422" s="518" t="s">
        <v>3818</v>
      </c>
      <c r="C422" s="494" t="s">
        <v>4572</v>
      </c>
      <c r="D422" s="481" t="s">
        <v>362</v>
      </c>
      <c r="E422" s="481" t="s">
        <v>363</v>
      </c>
      <c r="F422" s="491" t="s">
        <v>4585</v>
      </c>
      <c r="G422" s="484" t="s">
        <v>4586</v>
      </c>
      <c r="H422" s="505" t="s">
        <v>4574</v>
      </c>
      <c r="I422" s="518" t="s">
        <v>4008</v>
      </c>
      <c r="J422" s="580">
        <v>526.09</v>
      </c>
      <c r="K422" s="581"/>
      <c r="L422" s="523"/>
    </row>
    <row r="423" spans="1:12" ht="38.25" x14ac:dyDescent="0.25">
      <c r="A423" s="481">
        <v>421</v>
      </c>
      <c r="B423" s="518" t="s">
        <v>3818</v>
      </c>
      <c r="C423" s="494" t="s">
        <v>4572</v>
      </c>
      <c r="D423" s="481" t="s">
        <v>362</v>
      </c>
      <c r="E423" s="481" t="s">
        <v>363</v>
      </c>
      <c r="F423" s="491" t="s">
        <v>4587</v>
      </c>
      <c r="G423" s="484" t="s">
        <v>4091</v>
      </c>
      <c r="H423" s="505" t="s">
        <v>4574</v>
      </c>
      <c r="I423" s="518" t="s">
        <v>4008</v>
      </c>
      <c r="J423" s="580">
        <v>526.09</v>
      </c>
      <c r="K423" s="581"/>
      <c r="L423" s="523"/>
    </row>
    <row r="424" spans="1:12" ht="38.25" x14ac:dyDescent="0.25">
      <c r="A424" s="481">
        <v>422</v>
      </c>
      <c r="B424" s="518" t="s">
        <v>3818</v>
      </c>
      <c r="C424" s="494" t="s">
        <v>4572</v>
      </c>
      <c r="D424" s="481" t="s">
        <v>362</v>
      </c>
      <c r="E424" s="481" t="s">
        <v>363</v>
      </c>
      <c r="F424" s="491" t="s">
        <v>4588</v>
      </c>
      <c r="G424" s="484" t="s">
        <v>4106</v>
      </c>
      <c r="H424" s="505" t="s">
        <v>4574</v>
      </c>
      <c r="I424" s="518" t="s">
        <v>4008</v>
      </c>
      <c r="J424" s="580">
        <v>255.65</v>
      </c>
      <c r="K424" s="581"/>
      <c r="L424" s="523"/>
    </row>
    <row r="425" spans="1:12" ht="38.25" x14ac:dyDescent="0.25">
      <c r="A425" s="481">
        <v>423</v>
      </c>
      <c r="B425" s="518" t="s">
        <v>3818</v>
      </c>
      <c r="C425" s="494" t="s">
        <v>4572</v>
      </c>
      <c r="D425" s="481" t="s">
        <v>362</v>
      </c>
      <c r="E425" s="481" t="s">
        <v>363</v>
      </c>
      <c r="F425" s="491" t="s">
        <v>4589</v>
      </c>
      <c r="G425" s="484" t="s">
        <v>4590</v>
      </c>
      <c r="H425" s="505" t="s">
        <v>4574</v>
      </c>
      <c r="I425" s="518" t="s">
        <v>4008</v>
      </c>
      <c r="J425" s="580">
        <v>255.65</v>
      </c>
      <c r="K425" s="581"/>
      <c r="L425" s="523"/>
    </row>
    <row r="426" spans="1:12" ht="51" x14ac:dyDescent="0.25">
      <c r="A426" s="481">
        <v>424</v>
      </c>
      <c r="B426" s="518" t="s">
        <v>3818</v>
      </c>
      <c r="C426" s="494" t="s">
        <v>4572</v>
      </c>
      <c r="D426" s="481" t="s">
        <v>362</v>
      </c>
      <c r="E426" s="481" t="s">
        <v>363</v>
      </c>
      <c r="F426" s="491" t="s">
        <v>4591</v>
      </c>
      <c r="G426" s="484" t="s">
        <v>4592</v>
      </c>
      <c r="H426" s="485" t="s">
        <v>4593</v>
      </c>
      <c r="I426" s="518" t="s">
        <v>4008</v>
      </c>
      <c r="J426" s="580">
        <v>526.95000000000005</v>
      </c>
      <c r="K426" s="581"/>
      <c r="L426" s="523"/>
    </row>
    <row r="427" spans="1:12" ht="51" x14ac:dyDescent="0.25">
      <c r="A427" s="481">
        <v>425</v>
      </c>
      <c r="B427" s="518" t="s">
        <v>3818</v>
      </c>
      <c r="C427" s="494" t="s">
        <v>4572</v>
      </c>
      <c r="D427" s="481" t="s">
        <v>362</v>
      </c>
      <c r="E427" s="481" t="s">
        <v>363</v>
      </c>
      <c r="F427" s="491" t="s">
        <v>4594</v>
      </c>
      <c r="G427" s="484" t="s">
        <v>4595</v>
      </c>
      <c r="H427" s="485" t="s">
        <v>4596</v>
      </c>
      <c r="I427" s="518" t="s">
        <v>4008</v>
      </c>
      <c r="J427" s="580">
        <v>639.89</v>
      </c>
      <c r="K427" s="581"/>
      <c r="L427" s="523"/>
    </row>
    <row r="428" spans="1:12" ht="51" x14ac:dyDescent="0.25">
      <c r="A428" s="481">
        <v>426</v>
      </c>
      <c r="B428" s="518" t="s">
        <v>3818</v>
      </c>
      <c r="C428" s="494" t="s">
        <v>4572</v>
      </c>
      <c r="D428" s="481" t="s">
        <v>362</v>
      </c>
      <c r="E428" s="481" t="s">
        <v>363</v>
      </c>
      <c r="F428" s="491" t="s">
        <v>4594</v>
      </c>
      <c r="G428" s="484" t="s">
        <v>4597</v>
      </c>
      <c r="H428" s="485" t="s">
        <v>4596</v>
      </c>
      <c r="I428" s="518" t="s">
        <v>4008</v>
      </c>
      <c r="J428" s="580">
        <v>639.89</v>
      </c>
      <c r="K428" s="581"/>
      <c r="L428" s="523"/>
    </row>
    <row r="429" spans="1:12" ht="51" x14ac:dyDescent="0.25">
      <c r="A429" s="481">
        <v>427</v>
      </c>
      <c r="B429" s="518" t="s">
        <v>3818</v>
      </c>
      <c r="C429" s="494" t="s">
        <v>4572</v>
      </c>
      <c r="D429" s="481" t="s">
        <v>362</v>
      </c>
      <c r="E429" s="481" t="s">
        <v>363</v>
      </c>
      <c r="F429" s="491" t="s">
        <v>4598</v>
      </c>
      <c r="G429" s="484" t="s">
        <v>4022</v>
      </c>
      <c r="H429" s="485" t="s">
        <v>4577</v>
      </c>
      <c r="I429" s="518" t="s">
        <v>4008</v>
      </c>
      <c r="J429" s="580">
        <v>645.95000000000005</v>
      </c>
      <c r="K429" s="581"/>
      <c r="L429" s="523"/>
    </row>
    <row r="430" spans="1:12" ht="25.5" x14ac:dyDescent="0.25">
      <c r="A430" s="481">
        <v>428</v>
      </c>
      <c r="B430" s="518" t="s">
        <v>3818</v>
      </c>
      <c r="C430" s="494" t="s">
        <v>4572</v>
      </c>
      <c r="D430" s="481" t="s">
        <v>362</v>
      </c>
      <c r="E430" s="481" t="s">
        <v>363</v>
      </c>
      <c r="F430" s="491" t="s">
        <v>4599</v>
      </c>
      <c r="G430" s="484" t="s">
        <v>4600</v>
      </c>
      <c r="H430" s="505" t="s">
        <v>4574</v>
      </c>
      <c r="I430" s="518" t="s">
        <v>4008</v>
      </c>
      <c r="J430" s="580">
        <v>1094.45</v>
      </c>
      <c r="K430" s="581"/>
      <c r="L430" s="523"/>
    </row>
    <row r="431" spans="1:12" ht="25.5" x14ac:dyDescent="0.25">
      <c r="A431" s="481">
        <v>429</v>
      </c>
      <c r="B431" s="518" t="s">
        <v>3818</v>
      </c>
      <c r="C431" s="494" t="s">
        <v>4572</v>
      </c>
      <c r="D431" s="481" t="s">
        <v>362</v>
      </c>
      <c r="E431" s="481" t="s">
        <v>363</v>
      </c>
      <c r="F431" s="491" t="s">
        <v>4601</v>
      </c>
      <c r="G431" s="484" t="s">
        <v>4602</v>
      </c>
      <c r="H431" s="505" t="s">
        <v>4574</v>
      </c>
      <c r="I431" s="518" t="s">
        <v>4008</v>
      </c>
      <c r="J431" s="580">
        <v>1094.45</v>
      </c>
      <c r="K431" s="581"/>
      <c r="L431" s="523"/>
    </row>
    <row r="432" spans="1:12" ht="114.75" x14ac:dyDescent="0.25">
      <c r="A432" s="481">
        <v>430</v>
      </c>
      <c r="B432" s="518" t="s">
        <v>3818</v>
      </c>
      <c r="C432" s="494" t="s">
        <v>4572</v>
      </c>
      <c r="D432" s="481" t="s">
        <v>362</v>
      </c>
      <c r="E432" s="481" t="s">
        <v>363</v>
      </c>
      <c r="F432" s="491" t="s">
        <v>4603</v>
      </c>
      <c r="G432" s="484" t="s">
        <v>4604</v>
      </c>
      <c r="H432" s="485" t="s">
        <v>4605</v>
      </c>
      <c r="I432" s="518" t="s">
        <v>4008</v>
      </c>
      <c r="J432" s="580">
        <v>652.29</v>
      </c>
      <c r="K432" s="581"/>
      <c r="L432" s="523"/>
    </row>
    <row r="433" spans="1:12" ht="38.25" x14ac:dyDescent="0.25">
      <c r="A433" s="481">
        <v>431</v>
      </c>
      <c r="B433" s="518" t="s">
        <v>3818</v>
      </c>
      <c r="C433" s="494" t="s">
        <v>4572</v>
      </c>
      <c r="D433" s="481" t="s">
        <v>362</v>
      </c>
      <c r="E433" s="481" t="s">
        <v>363</v>
      </c>
      <c r="F433" s="491" t="s">
        <v>4606</v>
      </c>
      <c r="G433" s="484" t="s">
        <v>4106</v>
      </c>
      <c r="H433" s="505" t="s">
        <v>4574</v>
      </c>
      <c r="I433" s="518" t="s">
        <v>4008</v>
      </c>
      <c r="J433" s="580">
        <v>489.63</v>
      </c>
      <c r="K433" s="581"/>
      <c r="L433" s="523"/>
    </row>
    <row r="434" spans="1:12" ht="38.25" x14ac:dyDescent="0.25">
      <c r="A434" s="481">
        <v>432</v>
      </c>
      <c r="B434" s="518" t="s">
        <v>3818</v>
      </c>
      <c r="C434" s="494" t="s">
        <v>4572</v>
      </c>
      <c r="D434" s="481" t="s">
        <v>362</v>
      </c>
      <c r="E434" s="481" t="s">
        <v>363</v>
      </c>
      <c r="F434" s="491" t="s">
        <v>4607</v>
      </c>
      <c r="G434" s="484" t="s">
        <v>4106</v>
      </c>
      <c r="H434" s="505" t="s">
        <v>4574</v>
      </c>
      <c r="I434" s="518" t="s">
        <v>4008</v>
      </c>
      <c r="J434" s="580">
        <v>298.08</v>
      </c>
      <c r="K434" s="581"/>
      <c r="L434" s="523"/>
    </row>
    <row r="435" spans="1:12" ht="38.25" x14ac:dyDescent="0.25">
      <c r="A435" s="481">
        <v>433</v>
      </c>
      <c r="B435" s="518" t="s">
        <v>3818</v>
      </c>
      <c r="C435" s="494" t="s">
        <v>4572</v>
      </c>
      <c r="D435" s="481" t="s">
        <v>362</v>
      </c>
      <c r="E435" s="481" t="s">
        <v>363</v>
      </c>
      <c r="F435" s="491" t="s">
        <v>4608</v>
      </c>
      <c r="G435" s="484" t="s">
        <v>4609</v>
      </c>
      <c r="H435" s="485" t="s">
        <v>4593</v>
      </c>
      <c r="I435" s="518" t="s">
        <v>4008</v>
      </c>
      <c r="J435" s="580">
        <v>636.02</v>
      </c>
      <c r="K435" s="581"/>
      <c r="L435" s="523"/>
    </row>
    <row r="436" spans="1:12" ht="51" x14ac:dyDescent="0.25">
      <c r="A436" s="481">
        <v>434</v>
      </c>
      <c r="B436" s="518" t="s">
        <v>3818</v>
      </c>
      <c r="C436" s="494" t="s">
        <v>4572</v>
      </c>
      <c r="D436" s="481" t="s">
        <v>362</v>
      </c>
      <c r="E436" s="481" t="s">
        <v>363</v>
      </c>
      <c r="F436" s="491" t="s">
        <v>4610</v>
      </c>
      <c r="G436" s="484" t="s">
        <v>4604</v>
      </c>
      <c r="H436" s="485" t="s">
        <v>4611</v>
      </c>
      <c r="I436" s="518" t="s">
        <v>4008</v>
      </c>
      <c r="J436" s="580">
        <v>641.53</v>
      </c>
      <c r="K436" s="581"/>
      <c r="L436" s="523"/>
    </row>
    <row r="437" spans="1:12" ht="38.25" x14ac:dyDescent="0.25">
      <c r="A437" s="481">
        <v>435</v>
      </c>
      <c r="B437" s="518" t="s">
        <v>3818</v>
      </c>
      <c r="C437" s="494" t="s">
        <v>4572</v>
      </c>
      <c r="D437" s="481" t="s">
        <v>362</v>
      </c>
      <c r="E437" s="481" t="s">
        <v>363</v>
      </c>
      <c r="F437" s="491" t="s">
        <v>4612</v>
      </c>
      <c r="G437" s="484" t="s">
        <v>4590</v>
      </c>
      <c r="H437" s="505" t="s">
        <v>4574</v>
      </c>
      <c r="I437" s="518" t="s">
        <v>4008</v>
      </c>
      <c r="J437" s="580">
        <v>357.29</v>
      </c>
      <c r="K437" s="581"/>
      <c r="L437" s="523"/>
    </row>
    <row r="438" spans="1:12" ht="25.5" x14ac:dyDescent="0.25">
      <c r="A438" s="481">
        <v>436</v>
      </c>
      <c r="B438" s="518" t="s">
        <v>3818</v>
      </c>
      <c r="C438" s="494" t="s">
        <v>4572</v>
      </c>
      <c r="D438" s="481" t="s">
        <v>362</v>
      </c>
      <c r="E438" s="481" t="s">
        <v>363</v>
      </c>
      <c r="F438" s="491" t="s">
        <v>4613</v>
      </c>
      <c r="G438" s="484" t="s">
        <v>4600</v>
      </c>
      <c r="H438" s="505" t="s">
        <v>4574</v>
      </c>
      <c r="I438" s="518" t="s">
        <v>4008</v>
      </c>
      <c r="J438" s="580">
        <v>1102.17</v>
      </c>
      <c r="K438" s="581"/>
      <c r="L438" s="523"/>
    </row>
    <row r="439" spans="1:12" ht="38.25" x14ac:dyDescent="0.25">
      <c r="A439" s="481">
        <v>437</v>
      </c>
      <c r="B439" s="518" t="s">
        <v>3818</v>
      </c>
      <c r="C439" s="494" t="s">
        <v>4572</v>
      </c>
      <c r="D439" s="481" t="s">
        <v>362</v>
      </c>
      <c r="E439" s="481" t="s">
        <v>363</v>
      </c>
      <c r="F439" s="491" t="s">
        <v>4614</v>
      </c>
      <c r="G439" s="484" t="s">
        <v>4615</v>
      </c>
      <c r="H439" s="485" t="s">
        <v>4616</v>
      </c>
      <c r="I439" s="518" t="s">
        <v>4008</v>
      </c>
      <c r="J439" s="580">
        <v>330</v>
      </c>
      <c r="K439" s="581"/>
      <c r="L439" s="523"/>
    </row>
    <row r="440" spans="1:12" ht="38.25" x14ac:dyDescent="0.25">
      <c r="A440" s="481">
        <v>438</v>
      </c>
      <c r="B440" s="518" t="s">
        <v>3818</v>
      </c>
      <c r="C440" s="494" t="s">
        <v>4572</v>
      </c>
      <c r="D440" s="481" t="s">
        <v>362</v>
      </c>
      <c r="E440" s="481" t="s">
        <v>363</v>
      </c>
      <c r="F440" s="491" t="s">
        <v>4617</v>
      </c>
      <c r="G440" s="484" t="s">
        <v>4618</v>
      </c>
      <c r="H440" s="485" t="s">
        <v>4616</v>
      </c>
      <c r="I440" s="518" t="s">
        <v>4008</v>
      </c>
      <c r="J440" s="580">
        <v>330</v>
      </c>
      <c r="K440" s="581"/>
      <c r="L440" s="523"/>
    </row>
    <row r="441" spans="1:12" ht="114.75" x14ac:dyDescent="0.25">
      <c r="A441" s="481">
        <v>439</v>
      </c>
      <c r="B441" s="518" t="s">
        <v>3818</v>
      </c>
      <c r="C441" s="494" t="s">
        <v>4572</v>
      </c>
      <c r="D441" s="481" t="s">
        <v>362</v>
      </c>
      <c r="E441" s="481" t="s">
        <v>363</v>
      </c>
      <c r="F441" s="491" t="s">
        <v>4619</v>
      </c>
      <c r="G441" s="484" t="s">
        <v>4609</v>
      </c>
      <c r="H441" s="485" t="s">
        <v>4605</v>
      </c>
      <c r="I441" s="518" t="s">
        <v>4008</v>
      </c>
      <c r="J441" s="580">
        <v>480</v>
      </c>
      <c r="K441" s="581"/>
      <c r="L441" s="523"/>
    </row>
    <row r="442" spans="1:12" ht="38.25" x14ac:dyDescent="0.25">
      <c r="A442" s="481">
        <v>440</v>
      </c>
      <c r="B442" s="518" t="s">
        <v>3818</v>
      </c>
      <c r="C442" s="494" t="s">
        <v>4572</v>
      </c>
      <c r="D442" s="481" t="s">
        <v>362</v>
      </c>
      <c r="E442" s="481" t="s">
        <v>363</v>
      </c>
      <c r="F442" s="491" t="s">
        <v>4620</v>
      </c>
      <c r="G442" s="484" t="s">
        <v>4584</v>
      </c>
      <c r="H442" s="485" t="s">
        <v>4596</v>
      </c>
      <c r="I442" s="518" t="s">
        <v>4008</v>
      </c>
      <c r="J442" s="580">
        <v>480</v>
      </c>
      <c r="K442" s="581"/>
      <c r="L442" s="523"/>
    </row>
    <row r="443" spans="1:12" ht="38.25" x14ac:dyDescent="0.25">
      <c r="A443" s="481">
        <v>441</v>
      </c>
      <c r="B443" s="518" t="s">
        <v>3818</v>
      </c>
      <c r="C443" s="494" t="s">
        <v>4572</v>
      </c>
      <c r="D443" s="481" t="s">
        <v>362</v>
      </c>
      <c r="E443" s="481" t="s">
        <v>363</v>
      </c>
      <c r="F443" s="491" t="s">
        <v>4621</v>
      </c>
      <c r="G443" s="484" t="s">
        <v>4609</v>
      </c>
      <c r="H443" s="485" t="s">
        <v>4593</v>
      </c>
      <c r="I443" s="518" t="s">
        <v>4008</v>
      </c>
      <c r="J443" s="580">
        <v>224.73</v>
      </c>
      <c r="K443" s="581"/>
      <c r="L443" s="523"/>
    </row>
    <row r="444" spans="1:12" ht="38.25" x14ac:dyDescent="0.25">
      <c r="A444" s="481">
        <v>442</v>
      </c>
      <c r="B444" s="518" t="s">
        <v>3818</v>
      </c>
      <c r="C444" s="494" t="s">
        <v>4572</v>
      </c>
      <c r="D444" s="481" t="s">
        <v>362</v>
      </c>
      <c r="E444" s="481" t="s">
        <v>363</v>
      </c>
      <c r="F444" s="491" t="s">
        <v>4622</v>
      </c>
      <c r="G444" s="484" t="s">
        <v>4584</v>
      </c>
      <c r="H444" s="485" t="s">
        <v>4593</v>
      </c>
      <c r="I444" s="518" t="s">
        <v>4008</v>
      </c>
      <c r="J444" s="580">
        <v>224.73</v>
      </c>
      <c r="K444" s="581"/>
      <c r="L444" s="523"/>
    </row>
    <row r="445" spans="1:12" ht="38.25" x14ac:dyDescent="0.25">
      <c r="A445" s="481">
        <v>443</v>
      </c>
      <c r="B445" s="518" t="s">
        <v>3818</v>
      </c>
      <c r="C445" s="494" t="s">
        <v>4572</v>
      </c>
      <c r="D445" s="481" t="s">
        <v>362</v>
      </c>
      <c r="E445" s="481" t="s">
        <v>363</v>
      </c>
      <c r="F445" s="491" t="s">
        <v>4623</v>
      </c>
      <c r="G445" s="484" t="s">
        <v>4106</v>
      </c>
      <c r="H445" s="505" t="s">
        <v>4574</v>
      </c>
      <c r="I445" s="518" t="s">
        <v>4008</v>
      </c>
      <c r="J445" s="580">
        <v>360</v>
      </c>
      <c r="K445" s="581"/>
      <c r="L445" s="523"/>
    </row>
    <row r="446" spans="1:12" ht="38.25" x14ac:dyDescent="0.25">
      <c r="A446" s="481">
        <v>444</v>
      </c>
      <c r="B446" s="518" t="s">
        <v>3818</v>
      </c>
      <c r="C446" s="494" t="s">
        <v>4572</v>
      </c>
      <c r="D446" s="481" t="s">
        <v>362</v>
      </c>
      <c r="E446" s="481" t="s">
        <v>363</v>
      </c>
      <c r="F446" s="491" t="s">
        <v>4624</v>
      </c>
      <c r="G446" s="484" t="s">
        <v>4106</v>
      </c>
      <c r="H446" s="505" t="s">
        <v>4574</v>
      </c>
      <c r="I446" s="518" t="s">
        <v>4008</v>
      </c>
      <c r="J446" s="580">
        <v>369.35</v>
      </c>
      <c r="K446" s="581"/>
      <c r="L446" s="523"/>
    </row>
    <row r="447" spans="1:12" ht="38.25" x14ac:dyDescent="0.25">
      <c r="A447" s="481">
        <v>445</v>
      </c>
      <c r="B447" s="518" t="s">
        <v>3818</v>
      </c>
      <c r="C447" s="494" t="s">
        <v>4572</v>
      </c>
      <c r="D447" s="481" t="s">
        <v>362</v>
      </c>
      <c r="E447" s="481" t="s">
        <v>363</v>
      </c>
      <c r="F447" s="491" t="s">
        <v>4625</v>
      </c>
      <c r="G447" s="484" t="s">
        <v>4626</v>
      </c>
      <c r="H447" s="505" t="s">
        <v>4574</v>
      </c>
      <c r="I447" s="518" t="s">
        <v>4008</v>
      </c>
      <c r="J447" s="580">
        <v>511.3</v>
      </c>
      <c r="K447" s="581"/>
      <c r="L447" s="523"/>
    </row>
    <row r="448" spans="1:12" ht="76.5" x14ac:dyDescent="0.25">
      <c r="A448" s="481">
        <v>446</v>
      </c>
      <c r="B448" s="518" t="s">
        <v>3818</v>
      </c>
      <c r="C448" s="494" t="s">
        <v>4572</v>
      </c>
      <c r="D448" s="481" t="s">
        <v>362</v>
      </c>
      <c r="E448" s="481" t="s">
        <v>363</v>
      </c>
      <c r="F448" s="491" t="s">
        <v>4627</v>
      </c>
      <c r="G448" s="484" t="s">
        <v>4609</v>
      </c>
      <c r="H448" s="485" t="s">
        <v>4583</v>
      </c>
      <c r="I448" s="518" t="s">
        <v>4008</v>
      </c>
      <c r="J448" s="580">
        <v>480</v>
      </c>
      <c r="K448" s="581"/>
      <c r="L448" s="523"/>
    </row>
    <row r="449" spans="1:12" ht="38.25" x14ac:dyDescent="0.25">
      <c r="A449" s="481">
        <v>447</v>
      </c>
      <c r="B449" s="518" t="s">
        <v>3818</v>
      </c>
      <c r="C449" s="494" t="s">
        <v>4572</v>
      </c>
      <c r="D449" s="481" t="s">
        <v>362</v>
      </c>
      <c r="E449" s="481" t="s">
        <v>363</v>
      </c>
      <c r="F449" s="491" t="s">
        <v>4628</v>
      </c>
      <c r="G449" s="484" t="s">
        <v>4590</v>
      </c>
      <c r="H449" s="505" t="s">
        <v>4574</v>
      </c>
      <c r="I449" s="518" t="s">
        <v>4008</v>
      </c>
      <c r="J449" s="580">
        <v>184.37</v>
      </c>
      <c r="K449" s="581"/>
      <c r="L449" s="523"/>
    </row>
    <row r="450" spans="1:12" ht="114.75" x14ac:dyDescent="0.25">
      <c r="A450" s="481">
        <v>448</v>
      </c>
      <c r="B450" s="518" t="s">
        <v>3818</v>
      </c>
      <c r="C450" s="494" t="s">
        <v>4572</v>
      </c>
      <c r="D450" s="481" t="s">
        <v>362</v>
      </c>
      <c r="E450" s="481" t="s">
        <v>363</v>
      </c>
      <c r="F450" s="491" t="s">
        <v>4629</v>
      </c>
      <c r="G450" s="484" t="s">
        <v>4630</v>
      </c>
      <c r="H450" s="485" t="s">
        <v>4605</v>
      </c>
      <c r="I450" s="518" t="s">
        <v>4008</v>
      </c>
      <c r="J450" s="580">
        <v>390.32</v>
      </c>
      <c r="K450" s="581"/>
      <c r="L450" s="523"/>
    </row>
    <row r="451" spans="1:12" ht="51" x14ac:dyDescent="0.25">
      <c r="A451" s="481">
        <v>449</v>
      </c>
      <c r="B451" s="494" t="s">
        <v>3818</v>
      </c>
      <c r="C451" s="494" t="s">
        <v>4572</v>
      </c>
      <c r="D451" s="481" t="s">
        <v>362</v>
      </c>
      <c r="E451" s="481" t="s">
        <v>583</v>
      </c>
      <c r="F451" s="519" t="s">
        <v>4631</v>
      </c>
      <c r="G451" s="519" t="s">
        <v>4632</v>
      </c>
      <c r="H451" s="485" t="s">
        <v>4596</v>
      </c>
      <c r="I451" s="518" t="s">
        <v>4008</v>
      </c>
      <c r="J451" s="576">
        <v>508</v>
      </c>
      <c r="K451" s="581"/>
      <c r="L451" s="523"/>
    </row>
    <row r="452" spans="1:12" ht="38.25" x14ac:dyDescent="0.25">
      <c r="A452" s="481">
        <v>450</v>
      </c>
      <c r="B452" s="494" t="s">
        <v>3818</v>
      </c>
      <c r="C452" s="494" t="s">
        <v>4572</v>
      </c>
      <c r="D452" s="481" t="s">
        <v>362</v>
      </c>
      <c r="E452" s="481" t="s">
        <v>583</v>
      </c>
      <c r="F452" s="484" t="s">
        <v>4633</v>
      </c>
      <c r="G452" s="484" t="s">
        <v>4634</v>
      </c>
      <c r="H452" s="485" t="s">
        <v>4635</v>
      </c>
      <c r="I452" s="518" t="s">
        <v>4008</v>
      </c>
      <c r="J452" s="576">
        <v>508</v>
      </c>
      <c r="K452" s="581"/>
      <c r="L452" s="523"/>
    </row>
    <row r="453" spans="1:12" ht="38.25" x14ac:dyDescent="0.25">
      <c r="A453" s="481">
        <v>451</v>
      </c>
      <c r="B453" s="494" t="s">
        <v>3818</v>
      </c>
      <c r="C453" s="494" t="s">
        <v>4572</v>
      </c>
      <c r="D453" s="481" t="s">
        <v>362</v>
      </c>
      <c r="E453" s="481" t="s">
        <v>583</v>
      </c>
      <c r="F453" s="484" t="s">
        <v>4636</v>
      </c>
      <c r="G453" s="484" t="s">
        <v>4637</v>
      </c>
      <c r="H453" s="485" t="s">
        <v>4596</v>
      </c>
      <c r="I453" s="518" t="s">
        <v>4008</v>
      </c>
      <c r="J453" s="576">
        <v>508</v>
      </c>
      <c r="K453" s="581"/>
      <c r="L453" s="523"/>
    </row>
    <row r="454" spans="1:12" ht="51" x14ac:dyDescent="0.25">
      <c r="A454" s="481">
        <v>452</v>
      </c>
      <c r="B454" s="494" t="s">
        <v>3818</v>
      </c>
      <c r="C454" s="494" t="s">
        <v>4572</v>
      </c>
      <c r="D454" s="481" t="s">
        <v>362</v>
      </c>
      <c r="E454" s="481" t="s">
        <v>583</v>
      </c>
      <c r="F454" s="484" t="s">
        <v>4638</v>
      </c>
      <c r="G454" s="484" t="s">
        <v>4639</v>
      </c>
      <c r="H454" s="485" t="s">
        <v>4596</v>
      </c>
      <c r="I454" s="518" t="s">
        <v>4008</v>
      </c>
      <c r="J454" s="576">
        <v>508</v>
      </c>
      <c r="K454" s="581"/>
      <c r="L454" s="523"/>
    </row>
    <row r="455" spans="1:12" ht="38.25" x14ac:dyDescent="0.25">
      <c r="A455" s="481">
        <v>453</v>
      </c>
      <c r="B455" s="494" t="s">
        <v>3818</v>
      </c>
      <c r="C455" s="494" t="s">
        <v>4572</v>
      </c>
      <c r="D455" s="481" t="s">
        <v>362</v>
      </c>
      <c r="E455" s="481" t="s">
        <v>583</v>
      </c>
      <c r="F455" s="484" t="s">
        <v>4578</v>
      </c>
      <c r="G455" s="484" t="s">
        <v>4640</v>
      </c>
      <c r="H455" s="485" t="s">
        <v>4579</v>
      </c>
      <c r="I455" s="518" t="s">
        <v>4008</v>
      </c>
      <c r="J455" s="576">
        <v>400</v>
      </c>
      <c r="K455" s="581"/>
      <c r="L455" s="523"/>
    </row>
    <row r="456" spans="1:12" ht="76.5" x14ac:dyDescent="0.25">
      <c r="A456" s="481">
        <v>454</v>
      </c>
      <c r="B456" s="494" t="s">
        <v>3818</v>
      </c>
      <c r="C456" s="494" t="s">
        <v>4572</v>
      </c>
      <c r="D456" s="481" t="s">
        <v>362</v>
      </c>
      <c r="E456" s="481" t="s">
        <v>583</v>
      </c>
      <c r="F456" s="484" t="s">
        <v>4581</v>
      </c>
      <c r="G456" s="484" t="s">
        <v>4641</v>
      </c>
      <c r="H456" s="485" t="s">
        <v>4583</v>
      </c>
      <c r="I456" s="518" t="s">
        <v>4008</v>
      </c>
      <c r="J456" s="576">
        <v>508</v>
      </c>
      <c r="K456" s="581"/>
      <c r="L456" s="523"/>
    </row>
    <row r="457" spans="1:12" ht="76.5" x14ac:dyDescent="0.25">
      <c r="A457" s="481">
        <v>455</v>
      </c>
      <c r="B457" s="494" t="s">
        <v>3818</v>
      </c>
      <c r="C457" s="494" t="s">
        <v>4572</v>
      </c>
      <c r="D457" s="481" t="s">
        <v>362</v>
      </c>
      <c r="E457" s="481" t="s">
        <v>583</v>
      </c>
      <c r="F457" s="484" t="s">
        <v>4581</v>
      </c>
      <c r="G457" s="484" t="s">
        <v>4642</v>
      </c>
      <c r="H457" s="485" t="s">
        <v>4583</v>
      </c>
      <c r="I457" s="518" t="s">
        <v>4008</v>
      </c>
      <c r="J457" s="576">
        <v>508</v>
      </c>
      <c r="K457" s="581"/>
      <c r="L457" s="523"/>
    </row>
    <row r="458" spans="1:12" ht="76.5" x14ac:dyDescent="0.25">
      <c r="A458" s="481">
        <v>456</v>
      </c>
      <c r="B458" s="494" t="s">
        <v>3818</v>
      </c>
      <c r="C458" s="494" t="s">
        <v>4572</v>
      </c>
      <c r="D458" s="481" t="s">
        <v>362</v>
      </c>
      <c r="E458" s="481" t="s">
        <v>583</v>
      </c>
      <c r="F458" s="484" t="s">
        <v>4581</v>
      </c>
      <c r="G458" s="484" t="s">
        <v>4643</v>
      </c>
      <c r="H458" s="485" t="s">
        <v>4583</v>
      </c>
      <c r="I458" s="518" t="s">
        <v>4008</v>
      </c>
      <c r="J458" s="576">
        <v>508</v>
      </c>
      <c r="K458" s="581"/>
      <c r="L458" s="523"/>
    </row>
    <row r="459" spans="1:12" ht="38.25" x14ac:dyDescent="0.25">
      <c r="A459" s="481">
        <v>457</v>
      </c>
      <c r="B459" s="494" t="s">
        <v>3818</v>
      </c>
      <c r="C459" s="494" t="s">
        <v>4572</v>
      </c>
      <c r="D459" s="481" t="s">
        <v>362</v>
      </c>
      <c r="E459" s="481" t="s">
        <v>583</v>
      </c>
      <c r="F459" s="484" t="s">
        <v>4636</v>
      </c>
      <c r="G459" s="484" t="s">
        <v>4644</v>
      </c>
      <c r="H459" s="485" t="s">
        <v>4596</v>
      </c>
      <c r="I459" s="518" t="s">
        <v>4008</v>
      </c>
      <c r="J459" s="576">
        <v>508</v>
      </c>
      <c r="K459" s="581"/>
      <c r="L459" s="523"/>
    </row>
    <row r="460" spans="1:12" ht="38.25" x14ac:dyDescent="0.25">
      <c r="A460" s="481">
        <v>458</v>
      </c>
      <c r="B460" s="494" t="s">
        <v>3818</v>
      </c>
      <c r="C460" s="494" t="s">
        <v>4572</v>
      </c>
      <c r="D460" s="481" t="s">
        <v>362</v>
      </c>
      <c r="E460" s="481" t="s">
        <v>583</v>
      </c>
      <c r="F460" s="484" t="s">
        <v>4645</v>
      </c>
      <c r="G460" s="484" t="s">
        <v>4646</v>
      </c>
      <c r="H460" s="485" t="s">
        <v>4593</v>
      </c>
      <c r="I460" s="518" t="s">
        <v>4008</v>
      </c>
      <c r="J460" s="576">
        <v>508</v>
      </c>
      <c r="K460" s="581"/>
      <c r="L460" s="523"/>
    </row>
    <row r="461" spans="1:12" ht="51" x14ac:dyDescent="0.25">
      <c r="A461" s="481">
        <v>459</v>
      </c>
      <c r="B461" s="494" t="s">
        <v>3818</v>
      </c>
      <c r="C461" s="494" t="s">
        <v>4572</v>
      </c>
      <c r="D461" s="481" t="s">
        <v>362</v>
      </c>
      <c r="E461" s="481" t="s">
        <v>583</v>
      </c>
      <c r="F461" s="484" t="s">
        <v>4647</v>
      </c>
      <c r="G461" s="484" t="s">
        <v>4648</v>
      </c>
      <c r="H461" s="485" t="s">
        <v>4649</v>
      </c>
      <c r="I461" s="518" t="s">
        <v>4008</v>
      </c>
      <c r="J461" s="576">
        <v>508</v>
      </c>
      <c r="K461" s="581"/>
      <c r="L461" s="523"/>
    </row>
    <row r="462" spans="1:12" ht="51" x14ac:dyDescent="0.25">
      <c r="A462" s="481">
        <v>460</v>
      </c>
      <c r="B462" s="494" t="s">
        <v>3818</v>
      </c>
      <c r="C462" s="494" t="s">
        <v>4572</v>
      </c>
      <c r="D462" s="481" t="s">
        <v>362</v>
      </c>
      <c r="E462" s="481" t="s">
        <v>583</v>
      </c>
      <c r="F462" s="484" t="s">
        <v>4650</v>
      </c>
      <c r="G462" s="484" t="s">
        <v>4651</v>
      </c>
      <c r="H462" s="485" t="s">
        <v>4649</v>
      </c>
      <c r="I462" s="518" t="s">
        <v>4008</v>
      </c>
      <c r="J462" s="576">
        <v>508</v>
      </c>
      <c r="K462" s="581"/>
      <c r="L462" s="523"/>
    </row>
    <row r="463" spans="1:12" ht="51" x14ac:dyDescent="0.25">
      <c r="A463" s="481">
        <v>461</v>
      </c>
      <c r="B463" s="494" t="s">
        <v>3818</v>
      </c>
      <c r="C463" s="494" t="s">
        <v>4572</v>
      </c>
      <c r="D463" s="481" t="s">
        <v>362</v>
      </c>
      <c r="E463" s="481" t="s">
        <v>583</v>
      </c>
      <c r="F463" s="484" t="s">
        <v>4652</v>
      </c>
      <c r="G463" s="484" t="s">
        <v>4653</v>
      </c>
      <c r="H463" s="485" t="s">
        <v>4649</v>
      </c>
      <c r="I463" s="518" t="s">
        <v>4008</v>
      </c>
      <c r="J463" s="576">
        <v>508</v>
      </c>
      <c r="K463" s="581"/>
      <c r="L463" s="523"/>
    </row>
    <row r="464" spans="1:12" ht="114.75" x14ac:dyDescent="0.25">
      <c r="A464" s="481">
        <v>462</v>
      </c>
      <c r="B464" s="494" t="s">
        <v>3818</v>
      </c>
      <c r="C464" s="494" t="s">
        <v>4572</v>
      </c>
      <c r="D464" s="481" t="s">
        <v>362</v>
      </c>
      <c r="E464" s="481" t="s">
        <v>583</v>
      </c>
      <c r="F464" s="484" t="s">
        <v>4654</v>
      </c>
      <c r="G464" s="484" t="s">
        <v>4655</v>
      </c>
      <c r="H464" s="485" t="s">
        <v>4605</v>
      </c>
      <c r="I464" s="518" t="s">
        <v>4008</v>
      </c>
      <c r="J464" s="576">
        <v>508</v>
      </c>
      <c r="K464" s="581"/>
      <c r="L464" s="523"/>
    </row>
    <row r="465" spans="1:12" ht="114.75" x14ac:dyDescent="0.25">
      <c r="A465" s="481">
        <v>463</v>
      </c>
      <c r="B465" s="494" t="s">
        <v>3818</v>
      </c>
      <c r="C465" s="494" t="s">
        <v>4572</v>
      </c>
      <c r="D465" s="481" t="s">
        <v>362</v>
      </c>
      <c r="E465" s="481" t="s">
        <v>583</v>
      </c>
      <c r="F465" s="484" t="s">
        <v>4656</v>
      </c>
      <c r="G465" s="484" t="s">
        <v>4657</v>
      </c>
      <c r="H465" s="485" t="s">
        <v>4605</v>
      </c>
      <c r="I465" s="518" t="s">
        <v>4008</v>
      </c>
      <c r="J465" s="576">
        <v>508</v>
      </c>
      <c r="K465" s="581"/>
      <c r="L465" s="523"/>
    </row>
    <row r="466" spans="1:12" ht="51" x14ac:dyDescent="0.25">
      <c r="A466" s="481">
        <v>464</v>
      </c>
      <c r="B466" s="494" t="s">
        <v>3818</v>
      </c>
      <c r="C466" s="494" t="s">
        <v>4572</v>
      </c>
      <c r="D466" s="481" t="s">
        <v>362</v>
      </c>
      <c r="E466" s="481" t="s">
        <v>583</v>
      </c>
      <c r="F466" s="484" t="s">
        <v>4658</v>
      </c>
      <c r="G466" s="484" t="s">
        <v>4659</v>
      </c>
      <c r="H466" s="485" t="s">
        <v>4596</v>
      </c>
      <c r="I466" s="518" t="s">
        <v>4008</v>
      </c>
      <c r="J466" s="576">
        <v>508</v>
      </c>
      <c r="K466" s="581"/>
      <c r="L466" s="523"/>
    </row>
    <row r="467" spans="1:12" ht="76.5" x14ac:dyDescent="0.25">
      <c r="A467" s="481">
        <v>465</v>
      </c>
      <c r="B467" s="494" t="s">
        <v>3818</v>
      </c>
      <c r="C467" s="494" t="s">
        <v>4572</v>
      </c>
      <c r="D467" s="481" t="s">
        <v>362</v>
      </c>
      <c r="E467" s="481" t="s">
        <v>583</v>
      </c>
      <c r="F467" s="484" t="s">
        <v>4660</v>
      </c>
      <c r="G467" s="484" t="s">
        <v>4661</v>
      </c>
      <c r="H467" s="485" t="s">
        <v>4583</v>
      </c>
      <c r="I467" s="518" t="s">
        <v>4008</v>
      </c>
      <c r="J467" s="576">
        <v>508</v>
      </c>
      <c r="K467" s="581"/>
      <c r="L467" s="523"/>
    </row>
    <row r="468" spans="1:12" ht="51" x14ac:dyDescent="0.25">
      <c r="A468" s="481">
        <v>466</v>
      </c>
      <c r="B468" s="494" t="s">
        <v>3818</v>
      </c>
      <c r="C468" s="494" t="s">
        <v>4572</v>
      </c>
      <c r="D468" s="481" t="s">
        <v>362</v>
      </c>
      <c r="E468" s="481" t="s">
        <v>583</v>
      </c>
      <c r="F468" s="484" t="s">
        <v>4662</v>
      </c>
      <c r="G468" s="484" t="s">
        <v>4663</v>
      </c>
      <c r="H468" s="485" t="s">
        <v>4579</v>
      </c>
      <c r="I468" s="518" t="s">
        <v>4008</v>
      </c>
      <c r="J468" s="576">
        <v>508</v>
      </c>
      <c r="K468" s="581"/>
      <c r="L468" s="523"/>
    </row>
    <row r="469" spans="1:12" ht="51" x14ac:dyDescent="0.25">
      <c r="A469" s="481">
        <v>467</v>
      </c>
      <c r="B469" s="494" t="s">
        <v>3818</v>
      </c>
      <c r="C469" s="494" t="s">
        <v>4572</v>
      </c>
      <c r="D469" s="481" t="s">
        <v>362</v>
      </c>
      <c r="E469" s="481" t="s">
        <v>583</v>
      </c>
      <c r="F469" s="484" t="s">
        <v>4662</v>
      </c>
      <c r="G469" s="484" t="s">
        <v>4664</v>
      </c>
      <c r="H469" s="485" t="s">
        <v>4579</v>
      </c>
      <c r="I469" s="518" t="s">
        <v>4008</v>
      </c>
      <c r="J469" s="576">
        <v>508</v>
      </c>
      <c r="K469" s="581"/>
      <c r="L469" s="523"/>
    </row>
    <row r="470" spans="1:12" ht="38.25" x14ac:dyDescent="0.25">
      <c r="A470" s="481">
        <v>468</v>
      </c>
      <c r="B470" s="494" t="s">
        <v>3818</v>
      </c>
      <c r="C470" s="494" t="s">
        <v>4572</v>
      </c>
      <c r="D470" s="481" t="s">
        <v>362</v>
      </c>
      <c r="E470" s="481" t="s">
        <v>583</v>
      </c>
      <c r="F470" s="484" t="s">
        <v>4665</v>
      </c>
      <c r="G470" s="484" t="s">
        <v>4666</v>
      </c>
      <c r="H470" s="485" t="s">
        <v>4667</v>
      </c>
      <c r="I470" s="518" t="s">
        <v>4008</v>
      </c>
      <c r="J470" s="576">
        <v>400</v>
      </c>
      <c r="K470" s="581"/>
      <c r="L470" s="523"/>
    </row>
    <row r="471" spans="1:12" ht="38.25" x14ac:dyDescent="0.25">
      <c r="A471" s="481">
        <v>469</v>
      </c>
      <c r="B471" s="494" t="s">
        <v>3818</v>
      </c>
      <c r="C471" s="494" t="s">
        <v>4572</v>
      </c>
      <c r="D471" s="481" t="s">
        <v>362</v>
      </c>
      <c r="E471" s="481" t="s">
        <v>583</v>
      </c>
      <c r="F471" s="484" t="s">
        <v>4665</v>
      </c>
      <c r="G471" s="484" t="s">
        <v>4668</v>
      </c>
      <c r="H471" s="485" t="s">
        <v>4667</v>
      </c>
      <c r="I471" s="518" t="s">
        <v>4008</v>
      </c>
      <c r="J471" s="576">
        <v>734</v>
      </c>
      <c r="K471" s="581"/>
      <c r="L471" s="523"/>
    </row>
    <row r="472" spans="1:12" ht="38.25" x14ac:dyDescent="0.25">
      <c r="A472" s="481">
        <v>470</v>
      </c>
      <c r="B472" s="494" t="s">
        <v>3818</v>
      </c>
      <c r="C472" s="494" t="s">
        <v>4572</v>
      </c>
      <c r="D472" s="481" t="s">
        <v>362</v>
      </c>
      <c r="E472" s="481" t="s">
        <v>583</v>
      </c>
      <c r="F472" s="484" t="s">
        <v>4636</v>
      </c>
      <c r="G472" s="484" t="s">
        <v>4669</v>
      </c>
      <c r="H472" s="485" t="s">
        <v>4596</v>
      </c>
      <c r="I472" s="518" t="s">
        <v>4008</v>
      </c>
      <c r="J472" s="576">
        <v>508</v>
      </c>
      <c r="K472" s="581"/>
      <c r="L472" s="523"/>
    </row>
    <row r="473" spans="1:12" ht="38.25" x14ac:dyDescent="0.25">
      <c r="A473" s="481">
        <v>471</v>
      </c>
      <c r="B473" s="494" t="s">
        <v>3818</v>
      </c>
      <c r="C473" s="494" t="s">
        <v>4572</v>
      </c>
      <c r="D473" s="481" t="s">
        <v>362</v>
      </c>
      <c r="E473" s="481" t="s">
        <v>583</v>
      </c>
      <c r="F473" s="484" t="s">
        <v>4636</v>
      </c>
      <c r="G473" s="484" t="s">
        <v>4637</v>
      </c>
      <c r="H473" s="485" t="s">
        <v>4596</v>
      </c>
      <c r="I473" s="518" t="s">
        <v>4008</v>
      </c>
      <c r="J473" s="576">
        <v>734</v>
      </c>
      <c r="K473" s="581"/>
      <c r="L473" s="523"/>
    </row>
    <row r="474" spans="1:12" ht="38.25" x14ac:dyDescent="0.25">
      <c r="A474" s="481">
        <v>472</v>
      </c>
      <c r="B474" s="494" t="s">
        <v>3818</v>
      </c>
      <c r="C474" s="494" t="s">
        <v>4572</v>
      </c>
      <c r="D474" s="481" t="s">
        <v>362</v>
      </c>
      <c r="E474" s="481" t="s">
        <v>583</v>
      </c>
      <c r="F474" s="484" t="s">
        <v>4670</v>
      </c>
      <c r="G474" s="484" t="s">
        <v>4671</v>
      </c>
      <c r="H474" s="485" t="s">
        <v>4596</v>
      </c>
      <c r="I474" s="518" t="s">
        <v>4008</v>
      </c>
      <c r="J474" s="576">
        <v>508</v>
      </c>
      <c r="K474" s="581"/>
      <c r="L474" s="523"/>
    </row>
    <row r="475" spans="1:12" ht="38.25" x14ac:dyDescent="0.25">
      <c r="A475" s="481">
        <v>473</v>
      </c>
      <c r="B475" s="494" t="s">
        <v>3818</v>
      </c>
      <c r="C475" s="494" t="s">
        <v>4572</v>
      </c>
      <c r="D475" s="481" t="s">
        <v>362</v>
      </c>
      <c r="E475" s="481" t="s">
        <v>583</v>
      </c>
      <c r="F475" s="484" t="s">
        <v>4672</v>
      </c>
      <c r="G475" s="484" t="s">
        <v>4673</v>
      </c>
      <c r="H475" s="485" t="s">
        <v>4596</v>
      </c>
      <c r="I475" s="518" t="s">
        <v>4008</v>
      </c>
      <c r="J475" s="576">
        <v>508</v>
      </c>
      <c r="K475" s="581"/>
      <c r="L475" s="523"/>
    </row>
    <row r="476" spans="1:12" ht="38.25" x14ac:dyDescent="0.25">
      <c r="A476" s="481">
        <v>474</v>
      </c>
      <c r="B476" s="494" t="s">
        <v>3818</v>
      </c>
      <c r="C476" s="494" t="s">
        <v>4572</v>
      </c>
      <c r="D476" s="481" t="s">
        <v>362</v>
      </c>
      <c r="E476" s="481" t="s">
        <v>583</v>
      </c>
      <c r="F476" s="484" t="s">
        <v>4665</v>
      </c>
      <c r="G476" s="484" t="s">
        <v>4674</v>
      </c>
      <c r="H476" s="485" t="s">
        <v>4675</v>
      </c>
      <c r="I476" s="518" t="s">
        <v>4008</v>
      </c>
      <c r="J476" s="576">
        <v>508</v>
      </c>
      <c r="K476" s="581"/>
      <c r="L476" s="523"/>
    </row>
    <row r="477" spans="1:12" ht="38.25" x14ac:dyDescent="0.25">
      <c r="A477" s="481">
        <v>475</v>
      </c>
      <c r="B477" s="494" t="s">
        <v>3818</v>
      </c>
      <c r="C477" s="494" t="s">
        <v>4572</v>
      </c>
      <c r="D477" s="481" t="s">
        <v>362</v>
      </c>
      <c r="E477" s="481" t="s">
        <v>583</v>
      </c>
      <c r="F477" s="484" t="s">
        <v>4665</v>
      </c>
      <c r="G477" s="484" t="s">
        <v>4676</v>
      </c>
      <c r="H477" s="485" t="s">
        <v>4675</v>
      </c>
      <c r="I477" s="518" t="s">
        <v>4008</v>
      </c>
      <c r="J477" s="576">
        <v>508</v>
      </c>
      <c r="K477" s="581"/>
      <c r="L477" s="523"/>
    </row>
    <row r="478" spans="1:12" ht="38.25" x14ac:dyDescent="0.25">
      <c r="A478" s="481">
        <v>476</v>
      </c>
      <c r="B478" s="494" t="s">
        <v>3818</v>
      </c>
      <c r="C478" s="494" t="s">
        <v>4572</v>
      </c>
      <c r="D478" s="481" t="s">
        <v>362</v>
      </c>
      <c r="E478" s="481" t="s">
        <v>583</v>
      </c>
      <c r="F478" s="484" t="s">
        <v>4665</v>
      </c>
      <c r="G478" s="484" t="s">
        <v>4677</v>
      </c>
      <c r="H478" s="485" t="s">
        <v>4675</v>
      </c>
      <c r="I478" s="518" t="s">
        <v>4008</v>
      </c>
      <c r="J478" s="576">
        <v>508</v>
      </c>
      <c r="K478" s="581"/>
      <c r="L478" s="523"/>
    </row>
    <row r="479" spans="1:12" ht="76.5" x14ac:dyDescent="0.25">
      <c r="A479" s="481">
        <v>477</v>
      </c>
      <c r="B479" s="494" t="s">
        <v>3818</v>
      </c>
      <c r="C479" s="494" t="s">
        <v>4572</v>
      </c>
      <c r="D479" s="481" t="s">
        <v>362</v>
      </c>
      <c r="E479" s="481" t="s">
        <v>583</v>
      </c>
      <c r="F479" s="484" t="s">
        <v>4678</v>
      </c>
      <c r="G479" s="484" t="s">
        <v>4679</v>
      </c>
      <c r="H479" s="485" t="s">
        <v>4680</v>
      </c>
      <c r="I479" s="518" t="s">
        <v>4008</v>
      </c>
      <c r="J479" s="576">
        <v>508</v>
      </c>
      <c r="K479" s="581"/>
      <c r="L479" s="523"/>
    </row>
    <row r="480" spans="1:12" ht="38.25" x14ac:dyDescent="0.25">
      <c r="A480" s="481">
        <v>478</v>
      </c>
      <c r="B480" s="494" t="s">
        <v>3818</v>
      </c>
      <c r="C480" s="494" t="s">
        <v>4572</v>
      </c>
      <c r="D480" s="481" t="s">
        <v>362</v>
      </c>
      <c r="E480" s="481" t="s">
        <v>583</v>
      </c>
      <c r="F480" s="484" t="s">
        <v>4681</v>
      </c>
      <c r="G480" s="484" t="s">
        <v>4682</v>
      </c>
      <c r="H480" s="485" t="s">
        <v>4593</v>
      </c>
      <c r="I480" s="518" t="s">
        <v>4008</v>
      </c>
      <c r="J480" s="576">
        <v>508</v>
      </c>
      <c r="K480" s="581"/>
      <c r="L480" s="523"/>
    </row>
    <row r="481" spans="1:12" ht="76.5" x14ac:dyDescent="0.25">
      <c r="A481" s="481">
        <v>479</v>
      </c>
      <c r="B481" s="494" t="s">
        <v>3818</v>
      </c>
      <c r="C481" s="494" t="s">
        <v>4572</v>
      </c>
      <c r="D481" s="481" t="s">
        <v>362</v>
      </c>
      <c r="E481" s="481" t="s">
        <v>583</v>
      </c>
      <c r="F481" s="484" t="s">
        <v>4678</v>
      </c>
      <c r="G481" s="484" t="s">
        <v>4683</v>
      </c>
      <c r="H481" s="485" t="s">
        <v>4680</v>
      </c>
      <c r="I481" s="518" t="s">
        <v>4008</v>
      </c>
      <c r="J481" s="576">
        <v>508</v>
      </c>
      <c r="K481" s="581"/>
      <c r="L481" s="523"/>
    </row>
    <row r="482" spans="1:12" ht="76.5" x14ac:dyDescent="0.25">
      <c r="A482" s="481">
        <v>480</v>
      </c>
      <c r="B482" s="494" t="s">
        <v>3818</v>
      </c>
      <c r="C482" s="494" t="s">
        <v>4572</v>
      </c>
      <c r="D482" s="481" t="s">
        <v>362</v>
      </c>
      <c r="E482" s="481" t="s">
        <v>583</v>
      </c>
      <c r="F482" s="484" t="s">
        <v>4684</v>
      </c>
      <c r="G482" s="484" t="s">
        <v>4685</v>
      </c>
      <c r="H482" s="485" t="s">
        <v>4680</v>
      </c>
      <c r="I482" s="518" t="s">
        <v>4008</v>
      </c>
      <c r="J482" s="576">
        <v>508</v>
      </c>
      <c r="K482" s="581"/>
      <c r="L482" s="523"/>
    </row>
    <row r="483" spans="1:12" ht="76.5" x14ac:dyDescent="0.25">
      <c r="A483" s="481">
        <v>481</v>
      </c>
      <c r="B483" s="494" t="s">
        <v>3818</v>
      </c>
      <c r="C483" s="494" t="s">
        <v>4572</v>
      </c>
      <c r="D483" s="481" t="s">
        <v>362</v>
      </c>
      <c r="E483" s="481" t="s">
        <v>583</v>
      </c>
      <c r="F483" s="484" t="s">
        <v>4686</v>
      </c>
      <c r="G483" s="484" t="s">
        <v>4687</v>
      </c>
      <c r="H483" s="485" t="s">
        <v>4680</v>
      </c>
      <c r="I483" s="518" t="s">
        <v>4008</v>
      </c>
      <c r="J483" s="576">
        <v>508</v>
      </c>
      <c r="K483" s="581"/>
      <c r="L483" s="523"/>
    </row>
    <row r="484" spans="1:12" ht="114.75" x14ac:dyDescent="0.25">
      <c r="A484" s="481">
        <v>482</v>
      </c>
      <c r="B484" s="494" t="s">
        <v>3818</v>
      </c>
      <c r="C484" s="494" t="s">
        <v>4572</v>
      </c>
      <c r="D484" s="481" t="s">
        <v>362</v>
      </c>
      <c r="E484" s="481" t="s">
        <v>583</v>
      </c>
      <c r="F484" s="484" t="s">
        <v>4688</v>
      </c>
      <c r="G484" s="484" t="s">
        <v>4689</v>
      </c>
      <c r="H484" s="485" t="s">
        <v>4605</v>
      </c>
      <c r="I484" s="518" t="s">
        <v>4008</v>
      </c>
      <c r="J484" s="576">
        <v>1015</v>
      </c>
      <c r="K484" s="581"/>
      <c r="L484" s="523"/>
    </row>
    <row r="485" spans="1:12" ht="38.25" x14ac:dyDescent="0.25">
      <c r="A485" s="481">
        <v>483</v>
      </c>
      <c r="B485" s="494" t="s">
        <v>3818</v>
      </c>
      <c r="C485" s="494" t="s">
        <v>4572</v>
      </c>
      <c r="D485" s="481" t="s">
        <v>362</v>
      </c>
      <c r="E485" s="481" t="s">
        <v>583</v>
      </c>
      <c r="F485" s="484" t="s">
        <v>4690</v>
      </c>
      <c r="G485" s="484" t="s">
        <v>4691</v>
      </c>
      <c r="H485" s="485" t="s">
        <v>4692</v>
      </c>
      <c r="I485" s="518" t="s">
        <v>4008</v>
      </c>
      <c r="J485" s="576">
        <v>734</v>
      </c>
      <c r="K485" s="581"/>
      <c r="L485" s="523"/>
    </row>
    <row r="486" spans="1:12" ht="38.25" x14ac:dyDescent="0.25">
      <c r="A486" s="481">
        <v>484</v>
      </c>
      <c r="B486" s="494" t="s">
        <v>3818</v>
      </c>
      <c r="C486" s="494" t="s">
        <v>4572</v>
      </c>
      <c r="D486" s="481" t="s">
        <v>362</v>
      </c>
      <c r="E486" s="481" t="s">
        <v>583</v>
      </c>
      <c r="F486" s="484" t="s">
        <v>4693</v>
      </c>
      <c r="G486" s="484" t="s">
        <v>4694</v>
      </c>
      <c r="H486" s="485" t="s">
        <v>4593</v>
      </c>
      <c r="I486" s="518" t="s">
        <v>4008</v>
      </c>
      <c r="J486" s="576">
        <v>1015</v>
      </c>
      <c r="K486" s="581"/>
      <c r="L486" s="523"/>
    </row>
    <row r="487" spans="1:12" ht="38.25" x14ac:dyDescent="0.25">
      <c r="A487" s="481">
        <v>485</v>
      </c>
      <c r="B487" s="494" t="s">
        <v>3818</v>
      </c>
      <c r="C487" s="494" t="s">
        <v>4572</v>
      </c>
      <c r="D487" s="481" t="s">
        <v>362</v>
      </c>
      <c r="E487" s="481" t="s">
        <v>583</v>
      </c>
      <c r="F487" s="484" t="s">
        <v>4695</v>
      </c>
      <c r="G487" s="484" t="s">
        <v>4696</v>
      </c>
      <c r="H487" s="485" t="s">
        <v>4593</v>
      </c>
      <c r="I487" s="518" t="s">
        <v>4008</v>
      </c>
      <c r="J487" s="576">
        <v>1015</v>
      </c>
      <c r="K487" s="581"/>
      <c r="L487" s="523"/>
    </row>
    <row r="488" spans="1:12" ht="38.25" x14ac:dyDescent="0.25">
      <c r="A488" s="481">
        <v>486</v>
      </c>
      <c r="B488" s="494" t="s">
        <v>3818</v>
      </c>
      <c r="C488" s="494" t="s">
        <v>4572</v>
      </c>
      <c r="D488" s="481" t="s">
        <v>362</v>
      </c>
      <c r="E488" s="481" t="s">
        <v>583</v>
      </c>
      <c r="F488" s="484" t="s">
        <v>4697</v>
      </c>
      <c r="G488" s="484" t="s">
        <v>4698</v>
      </c>
      <c r="H488" s="485" t="s">
        <v>4596</v>
      </c>
      <c r="I488" s="518" t="s">
        <v>4008</v>
      </c>
      <c r="J488" s="576">
        <v>508</v>
      </c>
      <c r="K488" s="581"/>
      <c r="L488" s="523"/>
    </row>
    <row r="489" spans="1:12" ht="38.25" x14ac:dyDescent="0.25">
      <c r="A489" s="481">
        <v>487</v>
      </c>
      <c r="B489" s="494" t="s">
        <v>3818</v>
      </c>
      <c r="C489" s="494" t="s">
        <v>4572</v>
      </c>
      <c r="D489" s="481" t="s">
        <v>362</v>
      </c>
      <c r="E489" s="481" t="s">
        <v>583</v>
      </c>
      <c r="F489" s="484" t="s">
        <v>4699</v>
      </c>
      <c r="G489" s="484" t="s">
        <v>4700</v>
      </c>
      <c r="H489" s="485" t="s">
        <v>4596</v>
      </c>
      <c r="I489" s="518" t="s">
        <v>4008</v>
      </c>
      <c r="J489" s="576">
        <v>508</v>
      </c>
      <c r="K489" s="581"/>
      <c r="L489" s="523"/>
    </row>
    <row r="490" spans="1:12" ht="38.25" x14ac:dyDescent="0.25">
      <c r="A490" s="481">
        <v>488</v>
      </c>
      <c r="B490" s="494" t="s">
        <v>3818</v>
      </c>
      <c r="C490" s="494" t="s">
        <v>4572</v>
      </c>
      <c r="D490" s="481" t="s">
        <v>362</v>
      </c>
      <c r="E490" s="481" t="s">
        <v>583</v>
      </c>
      <c r="F490" s="484" t="s">
        <v>4701</v>
      </c>
      <c r="G490" s="484" t="s">
        <v>4669</v>
      </c>
      <c r="H490" s="485" t="s">
        <v>4596</v>
      </c>
      <c r="I490" s="518" t="s">
        <v>4008</v>
      </c>
      <c r="J490" s="576">
        <v>508</v>
      </c>
      <c r="K490" s="581"/>
      <c r="L490" s="523"/>
    </row>
    <row r="491" spans="1:12" ht="38.25" x14ac:dyDescent="0.25">
      <c r="A491" s="481">
        <v>489</v>
      </c>
      <c r="B491" s="494" t="s">
        <v>3818</v>
      </c>
      <c r="C491" s="494" t="s">
        <v>4572</v>
      </c>
      <c r="D491" s="481" t="s">
        <v>362</v>
      </c>
      <c r="E491" s="481" t="s">
        <v>583</v>
      </c>
      <c r="F491" s="484" t="s">
        <v>4702</v>
      </c>
      <c r="G491" s="484" t="s">
        <v>4703</v>
      </c>
      <c r="H491" s="485" t="s">
        <v>4649</v>
      </c>
      <c r="I491" s="518" t="s">
        <v>4008</v>
      </c>
      <c r="J491" s="576">
        <v>734</v>
      </c>
      <c r="K491" s="581"/>
      <c r="L491" s="523"/>
    </row>
    <row r="492" spans="1:12" ht="38.25" x14ac:dyDescent="0.25">
      <c r="A492" s="481">
        <v>490</v>
      </c>
      <c r="B492" s="494" t="s">
        <v>3818</v>
      </c>
      <c r="C492" s="494" t="s">
        <v>4572</v>
      </c>
      <c r="D492" s="481" t="s">
        <v>362</v>
      </c>
      <c r="E492" s="481" t="s">
        <v>583</v>
      </c>
      <c r="F492" s="484" t="s">
        <v>4704</v>
      </c>
      <c r="G492" s="484" t="s">
        <v>4705</v>
      </c>
      <c r="H492" s="485" t="s">
        <v>4649</v>
      </c>
      <c r="I492" s="518" t="s">
        <v>4008</v>
      </c>
      <c r="J492" s="576">
        <v>734</v>
      </c>
      <c r="K492" s="581"/>
      <c r="L492" s="523"/>
    </row>
    <row r="493" spans="1:12" ht="38.25" x14ac:dyDescent="0.25">
      <c r="A493" s="481">
        <v>491</v>
      </c>
      <c r="B493" s="494" t="s">
        <v>3818</v>
      </c>
      <c r="C493" s="494" t="s">
        <v>4572</v>
      </c>
      <c r="D493" s="481" t="s">
        <v>362</v>
      </c>
      <c r="E493" s="481" t="s">
        <v>583</v>
      </c>
      <c r="F493" s="484" t="s">
        <v>4706</v>
      </c>
      <c r="G493" s="484" t="s">
        <v>4707</v>
      </c>
      <c r="H493" s="485" t="s">
        <v>4649</v>
      </c>
      <c r="I493" s="518" t="s">
        <v>4008</v>
      </c>
      <c r="J493" s="576">
        <v>508</v>
      </c>
      <c r="K493" s="581"/>
      <c r="L493" s="523"/>
    </row>
    <row r="494" spans="1:12" ht="38.25" x14ac:dyDescent="0.25">
      <c r="A494" s="481">
        <v>492</v>
      </c>
      <c r="B494" s="494" t="s">
        <v>3818</v>
      </c>
      <c r="C494" s="494" t="s">
        <v>4572</v>
      </c>
      <c r="D494" s="481" t="s">
        <v>362</v>
      </c>
      <c r="E494" s="481" t="s">
        <v>583</v>
      </c>
      <c r="F494" s="484" t="s">
        <v>4708</v>
      </c>
      <c r="G494" s="484" t="s">
        <v>4709</v>
      </c>
      <c r="H494" s="485" t="s">
        <v>4649</v>
      </c>
      <c r="I494" s="518" t="s">
        <v>4008</v>
      </c>
      <c r="J494" s="576">
        <v>508</v>
      </c>
      <c r="K494" s="581"/>
      <c r="L494" s="523"/>
    </row>
    <row r="495" spans="1:12" ht="76.5" x14ac:dyDescent="0.25">
      <c r="A495" s="481">
        <v>493</v>
      </c>
      <c r="B495" s="494" t="s">
        <v>3818</v>
      </c>
      <c r="C495" s="494" t="s">
        <v>4572</v>
      </c>
      <c r="D495" s="481" t="s">
        <v>362</v>
      </c>
      <c r="E495" s="481" t="s">
        <v>583</v>
      </c>
      <c r="F495" s="484" t="s">
        <v>4710</v>
      </c>
      <c r="G495" s="484" t="s">
        <v>4711</v>
      </c>
      <c r="H495" s="505" t="s">
        <v>4712</v>
      </c>
      <c r="I495" s="518" t="s">
        <v>4008</v>
      </c>
      <c r="J495" s="576">
        <v>734</v>
      </c>
      <c r="K495" s="581"/>
      <c r="L495" s="523"/>
    </row>
    <row r="496" spans="1:12" ht="76.5" x14ac:dyDescent="0.25">
      <c r="A496" s="481">
        <v>494</v>
      </c>
      <c r="B496" s="494" t="s">
        <v>3818</v>
      </c>
      <c r="C496" s="494" t="s">
        <v>4572</v>
      </c>
      <c r="D496" s="481" t="s">
        <v>362</v>
      </c>
      <c r="E496" s="481" t="s">
        <v>583</v>
      </c>
      <c r="F496" s="484" t="s">
        <v>4713</v>
      </c>
      <c r="G496" s="484" t="s">
        <v>4714</v>
      </c>
      <c r="H496" s="485" t="s">
        <v>4583</v>
      </c>
      <c r="I496" s="518" t="s">
        <v>4008</v>
      </c>
      <c r="J496" s="576">
        <v>508</v>
      </c>
      <c r="K496" s="581"/>
      <c r="L496" s="523"/>
    </row>
    <row r="497" spans="1:12" ht="76.5" x14ac:dyDescent="0.25">
      <c r="A497" s="481">
        <v>495</v>
      </c>
      <c r="B497" s="494" t="s">
        <v>3818</v>
      </c>
      <c r="C497" s="494" t="s">
        <v>4572</v>
      </c>
      <c r="D497" s="481" t="s">
        <v>362</v>
      </c>
      <c r="E497" s="481" t="s">
        <v>583</v>
      </c>
      <c r="F497" s="484" t="s">
        <v>4715</v>
      </c>
      <c r="G497" s="484" t="s">
        <v>4716</v>
      </c>
      <c r="H497" s="485" t="s">
        <v>4583</v>
      </c>
      <c r="I497" s="518" t="s">
        <v>4008</v>
      </c>
      <c r="J497" s="576">
        <v>508</v>
      </c>
      <c r="K497" s="581"/>
      <c r="L497" s="523"/>
    </row>
    <row r="498" spans="1:12" ht="76.5" x14ac:dyDescent="0.25">
      <c r="A498" s="481">
        <v>496</v>
      </c>
      <c r="B498" s="494" t="s">
        <v>3818</v>
      </c>
      <c r="C498" s="494" t="s">
        <v>4572</v>
      </c>
      <c r="D498" s="481" t="s">
        <v>362</v>
      </c>
      <c r="E498" s="481" t="s">
        <v>583</v>
      </c>
      <c r="F498" s="484" t="s">
        <v>4717</v>
      </c>
      <c r="G498" s="484" t="s">
        <v>4718</v>
      </c>
      <c r="H498" s="485" t="s">
        <v>4680</v>
      </c>
      <c r="I498" s="518" t="s">
        <v>4008</v>
      </c>
      <c r="J498" s="576">
        <v>508</v>
      </c>
      <c r="K498" s="581"/>
      <c r="L498" s="523"/>
    </row>
    <row r="499" spans="1:12" ht="76.5" x14ac:dyDescent="0.25">
      <c r="A499" s="481">
        <v>497</v>
      </c>
      <c r="B499" s="494" t="s">
        <v>3818</v>
      </c>
      <c r="C499" s="494" t="s">
        <v>4572</v>
      </c>
      <c r="D499" s="481" t="s">
        <v>362</v>
      </c>
      <c r="E499" s="481" t="s">
        <v>583</v>
      </c>
      <c r="F499" s="484" t="s">
        <v>4719</v>
      </c>
      <c r="G499" s="484" t="s">
        <v>4720</v>
      </c>
      <c r="H499" s="485" t="s">
        <v>4680</v>
      </c>
      <c r="I499" s="518" t="s">
        <v>4008</v>
      </c>
      <c r="J499" s="576">
        <v>508</v>
      </c>
      <c r="K499" s="579"/>
      <c r="L499" s="523"/>
    </row>
    <row r="500" spans="1:12" ht="76.5" x14ac:dyDescent="0.25">
      <c r="A500" s="481">
        <v>498</v>
      </c>
      <c r="B500" s="494" t="s">
        <v>3818</v>
      </c>
      <c r="C500" s="494" t="s">
        <v>4572</v>
      </c>
      <c r="D500" s="481" t="s">
        <v>362</v>
      </c>
      <c r="E500" s="481" t="s">
        <v>583</v>
      </c>
      <c r="F500" s="484" t="s">
        <v>4721</v>
      </c>
      <c r="G500" s="484" t="s">
        <v>4722</v>
      </c>
      <c r="H500" s="485" t="s">
        <v>4583</v>
      </c>
      <c r="I500" s="518" t="s">
        <v>4008</v>
      </c>
      <c r="J500" s="576">
        <v>508</v>
      </c>
      <c r="K500" s="579"/>
      <c r="L500" s="523"/>
    </row>
    <row r="501" spans="1:12" ht="76.5" x14ac:dyDescent="0.25">
      <c r="A501" s="481">
        <v>499</v>
      </c>
      <c r="B501" s="494" t="s">
        <v>3818</v>
      </c>
      <c r="C501" s="494" t="s">
        <v>4572</v>
      </c>
      <c r="D501" s="481" t="s">
        <v>362</v>
      </c>
      <c r="E501" s="481" t="s">
        <v>583</v>
      </c>
      <c r="F501" s="484" t="s">
        <v>4723</v>
      </c>
      <c r="G501" s="484" t="s">
        <v>4687</v>
      </c>
      <c r="H501" s="485" t="s">
        <v>4680</v>
      </c>
      <c r="I501" s="518" t="s">
        <v>4008</v>
      </c>
      <c r="J501" s="576">
        <v>508</v>
      </c>
      <c r="K501" s="579"/>
      <c r="L501" s="523"/>
    </row>
    <row r="502" spans="1:12" ht="38.25" x14ac:dyDescent="0.25">
      <c r="A502" s="481">
        <v>500</v>
      </c>
      <c r="B502" s="494" t="s">
        <v>3818</v>
      </c>
      <c r="C502" s="494" t="s">
        <v>4572</v>
      </c>
      <c r="D502" s="481" t="s">
        <v>362</v>
      </c>
      <c r="E502" s="481" t="s">
        <v>583</v>
      </c>
      <c r="F502" s="484" t="s">
        <v>4724</v>
      </c>
      <c r="G502" s="484" t="s">
        <v>4725</v>
      </c>
      <c r="H502" s="485" t="s">
        <v>4596</v>
      </c>
      <c r="I502" s="518" t="s">
        <v>4008</v>
      </c>
      <c r="J502" s="576">
        <v>508</v>
      </c>
      <c r="K502" s="579"/>
      <c r="L502" s="523"/>
    </row>
    <row r="503" spans="1:12" ht="51" x14ac:dyDescent="0.25">
      <c r="A503" s="481">
        <v>501</v>
      </c>
      <c r="B503" s="523" t="s">
        <v>3818</v>
      </c>
      <c r="C503" s="494" t="s">
        <v>145</v>
      </c>
      <c r="D503" s="481" t="s">
        <v>362</v>
      </c>
      <c r="E503" s="481" t="s">
        <v>363</v>
      </c>
      <c r="F503" s="494"/>
      <c r="G503" s="507" t="s">
        <v>4726</v>
      </c>
      <c r="H503" s="485" t="s">
        <v>4727</v>
      </c>
      <c r="I503" s="518" t="s">
        <v>4008</v>
      </c>
      <c r="J503" s="582">
        <v>3920</v>
      </c>
      <c r="K503" s="579"/>
      <c r="L503" s="523"/>
    </row>
    <row r="504" spans="1:12" ht="38.25" x14ac:dyDescent="0.25">
      <c r="A504" s="481">
        <v>502</v>
      </c>
      <c r="B504" s="523" t="s">
        <v>3818</v>
      </c>
      <c r="C504" s="494" t="s">
        <v>145</v>
      </c>
      <c r="D504" s="481" t="s">
        <v>362</v>
      </c>
      <c r="E504" s="481" t="s">
        <v>363</v>
      </c>
      <c r="F504" s="494"/>
      <c r="G504" s="507" t="s">
        <v>4728</v>
      </c>
      <c r="H504" s="485" t="s">
        <v>4729</v>
      </c>
      <c r="I504" s="518" t="s">
        <v>4008</v>
      </c>
      <c r="J504" s="582">
        <v>2940</v>
      </c>
      <c r="K504" s="579"/>
      <c r="L504" s="523"/>
    </row>
    <row r="505" spans="1:12" ht="25.5" x14ac:dyDescent="0.25">
      <c r="A505" s="481">
        <v>503</v>
      </c>
      <c r="B505" s="523" t="s">
        <v>3818</v>
      </c>
      <c r="C505" s="523" t="s">
        <v>145</v>
      </c>
      <c r="D505" s="481" t="s">
        <v>362</v>
      </c>
      <c r="E505" s="481" t="s">
        <v>363</v>
      </c>
      <c r="F505" s="523"/>
      <c r="G505" s="507" t="s">
        <v>4730</v>
      </c>
      <c r="H505" s="485" t="s">
        <v>4731</v>
      </c>
      <c r="I505" s="518" t="s">
        <v>4008</v>
      </c>
      <c r="J505" s="582">
        <v>4200</v>
      </c>
      <c r="K505" s="579"/>
      <c r="L505" s="523"/>
    </row>
    <row r="506" spans="1:12" ht="38.25" x14ac:dyDescent="0.25">
      <c r="A506" s="443">
        <v>504</v>
      </c>
      <c r="B506" s="535" t="s">
        <v>4733</v>
      </c>
      <c r="C506" s="527" t="s">
        <v>4786</v>
      </c>
      <c r="D506" s="528" t="s">
        <v>600</v>
      </c>
      <c r="E506" s="528" t="s">
        <v>1236</v>
      </c>
      <c r="F506" s="527" t="s">
        <v>4807</v>
      </c>
      <c r="G506" s="527" t="s">
        <v>4741</v>
      </c>
      <c r="H506" s="527" t="s">
        <v>4808</v>
      </c>
      <c r="I506" s="444">
        <v>2022</v>
      </c>
      <c r="J506" s="543">
        <v>4500</v>
      </c>
      <c r="K506" s="544"/>
      <c r="L506" s="535"/>
    </row>
    <row r="507" spans="1:12" ht="76.5" x14ac:dyDescent="0.25">
      <c r="A507" s="443">
        <v>505</v>
      </c>
      <c r="B507" s="534" t="s">
        <v>4733</v>
      </c>
      <c r="C507" s="527" t="s">
        <v>4809</v>
      </c>
      <c r="D507" s="528" t="s">
        <v>600</v>
      </c>
      <c r="E507" s="528" t="s">
        <v>363</v>
      </c>
      <c r="F507" s="527" t="s">
        <v>4810</v>
      </c>
      <c r="G507" s="527" t="s">
        <v>4741</v>
      </c>
      <c r="H507" s="527" t="s">
        <v>4811</v>
      </c>
      <c r="I507" s="444">
        <v>2022</v>
      </c>
      <c r="J507" s="543">
        <v>3009.54</v>
      </c>
      <c r="K507" s="544"/>
      <c r="L507" s="534"/>
    </row>
    <row r="508" spans="1:12" ht="25.5" x14ac:dyDescent="0.25">
      <c r="A508" s="443">
        <v>506</v>
      </c>
      <c r="B508" s="534" t="s">
        <v>4733</v>
      </c>
      <c r="C508" s="527" t="s">
        <v>4812</v>
      </c>
      <c r="D508" s="528" t="s">
        <v>600</v>
      </c>
      <c r="E508" s="528" t="s">
        <v>1236</v>
      </c>
      <c r="F508" s="527" t="s">
        <v>4813</v>
      </c>
      <c r="G508" s="527" t="s">
        <v>4741</v>
      </c>
      <c r="H508" s="527" t="s">
        <v>4814</v>
      </c>
      <c r="I508" s="444">
        <v>2022</v>
      </c>
      <c r="J508" s="543">
        <v>1000</v>
      </c>
      <c r="K508" s="544"/>
      <c r="L508" s="534"/>
    </row>
    <row r="509" spans="1:12" ht="63.75" x14ac:dyDescent="0.25">
      <c r="A509" s="546">
        <v>507</v>
      </c>
      <c r="B509" s="547" t="s">
        <v>4873</v>
      </c>
      <c r="C509" s="548" t="s">
        <v>4869</v>
      </c>
      <c r="D509" s="549" t="s">
        <v>362</v>
      </c>
      <c r="E509" s="549" t="s">
        <v>363</v>
      </c>
      <c r="F509" s="548" t="s">
        <v>4870</v>
      </c>
      <c r="G509" s="548" t="s">
        <v>4871</v>
      </c>
      <c r="H509" s="548" t="s">
        <v>4872</v>
      </c>
      <c r="I509" s="550" t="s">
        <v>4008</v>
      </c>
      <c r="J509" s="551">
        <v>2500</v>
      </c>
      <c r="K509" s="551"/>
      <c r="L509" s="547"/>
    </row>
    <row r="510" spans="1:12" ht="102" x14ac:dyDescent="0.25">
      <c r="A510" s="536">
        <v>508</v>
      </c>
      <c r="B510" s="537" t="s">
        <v>4815</v>
      </c>
      <c r="C510" s="537" t="s">
        <v>2078</v>
      </c>
      <c r="D510" s="538" t="s">
        <v>362</v>
      </c>
      <c r="E510" s="538" t="s">
        <v>363</v>
      </c>
      <c r="F510" s="539" t="s">
        <v>4816</v>
      </c>
      <c r="G510" s="539" t="s">
        <v>4817</v>
      </c>
      <c r="H510" s="541" t="s">
        <v>4820</v>
      </c>
      <c r="I510" s="540" t="s">
        <v>4818</v>
      </c>
      <c r="J510" s="553">
        <v>11040</v>
      </c>
      <c r="K510" s="553"/>
      <c r="L510" s="537" t="s">
        <v>4819</v>
      </c>
    </row>
    <row r="511" spans="1:12" ht="38.25" x14ac:dyDescent="0.25">
      <c r="A511" s="536">
        <v>509</v>
      </c>
      <c r="B511" s="537" t="s">
        <v>4828</v>
      </c>
      <c r="C511" s="537" t="s">
        <v>4825</v>
      </c>
      <c r="D511" s="538" t="s">
        <v>362</v>
      </c>
      <c r="E511" s="538" t="s">
        <v>583</v>
      </c>
      <c r="F511" s="541" t="s">
        <v>4822</v>
      </c>
      <c r="G511" s="541" t="s">
        <v>4821</v>
      </c>
      <c r="H511" s="541" t="s">
        <v>4824</v>
      </c>
      <c r="I511" s="540" t="s">
        <v>4823</v>
      </c>
      <c r="J511" s="553">
        <v>1917.5</v>
      </c>
      <c r="K511" s="553"/>
      <c r="L511" s="537"/>
    </row>
    <row r="512" spans="1:12" ht="63.75" x14ac:dyDescent="0.25">
      <c r="A512" s="536">
        <v>510</v>
      </c>
      <c r="B512" s="537" t="s">
        <v>4828</v>
      </c>
      <c r="C512" s="537" t="s">
        <v>2078</v>
      </c>
      <c r="D512" s="538" t="s">
        <v>362</v>
      </c>
      <c r="E512" s="538" t="s">
        <v>583</v>
      </c>
      <c r="F512" s="541" t="s">
        <v>4839</v>
      </c>
      <c r="G512" s="541" t="s">
        <v>4826</v>
      </c>
      <c r="H512" s="541" t="s">
        <v>4827</v>
      </c>
      <c r="I512" s="540" t="s">
        <v>4838</v>
      </c>
      <c r="J512" s="553">
        <v>3422.12</v>
      </c>
      <c r="K512" s="553"/>
      <c r="L512" s="537"/>
    </row>
    <row r="513" spans="1:12" ht="25.5" x14ac:dyDescent="0.25">
      <c r="A513" s="536">
        <v>511</v>
      </c>
      <c r="B513" s="537" t="s">
        <v>4828</v>
      </c>
      <c r="C513" s="537" t="s">
        <v>2078</v>
      </c>
      <c r="D513" s="538" t="s">
        <v>362</v>
      </c>
      <c r="E513" s="538" t="s">
        <v>4833</v>
      </c>
      <c r="F513" s="541" t="s">
        <v>4834</v>
      </c>
      <c r="G513" s="541" t="s">
        <v>4835</v>
      </c>
      <c r="H513" s="541" t="s">
        <v>4836</v>
      </c>
      <c r="I513" s="540" t="s">
        <v>4837</v>
      </c>
      <c r="J513" s="553"/>
      <c r="K513" s="553"/>
      <c r="L513" s="542"/>
    </row>
    <row r="514" spans="1:12" ht="25.5" x14ac:dyDescent="0.25">
      <c r="A514" s="536">
        <v>512</v>
      </c>
      <c r="B514" s="537" t="s">
        <v>4828</v>
      </c>
      <c r="C514" s="537" t="s">
        <v>1498</v>
      </c>
      <c r="D514" s="538" t="s">
        <v>362</v>
      </c>
      <c r="E514" s="538" t="s">
        <v>363</v>
      </c>
      <c r="F514" s="541" t="s">
        <v>4829</v>
      </c>
      <c r="G514" s="541" t="s">
        <v>4830</v>
      </c>
      <c r="H514" s="541" t="s">
        <v>4831</v>
      </c>
      <c r="I514" s="540" t="s">
        <v>4832</v>
      </c>
      <c r="J514" s="553"/>
      <c r="K514" s="553"/>
      <c r="L514" s="542"/>
    </row>
    <row r="515" spans="1:12" ht="25.5" x14ac:dyDescent="0.25">
      <c r="A515" s="536">
        <v>513</v>
      </c>
      <c r="B515" s="537" t="s">
        <v>4828</v>
      </c>
      <c r="C515" s="537" t="s">
        <v>4840</v>
      </c>
      <c r="D515" s="538" t="s">
        <v>362</v>
      </c>
      <c r="E515" s="538" t="s">
        <v>363</v>
      </c>
      <c r="F515" s="541" t="s">
        <v>4841</v>
      </c>
      <c r="G515" s="541" t="s">
        <v>4842</v>
      </c>
      <c r="H515" s="541" t="s">
        <v>4843</v>
      </c>
      <c r="I515" s="540">
        <v>2022</v>
      </c>
      <c r="J515" s="553">
        <v>1000</v>
      </c>
      <c r="K515" s="553"/>
      <c r="L515" s="542"/>
    </row>
    <row r="516" spans="1:12" ht="38.25" x14ac:dyDescent="0.25">
      <c r="A516" s="536">
        <v>514</v>
      </c>
      <c r="B516" s="537" t="s">
        <v>4828</v>
      </c>
      <c r="C516" s="537" t="s">
        <v>1498</v>
      </c>
      <c r="D516" s="538" t="s">
        <v>362</v>
      </c>
      <c r="E516" s="538" t="s">
        <v>363</v>
      </c>
      <c r="F516" s="541" t="s">
        <v>1518</v>
      </c>
      <c r="G516" s="541" t="s">
        <v>4844</v>
      </c>
      <c r="H516" s="541" t="s">
        <v>4846</v>
      </c>
      <c r="I516" s="540" t="s">
        <v>4845</v>
      </c>
      <c r="J516" s="553">
        <v>1031233.4074999999</v>
      </c>
      <c r="K516" s="553">
        <v>17837578.679499999</v>
      </c>
      <c r="L516" s="542"/>
    </row>
    <row r="517" spans="1:12" ht="51" x14ac:dyDescent="0.25">
      <c r="A517" s="536">
        <v>515</v>
      </c>
      <c r="B517" s="537" t="s">
        <v>4828</v>
      </c>
      <c r="C517" s="537" t="s">
        <v>4847</v>
      </c>
      <c r="D517" s="538" t="s">
        <v>362</v>
      </c>
      <c r="E517" s="538" t="s">
        <v>583</v>
      </c>
      <c r="F517" s="541" t="s">
        <v>4848</v>
      </c>
      <c r="G517" s="541" t="s">
        <v>4849</v>
      </c>
      <c r="H517" s="541" t="s">
        <v>4850</v>
      </c>
      <c r="I517" s="540" t="s">
        <v>4851</v>
      </c>
      <c r="J517" s="553">
        <v>376211</v>
      </c>
      <c r="K517" s="553"/>
      <c r="L517" s="541" t="s">
        <v>4864</v>
      </c>
    </row>
    <row r="518" spans="1:12" ht="38.25" x14ac:dyDescent="0.25">
      <c r="A518" s="536">
        <v>516</v>
      </c>
      <c r="B518" s="537" t="s">
        <v>4828</v>
      </c>
      <c r="C518" s="537" t="s">
        <v>4847</v>
      </c>
      <c r="D518" s="538" t="s">
        <v>362</v>
      </c>
      <c r="E518" s="538" t="s">
        <v>583</v>
      </c>
      <c r="F518" s="541" t="s">
        <v>4852</v>
      </c>
      <c r="G518" s="541" t="s">
        <v>4849</v>
      </c>
      <c r="H518" s="541" t="s">
        <v>4850</v>
      </c>
      <c r="I518" s="540" t="s">
        <v>4853</v>
      </c>
      <c r="J518" s="553">
        <v>697655</v>
      </c>
      <c r="K518" s="553"/>
      <c r="L518" s="541" t="s">
        <v>4863</v>
      </c>
    </row>
    <row r="519" spans="1:12" ht="25.5" x14ac:dyDescent="0.25">
      <c r="A519" s="536">
        <v>517</v>
      </c>
      <c r="B519" s="537" t="s">
        <v>4828</v>
      </c>
      <c r="C519" s="537" t="s">
        <v>4847</v>
      </c>
      <c r="D519" s="538" t="s">
        <v>362</v>
      </c>
      <c r="E519" s="538" t="s">
        <v>583</v>
      </c>
      <c r="F519" s="541" t="s">
        <v>4854</v>
      </c>
      <c r="G519" s="541" t="s">
        <v>4849</v>
      </c>
      <c r="H519" s="541" t="s">
        <v>4855</v>
      </c>
      <c r="I519" s="545">
        <v>44871</v>
      </c>
      <c r="J519" s="553">
        <v>1261</v>
      </c>
      <c r="K519" s="553"/>
      <c r="L519" s="541" t="s">
        <v>4856</v>
      </c>
    </row>
    <row r="520" spans="1:12" ht="25.5" x14ac:dyDescent="0.25">
      <c r="A520" s="536">
        <v>518</v>
      </c>
      <c r="B520" s="537" t="s">
        <v>4828</v>
      </c>
      <c r="C520" s="537" t="s">
        <v>4847</v>
      </c>
      <c r="D520" s="538" t="s">
        <v>362</v>
      </c>
      <c r="E520" s="538" t="s">
        <v>583</v>
      </c>
      <c r="F520" s="541" t="s">
        <v>4857</v>
      </c>
      <c r="G520" s="541" t="s">
        <v>4849</v>
      </c>
      <c r="H520" s="541" t="s">
        <v>4858</v>
      </c>
      <c r="I520" s="540" t="s">
        <v>4859</v>
      </c>
      <c r="J520" s="553">
        <v>920.71</v>
      </c>
      <c r="K520" s="553"/>
      <c r="L520" s="541" t="s">
        <v>4856</v>
      </c>
    </row>
    <row r="521" spans="1:12" ht="38.25" x14ac:dyDescent="0.25">
      <c r="A521" s="536">
        <v>519</v>
      </c>
      <c r="B521" s="537" t="s">
        <v>4828</v>
      </c>
      <c r="C521" s="537" t="s">
        <v>4847</v>
      </c>
      <c r="D521" s="538" t="s">
        <v>362</v>
      </c>
      <c r="E521" s="538" t="s">
        <v>583</v>
      </c>
      <c r="F521" s="541" t="s">
        <v>4860</v>
      </c>
      <c r="G521" s="541" t="s">
        <v>4849</v>
      </c>
      <c r="H521" s="541" t="s">
        <v>4850</v>
      </c>
      <c r="I521" s="540" t="s">
        <v>4861</v>
      </c>
      <c r="J521" s="553">
        <v>142265</v>
      </c>
      <c r="K521" s="553"/>
      <c r="L521" s="541" t="s">
        <v>4862</v>
      </c>
    </row>
    <row r="522" spans="1:12" ht="127.5" x14ac:dyDescent="0.25">
      <c r="A522" s="587">
        <v>520</v>
      </c>
      <c r="B522" s="588" t="s">
        <v>4917</v>
      </c>
      <c r="C522" s="583" t="s">
        <v>1587</v>
      </c>
      <c r="D522" s="585" t="s">
        <v>583</v>
      </c>
      <c r="E522" s="585" t="s">
        <v>363</v>
      </c>
      <c r="F522" s="586" t="s">
        <v>4919</v>
      </c>
      <c r="G522" s="586" t="s">
        <v>4920</v>
      </c>
      <c r="H522" s="586" t="s">
        <v>4918</v>
      </c>
      <c r="I522" s="589">
        <v>2022</v>
      </c>
      <c r="J522" s="584">
        <v>3000</v>
      </c>
      <c r="K522" s="590"/>
      <c r="L522" s="586" t="s">
        <v>4921</v>
      </c>
    </row>
    <row r="523" spans="1:12" ht="38.25" x14ac:dyDescent="0.25">
      <c r="A523" s="536">
        <v>521</v>
      </c>
      <c r="B523" s="537" t="s">
        <v>4923</v>
      </c>
      <c r="C523" s="537" t="s">
        <v>4922</v>
      </c>
      <c r="D523" s="538" t="s">
        <v>583</v>
      </c>
      <c r="E523" s="538" t="s">
        <v>363</v>
      </c>
      <c r="F523" s="541" t="s">
        <v>4870</v>
      </c>
      <c r="G523" s="541" t="s">
        <v>4924</v>
      </c>
      <c r="H523" s="541" t="s">
        <v>4925</v>
      </c>
      <c r="I523" s="540">
        <v>2022</v>
      </c>
      <c r="J523" s="553">
        <v>1200</v>
      </c>
      <c r="K523" s="590"/>
      <c r="L523" s="541"/>
    </row>
    <row r="524" spans="1:12" ht="38.25" x14ac:dyDescent="0.25">
      <c r="A524" s="536">
        <v>522</v>
      </c>
      <c r="B524" s="537" t="s">
        <v>4923</v>
      </c>
      <c r="C524" s="537" t="s">
        <v>4926</v>
      </c>
      <c r="D524" s="538" t="s">
        <v>583</v>
      </c>
      <c r="E524" s="538" t="s">
        <v>363</v>
      </c>
      <c r="F524" s="541" t="s">
        <v>4927</v>
      </c>
      <c r="G524" s="541" t="s">
        <v>4924</v>
      </c>
      <c r="H524" s="541" t="s">
        <v>4925</v>
      </c>
      <c r="I524" s="540">
        <v>2022</v>
      </c>
      <c r="J524" s="553">
        <v>1100</v>
      </c>
      <c r="K524" s="553"/>
      <c r="L524" s="541"/>
    </row>
    <row r="525" spans="1:12" ht="25.5" x14ac:dyDescent="0.25">
      <c r="A525" s="536">
        <v>523</v>
      </c>
      <c r="B525" s="537" t="s">
        <v>4828</v>
      </c>
      <c r="C525" s="537" t="s">
        <v>4928</v>
      </c>
      <c r="D525" s="538" t="s">
        <v>362</v>
      </c>
      <c r="E525" s="538" t="s">
        <v>583</v>
      </c>
      <c r="F525" s="541" t="s">
        <v>4929</v>
      </c>
      <c r="G525" s="541" t="s">
        <v>4945</v>
      </c>
      <c r="H525" s="541" t="s">
        <v>4930</v>
      </c>
      <c r="I525" s="540" t="s">
        <v>4931</v>
      </c>
      <c r="J525" s="553">
        <v>7865</v>
      </c>
      <c r="K525" s="553"/>
      <c r="L525" s="541"/>
    </row>
    <row r="526" spans="1:12" ht="38.25" x14ac:dyDescent="0.25">
      <c r="A526" s="536">
        <v>524</v>
      </c>
      <c r="B526" s="537" t="s">
        <v>4828</v>
      </c>
      <c r="C526" s="537" t="s">
        <v>4006</v>
      </c>
      <c r="D526" s="538" t="s">
        <v>362</v>
      </c>
      <c r="E526" s="538" t="s">
        <v>583</v>
      </c>
      <c r="F526" s="620" t="s">
        <v>4939</v>
      </c>
      <c r="G526" s="541" t="s">
        <v>4945</v>
      </c>
      <c r="H526" s="541" t="s">
        <v>1535</v>
      </c>
      <c r="I526" s="540" t="s">
        <v>4932</v>
      </c>
      <c r="J526" s="553">
        <f>25158+19169.76+32426.45</f>
        <v>76754.209999999992</v>
      </c>
      <c r="K526" s="553"/>
      <c r="L526" s="541"/>
    </row>
    <row r="527" spans="1:12" ht="38.25" x14ac:dyDescent="0.25">
      <c r="A527" s="536">
        <v>525</v>
      </c>
      <c r="B527" s="537" t="s">
        <v>4828</v>
      </c>
      <c r="C527" s="537" t="s">
        <v>4006</v>
      </c>
      <c r="D527" s="538" t="s">
        <v>362</v>
      </c>
      <c r="E527" s="538" t="s">
        <v>583</v>
      </c>
      <c r="F527" s="620" t="s">
        <v>4940</v>
      </c>
      <c r="G527" s="541" t="s">
        <v>4945</v>
      </c>
      <c r="H527" s="541" t="s">
        <v>4933</v>
      </c>
      <c r="I527" s="540" t="s">
        <v>4932</v>
      </c>
      <c r="J527" s="553">
        <f>12495+8925+17850+11448.5+11227.84+20805.38</f>
        <v>82751.72</v>
      </c>
      <c r="K527" s="553"/>
      <c r="L527" s="541"/>
    </row>
    <row r="528" spans="1:12" ht="38.25" x14ac:dyDescent="0.25">
      <c r="A528" s="536">
        <v>526</v>
      </c>
      <c r="B528" s="537" t="s">
        <v>4828</v>
      </c>
      <c r="C528" s="537" t="s">
        <v>4006</v>
      </c>
      <c r="D528" s="538" t="s">
        <v>362</v>
      </c>
      <c r="E528" s="538" t="s">
        <v>583</v>
      </c>
      <c r="F528" s="620" t="s">
        <v>4941</v>
      </c>
      <c r="G528" s="541" t="s">
        <v>4944</v>
      </c>
      <c r="H528" s="541" t="s">
        <v>4934</v>
      </c>
      <c r="I528" s="540" t="s">
        <v>4932</v>
      </c>
      <c r="J528" s="553">
        <f>2073.75+16127.85+12150</f>
        <v>30351.599999999999</v>
      </c>
      <c r="K528" s="553"/>
      <c r="L528" s="541"/>
    </row>
    <row r="529" spans="1:12" ht="38.25" x14ac:dyDescent="0.25">
      <c r="A529" s="536">
        <v>527</v>
      </c>
      <c r="B529" s="537" t="s">
        <v>4828</v>
      </c>
      <c r="C529" s="537" t="s">
        <v>4006</v>
      </c>
      <c r="D529" s="538" t="s">
        <v>362</v>
      </c>
      <c r="E529" s="538" t="s">
        <v>583</v>
      </c>
      <c r="F529" s="620" t="s">
        <v>4942</v>
      </c>
      <c r="G529" s="541" t="s">
        <v>4945</v>
      </c>
      <c r="H529" s="541" t="s">
        <v>4935</v>
      </c>
      <c r="I529" s="540" t="s">
        <v>4936</v>
      </c>
      <c r="J529" s="553">
        <v>2400</v>
      </c>
      <c r="K529" s="553"/>
      <c r="L529" s="541"/>
    </row>
    <row r="530" spans="1:12" ht="38.25" x14ac:dyDescent="0.25">
      <c r="A530" s="536">
        <v>528</v>
      </c>
      <c r="B530" s="537" t="s">
        <v>4828</v>
      </c>
      <c r="C530" s="537" t="s">
        <v>4006</v>
      </c>
      <c r="D530" s="538" t="s">
        <v>362</v>
      </c>
      <c r="E530" s="538" t="s">
        <v>583</v>
      </c>
      <c r="F530" s="620" t="s">
        <v>4943</v>
      </c>
      <c r="G530" s="541" t="s">
        <v>4945</v>
      </c>
      <c r="H530" s="541" t="s">
        <v>4937</v>
      </c>
      <c r="I530" s="540" t="s">
        <v>4938</v>
      </c>
      <c r="J530" s="553">
        <v>9976.5300000000007</v>
      </c>
      <c r="K530" s="553"/>
      <c r="L530" s="541"/>
    </row>
  </sheetData>
  <autoFilter ref="A2:M524"/>
  <mergeCells count="1">
    <mergeCell ref="A1:L1"/>
  </mergeCells>
  <conditionalFormatting sqref="F507">
    <cfRule type="duplicateValues" dxfId="0" priority="1"/>
  </conditionalFormatting>
  <pageMargins left="0.70866141732283472" right="0.62992125984251968" top="0.70866141732283472" bottom="0.43307086614173229" header="0.31496062992125984" footer="0.31496062992125984"/>
  <pageSetup paperSize="9" scale="96" fitToHeight="0" orientation="landscape" r:id="rId1"/>
  <rowBreaks count="1" manualBreakCount="1">
    <brk id="310"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59"/>
  <sheetViews>
    <sheetView view="pageBreakPreview" zoomScaleNormal="100" zoomScaleSheetLayoutView="100" workbookViewId="0">
      <selection activeCell="B29" sqref="B29"/>
    </sheetView>
  </sheetViews>
  <sheetFormatPr defaultRowHeight="15.75" x14ac:dyDescent="0.25"/>
  <cols>
    <col min="1" max="1" width="18.25" customWidth="1"/>
    <col min="2" max="2" width="23.5" customWidth="1"/>
    <col min="3" max="3" width="32.75" customWidth="1"/>
    <col min="4" max="4" width="22" customWidth="1"/>
    <col min="5" max="5" width="15.875" customWidth="1"/>
  </cols>
  <sheetData>
    <row r="1" spans="1:5" ht="21" thickBot="1" x14ac:dyDescent="0.35">
      <c r="A1" s="676" t="s">
        <v>270</v>
      </c>
      <c r="B1" s="676"/>
      <c r="C1" s="676"/>
      <c r="D1" s="676"/>
      <c r="E1" s="676"/>
    </row>
    <row r="2" spans="1:5" s="1" customFormat="1" ht="16.5" thickBot="1" x14ac:dyDescent="0.3">
      <c r="A2" s="386" t="s">
        <v>261</v>
      </c>
      <c r="B2" s="387" t="s">
        <v>262</v>
      </c>
      <c r="C2" s="387" t="s">
        <v>263</v>
      </c>
      <c r="D2" s="387" t="s">
        <v>264</v>
      </c>
      <c r="E2" s="388" t="s">
        <v>265</v>
      </c>
    </row>
    <row r="3" spans="1:5" s="1" customFormat="1" ht="63.75" x14ac:dyDescent="0.25">
      <c r="A3" s="369" t="s">
        <v>1625</v>
      </c>
      <c r="B3" s="445" t="s">
        <v>1694</v>
      </c>
      <c r="C3" s="446" t="s">
        <v>1626</v>
      </c>
      <c r="D3" s="446" t="s">
        <v>1712</v>
      </c>
      <c r="E3" s="447">
        <v>44770</v>
      </c>
    </row>
    <row r="4" spans="1:5" s="1" customFormat="1" ht="51" x14ac:dyDescent="0.25">
      <c r="A4" s="351" t="s">
        <v>1625</v>
      </c>
      <c r="B4" s="445" t="s">
        <v>1695</v>
      </c>
      <c r="C4" s="448" t="s">
        <v>1627</v>
      </c>
      <c r="D4" s="446" t="s">
        <v>1711</v>
      </c>
      <c r="E4" s="449" t="s">
        <v>1628</v>
      </c>
    </row>
    <row r="5" spans="1:5" s="1" customFormat="1" ht="38.25" x14ac:dyDescent="0.25">
      <c r="A5" s="450" t="s">
        <v>1629</v>
      </c>
      <c r="B5" s="451" t="s">
        <v>1696</v>
      </c>
      <c r="C5" s="448" t="s">
        <v>1630</v>
      </c>
      <c r="D5" s="446" t="s">
        <v>1710</v>
      </c>
      <c r="E5" s="449" t="s">
        <v>1631</v>
      </c>
    </row>
    <row r="6" spans="1:5" s="1" customFormat="1" ht="38.25" x14ac:dyDescent="0.25">
      <c r="A6" s="369" t="s">
        <v>1629</v>
      </c>
      <c r="B6" s="451" t="s">
        <v>1697</v>
      </c>
      <c r="C6" s="446" t="s">
        <v>1632</v>
      </c>
      <c r="D6" s="446" t="s">
        <v>1709</v>
      </c>
      <c r="E6" s="447">
        <v>44749</v>
      </c>
    </row>
    <row r="7" spans="1:5" s="1" customFormat="1" ht="38.25" x14ac:dyDescent="0.25">
      <c r="A7" s="369" t="s">
        <v>1629</v>
      </c>
      <c r="B7" s="451" t="s">
        <v>1697</v>
      </c>
      <c r="C7" s="446" t="s">
        <v>1634</v>
      </c>
      <c r="D7" s="446" t="s">
        <v>1633</v>
      </c>
      <c r="E7" s="447">
        <v>44749</v>
      </c>
    </row>
    <row r="8" spans="1:5" s="1" customFormat="1" ht="38.25" x14ac:dyDescent="0.25">
      <c r="A8" s="351" t="s">
        <v>1635</v>
      </c>
      <c r="B8" s="451" t="s">
        <v>1697</v>
      </c>
      <c r="C8" s="448" t="s">
        <v>1636</v>
      </c>
      <c r="D8" s="446" t="s">
        <v>1637</v>
      </c>
      <c r="E8" s="449" t="s">
        <v>1638</v>
      </c>
    </row>
    <row r="9" spans="1:5" ht="38.25" x14ac:dyDescent="0.25">
      <c r="A9" s="351" t="s">
        <v>1635</v>
      </c>
      <c r="B9" s="451" t="s">
        <v>1697</v>
      </c>
      <c r="C9" s="448" t="s">
        <v>1639</v>
      </c>
      <c r="D9" s="446" t="s">
        <v>1637</v>
      </c>
      <c r="E9" s="449" t="s">
        <v>1640</v>
      </c>
    </row>
    <row r="10" spans="1:5" ht="38.25" x14ac:dyDescent="0.25">
      <c r="A10" s="369" t="s">
        <v>1641</v>
      </c>
      <c r="B10" s="451" t="s">
        <v>1698</v>
      </c>
      <c r="C10" s="446" t="s">
        <v>1642</v>
      </c>
      <c r="D10" s="446" t="s">
        <v>1643</v>
      </c>
      <c r="E10" s="446" t="s">
        <v>1708</v>
      </c>
    </row>
    <row r="11" spans="1:5" ht="38.25" x14ac:dyDescent="0.25">
      <c r="A11" s="351" t="s">
        <v>1644</v>
      </c>
      <c r="B11" s="445" t="s">
        <v>1699</v>
      </c>
      <c r="C11" s="448" t="s">
        <v>1645</v>
      </c>
      <c r="D11" s="446" t="s">
        <v>1646</v>
      </c>
      <c r="E11" s="449" t="s">
        <v>1647</v>
      </c>
    </row>
    <row r="12" spans="1:5" ht="25.5" x14ac:dyDescent="0.25">
      <c r="A12" s="452" t="s">
        <v>1644</v>
      </c>
      <c r="B12" s="451" t="s">
        <v>1700</v>
      </c>
      <c r="C12" s="453" t="s">
        <v>1648</v>
      </c>
      <c r="D12" s="454" t="s">
        <v>1649</v>
      </c>
      <c r="E12" s="455" t="s">
        <v>1650</v>
      </c>
    </row>
    <row r="13" spans="1:5" ht="25.5" x14ac:dyDescent="0.25">
      <c r="A13" s="452" t="s">
        <v>1644</v>
      </c>
      <c r="B13" s="451" t="s">
        <v>1700</v>
      </c>
      <c r="C13" s="453" t="s">
        <v>1651</v>
      </c>
      <c r="D13" s="454" t="s">
        <v>1652</v>
      </c>
      <c r="E13" s="455" t="s">
        <v>1653</v>
      </c>
    </row>
    <row r="14" spans="1:5" ht="25.5" x14ac:dyDescent="0.25">
      <c r="A14" s="452" t="s">
        <v>1644</v>
      </c>
      <c r="B14" s="451" t="s">
        <v>1700</v>
      </c>
      <c r="C14" s="453" t="s">
        <v>1654</v>
      </c>
      <c r="D14" s="454" t="s">
        <v>1655</v>
      </c>
      <c r="E14" s="456" t="s">
        <v>1656</v>
      </c>
    </row>
    <row r="15" spans="1:5" ht="38.25" x14ac:dyDescent="0.25">
      <c r="A15" s="369" t="s">
        <v>1644</v>
      </c>
      <c r="B15" s="451" t="s">
        <v>1701</v>
      </c>
      <c r="C15" s="454" t="s">
        <v>1657</v>
      </c>
      <c r="D15" s="454" t="s">
        <v>1658</v>
      </c>
      <c r="E15" s="457">
        <v>44851</v>
      </c>
    </row>
    <row r="16" spans="1:5" ht="38.25" x14ac:dyDescent="0.25">
      <c r="A16" s="351" t="s">
        <v>1644</v>
      </c>
      <c r="B16" s="451" t="s">
        <v>1697</v>
      </c>
      <c r="C16" s="453" t="s">
        <v>1659</v>
      </c>
      <c r="D16" s="454" t="s">
        <v>1637</v>
      </c>
      <c r="E16" s="456" t="s">
        <v>1660</v>
      </c>
    </row>
    <row r="17" spans="1:5" ht="63.75" x14ac:dyDescent="0.25">
      <c r="A17" s="368" t="s">
        <v>1661</v>
      </c>
      <c r="B17" s="451" t="s">
        <v>1702</v>
      </c>
      <c r="C17" s="454" t="s">
        <v>1662</v>
      </c>
      <c r="D17" s="458" t="s">
        <v>1663</v>
      </c>
      <c r="E17" s="457">
        <v>44823</v>
      </c>
    </row>
    <row r="18" spans="1:5" ht="25.5" x14ac:dyDescent="0.25">
      <c r="A18" s="450" t="s">
        <v>1661</v>
      </c>
      <c r="B18" s="459" t="s">
        <v>1700</v>
      </c>
      <c r="C18" s="453" t="s">
        <v>1664</v>
      </c>
      <c r="D18" s="454" t="s">
        <v>1665</v>
      </c>
      <c r="E18" s="456" t="s">
        <v>1666</v>
      </c>
    </row>
    <row r="19" spans="1:5" ht="38.25" x14ac:dyDescent="0.25">
      <c r="A19" s="460" t="s">
        <v>1661</v>
      </c>
      <c r="B19" s="451" t="s">
        <v>1700</v>
      </c>
      <c r="C19" s="448" t="s">
        <v>1667</v>
      </c>
      <c r="D19" s="446" t="s">
        <v>1668</v>
      </c>
      <c r="E19" s="449" t="s">
        <v>1669</v>
      </c>
    </row>
    <row r="20" spans="1:5" ht="51" x14ac:dyDescent="0.25">
      <c r="A20" s="369" t="s">
        <v>1661</v>
      </c>
      <c r="B20" s="459" t="s">
        <v>1703</v>
      </c>
      <c r="C20" s="454" t="s">
        <v>1670</v>
      </c>
      <c r="D20" s="454" t="s">
        <v>1671</v>
      </c>
      <c r="E20" s="457">
        <v>44903</v>
      </c>
    </row>
    <row r="21" spans="1:5" ht="38.25" x14ac:dyDescent="0.25">
      <c r="A21" s="351" t="s">
        <v>1661</v>
      </c>
      <c r="B21" s="459" t="s">
        <v>1697</v>
      </c>
      <c r="C21" s="453" t="s">
        <v>1672</v>
      </c>
      <c r="D21" s="454" t="s">
        <v>1673</v>
      </c>
      <c r="E21" s="456" t="s">
        <v>1674</v>
      </c>
    </row>
    <row r="22" spans="1:5" ht="38.25" x14ac:dyDescent="0.25">
      <c r="A22" s="351" t="s">
        <v>1661</v>
      </c>
      <c r="B22" s="451" t="s">
        <v>1697</v>
      </c>
      <c r="C22" s="453" t="s">
        <v>1675</v>
      </c>
      <c r="D22" s="454" t="s">
        <v>1637</v>
      </c>
      <c r="E22" s="456" t="s">
        <v>1660</v>
      </c>
    </row>
    <row r="23" spans="1:5" ht="63.75" x14ac:dyDescent="0.25">
      <c r="A23" s="368" t="s">
        <v>1676</v>
      </c>
      <c r="B23" s="451" t="s">
        <v>1704</v>
      </c>
      <c r="C23" s="454" t="s">
        <v>1677</v>
      </c>
      <c r="D23" s="458" t="s">
        <v>1637</v>
      </c>
      <c r="E23" s="457">
        <v>44911</v>
      </c>
    </row>
    <row r="24" spans="1:5" ht="38.25" x14ac:dyDescent="0.25">
      <c r="A24" s="347" t="s">
        <v>1676</v>
      </c>
      <c r="B24" s="451" t="s">
        <v>1697</v>
      </c>
      <c r="C24" s="453" t="s">
        <v>1678</v>
      </c>
      <c r="D24" s="454" t="s">
        <v>1679</v>
      </c>
      <c r="E24" s="456" t="s">
        <v>1680</v>
      </c>
    </row>
    <row r="25" spans="1:5" ht="38.25" x14ac:dyDescent="0.25">
      <c r="A25" s="368" t="s">
        <v>1676</v>
      </c>
      <c r="B25" s="451" t="s">
        <v>1697</v>
      </c>
      <c r="C25" s="454" t="s">
        <v>1681</v>
      </c>
      <c r="D25" s="454" t="s">
        <v>1633</v>
      </c>
      <c r="E25" s="457">
        <v>44749</v>
      </c>
    </row>
    <row r="26" spans="1:5" ht="63.75" x14ac:dyDescent="0.25">
      <c r="A26" s="347" t="s">
        <v>1682</v>
      </c>
      <c r="B26" s="445" t="s">
        <v>1705</v>
      </c>
      <c r="C26" s="453" t="s">
        <v>1683</v>
      </c>
      <c r="D26" s="454" t="s">
        <v>1684</v>
      </c>
      <c r="E26" s="456" t="s">
        <v>1685</v>
      </c>
    </row>
    <row r="27" spans="1:5" ht="51" x14ac:dyDescent="0.25">
      <c r="A27" s="368" t="s">
        <v>1686</v>
      </c>
      <c r="B27" s="451" t="s">
        <v>1706</v>
      </c>
      <c r="C27" s="446" t="s">
        <v>1687</v>
      </c>
      <c r="D27" s="446" t="s">
        <v>1688</v>
      </c>
      <c r="E27" s="447">
        <v>44819</v>
      </c>
    </row>
    <row r="28" spans="1:5" ht="63.75" x14ac:dyDescent="0.25">
      <c r="A28" s="452" t="s">
        <v>1689</v>
      </c>
      <c r="B28" s="451" t="s">
        <v>1707</v>
      </c>
      <c r="C28" s="448" t="s">
        <v>1690</v>
      </c>
      <c r="D28" s="454" t="s">
        <v>1691</v>
      </c>
      <c r="E28" s="456" t="s">
        <v>1692</v>
      </c>
    </row>
    <row r="29" spans="1:5" ht="63.75" x14ac:dyDescent="0.25">
      <c r="A29" s="452" t="s">
        <v>1689</v>
      </c>
      <c r="B29" s="451" t="s">
        <v>1707</v>
      </c>
      <c r="C29" s="448" t="s">
        <v>1693</v>
      </c>
      <c r="D29" s="446" t="s">
        <v>1691</v>
      </c>
      <c r="E29" s="449" t="s">
        <v>1692</v>
      </c>
    </row>
    <row r="30" spans="1:5" ht="25.5" x14ac:dyDescent="0.25">
      <c r="A30" s="461" t="s">
        <v>3070</v>
      </c>
      <c r="B30" s="462" t="s">
        <v>3071</v>
      </c>
      <c r="C30" s="462" t="s">
        <v>3072</v>
      </c>
      <c r="D30" s="462" t="s">
        <v>3073</v>
      </c>
      <c r="E30" s="463" t="s">
        <v>3074</v>
      </c>
    </row>
    <row r="31" spans="1:5" ht="25.5" x14ac:dyDescent="0.25">
      <c r="A31" s="464" t="s">
        <v>3075</v>
      </c>
      <c r="B31" s="465" t="s">
        <v>3076</v>
      </c>
      <c r="C31" s="466" t="s">
        <v>3077</v>
      </c>
      <c r="D31" s="465" t="s">
        <v>3078</v>
      </c>
      <c r="E31" s="467" t="s">
        <v>3079</v>
      </c>
    </row>
    <row r="32" spans="1:5" ht="25.5" x14ac:dyDescent="0.25">
      <c r="A32" s="464" t="s">
        <v>3080</v>
      </c>
      <c r="B32" s="466" t="s">
        <v>3081</v>
      </c>
      <c r="C32" s="465" t="s">
        <v>3082</v>
      </c>
      <c r="D32" s="465" t="s">
        <v>3083</v>
      </c>
      <c r="E32" s="467" t="s">
        <v>3084</v>
      </c>
    </row>
    <row r="33" spans="1:5" ht="38.25" x14ac:dyDescent="0.25">
      <c r="A33" s="464" t="s">
        <v>3085</v>
      </c>
      <c r="B33" s="465" t="s">
        <v>3086</v>
      </c>
      <c r="C33" s="465" t="s">
        <v>3087</v>
      </c>
      <c r="D33" s="465" t="s">
        <v>3088</v>
      </c>
      <c r="E33" s="467" t="s">
        <v>3089</v>
      </c>
    </row>
    <row r="34" spans="1:5" ht="38.25" x14ac:dyDescent="0.25">
      <c r="A34" s="464" t="s">
        <v>3085</v>
      </c>
      <c r="B34" s="465" t="s">
        <v>3090</v>
      </c>
      <c r="C34" s="465" t="s">
        <v>3091</v>
      </c>
      <c r="D34" s="465" t="s">
        <v>3092</v>
      </c>
      <c r="E34" s="467" t="s">
        <v>3093</v>
      </c>
    </row>
    <row r="35" spans="1:5" ht="25.5" x14ac:dyDescent="0.25">
      <c r="A35" s="464" t="s">
        <v>3085</v>
      </c>
      <c r="B35" s="465" t="s">
        <v>3094</v>
      </c>
      <c r="C35" s="465" t="s">
        <v>3095</v>
      </c>
      <c r="D35" s="465" t="s">
        <v>3096</v>
      </c>
      <c r="E35" s="467" t="s">
        <v>3097</v>
      </c>
    </row>
    <row r="36" spans="1:5" ht="25.5" x14ac:dyDescent="0.25">
      <c r="A36" s="464" t="s">
        <v>3085</v>
      </c>
      <c r="B36" s="465" t="s">
        <v>3098</v>
      </c>
      <c r="C36" s="466" t="s">
        <v>3099</v>
      </c>
      <c r="D36" s="465" t="s">
        <v>3100</v>
      </c>
      <c r="E36" s="467" t="s">
        <v>3101</v>
      </c>
    </row>
    <row r="37" spans="1:5" ht="38.25" x14ac:dyDescent="0.25">
      <c r="A37" s="464" t="s">
        <v>3102</v>
      </c>
      <c r="B37" s="466" t="s">
        <v>3103</v>
      </c>
      <c r="C37" s="465" t="s">
        <v>3104</v>
      </c>
      <c r="D37" s="465" t="s">
        <v>3105</v>
      </c>
      <c r="E37" s="467" t="s">
        <v>3106</v>
      </c>
    </row>
    <row r="38" spans="1:5" ht="38.25" x14ac:dyDescent="0.25">
      <c r="A38" s="464" t="s">
        <v>3102</v>
      </c>
      <c r="B38" s="465" t="s">
        <v>3107</v>
      </c>
      <c r="C38" s="465" t="s">
        <v>3108</v>
      </c>
      <c r="D38" s="465" t="s">
        <v>3109</v>
      </c>
      <c r="E38" s="467" t="s">
        <v>3110</v>
      </c>
    </row>
    <row r="39" spans="1:5" ht="38.25" x14ac:dyDescent="0.25">
      <c r="A39" s="464" t="s">
        <v>3102</v>
      </c>
      <c r="B39" s="465" t="s">
        <v>3090</v>
      </c>
      <c r="C39" s="465" t="s">
        <v>3111</v>
      </c>
      <c r="D39" s="465" t="s">
        <v>3112</v>
      </c>
      <c r="E39" s="467" t="s">
        <v>3113</v>
      </c>
    </row>
    <row r="40" spans="1:5" ht="38.25" x14ac:dyDescent="0.25">
      <c r="A40" s="464" t="s">
        <v>3102</v>
      </c>
      <c r="B40" s="465" t="s">
        <v>3114</v>
      </c>
      <c r="C40" s="465" t="s">
        <v>3115</v>
      </c>
      <c r="D40" s="465" t="s">
        <v>3116</v>
      </c>
      <c r="E40" s="467" t="s">
        <v>3117</v>
      </c>
    </row>
    <row r="41" spans="1:5" ht="25.5" x14ac:dyDescent="0.25">
      <c r="A41" s="464" t="s">
        <v>3102</v>
      </c>
      <c r="B41" s="465" t="s">
        <v>3107</v>
      </c>
      <c r="C41" s="465" t="s">
        <v>3118</v>
      </c>
      <c r="D41" s="465" t="s">
        <v>3119</v>
      </c>
      <c r="E41" s="467" t="s">
        <v>3120</v>
      </c>
    </row>
    <row r="42" spans="1:5" ht="25.5" x14ac:dyDescent="0.25">
      <c r="A42" s="464" t="s">
        <v>3102</v>
      </c>
      <c r="B42" s="465" t="s">
        <v>3121</v>
      </c>
      <c r="C42" s="465" t="s">
        <v>3122</v>
      </c>
      <c r="D42" s="465" t="s">
        <v>3119</v>
      </c>
      <c r="E42" s="467" t="s">
        <v>3120</v>
      </c>
    </row>
    <row r="43" spans="1:5" ht="25.5" x14ac:dyDescent="0.25">
      <c r="A43" s="464" t="s">
        <v>3123</v>
      </c>
      <c r="B43" s="466" t="s">
        <v>3124</v>
      </c>
      <c r="C43" s="465" t="s">
        <v>3125</v>
      </c>
      <c r="D43" s="465" t="s">
        <v>3126</v>
      </c>
      <c r="E43" s="467" t="s">
        <v>3127</v>
      </c>
    </row>
    <row r="44" spans="1:5" ht="38.25" x14ac:dyDescent="0.25">
      <c r="A44" s="464" t="s">
        <v>3123</v>
      </c>
      <c r="B44" s="465" t="s">
        <v>3128</v>
      </c>
      <c r="C44" s="465" t="s">
        <v>3129</v>
      </c>
      <c r="D44" s="466" t="s">
        <v>3130</v>
      </c>
      <c r="E44" s="467" t="s">
        <v>3131</v>
      </c>
    </row>
    <row r="45" spans="1:5" ht="25.5" x14ac:dyDescent="0.25">
      <c r="A45" s="464" t="s">
        <v>3123</v>
      </c>
      <c r="B45" s="465" t="s">
        <v>3090</v>
      </c>
      <c r="C45" s="465" t="s">
        <v>3132</v>
      </c>
      <c r="D45" s="465" t="s">
        <v>3133</v>
      </c>
      <c r="E45" s="467" t="s">
        <v>3134</v>
      </c>
    </row>
    <row r="46" spans="1:5" ht="38.25" x14ac:dyDescent="0.25">
      <c r="A46" s="464" t="s">
        <v>3135</v>
      </c>
      <c r="B46" s="465" t="s">
        <v>3136</v>
      </c>
      <c r="C46" s="465" t="s">
        <v>3137</v>
      </c>
      <c r="D46" s="465" t="s">
        <v>3119</v>
      </c>
      <c r="E46" s="467" t="s">
        <v>3138</v>
      </c>
    </row>
    <row r="47" spans="1:5" ht="25.5" x14ac:dyDescent="0.25">
      <c r="A47" s="464" t="s">
        <v>3135</v>
      </c>
      <c r="B47" s="465" t="s">
        <v>3139</v>
      </c>
      <c r="C47" s="465" t="s">
        <v>3140</v>
      </c>
      <c r="D47" s="465" t="s">
        <v>3141</v>
      </c>
      <c r="E47" s="467" t="s">
        <v>3142</v>
      </c>
    </row>
    <row r="48" spans="1:5" ht="25.5" x14ac:dyDescent="0.25">
      <c r="A48" s="464" t="s">
        <v>3143</v>
      </c>
      <c r="B48" s="466" t="s">
        <v>3081</v>
      </c>
      <c r="C48" s="465" t="s">
        <v>3144</v>
      </c>
      <c r="D48" s="465" t="s">
        <v>3145</v>
      </c>
      <c r="E48" s="467" t="s">
        <v>3146</v>
      </c>
    </row>
    <row r="49" spans="1:5" ht="25.5" x14ac:dyDescent="0.25">
      <c r="A49" s="464" t="s">
        <v>3143</v>
      </c>
      <c r="B49" s="465" t="s">
        <v>3147</v>
      </c>
      <c r="C49" s="465" t="s">
        <v>3148</v>
      </c>
      <c r="D49" s="465" t="s">
        <v>3149</v>
      </c>
      <c r="E49" s="467" t="s">
        <v>3150</v>
      </c>
    </row>
    <row r="50" spans="1:5" ht="25.5" x14ac:dyDescent="0.25">
      <c r="A50" s="464" t="s">
        <v>3143</v>
      </c>
      <c r="B50" s="465" t="s">
        <v>3090</v>
      </c>
      <c r="C50" s="465" t="s">
        <v>3151</v>
      </c>
      <c r="D50" s="465" t="s">
        <v>3152</v>
      </c>
      <c r="E50" s="467" t="s">
        <v>3153</v>
      </c>
    </row>
    <row r="51" spans="1:5" ht="25.5" x14ac:dyDescent="0.25">
      <c r="A51" s="464" t="s">
        <v>3154</v>
      </c>
      <c r="B51" s="465" t="s">
        <v>3155</v>
      </c>
      <c r="C51" s="465" t="s">
        <v>3156</v>
      </c>
      <c r="D51" s="465" t="s">
        <v>3157</v>
      </c>
      <c r="E51" s="467" t="s">
        <v>3158</v>
      </c>
    </row>
    <row r="52" spans="1:5" ht="38.25" x14ac:dyDescent="0.25">
      <c r="A52" s="464" t="s">
        <v>3159</v>
      </c>
      <c r="B52" s="465" t="s">
        <v>3160</v>
      </c>
      <c r="C52" s="465" t="s">
        <v>3161</v>
      </c>
      <c r="D52" s="465" t="s">
        <v>881</v>
      </c>
      <c r="E52" s="467" t="s">
        <v>3162</v>
      </c>
    </row>
    <row r="53" spans="1:5" ht="25.5" x14ac:dyDescent="0.25">
      <c r="A53" s="464" t="s">
        <v>3163</v>
      </c>
      <c r="B53" s="465" t="s">
        <v>3164</v>
      </c>
      <c r="C53" s="465" t="s">
        <v>3165</v>
      </c>
      <c r="D53" s="465" t="s">
        <v>3166</v>
      </c>
      <c r="E53" s="467" t="s">
        <v>3167</v>
      </c>
    </row>
    <row r="54" spans="1:5" ht="25.5" x14ac:dyDescent="0.25">
      <c r="A54" s="464" t="s">
        <v>3163</v>
      </c>
      <c r="B54" s="465" t="s">
        <v>3168</v>
      </c>
      <c r="C54" s="465" t="s">
        <v>3169</v>
      </c>
      <c r="D54" s="465" t="s">
        <v>3170</v>
      </c>
      <c r="E54" s="467" t="s">
        <v>3171</v>
      </c>
    </row>
    <row r="55" spans="1:5" ht="25.5" x14ac:dyDescent="0.25">
      <c r="A55" s="464" t="s">
        <v>3163</v>
      </c>
      <c r="B55" s="466" t="s">
        <v>3172</v>
      </c>
      <c r="C55" s="466" t="s">
        <v>3173</v>
      </c>
      <c r="D55" s="465" t="s">
        <v>3174</v>
      </c>
      <c r="E55" s="467" t="s">
        <v>3175</v>
      </c>
    </row>
    <row r="56" spans="1:5" ht="38.25" x14ac:dyDescent="0.25">
      <c r="A56" s="464" t="s">
        <v>3163</v>
      </c>
      <c r="B56" s="465" t="s">
        <v>3094</v>
      </c>
      <c r="C56" s="465" t="s">
        <v>3176</v>
      </c>
      <c r="D56" s="465" t="s">
        <v>3177</v>
      </c>
      <c r="E56" s="467" t="s">
        <v>3178</v>
      </c>
    </row>
    <row r="57" spans="1:5" ht="25.5" x14ac:dyDescent="0.25">
      <c r="A57" s="464" t="s">
        <v>3163</v>
      </c>
      <c r="B57" s="465" t="s">
        <v>3094</v>
      </c>
      <c r="C57" s="465" t="s">
        <v>3179</v>
      </c>
      <c r="D57" s="465" t="s">
        <v>3180</v>
      </c>
      <c r="E57" s="467" t="s">
        <v>3181</v>
      </c>
    </row>
    <row r="58" spans="1:5" ht="25.5" x14ac:dyDescent="0.25">
      <c r="A58" s="464" t="s">
        <v>3163</v>
      </c>
      <c r="B58" s="465" t="s">
        <v>3071</v>
      </c>
      <c r="C58" s="465" t="s">
        <v>3182</v>
      </c>
      <c r="D58" s="465" t="s">
        <v>3183</v>
      </c>
      <c r="E58" s="467" t="s">
        <v>3171</v>
      </c>
    </row>
    <row r="59" spans="1:5" ht="25.5" x14ac:dyDescent="0.25">
      <c r="A59" s="464" t="s">
        <v>3163</v>
      </c>
      <c r="B59" s="465" t="s">
        <v>3184</v>
      </c>
      <c r="C59" s="465" t="s">
        <v>3185</v>
      </c>
      <c r="D59" s="465" t="s">
        <v>3186</v>
      </c>
      <c r="E59" s="467" t="s">
        <v>3187</v>
      </c>
    </row>
    <row r="60" spans="1:5" ht="38.25" x14ac:dyDescent="0.25">
      <c r="A60" s="464" t="s">
        <v>3163</v>
      </c>
      <c r="B60" s="465" t="s">
        <v>3184</v>
      </c>
      <c r="C60" s="465" t="s">
        <v>3188</v>
      </c>
      <c r="D60" s="465" t="s">
        <v>3189</v>
      </c>
      <c r="E60" s="467" t="s">
        <v>3190</v>
      </c>
    </row>
    <row r="61" spans="1:5" ht="25.5" x14ac:dyDescent="0.25">
      <c r="A61" s="464" t="s">
        <v>3163</v>
      </c>
      <c r="B61" s="465" t="s">
        <v>3184</v>
      </c>
      <c r="C61" s="465" t="s">
        <v>3191</v>
      </c>
      <c r="D61" s="465" t="s">
        <v>3192</v>
      </c>
      <c r="E61" s="467" t="s">
        <v>3193</v>
      </c>
    </row>
    <row r="62" spans="1:5" x14ac:dyDescent="0.25">
      <c r="A62" s="464" t="s">
        <v>3194</v>
      </c>
      <c r="B62" s="465" t="s">
        <v>3071</v>
      </c>
      <c r="C62" s="465" t="s">
        <v>3195</v>
      </c>
      <c r="D62" s="465" t="s">
        <v>3196</v>
      </c>
      <c r="E62" s="467" t="s">
        <v>3197</v>
      </c>
    </row>
    <row r="63" spans="1:5" x14ac:dyDescent="0.25">
      <c r="A63" s="464" t="s">
        <v>3194</v>
      </c>
      <c r="B63" s="465" t="s">
        <v>3198</v>
      </c>
      <c r="C63" s="465" t="s">
        <v>3199</v>
      </c>
      <c r="D63" s="465" t="s">
        <v>3200</v>
      </c>
      <c r="E63" s="467" t="s">
        <v>3201</v>
      </c>
    </row>
    <row r="64" spans="1:5" ht="25.5" x14ac:dyDescent="0.25">
      <c r="A64" s="464" t="s">
        <v>3194</v>
      </c>
      <c r="B64" s="465" t="s">
        <v>3202</v>
      </c>
      <c r="C64" s="465" t="s">
        <v>3203</v>
      </c>
      <c r="D64" s="465" t="s">
        <v>3200</v>
      </c>
      <c r="E64" s="467" t="s">
        <v>3204</v>
      </c>
    </row>
    <row r="65" spans="1:5" ht="25.5" x14ac:dyDescent="0.25">
      <c r="A65" s="464" t="s">
        <v>3194</v>
      </c>
      <c r="B65" s="465" t="s">
        <v>3164</v>
      </c>
      <c r="C65" s="465" t="s">
        <v>3205</v>
      </c>
      <c r="D65" s="465" t="s">
        <v>3166</v>
      </c>
      <c r="E65" s="467" t="s">
        <v>3206</v>
      </c>
    </row>
    <row r="66" spans="1:5" ht="25.5" x14ac:dyDescent="0.25">
      <c r="A66" s="464" t="s">
        <v>3194</v>
      </c>
      <c r="B66" s="465" t="s">
        <v>3207</v>
      </c>
      <c r="C66" s="465" t="s">
        <v>3208</v>
      </c>
      <c r="D66" s="465" t="s">
        <v>3209</v>
      </c>
      <c r="E66" s="467" t="s">
        <v>3210</v>
      </c>
    </row>
    <row r="67" spans="1:5" x14ac:dyDescent="0.25">
      <c r="A67" s="464" t="s">
        <v>3194</v>
      </c>
      <c r="B67" s="465" t="s">
        <v>3211</v>
      </c>
      <c r="C67" s="465" t="s">
        <v>3212</v>
      </c>
      <c r="D67" s="465" t="s">
        <v>3170</v>
      </c>
      <c r="E67" s="467" t="s">
        <v>3171</v>
      </c>
    </row>
    <row r="68" spans="1:5" ht="25.5" x14ac:dyDescent="0.25">
      <c r="A68" s="464" t="s">
        <v>3194</v>
      </c>
      <c r="B68" s="465" t="s">
        <v>3213</v>
      </c>
      <c r="C68" s="465" t="s">
        <v>3214</v>
      </c>
      <c r="D68" s="465" t="s">
        <v>3215</v>
      </c>
      <c r="E68" s="467" t="s">
        <v>3216</v>
      </c>
    </row>
    <row r="69" spans="1:5" ht="25.5" x14ac:dyDescent="0.25">
      <c r="A69" s="464" t="s">
        <v>3194</v>
      </c>
      <c r="B69" s="465" t="s">
        <v>3217</v>
      </c>
      <c r="C69" s="466" t="s">
        <v>3218</v>
      </c>
      <c r="D69" s="465" t="s">
        <v>3219</v>
      </c>
      <c r="E69" s="467" t="s">
        <v>3220</v>
      </c>
    </row>
    <row r="70" spans="1:5" ht="25.5" x14ac:dyDescent="0.25">
      <c r="A70" s="464" t="s">
        <v>3194</v>
      </c>
      <c r="B70" s="465" t="s">
        <v>3221</v>
      </c>
      <c r="C70" s="465" t="s">
        <v>3222</v>
      </c>
      <c r="D70" s="465" t="s">
        <v>3215</v>
      </c>
      <c r="E70" s="467" t="s">
        <v>3223</v>
      </c>
    </row>
    <row r="71" spans="1:5" ht="25.5" x14ac:dyDescent="0.25">
      <c r="A71" s="464" t="s">
        <v>3194</v>
      </c>
      <c r="B71" s="466" t="s">
        <v>3224</v>
      </c>
      <c r="C71" s="465" t="s">
        <v>3225</v>
      </c>
      <c r="D71" s="465" t="s">
        <v>3174</v>
      </c>
      <c r="E71" s="467" t="s">
        <v>3175</v>
      </c>
    </row>
    <row r="72" spans="1:5" ht="51" x14ac:dyDescent="0.25">
      <c r="A72" s="464" t="s">
        <v>3194</v>
      </c>
      <c r="B72" s="465" t="s">
        <v>3184</v>
      </c>
      <c r="C72" s="466" t="s">
        <v>3226</v>
      </c>
      <c r="D72" s="465" t="s">
        <v>3227</v>
      </c>
      <c r="E72" s="467" t="s">
        <v>3228</v>
      </c>
    </row>
    <row r="73" spans="1:5" ht="25.5" x14ac:dyDescent="0.25">
      <c r="A73" s="464" t="s">
        <v>3229</v>
      </c>
      <c r="B73" s="465" t="s">
        <v>3230</v>
      </c>
      <c r="C73" s="465" t="s">
        <v>3231</v>
      </c>
      <c r="D73" s="465" t="s">
        <v>3232</v>
      </c>
      <c r="E73" s="467" t="s">
        <v>3233</v>
      </c>
    </row>
    <row r="74" spans="1:5" ht="25.5" x14ac:dyDescent="0.25">
      <c r="A74" s="464" t="s">
        <v>3229</v>
      </c>
      <c r="B74" s="465" t="s">
        <v>3234</v>
      </c>
      <c r="C74" s="465" t="s">
        <v>3235</v>
      </c>
      <c r="D74" s="465" t="s">
        <v>3236</v>
      </c>
      <c r="E74" s="467" t="s">
        <v>3150</v>
      </c>
    </row>
    <row r="75" spans="1:5" ht="25.5" x14ac:dyDescent="0.25">
      <c r="A75" s="464" t="s">
        <v>3229</v>
      </c>
      <c r="B75" s="465" t="s">
        <v>3234</v>
      </c>
      <c r="C75" s="465" t="s">
        <v>3237</v>
      </c>
      <c r="D75" s="465" t="s">
        <v>3236</v>
      </c>
      <c r="E75" s="467" t="s">
        <v>3150</v>
      </c>
    </row>
    <row r="76" spans="1:5" ht="25.5" x14ac:dyDescent="0.25">
      <c r="A76" s="464" t="s">
        <v>3229</v>
      </c>
      <c r="B76" s="465" t="s">
        <v>3238</v>
      </c>
      <c r="C76" s="465" t="s">
        <v>3239</v>
      </c>
      <c r="D76" s="465" t="s">
        <v>3240</v>
      </c>
      <c r="E76" s="467" t="s">
        <v>3241</v>
      </c>
    </row>
    <row r="77" spans="1:5" ht="25.5" x14ac:dyDescent="0.25">
      <c r="A77" s="464" t="s">
        <v>3229</v>
      </c>
      <c r="B77" s="465" t="s">
        <v>3238</v>
      </c>
      <c r="C77" s="465" t="s">
        <v>3242</v>
      </c>
      <c r="D77" s="465" t="s">
        <v>3240</v>
      </c>
      <c r="E77" s="467" t="s">
        <v>3241</v>
      </c>
    </row>
    <row r="78" spans="1:5" ht="25.5" x14ac:dyDescent="0.25">
      <c r="A78" s="464" t="s">
        <v>3229</v>
      </c>
      <c r="B78" s="465" t="s">
        <v>3238</v>
      </c>
      <c r="C78" s="465" t="s">
        <v>3243</v>
      </c>
      <c r="D78" s="465" t="s">
        <v>3240</v>
      </c>
      <c r="E78" s="467" t="s">
        <v>3241</v>
      </c>
    </row>
    <row r="79" spans="1:5" ht="25.5" x14ac:dyDescent="0.25">
      <c r="A79" s="464" t="s">
        <v>3229</v>
      </c>
      <c r="B79" s="465" t="s">
        <v>3238</v>
      </c>
      <c r="C79" s="465" t="s">
        <v>3244</v>
      </c>
      <c r="D79" s="465" t="s">
        <v>3245</v>
      </c>
      <c r="E79" s="467" t="s">
        <v>3246</v>
      </c>
    </row>
    <row r="80" spans="1:5" ht="38.25" x14ac:dyDescent="0.25">
      <c r="A80" s="464" t="s">
        <v>3229</v>
      </c>
      <c r="B80" s="465" t="s">
        <v>3238</v>
      </c>
      <c r="C80" s="465" t="s">
        <v>3247</v>
      </c>
      <c r="D80" s="465" t="s">
        <v>3248</v>
      </c>
      <c r="E80" s="467" t="s">
        <v>3249</v>
      </c>
    </row>
    <row r="81" spans="1:5" ht="38.25" x14ac:dyDescent="0.25">
      <c r="A81" s="464" t="s">
        <v>3229</v>
      </c>
      <c r="B81" s="465" t="s">
        <v>3238</v>
      </c>
      <c r="C81" s="465" t="s">
        <v>3250</v>
      </c>
      <c r="D81" s="465" t="s">
        <v>3248</v>
      </c>
      <c r="E81" s="467" t="s">
        <v>3249</v>
      </c>
    </row>
    <row r="82" spans="1:5" ht="25.5" x14ac:dyDescent="0.25">
      <c r="A82" s="464" t="s">
        <v>3229</v>
      </c>
      <c r="B82" s="465" t="s">
        <v>3114</v>
      </c>
      <c r="C82" s="465" t="s">
        <v>3251</v>
      </c>
      <c r="D82" s="465" t="s">
        <v>3215</v>
      </c>
      <c r="E82" s="467" t="s">
        <v>3216</v>
      </c>
    </row>
    <row r="83" spans="1:5" ht="25.5" x14ac:dyDescent="0.25">
      <c r="A83" s="464" t="s">
        <v>3229</v>
      </c>
      <c r="B83" s="465" t="s">
        <v>3230</v>
      </c>
      <c r="C83" s="465" t="s">
        <v>3252</v>
      </c>
      <c r="D83" s="465" t="s">
        <v>3253</v>
      </c>
      <c r="E83" s="467" t="s">
        <v>3175</v>
      </c>
    </row>
    <row r="84" spans="1:5" ht="25.5" x14ac:dyDescent="0.25">
      <c r="A84" s="464" t="s">
        <v>3229</v>
      </c>
      <c r="B84" s="465" t="s">
        <v>3230</v>
      </c>
      <c r="C84" s="465" t="s">
        <v>3254</v>
      </c>
      <c r="D84" s="465" t="s">
        <v>3255</v>
      </c>
      <c r="E84" s="467" t="s">
        <v>3256</v>
      </c>
    </row>
    <row r="85" spans="1:5" ht="25.5" x14ac:dyDescent="0.25">
      <c r="A85" s="464" t="s">
        <v>3229</v>
      </c>
      <c r="B85" s="465" t="s">
        <v>3217</v>
      </c>
      <c r="C85" s="465" t="s">
        <v>3257</v>
      </c>
      <c r="D85" s="465" t="s">
        <v>3258</v>
      </c>
      <c r="E85" s="467" t="s">
        <v>3259</v>
      </c>
    </row>
    <row r="86" spans="1:5" ht="25.5" x14ac:dyDescent="0.25">
      <c r="A86" s="464" t="s">
        <v>3229</v>
      </c>
      <c r="B86" s="465" t="s">
        <v>3260</v>
      </c>
      <c r="C86" s="465" t="s">
        <v>3261</v>
      </c>
      <c r="D86" s="465" t="s">
        <v>3215</v>
      </c>
      <c r="E86" s="467" t="s">
        <v>3223</v>
      </c>
    </row>
    <row r="87" spans="1:5" x14ac:dyDescent="0.25">
      <c r="A87" s="464" t="s">
        <v>3262</v>
      </c>
      <c r="B87" s="465" t="s">
        <v>3230</v>
      </c>
      <c r="C87" s="465" t="s">
        <v>3263</v>
      </c>
      <c r="D87" s="465" t="s">
        <v>3264</v>
      </c>
      <c r="E87" s="467" t="s">
        <v>3265</v>
      </c>
    </row>
    <row r="88" spans="1:5" ht="25.5" x14ac:dyDescent="0.25">
      <c r="A88" s="464" t="s">
        <v>3262</v>
      </c>
      <c r="B88" s="465" t="s">
        <v>3266</v>
      </c>
      <c r="C88" s="465" t="s">
        <v>3267</v>
      </c>
      <c r="D88" s="465" t="s">
        <v>3268</v>
      </c>
      <c r="E88" s="467">
        <v>2022</v>
      </c>
    </row>
    <row r="89" spans="1:5" ht="25.5" x14ac:dyDescent="0.25">
      <c r="A89" s="464" t="s">
        <v>3262</v>
      </c>
      <c r="B89" s="465" t="s">
        <v>3269</v>
      </c>
      <c r="C89" s="465" t="s">
        <v>3270</v>
      </c>
      <c r="D89" s="465" t="s">
        <v>3271</v>
      </c>
      <c r="E89" s="467" t="s">
        <v>3272</v>
      </c>
    </row>
    <row r="90" spans="1:5" ht="38.25" x14ac:dyDescent="0.25">
      <c r="A90" s="464" t="s">
        <v>3262</v>
      </c>
      <c r="B90" s="465" t="s">
        <v>3114</v>
      </c>
      <c r="C90" s="465" t="s">
        <v>3273</v>
      </c>
      <c r="D90" s="465" t="s">
        <v>3274</v>
      </c>
      <c r="E90" s="467" t="s">
        <v>3275</v>
      </c>
    </row>
    <row r="91" spans="1:5" ht="25.5" x14ac:dyDescent="0.25">
      <c r="A91" s="464" t="s">
        <v>3262</v>
      </c>
      <c r="B91" s="465" t="s">
        <v>3114</v>
      </c>
      <c r="C91" s="465" t="s">
        <v>3276</v>
      </c>
      <c r="D91" s="465" t="s">
        <v>3274</v>
      </c>
      <c r="E91" s="467" t="s">
        <v>3275</v>
      </c>
    </row>
    <row r="92" spans="1:5" ht="25.5" x14ac:dyDescent="0.25">
      <c r="A92" s="464" t="s">
        <v>3262</v>
      </c>
      <c r="B92" s="465" t="s">
        <v>3277</v>
      </c>
      <c r="C92" s="465" t="s">
        <v>3278</v>
      </c>
      <c r="D92" s="465" t="s">
        <v>3279</v>
      </c>
      <c r="E92" s="468">
        <v>44774</v>
      </c>
    </row>
    <row r="93" spans="1:5" ht="25.5" x14ac:dyDescent="0.25">
      <c r="A93" s="464" t="s">
        <v>3262</v>
      </c>
      <c r="B93" s="465" t="s">
        <v>3280</v>
      </c>
      <c r="C93" s="465" t="s">
        <v>3281</v>
      </c>
      <c r="D93" s="465" t="s">
        <v>3282</v>
      </c>
      <c r="E93" s="467" t="s">
        <v>3283</v>
      </c>
    </row>
    <row r="94" spans="1:5" ht="25.5" x14ac:dyDescent="0.25">
      <c r="A94" s="464" t="s">
        <v>3262</v>
      </c>
      <c r="B94" s="465" t="s">
        <v>3284</v>
      </c>
      <c r="C94" s="465" t="s">
        <v>3285</v>
      </c>
      <c r="D94" s="465" t="s">
        <v>3286</v>
      </c>
      <c r="E94" s="467" t="s">
        <v>3287</v>
      </c>
    </row>
    <row r="95" spans="1:5" ht="25.5" x14ac:dyDescent="0.25">
      <c r="A95" s="464" t="s">
        <v>3262</v>
      </c>
      <c r="B95" s="465" t="s">
        <v>3284</v>
      </c>
      <c r="C95" s="465" t="s">
        <v>3288</v>
      </c>
      <c r="D95" s="465" t="s">
        <v>3286</v>
      </c>
      <c r="E95" s="467" t="s">
        <v>3287</v>
      </c>
    </row>
    <row r="96" spans="1:5" ht="25.5" x14ac:dyDescent="0.25">
      <c r="A96" s="464" t="s">
        <v>3262</v>
      </c>
      <c r="B96" s="465" t="s">
        <v>3284</v>
      </c>
      <c r="C96" s="465" t="s">
        <v>3289</v>
      </c>
      <c r="D96" s="465" t="s">
        <v>3286</v>
      </c>
      <c r="E96" s="467" t="s">
        <v>3287</v>
      </c>
    </row>
    <row r="97" spans="1:5" ht="25.5" x14ac:dyDescent="0.25">
      <c r="A97" s="464" t="s">
        <v>3262</v>
      </c>
      <c r="B97" s="465" t="s">
        <v>3284</v>
      </c>
      <c r="C97" s="465" t="s">
        <v>3290</v>
      </c>
      <c r="D97" s="465" t="s">
        <v>3286</v>
      </c>
      <c r="E97" s="467" t="s">
        <v>3287</v>
      </c>
    </row>
    <row r="98" spans="1:5" x14ac:dyDescent="0.25">
      <c r="A98" s="464" t="s">
        <v>3262</v>
      </c>
      <c r="B98" s="465" t="s">
        <v>3284</v>
      </c>
      <c r="C98" s="465" t="s">
        <v>3291</v>
      </c>
      <c r="D98" s="465" t="s">
        <v>3286</v>
      </c>
      <c r="E98" s="467" t="s">
        <v>3287</v>
      </c>
    </row>
    <row r="99" spans="1:5" ht="25.5" x14ac:dyDescent="0.25">
      <c r="A99" s="464" t="s">
        <v>3262</v>
      </c>
      <c r="B99" s="465" t="s">
        <v>3284</v>
      </c>
      <c r="C99" s="465" t="s">
        <v>3292</v>
      </c>
      <c r="D99" s="465" t="s">
        <v>3286</v>
      </c>
      <c r="E99" s="467" t="s">
        <v>3287</v>
      </c>
    </row>
    <row r="100" spans="1:5" ht="25.5" x14ac:dyDescent="0.25">
      <c r="A100" s="464" t="s">
        <v>3262</v>
      </c>
      <c r="B100" s="465" t="s">
        <v>3284</v>
      </c>
      <c r="C100" s="465" t="s">
        <v>3293</v>
      </c>
      <c r="D100" s="465" t="s">
        <v>3286</v>
      </c>
      <c r="E100" s="467" t="s">
        <v>3287</v>
      </c>
    </row>
    <row r="101" spans="1:5" x14ac:dyDescent="0.25">
      <c r="A101" s="464" t="s">
        <v>3262</v>
      </c>
      <c r="B101" s="465" t="s">
        <v>3284</v>
      </c>
      <c r="C101" s="465" t="s">
        <v>3294</v>
      </c>
      <c r="D101" s="465" t="s">
        <v>3286</v>
      </c>
      <c r="E101" s="467" t="s">
        <v>3287</v>
      </c>
    </row>
    <row r="102" spans="1:5" ht="25.5" x14ac:dyDescent="0.25">
      <c r="A102" s="464" t="s">
        <v>3262</v>
      </c>
      <c r="B102" s="465" t="s">
        <v>3284</v>
      </c>
      <c r="C102" s="465" t="s">
        <v>3295</v>
      </c>
      <c r="D102" s="465" t="s">
        <v>3286</v>
      </c>
      <c r="E102" s="467" t="s">
        <v>3287</v>
      </c>
    </row>
    <row r="103" spans="1:5" ht="25.5" x14ac:dyDescent="0.25">
      <c r="A103" s="464" t="s">
        <v>3262</v>
      </c>
      <c r="B103" s="465" t="s">
        <v>3284</v>
      </c>
      <c r="C103" s="465" t="s">
        <v>3296</v>
      </c>
      <c r="D103" s="465" t="s">
        <v>3286</v>
      </c>
      <c r="E103" s="467" t="s">
        <v>3287</v>
      </c>
    </row>
    <row r="104" spans="1:5" x14ac:dyDescent="0.25">
      <c r="A104" s="464" t="s">
        <v>3262</v>
      </c>
      <c r="B104" s="465" t="s">
        <v>3284</v>
      </c>
      <c r="C104" s="465" t="s">
        <v>3297</v>
      </c>
      <c r="D104" s="465" t="s">
        <v>3286</v>
      </c>
      <c r="E104" s="467" t="s">
        <v>3287</v>
      </c>
    </row>
    <row r="105" spans="1:5" ht="25.5" x14ac:dyDescent="0.25">
      <c r="A105" s="464" t="s">
        <v>3262</v>
      </c>
      <c r="B105" s="465" t="s">
        <v>3284</v>
      </c>
      <c r="C105" s="465" t="s">
        <v>3298</v>
      </c>
      <c r="D105" s="465" t="s">
        <v>3286</v>
      </c>
      <c r="E105" s="467" t="s">
        <v>3287</v>
      </c>
    </row>
    <row r="106" spans="1:5" ht="25.5" x14ac:dyDescent="0.25">
      <c r="A106" s="464" t="s">
        <v>3262</v>
      </c>
      <c r="B106" s="465" t="s">
        <v>3284</v>
      </c>
      <c r="C106" s="465" t="s">
        <v>3299</v>
      </c>
      <c r="D106" s="465" t="s">
        <v>3286</v>
      </c>
      <c r="E106" s="467" t="s">
        <v>3287</v>
      </c>
    </row>
    <row r="107" spans="1:5" ht="25.5" x14ac:dyDescent="0.25">
      <c r="A107" s="464" t="s">
        <v>3262</v>
      </c>
      <c r="B107" s="465" t="s">
        <v>3284</v>
      </c>
      <c r="C107" s="465" t="s">
        <v>3300</v>
      </c>
      <c r="D107" s="465" t="s">
        <v>3286</v>
      </c>
      <c r="E107" s="467" t="s">
        <v>3287</v>
      </c>
    </row>
    <row r="108" spans="1:5" x14ac:dyDescent="0.25">
      <c r="A108" s="464" t="s">
        <v>3262</v>
      </c>
      <c r="B108" s="465" t="s">
        <v>3284</v>
      </c>
      <c r="C108" s="465" t="s">
        <v>3301</v>
      </c>
      <c r="D108" s="465" t="s">
        <v>3286</v>
      </c>
      <c r="E108" s="467" t="s">
        <v>3287</v>
      </c>
    </row>
    <row r="109" spans="1:5" ht="25.5" x14ac:dyDescent="0.25">
      <c r="A109" s="464" t="s">
        <v>3262</v>
      </c>
      <c r="B109" s="465" t="s">
        <v>3284</v>
      </c>
      <c r="C109" s="465" t="s">
        <v>3302</v>
      </c>
      <c r="D109" s="465" t="s">
        <v>3286</v>
      </c>
      <c r="E109" s="467" t="s">
        <v>3287</v>
      </c>
    </row>
    <row r="110" spans="1:5" x14ac:dyDescent="0.25">
      <c r="A110" s="464" t="s">
        <v>3262</v>
      </c>
      <c r="B110" s="465" t="s">
        <v>3284</v>
      </c>
      <c r="C110" s="465" t="s">
        <v>3303</v>
      </c>
      <c r="D110" s="465" t="s">
        <v>3286</v>
      </c>
      <c r="E110" s="467" t="s">
        <v>3287</v>
      </c>
    </row>
    <row r="111" spans="1:5" ht="25.5" x14ac:dyDescent="0.25">
      <c r="A111" s="464" t="s">
        <v>3262</v>
      </c>
      <c r="B111" s="465" t="s">
        <v>3284</v>
      </c>
      <c r="C111" s="465" t="s">
        <v>3304</v>
      </c>
      <c r="D111" s="465" t="s">
        <v>3286</v>
      </c>
      <c r="E111" s="467" t="s">
        <v>3287</v>
      </c>
    </row>
    <row r="112" spans="1:5" ht="25.5" x14ac:dyDescent="0.25">
      <c r="A112" s="464" t="s">
        <v>3262</v>
      </c>
      <c r="B112" s="465" t="s">
        <v>3284</v>
      </c>
      <c r="C112" s="465" t="s">
        <v>3305</v>
      </c>
      <c r="D112" s="465" t="s">
        <v>3286</v>
      </c>
      <c r="E112" s="467" t="s">
        <v>3287</v>
      </c>
    </row>
    <row r="113" spans="1:5" ht="25.5" x14ac:dyDescent="0.25">
      <c r="A113" s="464" t="s">
        <v>3262</v>
      </c>
      <c r="B113" s="465" t="s">
        <v>3284</v>
      </c>
      <c r="C113" s="465" t="s">
        <v>3306</v>
      </c>
      <c r="D113" s="465" t="s">
        <v>3286</v>
      </c>
      <c r="E113" s="467" t="s">
        <v>3287</v>
      </c>
    </row>
    <row r="114" spans="1:5" ht="25.5" x14ac:dyDescent="0.25">
      <c r="A114" s="464" t="s">
        <v>3262</v>
      </c>
      <c r="B114" s="465" t="s">
        <v>3139</v>
      </c>
      <c r="C114" s="465" t="s">
        <v>3307</v>
      </c>
      <c r="D114" s="465" t="s">
        <v>3308</v>
      </c>
      <c r="E114" s="467" t="s">
        <v>3309</v>
      </c>
    </row>
    <row r="115" spans="1:5" ht="38.25" x14ac:dyDescent="0.25">
      <c r="A115" s="464" t="s">
        <v>3262</v>
      </c>
      <c r="B115" s="465" t="s">
        <v>3310</v>
      </c>
      <c r="C115" s="465" t="s">
        <v>3311</v>
      </c>
      <c r="D115" s="465" t="s">
        <v>3312</v>
      </c>
      <c r="E115" s="467" t="s">
        <v>3313</v>
      </c>
    </row>
    <row r="116" spans="1:5" x14ac:dyDescent="0.25">
      <c r="A116" s="464" t="s">
        <v>3262</v>
      </c>
      <c r="B116" s="465" t="s">
        <v>3314</v>
      </c>
      <c r="C116" s="465" t="s">
        <v>3315</v>
      </c>
      <c r="D116" s="465" t="s">
        <v>3149</v>
      </c>
      <c r="E116" s="467" t="s">
        <v>3316</v>
      </c>
    </row>
    <row r="117" spans="1:5" x14ac:dyDescent="0.25">
      <c r="A117" s="464" t="s">
        <v>3262</v>
      </c>
      <c r="B117" s="465" t="s">
        <v>3314</v>
      </c>
      <c r="C117" s="465" t="s">
        <v>3317</v>
      </c>
      <c r="D117" s="465" t="s">
        <v>3318</v>
      </c>
      <c r="E117" s="467" t="s">
        <v>3319</v>
      </c>
    </row>
    <row r="118" spans="1:5" x14ac:dyDescent="0.25">
      <c r="A118" s="464" t="s">
        <v>3262</v>
      </c>
      <c r="B118" s="465" t="s">
        <v>3314</v>
      </c>
      <c r="C118" s="465" t="s">
        <v>3320</v>
      </c>
      <c r="D118" s="465" t="s">
        <v>3318</v>
      </c>
      <c r="E118" s="467" t="s">
        <v>3319</v>
      </c>
    </row>
    <row r="119" spans="1:5" x14ac:dyDescent="0.25">
      <c r="A119" s="464" t="s">
        <v>3262</v>
      </c>
      <c r="B119" s="465" t="s">
        <v>3314</v>
      </c>
      <c r="C119" s="465" t="s">
        <v>3321</v>
      </c>
      <c r="D119" s="465" t="s">
        <v>3318</v>
      </c>
      <c r="E119" s="467" t="s">
        <v>3319</v>
      </c>
    </row>
    <row r="120" spans="1:5" x14ac:dyDescent="0.25">
      <c r="A120" s="464" t="s">
        <v>3262</v>
      </c>
      <c r="B120" s="465" t="s">
        <v>3314</v>
      </c>
      <c r="C120" s="465" t="s">
        <v>3322</v>
      </c>
      <c r="D120" s="465" t="s">
        <v>3318</v>
      </c>
      <c r="E120" s="467" t="s">
        <v>3319</v>
      </c>
    </row>
    <row r="121" spans="1:5" x14ac:dyDescent="0.25">
      <c r="A121" s="464" t="s">
        <v>3262</v>
      </c>
      <c r="B121" s="465" t="s">
        <v>3314</v>
      </c>
      <c r="C121" s="465" t="s">
        <v>3323</v>
      </c>
      <c r="D121" s="465" t="s">
        <v>3318</v>
      </c>
      <c r="E121" s="467" t="s">
        <v>3319</v>
      </c>
    </row>
    <row r="122" spans="1:5" x14ac:dyDescent="0.25">
      <c r="A122" s="464" t="s">
        <v>3262</v>
      </c>
      <c r="B122" s="465" t="s">
        <v>3314</v>
      </c>
      <c r="C122" s="465" t="s">
        <v>3324</v>
      </c>
      <c r="D122" s="465" t="s">
        <v>3318</v>
      </c>
      <c r="E122" s="467" t="s">
        <v>3319</v>
      </c>
    </row>
    <row r="123" spans="1:5" x14ac:dyDescent="0.25">
      <c r="A123" s="464" t="s">
        <v>3262</v>
      </c>
      <c r="B123" s="465" t="s">
        <v>3314</v>
      </c>
      <c r="C123" s="465" t="s">
        <v>3325</v>
      </c>
      <c r="D123" s="465" t="s">
        <v>3318</v>
      </c>
      <c r="E123" s="467" t="s">
        <v>3319</v>
      </c>
    </row>
    <row r="124" spans="1:5" x14ac:dyDescent="0.25">
      <c r="A124" s="464" t="s">
        <v>3262</v>
      </c>
      <c r="B124" s="465" t="s">
        <v>3314</v>
      </c>
      <c r="C124" s="465" t="s">
        <v>3326</v>
      </c>
      <c r="D124" s="465" t="s">
        <v>3318</v>
      </c>
      <c r="E124" s="467" t="s">
        <v>3319</v>
      </c>
    </row>
    <row r="125" spans="1:5" ht="38.25" x14ac:dyDescent="0.25">
      <c r="A125" s="464" t="s">
        <v>3262</v>
      </c>
      <c r="B125" s="465" t="s">
        <v>3314</v>
      </c>
      <c r="C125" s="465" t="s">
        <v>3327</v>
      </c>
      <c r="D125" s="465" t="s">
        <v>3318</v>
      </c>
      <c r="E125" s="467" t="s">
        <v>3319</v>
      </c>
    </row>
    <row r="126" spans="1:5" ht="51" x14ac:dyDescent="0.25">
      <c r="A126" s="464" t="s">
        <v>3262</v>
      </c>
      <c r="B126" s="465" t="s">
        <v>3314</v>
      </c>
      <c r="C126" s="465" t="s">
        <v>3328</v>
      </c>
      <c r="D126" s="465" t="s">
        <v>3318</v>
      </c>
      <c r="E126" s="467" t="s">
        <v>3319</v>
      </c>
    </row>
    <row r="127" spans="1:5" ht="38.25" x14ac:dyDescent="0.25">
      <c r="A127" s="464" t="s">
        <v>3262</v>
      </c>
      <c r="B127" s="465" t="s">
        <v>3314</v>
      </c>
      <c r="C127" s="465" t="s">
        <v>3329</v>
      </c>
      <c r="D127" s="465" t="s">
        <v>3318</v>
      </c>
      <c r="E127" s="467" t="s">
        <v>3319</v>
      </c>
    </row>
    <row r="128" spans="1:5" ht="63.75" x14ac:dyDescent="0.25">
      <c r="A128" s="464" t="s">
        <v>3262</v>
      </c>
      <c r="B128" s="465" t="s">
        <v>3314</v>
      </c>
      <c r="C128" s="465" t="s">
        <v>3330</v>
      </c>
      <c r="D128" s="465" t="s">
        <v>3318</v>
      </c>
      <c r="E128" s="467" t="s">
        <v>3319</v>
      </c>
    </row>
    <row r="129" spans="1:5" x14ac:dyDescent="0.25">
      <c r="A129" s="464" t="s">
        <v>3262</v>
      </c>
      <c r="B129" s="465" t="s">
        <v>3081</v>
      </c>
      <c r="C129" s="465" t="s">
        <v>3331</v>
      </c>
      <c r="D129" s="465" t="s">
        <v>3332</v>
      </c>
      <c r="E129" s="467" t="s">
        <v>3333</v>
      </c>
    </row>
    <row r="130" spans="1:5" x14ac:dyDescent="0.25">
      <c r="A130" s="464" t="s">
        <v>3262</v>
      </c>
      <c r="B130" s="465" t="s">
        <v>3081</v>
      </c>
      <c r="C130" s="466" t="s">
        <v>3334</v>
      </c>
      <c r="D130" s="465" t="s">
        <v>3335</v>
      </c>
      <c r="E130" s="467" t="s">
        <v>3336</v>
      </c>
    </row>
    <row r="131" spans="1:5" ht="25.5" x14ac:dyDescent="0.25">
      <c r="A131" s="464" t="s">
        <v>3262</v>
      </c>
      <c r="B131" s="465" t="s">
        <v>3337</v>
      </c>
      <c r="C131" s="465" t="s">
        <v>3338</v>
      </c>
      <c r="D131" s="465" t="s">
        <v>3339</v>
      </c>
      <c r="E131" s="467" t="s">
        <v>3340</v>
      </c>
    </row>
    <row r="132" spans="1:5" ht="25.5" x14ac:dyDescent="0.25">
      <c r="A132" s="464" t="s">
        <v>3262</v>
      </c>
      <c r="B132" s="466" t="s">
        <v>3224</v>
      </c>
      <c r="C132" s="465" t="s">
        <v>3341</v>
      </c>
      <c r="D132" s="465" t="s">
        <v>3318</v>
      </c>
      <c r="E132" s="467" t="s">
        <v>3319</v>
      </c>
    </row>
    <row r="133" spans="1:5" ht="25.5" x14ac:dyDescent="0.25">
      <c r="A133" s="464" t="s">
        <v>3262</v>
      </c>
      <c r="B133" s="465" t="s">
        <v>3342</v>
      </c>
      <c r="C133" s="465" t="s">
        <v>3343</v>
      </c>
      <c r="D133" s="465" t="s">
        <v>3344</v>
      </c>
      <c r="E133" s="467" t="s">
        <v>3345</v>
      </c>
    </row>
    <row r="134" spans="1:5" x14ac:dyDescent="0.25">
      <c r="A134" s="464" t="s">
        <v>3262</v>
      </c>
      <c r="B134" s="465" t="s">
        <v>3346</v>
      </c>
      <c r="C134" s="465" t="s">
        <v>3347</v>
      </c>
      <c r="D134" s="465" t="s">
        <v>3149</v>
      </c>
      <c r="E134" s="467" t="s">
        <v>3223</v>
      </c>
    </row>
    <row r="135" spans="1:5" ht="25.5" x14ac:dyDescent="0.25">
      <c r="A135" s="464" t="s">
        <v>3262</v>
      </c>
      <c r="B135" s="465" t="s">
        <v>3348</v>
      </c>
      <c r="C135" s="466" t="s">
        <v>3349</v>
      </c>
      <c r="D135" s="465" t="s">
        <v>3271</v>
      </c>
      <c r="E135" s="467" t="s">
        <v>3272</v>
      </c>
    </row>
    <row r="136" spans="1:5" ht="25.5" x14ac:dyDescent="0.25">
      <c r="A136" s="464" t="s">
        <v>3262</v>
      </c>
      <c r="B136" s="465" t="s">
        <v>3348</v>
      </c>
      <c r="C136" s="465" t="s">
        <v>3350</v>
      </c>
      <c r="D136" s="465" t="s">
        <v>3271</v>
      </c>
      <c r="E136" s="467" t="s">
        <v>3272</v>
      </c>
    </row>
    <row r="137" spans="1:5" ht="25.5" x14ac:dyDescent="0.25">
      <c r="A137" s="464" t="s">
        <v>3351</v>
      </c>
      <c r="B137" s="466" t="s">
        <v>3314</v>
      </c>
      <c r="C137" s="465" t="s">
        <v>3352</v>
      </c>
      <c r="D137" s="465" t="s">
        <v>3353</v>
      </c>
      <c r="E137" s="467">
        <v>2022</v>
      </c>
    </row>
    <row r="138" spans="1:5" ht="25.5" x14ac:dyDescent="0.25">
      <c r="A138" s="464" t="s">
        <v>3351</v>
      </c>
      <c r="B138" s="466" t="s">
        <v>3354</v>
      </c>
      <c r="C138" s="465" t="s">
        <v>3355</v>
      </c>
      <c r="D138" s="465" t="s">
        <v>3356</v>
      </c>
      <c r="E138" s="467" t="s">
        <v>3357</v>
      </c>
    </row>
    <row r="139" spans="1:5" ht="25.5" x14ac:dyDescent="0.25">
      <c r="A139" s="464" t="s">
        <v>3351</v>
      </c>
      <c r="B139" s="466" t="s">
        <v>3081</v>
      </c>
      <c r="C139" s="465" t="s">
        <v>3358</v>
      </c>
      <c r="D139" s="465" t="s">
        <v>3359</v>
      </c>
      <c r="E139" s="467" t="s">
        <v>3233</v>
      </c>
    </row>
    <row r="140" spans="1:5" ht="25.5" x14ac:dyDescent="0.25">
      <c r="A140" s="464" t="s">
        <v>3351</v>
      </c>
      <c r="B140" s="465" t="s">
        <v>3360</v>
      </c>
      <c r="C140" s="466" t="s">
        <v>3361</v>
      </c>
      <c r="D140" s="465" t="s">
        <v>3271</v>
      </c>
      <c r="E140" s="467" t="s">
        <v>3272</v>
      </c>
    </row>
    <row r="141" spans="1:5" ht="25.5" x14ac:dyDescent="0.25">
      <c r="A141" s="464" t="s">
        <v>3351</v>
      </c>
      <c r="B141" s="465" t="s">
        <v>3362</v>
      </c>
      <c r="C141" s="465" t="s">
        <v>3363</v>
      </c>
      <c r="D141" s="465" t="s">
        <v>3364</v>
      </c>
      <c r="E141" s="467">
        <v>2022</v>
      </c>
    </row>
    <row r="142" spans="1:5" ht="25.5" x14ac:dyDescent="0.25">
      <c r="A142" s="464" t="s">
        <v>3351</v>
      </c>
      <c r="B142" s="465" t="s">
        <v>3365</v>
      </c>
      <c r="C142" s="465" t="s">
        <v>3366</v>
      </c>
      <c r="D142" s="465" t="s">
        <v>3367</v>
      </c>
      <c r="E142" s="467" t="s">
        <v>3368</v>
      </c>
    </row>
    <row r="143" spans="1:5" ht="25.5" x14ac:dyDescent="0.25">
      <c r="A143" s="464" t="s">
        <v>3351</v>
      </c>
      <c r="B143" s="465" t="s">
        <v>3369</v>
      </c>
      <c r="C143" s="465" t="s">
        <v>3370</v>
      </c>
      <c r="D143" s="465" t="s">
        <v>3271</v>
      </c>
      <c r="E143" s="467" t="s">
        <v>3272</v>
      </c>
    </row>
    <row r="144" spans="1:5" ht="25.5" x14ac:dyDescent="0.25">
      <c r="A144" s="464" t="s">
        <v>3351</v>
      </c>
      <c r="B144" s="465" t="s">
        <v>3314</v>
      </c>
      <c r="C144" s="465" t="s">
        <v>3371</v>
      </c>
      <c r="D144" s="465" t="s">
        <v>3149</v>
      </c>
      <c r="E144" s="467" t="s">
        <v>3316</v>
      </c>
    </row>
    <row r="145" spans="1:5" ht="25.5" x14ac:dyDescent="0.25">
      <c r="A145" s="464" t="s">
        <v>3351</v>
      </c>
      <c r="B145" s="465" t="s">
        <v>3372</v>
      </c>
      <c r="C145" s="465" t="s">
        <v>3373</v>
      </c>
      <c r="D145" s="465" t="s">
        <v>3374</v>
      </c>
      <c r="E145" s="467" t="s">
        <v>3375</v>
      </c>
    </row>
    <row r="146" spans="1:5" ht="25.5" x14ac:dyDescent="0.25">
      <c r="A146" s="464" t="s">
        <v>3351</v>
      </c>
      <c r="B146" s="465" t="s">
        <v>3337</v>
      </c>
      <c r="C146" s="465" t="s">
        <v>3376</v>
      </c>
      <c r="D146" s="465" t="s">
        <v>3339</v>
      </c>
      <c r="E146" s="467" t="s">
        <v>3340</v>
      </c>
    </row>
    <row r="147" spans="1:5" ht="25.5" x14ac:dyDescent="0.25">
      <c r="A147" s="464" t="s">
        <v>3351</v>
      </c>
      <c r="B147" s="466" t="s">
        <v>3377</v>
      </c>
      <c r="C147" s="465" t="s">
        <v>3378</v>
      </c>
      <c r="D147" s="465" t="s">
        <v>3379</v>
      </c>
      <c r="E147" s="467" t="s">
        <v>3178</v>
      </c>
    </row>
    <row r="148" spans="1:5" ht="25.5" x14ac:dyDescent="0.25">
      <c r="A148" s="464" t="s">
        <v>3351</v>
      </c>
      <c r="B148" s="466" t="s">
        <v>3224</v>
      </c>
      <c r="C148" s="465" t="s">
        <v>3380</v>
      </c>
      <c r="D148" s="465" t="s">
        <v>3318</v>
      </c>
      <c r="E148" s="467" t="s">
        <v>3319</v>
      </c>
    </row>
    <row r="149" spans="1:5" x14ac:dyDescent="0.25">
      <c r="A149" s="464" t="s">
        <v>3351</v>
      </c>
      <c r="B149" s="465" t="s">
        <v>3346</v>
      </c>
      <c r="C149" s="465" t="s">
        <v>3381</v>
      </c>
      <c r="D149" s="465" t="s">
        <v>3382</v>
      </c>
      <c r="E149" s="467" t="s">
        <v>3383</v>
      </c>
    </row>
    <row r="150" spans="1:5" ht="25.5" x14ac:dyDescent="0.25">
      <c r="A150" s="464" t="s">
        <v>3351</v>
      </c>
      <c r="B150" s="465" t="s">
        <v>3384</v>
      </c>
      <c r="C150" s="466" t="s">
        <v>3151</v>
      </c>
      <c r="D150" s="465" t="s">
        <v>3152</v>
      </c>
      <c r="E150" s="467" t="s">
        <v>3153</v>
      </c>
    </row>
    <row r="151" spans="1:5" ht="38.25" x14ac:dyDescent="0.25">
      <c r="A151" s="464" t="s">
        <v>3385</v>
      </c>
      <c r="B151" s="465" t="s">
        <v>3365</v>
      </c>
      <c r="C151" s="466" t="s">
        <v>3386</v>
      </c>
      <c r="D151" s="465" t="s">
        <v>3387</v>
      </c>
      <c r="E151" s="467">
        <v>2022</v>
      </c>
    </row>
    <row r="152" spans="1:5" ht="25.5" x14ac:dyDescent="0.25">
      <c r="A152" s="464" t="s">
        <v>3385</v>
      </c>
      <c r="B152" s="465" t="s">
        <v>3388</v>
      </c>
      <c r="C152" s="465" t="s">
        <v>3389</v>
      </c>
      <c r="D152" s="465" t="s">
        <v>3364</v>
      </c>
      <c r="E152" s="467">
        <v>2022</v>
      </c>
    </row>
    <row r="153" spans="1:5" ht="25.5" x14ac:dyDescent="0.25">
      <c r="A153" s="464" t="s">
        <v>3385</v>
      </c>
      <c r="B153" s="465" t="s">
        <v>3390</v>
      </c>
      <c r="C153" s="465" t="s">
        <v>3391</v>
      </c>
      <c r="D153" s="465" t="s">
        <v>3392</v>
      </c>
      <c r="E153" s="467" t="s">
        <v>3393</v>
      </c>
    </row>
    <row r="154" spans="1:5" ht="25.5" x14ac:dyDescent="0.25">
      <c r="A154" s="464" t="s">
        <v>3385</v>
      </c>
      <c r="B154" s="465" t="s">
        <v>3114</v>
      </c>
      <c r="C154" s="465" t="s">
        <v>3394</v>
      </c>
      <c r="D154" s="465" t="s">
        <v>3395</v>
      </c>
      <c r="E154" s="468">
        <v>44896</v>
      </c>
    </row>
    <row r="155" spans="1:5" ht="25.5" x14ac:dyDescent="0.25">
      <c r="A155" s="464" t="s">
        <v>3385</v>
      </c>
      <c r="B155" s="465" t="s">
        <v>3217</v>
      </c>
      <c r="C155" s="466" t="s">
        <v>3396</v>
      </c>
      <c r="D155" s="465" t="s">
        <v>3397</v>
      </c>
      <c r="E155" s="467" t="s">
        <v>3398</v>
      </c>
    </row>
    <row r="156" spans="1:5" ht="25.5" x14ac:dyDescent="0.25">
      <c r="A156" s="464" t="s">
        <v>3385</v>
      </c>
      <c r="B156" s="465" t="s">
        <v>3337</v>
      </c>
      <c r="C156" s="466" t="s">
        <v>3399</v>
      </c>
      <c r="D156" s="465" t="s">
        <v>3400</v>
      </c>
      <c r="E156" s="467">
        <v>2022</v>
      </c>
    </row>
    <row r="157" spans="1:5" ht="25.5" x14ac:dyDescent="0.25">
      <c r="A157" s="464" t="s">
        <v>3385</v>
      </c>
      <c r="B157" s="465" t="s">
        <v>3337</v>
      </c>
      <c r="C157" s="465" t="s">
        <v>3401</v>
      </c>
      <c r="D157" s="465" t="s">
        <v>3400</v>
      </c>
      <c r="E157" s="467">
        <v>2022</v>
      </c>
    </row>
    <row r="158" spans="1:5" ht="25.5" x14ac:dyDescent="0.25">
      <c r="A158" s="464" t="s">
        <v>3385</v>
      </c>
      <c r="B158" s="465" t="s">
        <v>3402</v>
      </c>
      <c r="C158" s="465" t="s">
        <v>3403</v>
      </c>
      <c r="D158" s="465" t="s">
        <v>3404</v>
      </c>
      <c r="E158" s="467" t="s">
        <v>3405</v>
      </c>
    </row>
    <row r="159" spans="1:5" ht="25.5" x14ac:dyDescent="0.25">
      <c r="A159" s="464" t="s">
        <v>3385</v>
      </c>
      <c r="B159" s="466" t="s">
        <v>3406</v>
      </c>
      <c r="C159" s="466" t="s">
        <v>3407</v>
      </c>
      <c r="D159" s="465" t="s">
        <v>3408</v>
      </c>
      <c r="E159" s="467">
        <v>2022</v>
      </c>
    </row>
    <row r="160" spans="1:5" ht="25.5" x14ac:dyDescent="0.25">
      <c r="A160" s="464" t="s">
        <v>3385</v>
      </c>
      <c r="B160" s="466" t="s">
        <v>3406</v>
      </c>
      <c r="C160" s="466" t="s">
        <v>3409</v>
      </c>
      <c r="D160" s="465" t="s">
        <v>3408</v>
      </c>
      <c r="E160" s="467">
        <v>2022</v>
      </c>
    </row>
    <row r="161" spans="1:5" ht="25.5" x14ac:dyDescent="0.25">
      <c r="A161" s="464" t="s">
        <v>3385</v>
      </c>
      <c r="B161" s="466" t="s">
        <v>3224</v>
      </c>
      <c r="C161" s="465" t="s">
        <v>3410</v>
      </c>
      <c r="D161" s="465" t="s">
        <v>3411</v>
      </c>
      <c r="E161" s="467" t="s">
        <v>3412</v>
      </c>
    </row>
    <row r="162" spans="1:5" x14ac:dyDescent="0.25">
      <c r="A162" s="464" t="s">
        <v>3413</v>
      </c>
      <c r="B162" s="465" t="s">
        <v>3414</v>
      </c>
      <c r="C162" s="465" t="s">
        <v>3415</v>
      </c>
      <c r="D162" s="465" t="s">
        <v>3416</v>
      </c>
      <c r="E162" s="467" t="s">
        <v>1653</v>
      </c>
    </row>
    <row r="163" spans="1:5" ht="25.5" x14ac:dyDescent="0.25">
      <c r="A163" s="464" t="s">
        <v>3413</v>
      </c>
      <c r="B163" s="466" t="s">
        <v>3417</v>
      </c>
      <c r="C163" s="465" t="s">
        <v>3418</v>
      </c>
      <c r="D163" s="465" t="s">
        <v>3419</v>
      </c>
      <c r="E163" s="467" t="s">
        <v>3420</v>
      </c>
    </row>
    <row r="164" spans="1:5" ht="25.5" x14ac:dyDescent="0.25">
      <c r="A164" s="464" t="s">
        <v>3413</v>
      </c>
      <c r="B164" s="469" t="s">
        <v>3421</v>
      </c>
      <c r="C164" s="465" t="s">
        <v>3422</v>
      </c>
      <c r="D164" s="465" t="s">
        <v>3423</v>
      </c>
      <c r="E164" s="467" t="s">
        <v>3424</v>
      </c>
    </row>
    <row r="165" spans="1:5" ht="25.5" x14ac:dyDescent="0.25">
      <c r="A165" s="464" t="s">
        <v>3413</v>
      </c>
      <c r="B165" s="465" t="s">
        <v>3086</v>
      </c>
      <c r="C165" s="465" t="s">
        <v>3425</v>
      </c>
      <c r="D165" s="465" t="s">
        <v>3426</v>
      </c>
      <c r="E165" s="467" t="s">
        <v>3089</v>
      </c>
    </row>
    <row r="166" spans="1:5" ht="25.5" x14ac:dyDescent="0.25">
      <c r="A166" s="464" t="s">
        <v>3413</v>
      </c>
      <c r="B166" s="465" t="s">
        <v>3427</v>
      </c>
      <c r="C166" s="465" t="s">
        <v>3428</v>
      </c>
      <c r="D166" s="465" t="s">
        <v>881</v>
      </c>
      <c r="E166" s="467" t="s">
        <v>3429</v>
      </c>
    </row>
    <row r="167" spans="1:5" x14ac:dyDescent="0.25">
      <c r="A167" s="464" t="s">
        <v>3413</v>
      </c>
      <c r="B167" s="465" t="s">
        <v>3430</v>
      </c>
      <c r="C167" s="465" t="s">
        <v>3431</v>
      </c>
      <c r="D167" s="465" t="s">
        <v>3432</v>
      </c>
      <c r="E167" s="467" t="s">
        <v>1669</v>
      </c>
    </row>
    <row r="168" spans="1:5" ht="25.5" x14ac:dyDescent="0.25">
      <c r="A168" s="464" t="s">
        <v>3413</v>
      </c>
      <c r="B168" s="465" t="s">
        <v>3433</v>
      </c>
      <c r="C168" s="465" t="s">
        <v>3434</v>
      </c>
      <c r="D168" s="465" t="s">
        <v>3435</v>
      </c>
      <c r="E168" s="467" t="s">
        <v>3117</v>
      </c>
    </row>
    <row r="169" spans="1:5" ht="25.5" x14ac:dyDescent="0.25">
      <c r="A169" s="464" t="s">
        <v>3413</v>
      </c>
      <c r="B169" s="465" t="s">
        <v>3417</v>
      </c>
      <c r="C169" s="465" t="s">
        <v>3436</v>
      </c>
      <c r="D169" s="465" t="s">
        <v>3437</v>
      </c>
      <c r="E169" s="468">
        <v>44805</v>
      </c>
    </row>
    <row r="170" spans="1:5" ht="25.5" x14ac:dyDescent="0.25">
      <c r="A170" s="464" t="s">
        <v>3413</v>
      </c>
      <c r="B170" s="465" t="s">
        <v>3417</v>
      </c>
      <c r="C170" s="465" t="s">
        <v>3438</v>
      </c>
      <c r="D170" s="465" t="s">
        <v>3439</v>
      </c>
      <c r="E170" s="468">
        <v>44805</v>
      </c>
    </row>
    <row r="171" spans="1:5" ht="25.5" x14ac:dyDescent="0.25">
      <c r="A171" s="464" t="s">
        <v>3413</v>
      </c>
      <c r="B171" s="465" t="s">
        <v>3440</v>
      </c>
      <c r="C171" s="465" t="s">
        <v>3441</v>
      </c>
      <c r="D171" s="465" t="s">
        <v>3442</v>
      </c>
      <c r="E171" s="467" t="s">
        <v>3443</v>
      </c>
    </row>
    <row r="172" spans="1:5" ht="25.5" x14ac:dyDescent="0.25">
      <c r="A172" s="464" t="s">
        <v>3413</v>
      </c>
      <c r="B172" s="465" t="s">
        <v>3444</v>
      </c>
      <c r="C172" s="465" t="s">
        <v>3445</v>
      </c>
      <c r="D172" s="465" t="s">
        <v>3446</v>
      </c>
      <c r="E172" s="467" t="s">
        <v>3447</v>
      </c>
    </row>
    <row r="173" spans="1:5" ht="25.5" x14ac:dyDescent="0.25">
      <c r="A173" s="464" t="s">
        <v>3413</v>
      </c>
      <c r="B173" s="465" t="s">
        <v>3139</v>
      </c>
      <c r="C173" s="465" t="s">
        <v>3448</v>
      </c>
      <c r="D173" s="465" t="s">
        <v>3449</v>
      </c>
      <c r="E173" s="467" t="s">
        <v>3450</v>
      </c>
    </row>
    <row r="174" spans="1:5" ht="25.5" x14ac:dyDescent="0.25">
      <c r="A174" s="464" t="s">
        <v>3413</v>
      </c>
      <c r="B174" s="465" t="s">
        <v>3139</v>
      </c>
      <c r="C174" s="465" t="s">
        <v>3451</v>
      </c>
      <c r="D174" s="465" t="s">
        <v>3452</v>
      </c>
      <c r="E174" s="467" t="s">
        <v>3453</v>
      </c>
    </row>
    <row r="175" spans="1:5" ht="25.5" x14ac:dyDescent="0.25">
      <c r="A175" s="464" t="s">
        <v>3413</v>
      </c>
      <c r="B175" s="465" t="s">
        <v>3139</v>
      </c>
      <c r="C175" s="465" t="s">
        <v>3454</v>
      </c>
      <c r="D175" s="465" t="s">
        <v>3455</v>
      </c>
      <c r="E175" s="467" t="s">
        <v>3456</v>
      </c>
    </row>
    <row r="176" spans="1:5" ht="25.5" x14ac:dyDescent="0.25">
      <c r="A176" s="464" t="s">
        <v>3413</v>
      </c>
      <c r="B176" s="465" t="s">
        <v>3139</v>
      </c>
      <c r="C176" s="465" t="s">
        <v>3457</v>
      </c>
      <c r="D176" s="465" t="s">
        <v>3458</v>
      </c>
      <c r="E176" s="467" t="s">
        <v>3459</v>
      </c>
    </row>
    <row r="177" spans="1:5" ht="25.5" x14ac:dyDescent="0.25">
      <c r="A177" s="464" t="s">
        <v>3413</v>
      </c>
      <c r="B177" s="465" t="s">
        <v>3139</v>
      </c>
      <c r="C177" s="465" t="s">
        <v>3460</v>
      </c>
      <c r="D177" s="465" t="s">
        <v>3461</v>
      </c>
      <c r="E177" s="467" t="s">
        <v>3462</v>
      </c>
    </row>
    <row r="178" spans="1:5" ht="25.5" x14ac:dyDescent="0.25">
      <c r="A178" s="464" t="s">
        <v>3413</v>
      </c>
      <c r="B178" s="465" t="s">
        <v>3463</v>
      </c>
      <c r="C178" s="465" t="s">
        <v>3464</v>
      </c>
      <c r="D178" s="465" t="s">
        <v>3465</v>
      </c>
      <c r="E178" s="467" t="s">
        <v>3466</v>
      </c>
    </row>
    <row r="179" spans="1:5" ht="25.5" x14ac:dyDescent="0.25">
      <c r="A179" s="464" t="s">
        <v>3413</v>
      </c>
      <c r="B179" s="465" t="s">
        <v>3467</v>
      </c>
      <c r="C179" s="465" t="s">
        <v>3468</v>
      </c>
      <c r="D179" s="465" t="s">
        <v>3469</v>
      </c>
      <c r="E179" s="467" t="s">
        <v>3470</v>
      </c>
    </row>
    <row r="180" spans="1:5" ht="25.5" x14ac:dyDescent="0.25">
      <c r="A180" s="464" t="s">
        <v>3413</v>
      </c>
      <c r="B180" s="465" t="s">
        <v>3471</v>
      </c>
      <c r="C180" s="465" t="s">
        <v>3472</v>
      </c>
      <c r="D180" s="465" t="s">
        <v>3473</v>
      </c>
      <c r="E180" s="467" t="s">
        <v>3474</v>
      </c>
    </row>
    <row r="181" spans="1:5" ht="25.5" x14ac:dyDescent="0.25">
      <c r="A181" s="464" t="s">
        <v>3413</v>
      </c>
      <c r="B181" s="465" t="s">
        <v>3475</v>
      </c>
      <c r="C181" s="465" t="s">
        <v>3476</v>
      </c>
      <c r="D181" s="465" t="s">
        <v>3477</v>
      </c>
      <c r="E181" s="467" t="s">
        <v>3478</v>
      </c>
    </row>
    <row r="182" spans="1:5" ht="25.5" x14ac:dyDescent="0.25">
      <c r="A182" s="464" t="s">
        <v>3413</v>
      </c>
      <c r="B182" s="465" t="s">
        <v>3475</v>
      </c>
      <c r="C182" s="465" t="s">
        <v>3479</v>
      </c>
      <c r="D182" s="465" t="s">
        <v>3477</v>
      </c>
      <c r="E182" s="467" t="s">
        <v>3478</v>
      </c>
    </row>
    <row r="183" spans="1:5" x14ac:dyDescent="0.25">
      <c r="A183" s="464" t="s">
        <v>3413</v>
      </c>
      <c r="B183" s="465" t="s">
        <v>3475</v>
      </c>
      <c r="C183" s="465" t="s">
        <v>3480</v>
      </c>
      <c r="D183" s="465" t="s">
        <v>3477</v>
      </c>
      <c r="E183" s="467" t="s">
        <v>3478</v>
      </c>
    </row>
    <row r="184" spans="1:5" x14ac:dyDescent="0.25">
      <c r="A184" s="464" t="s">
        <v>3413</v>
      </c>
      <c r="B184" s="465" t="s">
        <v>3475</v>
      </c>
      <c r="C184" s="465" t="s">
        <v>3481</v>
      </c>
      <c r="D184" s="465" t="s">
        <v>3477</v>
      </c>
      <c r="E184" s="467" t="s">
        <v>3478</v>
      </c>
    </row>
    <row r="185" spans="1:5" ht="25.5" x14ac:dyDescent="0.25">
      <c r="A185" s="464" t="s">
        <v>3413</v>
      </c>
      <c r="B185" s="465" t="s">
        <v>3475</v>
      </c>
      <c r="C185" s="465" t="s">
        <v>3482</v>
      </c>
      <c r="D185" s="465" t="s">
        <v>3477</v>
      </c>
      <c r="E185" s="467" t="s">
        <v>3478</v>
      </c>
    </row>
    <row r="186" spans="1:5" ht="25.5" x14ac:dyDescent="0.25">
      <c r="A186" s="464" t="s">
        <v>3413</v>
      </c>
      <c r="B186" s="465" t="s">
        <v>3475</v>
      </c>
      <c r="C186" s="465" t="s">
        <v>3483</v>
      </c>
      <c r="D186" s="465" t="s">
        <v>3477</v>
      </c>
      <c r="E186" s="467" t="s">
        <v>3478</v>
      </c>
    </row>
    <row r="187" spans="1:5" ht="25.5" x14ac:dyDescent="0.25">
      <c r="A187" s="464" t="s">
        <v>3413</v>
      </c>
      <c r="B187" s="465" t="s">
        <v>3475</v>
      </c>
      <c r="C187" s="465" t="s">
        <v>3484</v>
      </c>
      <c r="D187" s="465" t="s">
        <v>3477</v>
      </c>
      <c r="E187" s="467" t="s">
        <v>3478</v>
      </c>
    </row>
    <row r="188" spans="1:5" ht="25.5" x14ac:dyDescent="0.25">
      <c r="A188" s="464" t="s">
        <v>3413</v>
      </c>
      <c r="B188" s="465" t="s">
        <v>3475</v>
      </c>
      <c r="C188" s="465" t="s">
        <v>3485</v>
      </c>
      <c r="D188" s="465" t="s">
        <v>3477</v>
      </c>
      <c r="E188" s="467" t="s">
        <v>3478</v>
      </c>
    </row>
    <row r="189" spans="1:5" ht="25.5" x14ac:dyDescent="0.25">
      <c r="A189" s="464" t="s">
        <v>3413</v>
      </c>
      <c r="B189" s="465" t="s">
        <v>3475</v>
      </c>
      <c r="C189" s="465" t="s">
        <v>3486</v>
      </c>
      <c r="D189" s="465" t="s">
        <v>3477</v>
      </c>
      <c r="E189" s="467" t="s">
        <v>3478</v>
      </c>
    </row>
    <row r="190" spans="1:5" ht="25.5" x14ac:dyDescent="0.25">
      <c r="A190" s="464" t="s">
        <v>3413</v>
      </c>
      <c r="B190" s="465" t="s">
        <v>3487</v>
      </c>
      <c r="C190" s="465" t="s">
        <v>3488</v>
      </c>
      <c r="D190" s="465" t="s">
        <v>3489</v>
      </c>
      <c r="E190" s="467" t="s">
        <v>3490</v>
      </c>
    </row>
    <row r="191" spans="1:5" ht="25.5" x14ac:dyDescent="0.25">
      <c r="A191" s="464" t="s">
        <v>3413</v>
      </c>
      <c r="B191" s="465" t="s">
        <v>3266</v>
      </c>
      <c r="C191" s="465" t="s">
        <v>3491</v>
      </c>
      <c r="D191" s="465" t="s">
        <v>3492</v>
      </c>
      <c r="E191" s="467" t="s">
        <v>3493</v>
      </c>
    </row>
    <row r="192" spans="1:5" ht="25.5" x14ac:dyDescent="0.25">
      <c r="A192" s="464" t="s">
        <v>3413</v>
      </c>
      <c r="B192" s="465" t="s">
        <v>3494</v>
      </c>
      <c r="C192" s="465" t="s">
        <v>3495</v>
      </c>
      <c r="D192" s="465" t="s">
        <v>3426</v>
      </c>
      <c r="E192" s="467" t="s">
        <v>3089</v>
      </c>
    </row>
    <row r="193" spans="1:5" ht="25.5" x14ac:dyDescent="0.25">
      <c r="A193" s="464" t="s">
        <v>3413</v>
      </c>
      <c r="B193" s="465" t="s">
        <v>3494</v>
      </c>
      <c r="C193" s="465" t="s">
        <v>3468</v>
      </c>
      <c r="D193" s="465" t="s">
        <v>3469</v>
      </c>
      <c r="E193" s="467" t="s">
        <v>3470</v>
      </c>
    </row>
    <row r="194" spans="1:5" ht="25.5" x14ac:dyDescent="0.25">
      <c r="A194" s="464" t="s">
        <v>3413</v>
      </c>
      <c r="B194" s="465" t="s">
        <v>3494</v>
      </c>
      <c r="C194" s="465" t="s">
        <v>3496</v>
      </c>
      <c r="D194" s="465" t="s">
        <v>3497</v>
      </c>
      <c r="E194" s="467" t="s">
        <v>3498</v>
      </c>
    </row>
    <row r="195" spans="1:5" ht="25.5" x14ac:dyDescent="0.25">
      <c r="A195" s="464" t="s">
        <v>3413</v>
      </c>
      <c r="B195" s="465" t="s">
        <v>3494</v>
      </c>
      <c r="C195" s="465" t="s">
        <v>3422</v>
      </c>
      <c r="D195" s="465" t="s">
        <v>3423</v>
      </c>
      <c r="E195" s="467" t="s">
        <v>3424</v>
      </c>
    </row>
    <row r="196" spans="1:5" ht="25.5" x14ac:dyDescent="0.25">
      <c r="A196" s="464" t="s">
        <v>3413</v>
      </c>
      <c r="B196" s="465" t="s">
        <v>3494</v>
      </c>
      <c r="C196" s="466" t="s">
        <v>3499</v>
      </c>
      <c r="D196" s="465" t="s">
        <v>3500</v>
      </c>
      <c r="E196" s="467" t="s">
        <v>3501</v>
      </c>
    </row>
    <row r="197" spans="1:5" ht="38.25" x14ac:dyDescent="0.25">
      <c r="A197" s="464" t="s">
        <v>3413</v>
      </c>
      <c r="B197" s="465" t="s">
        <v>3494</v>
      </c>
      <c r="C197" s="465" t="s">
        <v>3502</v>
      </c>
      <c r="D197" s="465" t="s">
        <v>3503</v>
      </c>
      <c r="E197" s="467" t="s">
        <v>3504</v>
      </c>
    </row>
    <row r="198" spans="1:5" ht="38.25" x14ac:dyDescent="0.25">
      <c r="A198" s="464" t="s">
        <v>3413</v>
      </c>
      <c r="B198" s="465" t="s">
        <v>3494</v>
      </c>
      <c r="C198" s="465" t="s">
        <v>3505</v>
      </c>
      <c r="D198" s="465" t="s">
        <v>865</v>
      </c>
      <c r="E198" s="467" t="s">
        <v>3506</v>
      </c>
    </row>
    <row r="199" spans="1:5" ht="38.25" x14ac:dyDescent="0.25">
      <c r="A199" s="464" t="s">
        <v>3413</v>
      </c>
      <c r="B199" s="465" t="s">
        <v>3494</v>
      </c>
      <c r="C199" s="465" t="s">
        <v>3507</v>
      </c>
      <c r="D199" s="465" t="s">
        <v>3508</v>
      </c>
      <c r="E199" s="467" t="s">
        <v>1692</v>
      </c>
    </row>
    <row r="200" spans="1:5" ht="25.5" x14ac:dyDescent="0.25">
      <c r="A200" s="464" t="s">
        <v>3509</v>
      </c>
      <c r="B200" s="466" t="s">
        <v>3510</v>
      </c>
      <c r="C200" s="466" t="s">
        <v>3511</v>
      </c>
      <c r="D200" s="465" t="s">
        <v>3512</v>
      </c>
      <c r="E200" s="467">
        <v>2022</v>
      </c>
    </row>
    <row r="201" spans="1:5" ht="25.5" x14ac:dyDescent="0.25">
      <c r="A201" s="464" t="s">
        <v>3509</v>
      </c>
      <c r="B201" s="465" t="s">
        <v>3510</v>
      </c>
      <c r="C201" s="466" t="s">
        <v>3513</v>
      </c>
      <c r="D201" s="465" t="s">
        <v>3512</v>
      </c>
      <c r="E201" s="467">
        <v>2022</v>
      </c>
    </row>
    <row r="202" spans="1:5" ht="25.5" x14ac:dyDescent="0.25">
      <c r="A202" s="464" t="s">
        <v>3509</v>
      </c>
      <c r="B202" s="465" t="s">
        <v>3514</v>
      </c>
      <c r="C202" s="466" t="s">
        <v>3515</v>
      </c>
      <c r="D202" s="465" t="s">
        <v>3516</v>
      </c>
      <c r="E202" s="467" t="s">
        <v>3517</v>
      </c>
    </row>
    <row r="203" spans="1:5" ht="25.5" x14ac:dyDescent="0.25">
      <c r="A203" s="464" t="s">
        <v>3509</v>
      </c>
      <c r="B203" s="465" t="s">
        <v>3518</v>
      </c>
      <c r="C203" s="465" t="s">
        <v>3519</v>
      </c>
      <c r="D203" s="465" t="s">
        <v>3520</v>
      </c>
      <c r="E203" s="467" t="s">
        <v>3521</v>
      </c>
    </row>
    <row r="204" spans="1:5" ht="25.5" x14ac:dyDescent="0.25">
      <c r="A204" s="464" t="s">
        <v>3509</v>
      </c>
      <c r="B204" s="469" t="s">
        <v>3522</v>
      </c>
      <c r="C204" s="466" t="s">
        <v>3523</v>
      </c>
      <c r="D204" s="465" t="s">
        <v>3524</v>
      </c>
      <c r="E204" s="467" t="s">
        <v>3525</v>
      </c>
    </row>
    <row r="205" spans="1:5" ht="25.5" x14ac:dyDescent="0.25">
      <c r="A205" s="464" t="s">
        <v>3509</v>
      </c>
      <c r="B205" s="465" t="s">
        <v>3427</v>
      </c>
      <c r="C205" s="465" t="s">
        <v>3526</v>
      </c>
      <c r="D205" s="465" t="s">
        <v>3527</v>
      </c>
      <c r="E205" s="467" t="s">
        <v>3528</v>
      </c>
    </row>
    <row r="206" spans="1:5" x14ac:dyDescent="0.25">
      <c r="A206" s="464" t="s">
        <v>3509</v>
      </c>
      <c r="B206" s="465" t="s">
        <v>3430</v>
      </c>
      <c r="C206" s="466" t="s">
        <v>3529</v>
      </c>
      <c r="D206" s="465" t="s">
        <v>3530</v>
      </c>
      <c r="E206" s="467" t="s">
        <v>3531</v>
      </c>
    </row>
    <row r="207" spans="1:5" ht="25.5" x14ac:dyDescent="0.25">
      <c r="A207" s="464" t="s">
        <v>3509</v>
      </c>
      <c r="B207" s="465" t="s">
        <v>3430</v>
      </c>
      <c r="C207" s="465" t="s">
        <v>3532</v>
      </c>
      <c r="D207" s="465" t="s">
        <v>3533</v>
      </c>
      <c r="E207" s="467" t="s">
        <v>3534</v>
      </c>
    </row>
    <row r="208" spans="1:5" x14ac:dyDescent="0.25">
      <c r="A208" s="464" t="s">
        <v>3509</v>
      </c>
      <c r="B208" s="465" t="s">
        <v>3114</v>
      </c>
      <c r="C208" s="465" t="s">
        <v>3535</v>
      </c>
      <c r="D208" s="465" t="s">
        <v>3536</v>
      </c>
      <c r="E208" s="467" t="s">
        <v>3089</v>
      </c>
    </row>
    <row r="209" spans="1:5" ht="25.5" x14ac:dyDescent="0.25">
      <c r="A209" s="464" t="s">
        <v>3509</v>
      </c>
      <c r="B209" s="465" t="s">
        <v>3537</v>
      </c>
      <c r="C209" s="465" t="s">
        <v>3538</v>
      </c>
      <c r="D209" s="465" t="s">
        <v>3539</v>
      </c>
      <c r="E209" s="467" t="s">
        <v>3540</v>
      </c>
    </row>
    <row r="210" spans="1:5" ht="25.5" x14ac:dyDescent="0.25">
      <c r="A210" s="464" t="s">
        <v>3509</v>
      </c>
      <c r="B210" s="465" t="s">
        <v>3537</v>
      </c>
      <c r="C210" s="465" t="s">
        <v>3541</v>
      </c>
      <c r="D210" s="465" t="s">
        <v>3542</v>
      </c>
      <c r="E210" s="467" t="s">
        <v>3543</v>
      </c>
    </row>
    <row r="211" spans="1:5" ht="25.5" x14ac:dyDescent="0.25">
      <c r="A211" s="464" t="s">
        <v>3509</v>
      </c>
      <c r="B211" s="465" t="s">
        <v>3430</v>
      </c>
      <c r="C211" s="465" t="s">
        <v>3544</v>
      </c>
      <c r="D211" s="465" t="s">
        <v>3545</v>
      </c>
      <c r="E211" s="467" t="s">
        <v>3546</v>
      </c>
    </row>
    <row r="212" spans="1:5" ht="25.5" x14ac:dyDescent="0.25">
      <c r="A212" s="464" t="s">
        <v>3509</v>
      </c>
      <c r="B212" s="465" t="s">
        <v>3433</v>
      </c>
      <c r="C212" s="465" t="s">
        <v>3547</v>
      </c>
      <c r="D212" s="465" t="s">
        <v>3435</v>
      </c>
      <c r="E212" s="467" t="s">
        <v>3548</v>
      </c>
    </row>
    <row r="213" spans="1:5" ht="25.5" x14ac:dyDescent="0.25">
      <c r="A213" s="464" t="s">
        <v>3509</v>
      </c>
      <c r="B213" s="465" t="s">
        <v>3086</v>
      </c>
      <c r="C213" s="465" t="s">
        <v>3549</v>
      </c>
      <c r="D213" s="465" t="s">
        <v>3550</v>
      </c>
      <c r="E213" s="467" t="s">
        <v>3493</v>
      </c>
    </row>
    <row r="214" spans="1:5" ht="25.5" x14ac:dyDescent="0.25">
      <c r="A214" s="464" t="s">
        <v>3509</v>
      </c>
      <c r="B214" s="465" t="s">
        <v>3365</v>
      </c>
      <c r="C214" s="465" t="s">
        <v>3551</v>
      </c>
      <c r="D214" s="465" t="s">
        <v>3119</v>
      </c>
      <c r="E214" s="467" t="s">
        <v>3552</v>
      </c>
    </row>
    <row r="215" spans="1:5" ht="25.5" x14ac:dyDescent="0.25">
      <c r="A215" s="464" t="s">
        <v>3509</v>
      </c>
      <c r="B215" s="465" t="s">
        <v>3365</v>
      </c>
      <c r="C215" s="465" t="s">
        <v>3553</v>
      </c>
      <c r="D215" s="465" t="s">
        <v>3119</v>
      </c>
      <c r="E215" s="467" t="s">
        <v>3552</v>
      </c>
    </row>
    <row r="216" spans="1:5" ht="25.5" x14ac:dyDescent="0.25">
      <c r="A216" s="464" t="s">
        <v>3509</v>
      </c>
      <c r="B216" s="465" t="s">
        <v>3365</v>
      </c>
      <c r="C216" s="465" t="s">
        <v>3554</v>
      </c>
      <c r="D216" s="465" t="s">
        <v>3119</v>
      </c>
      <c r="E216" s="467" t="s">
        <v>3552</v>
      </c>
    </row>
    <row r="217" spans="1:5" ht="25.5" x14ac:dyDescent="0.25">
      <c r="A217" s="464" t="s">
        <v>3509</v>
      </c>
      <c r="B217" s="465" t="s">
        <v>3365</v>
      </c>
      <c r="C217" s="465" t="s">
        <v>3555</v>
      </c>
      <c r="D217" s="465" t="s">
        <v>3119</v>
      </c>
      <c r="E217" s="467" t="s">
        <v>3552</v>
      </c>
    </row>
    <row r="218" spans="1:5" ht="25.5" x14ac:dyDescent="0.25">
      <c r="A218" s="464" t="s">
        <v>3509</v>
      </c>
      <c r="B218" s="465" t="s">
        <v>3365</v>
      </c>
      <c r="C218" s="465" t="s">
        <v>3556</v>
      </c>
      <c r="D218" s="465" t="s">
        <v>3119</v>
      </c>
      <c r="E218" s="467" t="s">
        <v>3552</v>
      </c>
    </row>
    <row r="219" spans="1:5" ht="25.5" x14ac:dyDescent="0.25">
      <c r="A219" s="464" t="s">
        <v>3509</v>
      </c>
      <c r="B219" s="465" t="s">
        <v>3114</v>
      </c>
      <c r="C219" s="465" t="s">
        <v>3557</v>
      </c>
      <c r="D219" s="465" t="s">
        <v>3558</v>
      </c>
      <c r="E219" s="467" t="s">
        <v>3117</v>
      </c>
    </row>
    <row r="220" spans="1:5" ht="25.5" x14ac:dyDescent="0.25">
      <c r="A220" s="464" t="s">
        <v>3509</v>
      </c>
      <c r="B220" s="465" t="s">
        <v>3559</v>
      </c>
      <c r="C220" s="465" t="s">
        <v>3560</v>
      </c>
      <c r="D220" s="465" t="s">
        <v>3508</v>
      </c>
      <c r="E220" s="467" t="s">
        <v>3561</v>
      </c>
    </row>
    <row r="221" spans="1:5" ht="25.5" x14ac:dyDescent="0.25">
      <c r="A221" s="464" t="s">
        <v>3509</v>
      </c>
      <c r="B221" s="465" t="s">
        <v>3139</v>
      </c>
      <c r="C221" s="465" t="s">
        <v>3562</v>
      </c>
      <c r="D221" s="465" t="s">
        <v>3563</v>
      </c>
      <c r="E221" s="467" t="s">
        <v>3546</v>
      </c>
    </row>
    <row r="222" spans="1:5" ht="25.5" x14ac:dyDescent="0.25">
      <c r="A222" s="464" t="s">
        <v>3509</v>
      </c>
      <c r="B222" s="465" t="s">
        <v>3139</v>
      </c>
      <c r="C222" s="465" t="s">
        <v>3564</v>
      </c>
      <c r="D222" s="465" t="s">
        <v>3565</v>
      </c>
      <c r="E222" s="467" t="s">
        <v>3566</v>
      </c>
    </row>
    <row r="223" spans="1:5" ht="25.5" x14ac:dyDescent="0.25">
      <c r="A223" s="464" t="s">
        <v>3509</v>
      </c>
      <c r="B223" s="465" t="s">
        <v>3139</v>
      </c>
      <c r="C223" s="465" t="s">
        <v>3567</v>
      </c>
      <c r="D223" s="465" t="s">
        <v>3568</v>
      </c>
      <c r="E223" s="467" t="s">
        <v>3429</v>
      </c>
    </row>
    <row r="224" spans="1:5" ht="25.5" x14ac:dyDescent="0.25">
      <c r="A224" s="464" t="s">
        <v>3509</v>
      </c>
      <c r="B224" s="465" t="s">
        <v>3139</v>
      </c>
      <c r="C224" s="465" t="s">
        <v>3569</v>
      </c>
      <c r="D224" s="465" t="s">
        <v>3570</v>
      </c>
      <c r="E224" s="467" t="s">
        <v>3571</v>
      </c>
    </row>
    <row r="225" spans="1:5" ht="38.25" x14ac:dyDescent="0.25">
      <c r="A225" s="464" t="s">
        <v>3509</v>
      </c>
      <c r="B225" s="465" t="s">
        <v>3107</v>
      </c>
      <c r="C225" s="465" t="s">
        <v>3572</v>
      </c>
      <c r="D225" s="465" t="s">
        <v>3573</v>
      </c>
      <c r="E225" s="468">
        <v>44866</v>
      </c>
    </row>
    <row r="226" spans="1:5" ht="25.5" x14ac:dyDescent="0.25">
      <c r="A226" s="464" t="s">
        <v>3509</v>
      </c>
      <c r="B226" s="465" t="s">
        <v>3471</v>
      </c>
      <c r="C226" s="465" t="s">
        <v>3574</v>
      </c>
      <c r="D226" s="465" t="s">
        <v>3575</v>
      </c>
      <c r="E226" s="467" t="s">
        <v>3576</v>
      </c>
    </row>
    <row r="227" spans="1:5" ht="25.5" x14ac:dyDescent="0.25">
      <c r="A227" s="464" t="s">
        <v>3509</v>
      </c>
      <c r="B227" s="465" t="s">
        <v>3471</v>
      </c>
      <c r="C227" s="465" t="s">
        <v>3577</v>
      </c>
      <c r="D227" s="465" t="s">
        <v>3339</v>
      </c>
      <c r="E227" s="467" t="s">
        <v>3578</v>
      </c>
    </row>
    <row r="228" spans="1:5" ht="25.5" x14ac:dyDescent="0.25">
      <c r="A228" s="464" t="s">
        <v>3509</v>
      </c>
      <c r="B228" s="465" t="s">
        <v>3475</v>
      </c>
      <c r="C228" s="465" t="s">
        <v>3579</v>
      </c>
      <c r="D228" s="465" t="s">
        <v>3477</v>
      </c>
      <c r="E228" s="467" t="s">
        <v>3478</v>
      </c>
    </row>
    <row r="229" spans="1:5" ht="25.5" x14ac:dyDescent="0.25">
      <c r="A229" s="464" t="s">
        <v>3509</v>
      </c>
      <c r="B229" s="465" t="s">
        <v>3475</v>
      </c>
      <c r="C229" s="465" t="s">
        <v>3580</v>
      </c>
      <c r="D229" s="465" t="s">
        <v>3477</v>
      </c>
      <c r="E229" s="467" t="s">
        <v>3478</v>
      </c>
    </row>
    <row r="230" spans="1:5" ht="25.5" x14ac:dyDescent="0.25">
      <c r="A230" s="464" t="s">
        <v>3509</v>
      </c>
      <c r="B230" s="465" t="s">
        <v>3475</v>
      </c>
      <c r="C230" s="465" t="s">
        <v>3581</v>
      </c>
      <c r="D230" s="465" t="s">
        <v>3477</v>
      </c>
      <c r="E230" s="467" t="s">
        <v>3478</v>
      </c>
    </row>
    <row r="231" spans="1:5" ht="25.5" x14ac:dyDescent="0.25">
      <c r="A231" s="464" t="s">
        <v>3509</v>
      </c>
      <c r="B231" s="465" t="s">
        <v>3475</v>
      </c>
      <c r="C231" s="465" t="s">
        <v>3582</v>
      </c>
      <c r="D231" s="465" t="s">
        <v>3477</v>
      </c>
      <c r="E231" s="467" t="s">
        <v>3478</v>
      </c>
    </row>
    <row r="232" spans="1:5" ht="25.5" x14ac:dyDescent="0.25">
      <c r="A232" s="464" t="s">
        <v>3509</v>
      </c>
      <c r="B232" s="465" t="s">
        <v>3475</v>
      </c>
      <c r="C232" s="465" t="s">
        <v>3583</v>
      </c>
      <c r="D232" s="465" t="s">
        <v>3477</v>
      </c>
      <c r="E232" s="467" t="s">
        <v>3478</v>
      </c>
    </row>
    <row r="233" spans="1:5" ht="25.5" x14ac:dyDescent="0.25">
      <c r="A233" s="464" t="s">
        <v>3509</v>
      </c>
      <c r="B233" s="465" t="s">
        <v>3475</v>
      </c>
      <c r="C233" s="465" t="s">
        <v>3584</v>
      </c>
      <c r="D233" s="465" t="s">
        <v>3477</v>
      </c>
      <c r="E233" s="467" t="s">
        <v>3478</v>
      </c>
    </row>
    <row r="234" spans="1:5" x14ac:dyDescent="0.25">
      <c r="A234" s="464" t="s">
        <v>3509</v>
      </c>
      <c r="B234" s="465" t="s">
        <v>3475</v>
      </c>
      <c r="C234" s="465" t="s">
        <v>3585</v>
      </c>
      <c r="D234" s="465" t="s">
        <v>3477</v>
      </c>
      <c r="E234" s="467" t="s">
        <v>3478</v>
      </c>
    </row>
    <row r="235" spans="1:5" x14ac:dyDescent="0.25">
      <c r="A235" s="464" t="s">
        <v>3509</v>
      </c>
      <c r="B235" s="465" t="s">
        <v>3586</v>
      </c>
      <c r="C235" s="465" t="s">
        <v>3587</v>
      </c>
      <c r="D235" s="465" t="s">
        <v>3588</v>
      </c>
      <c r="E235" s="467" t="s">
        <v>3223</v>
      </c>
    </row>
    <row r="236" spans="1:5" ht="25.5" x14ac:dyDescent="0.25">
      <c r="A236" s="464" t="s">
        <v>3509</v>
      </c>
      <c r="B236" s="465" t="s">
        <v>3537</v>
      </c>
      <c r="C236" s="466" t="s">
        <v>3589</v>
      </c>
      <c r="D236" s="465" t="s">
        <v>3590</v>
      </c>
      <c r="E236" s="467" t="s">
        <v>3591</v>
      </c>
    </row>
    <row r="237" spans="1:5" ht="25.5" x14ac:dyDescent="0.25">
      <c r="A237" s="464" t="s">
        <v>3509</v>
      </c>
      <c r="B237" s="465" t="s">
        <v>3217</v>
      </c>
      <c r="C237" s="466" t="s">
        <v>3592</v>
      </c>
      <c r="D237" s="465" t="s">
        <v>3593</v>
      </c>
      <c r="E237" s="467" t="s">
        <v>3594</v>
      </c>
    </row>
    <row r="238" spans="1:5" ht="25.5" x14ac:dyDescent="0.25">
      <c r="A238" s="464" t="s">
        <v>3509</v>
      </c>
      <c r="B238" s="466" t="s">
        <v>3365</v>
      </c>
      <c r="C238" s="465" t="s">
        <v>3595</v>
      </c>
      <c r="D238" s="465" t="s">
        <v>3596</v>
      </c>
      <c r="E238" s="467" t="s">
        <v>3597</v>
      </c>
    </row>
    <row r="239" spans="1:5" ht="25.5" x14ac:dyDescent="0.25">
      <c r="A239" s="464" t="s">
        <v>3509</v>
      </c>
      <c r="B239" s="466" t="s">
        <v>3586</v>
      </c>
      <c r="C239" s="465" t="s">
        <v>3598</v>
      </c>
      <c r="D239" s="465" t="s">
        <v>3599</v>
      </c>
      <c r="E239" s="467" t="s">
        <v>3600</v>
      </c>
    </row>
    <row r="240" spans="1:5" ht="25.5" x14ac:dyDescent="0.25">
      <c r="A240" s="464" t="s">
        <v>3509</v>
      </c>
      <c r="B240" s="465" t="s">
        <v>3494</v>
      </c>
      <c r="C240" s="465" t="s">
        <v>3601</v>
      </c>
      <c r="D240" s="465" t="s">
        <v>3602</v>
      </c>
      <c r="E240" s="467" t="s">
        <v>3603</v>
      </c>
    </row>
    <row r="241" spans="1:5" ht="38.25" x14ac:dyDescent="0.25">
      <c r="A241" s="464" t="s">
        <v>3509</v>
      </c>
      <c r="B241" s="465" t="s">
        <v>3604</v>
      </c>
      <c r="C241" s="465" t="s">
        <v>3605</v>
      </c>
      <c r="D241" s="465" t="s">
        <v>3119</v>
      </c>
      <c r="E241" s="467" t="s">
        <v>3606</v>
      </c>
    </row>
    <row r="242" spans="1:5" ht="25.5" x14ac:dyDescent="0.25">
      <c r="A242" s="464" t="s">
        <v>3509</v>
      </c>
      <c r="B242" s="465" t="s">
        <v>3537</v>
      </c>
      <c r="C242" s="465" t="s">
        <v>3607</v>
      </c>
      <c r="D242" s="465" t="s">
        <v>3608</v>
      </c>
      <c r="E242" s="467" t="s">
        <v>3609</v>
      </c>
    </row>
    <row r="243" spans="1:5" ht="38.25" x14ac:dyDescent="0.25">
      <c r="A243" s="464" t="s">
        <v>3610</v>
      </c>
      <c r="B243" s="465" t="s">
        <v>3114</v>
      </c>
      <c r="C243" s="465" t="s">
        <v>3611</v>
      </c>
      <c r="D243" s="465" t="s">
        <v>3149</v>
      </c>
      <c r="E243" s="467" t="s">
        <v>3462</v>
      </c>
    </row>
    <row r="244" spans="1:5" ht="25.5" x14ac:dyDescent="0.25">
      <c r="A244" s="464" t="s">
        <v>3610</v>
      </c>
      <c r="B244" s="469" t="s">
        <v>3612</v>
      </c>
      <c r="C244" s="466" t="s">
        <v>3613</v>
      </c>
      <c r="D244" s="465" t="s">
        <v>3570</v>
      </c>
      <c r="E244" s="467" t="s">
        <v>3614</v>
      </c>
    </row>
    <row r="245" spans="1:5" ht="25.5" x14ac:dyDescent="0.25">
      <c r="A245" s="464" t="s">
        <v>3610</v>
      </c>
      <c r="B245" s="465" t="s">
        <v>3224</v>
      </c>
      <c r="C245" s="465" t="s">
        <v>3615</v>
      </c>
      <c r="D245" s="465" t="s">
        <v>3435</v>
      </c>
      <c r="E245" s="467" t="s">
        <v>3265</v>
      </c>
    </row>
    <row r="246" spans="1:5" ht="25.5" x14ac:dyDescent="0.25">
      <c r="A246" s="464" t="s">
        <v>3610</v>
      </c>
      <c r="B246" s="465" t="s">
        <v>3224</v>
      </c>
      <c r="C246" s="465" t="s">
        <v>3616</v>
      </c>
      <c r="D246" s="465" t="s">
        <v>3435</v>
      </c>
      <c r="E246" s="467" t="s">
        <v>3265</v>
      </c>
    </row>
    <row r="247" spans="1:5" x14ac:dyDescent="0.25">
      <c r="A247" s="464" t="s">
        <v>3610</v>
      </c>
      <c r="B247" s="465" t="s">
        <v>3430</v>
      </c>
      <c r="C247" s="465" t="s">
        <v>3617</v>
      </c>
      <c r="D247" s="465" t="s">
        <v>3618</v>
      </c>
      <c r="E247" s="467" t="s">
        <v>3619</v>
      </c>
    </row>
    <row r="248" spans="1:5" ht="25.5" x14ac:dyDescent="0.25">
      <c r="A248" s="464" t="s">
        <v>3610</v>
      </c>
      <c r="B248" s="465" t="s">
        <v>3128</v>
      </c>
      <c r="C248" s="465" t="s">
        <v>3620</v>
      </c>
      <c r="D248" s="465" t="s">
        <v>3149</v>
      </c>
      <c r="E248" s="467" t="s">
        <v>3462</v>
      </c>
    </row>
    <row r="249" spans="1:5" x14ac:dyDescent="0.25">
      <c r="A249" s="464" t="s">
        <v>3610</v>
      </c>
      <c r="B249" s="465" t="s">
        <v>3198</v>
      </c>
      <c r="C249" s="465" t="s">
        <v>3621</v>
      </c>
      <c r="D249" s="465" t="s">
        <v>3149</v>
      </c>
      <c r="E249" s="467" t="s">
        <v>3622</v>
      </c>
    </row>
    <row r="250" spans="1:5" x14ac:dyDescent="0.25">
      <c r="A250" s="464" t="s">
        <v>3610</v>
      </c>
      <c r="B250" s="465" t="s">
        <v>3365</v>
      </c>
      <c r="C250" s="465" t="s">
        <v>3623</v>
      </c>
      <c r="D250" s="465" t="s">
        <v>3119</v>
      </c>
      <c r="E250" s="467" t="s">
        <v>3552</v>
      </c>
    </row>
    <row r="251" spans="1:5" ht="25.5" x14ac:dyDescent="0.25">
      <c r="A251" s="464" t="s">
        <v>3610</v>
      </c>
      <c r="B251" s="465" t="s">
        <v>3139</v>
      </c>
      <c r="C251" s="465" t="s">
        <v>3624</v>
      </c>
      <c r="D251" s="465" t="s">
        <v>3458</v>
      </c>
      <c r="E251" s="467" t="s">
        <v>3625</v>
      </c>
    </row>
    <row r="252" spans="1:5" ht="38.25" x14ac:dyDescent="0.25">
      <c r="A252" s="464" t="s">
        <v>3610</v>
      </c>
      <c r="B252" s="465" t="s">
        <v>3139</v>
      </c>
      <c r="C252" s="465" t="s">
        <v>3626</v>
      </c>
      <c r="D252" s="465" t="s">
        <v>3458</v>
      </c>
      <c r="E252" s="467" t="s">
        <v>3345</v>
      </c>
    </row>
    <row r="253" spans="1:5" ht="25.5" x14ac:dyDescent="0.25">
      <c r="A253" s="464" t="s">
        <v>3610</v>
      </c>
      <c r="B253" s="465" t="s">
        <v>3627</v>
      </c>
      <c r="C253" s="465" t="s">
        <v>3628</v>
      </c>
      <c r="D253" s="465" t="s">
        <v>3565</v>
      </c>
      <c r="E253" s="467" t="s">
        <v>3456</v>
      </c>
    </row>
    <row r="254" spans="1:5" ht="25.5" x14ac:dyDescent="0.25">
      <c r="A254" s="464" t="s">
        <v>3610</v>
      </c>
      <c r="B254" s="465" t="s">
        <v>3139</v>
      </c>
      <c r="C254" s="465" t="s">
        <v>3629</v>
      </c>
      <c r="D254" s="465" t="s">
        <v>3630</v>
      </c>
      <c r="E254" s="467" t="s">
        <v>3631</v>
      </c>
    </row>
    <row r="255" spans="1:5" ht="25.5" x14ac:dyDescent="0.25">
      <c r="A255" s="464" t="s">
        <v>3610</v>
      </c>
      <c r="B255" s="465" t="s">
        <v>3632</v>
      </c>
      <c r="C255" s="465" t="s">
        <v>3629</v>
      </c>
      <c r="D255" s="465" t="s">
        <v>3633</v>
      </c>
      <c r="E255" s="467" t="s">
        <v>3634</v>
      </c>
    </row>
    <row r="256" spans="1:5" ht="25.5" x14ac:dyDescent="0.25">
      <c r="A256" s="464" t="s">
        <v>3610</v>
      </c>
      <c r="B256" s="465" t="s">
        <v>3107</v>
      </c>
      <c r="C256" s="465" t="s">
        <v>3635</v>
      </c>
      <c r="D256" s="465" t="s">
        <v>3636</v>
      </c>
      <c r="E256" s="468">
        <v>44866</v>
      </c>
    </row>
    <row r="257" spans="1:5" ht="25.5" x14ac:dyDescent="0.25">
      <c r="A257" s="464" t="s">
        <v>3610</v>
      </c>
      <c r="B257" s="465" t="s">
        <v>3107</v>
      </c>
      <c r="C257" s="465" t="s">
        <v>3637</v>
      </c>
      <c r="D257" s="465" t="s">
        <v>3638</v>
      </c>
      <c r="E257" s="468">
        <v>44866</v>
      </c>
    </row>
    <row r="258" spans="1:5" x14ac:dyDescent="0.25">
      <c r="A258" s="464" t="s">
        <v>3610</v>
      </c>
      <c r="B258" s="465" t="s">
        <v>3430</v>
      </c>
      <c r="C258" s="465" t="s">
        <v>3639</v>
      </c>
      <c r="D258" s="465" t="s">
        <v>3533</v>
      </c>
      <c r="E258" s="467" t="s">
        <v>3640</v>
      </c>
    </row>
    <row r="259" spans="1:5" ht="25.5" x14ac:dyDescent="0.25">
      <c r="A259" s="464" t="s">
        <v>3610</v>
      </c>
      <c r="B259" s="465" t="s">
        <v>3342</v>
      </c>
      <c r="C259" s="465" t="s">
        <v>3641</v>
      </c>
      <c r="D259" s="465" t="s">
        <v>3435</v>
      </c>
      <c r="E259" s="468">
        <v>44866</v>
      </c>
    </row>
  </sheetData>
  <mergeCells count="1">
    <mergeCell ref="A1:E1"/>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9"/>
  <sheetViews>
    <sheetView view="pageBreakPreview" zoomScale="60" zoomScaleNormal="100" workbookViewId="0">
      <selection activeCell="A11" sqref="A11:XFD11"/>
    </sheetView>
  </sheetViews>
  <sheetFormatPr defaultRowHeight="15.75" x14ac:dyDescent="0.25"/>
  <sheetData>
    <row r="9" spans="1:4" x14ac:dyDescent="0.25">
      <c r="A9" s="7"/>
      <c r="B9" s="7"/>
      <c r="C9" s="7"/>
      <c r="D9" s="7"/>
    </row>
    <row r="10" spans="1:4" x14ac:dyDescent="0.25">
      <c r="A10" s="7"/>
      <c r="B10" s="7"/>
      <c r="C10" s="7"/>
      <c r="D10" s="7"/>
    </row>
    <row r="11" spans="1:4" x14ac:dyDescent="0.25">
      <c r="A11" s="294"/>
      <c r="B11" s="294"/>
      <c r="C11" s="294"/>
      <c r="D11" s="7"/>
    </row>
    <row r="12" spans="1:4" x14ac:dyDescent="0.25">
      <c r="A12" s="7"/>
      <c r="B12" s="7"/>
      <c r="C12" s="7"/>
      <c r="D12" s="7"/>
    </row>
    <row r="13" spans="1:4" x14ac:dyDescent="0.25">
      <c r="A13" s="7"/>
      <c r="B13" s="7"/>
      <c r="C13" s="7"/>
      <c r="D13" s="7"/>
    </row>
    <row r="14" spans="1:4" x14ac:dyDescent="0.25">
      <c r="A14" s="7"/>
      <c r="B14" s="7"/>
      <c r="C14" s="7"/>
      <c r="D14" s="7"/>
    </row>
    <row r="15" spans="1:4" x14ac:dyDescent="0.25">
      <c r="A15" s="7"/>
      <c r="B15" s="7"/>
      <c r="C15" s="7"/>
      <c r="D15" s="7"/>
    </row>
    <row r="16" spans="1:4" x14ac:dyDescent="0.25">
      <c r="A16" s="7"/>
      <c r="B16" s="7"/>
      <c r="C16" s="7"/>
      <c r="D16" s="7"/>
    </row>
    <row r="17" spans="1:4" x14ac:dyDescent="0.25">
      <c r="A17" s="7"/>
      <c r="B17" s="7"/>
      <c r="C17" s="7"/>
      <c r="D17" s="7"/>
    </row>
    <row r="18" spans="1:4" x14ac:dyDescent="0.25">
      <c r="A18" s="7"/>
      <c r="B18" s="7"/>
      <c r="C18" s="7"/>
      <c r="D18" s="7"/>
    </row>
    <row r="19" spans="1:4" x14ac:dyDescent="0.25">
      <c r="A19" s="7"/>
      <c r="B19" s="7"/>
      <c r="C19" s="7"/>
      <c r="D19"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0"/>
  <sheetViews>
    <sheetView view="pageBreakPreview" zoomScale="120" zoomScaleNormal="100" zoomScaleSheetLayoutView="120" workbookViewId="0">
      <selection activeCell="D20" sqref="D20"/>
    </sheetView>
  </sheetViews>
  <sheetFormatPr defaultRowHeight="15.75" x14ac:dyDescent="0.25"/>
  <cols>
    <col min="1" max="1" width="15.125" customWidth="1"/>
    <col min="2" max="2" width="8.25" customWidth="1"/>
    <col min="3" max="3" width="10.625" customWidth="1"/>
    <col min="4" max="4" width="9" customWidth="1"/>
    <col min="5" max="5" width="8.125" customWidth="1"/>
    <col min="6" max="6" width="9.25" customWidth="1"/>
    <col min="7" max="7" width="9.625" customWidth="1"/>
    <col min="8" max="8" width="8.75" customWidth="1"/>
  </cols>
  <sheetData>
    <row r="1" spans="1:12" ht="21" thickBot="1" x14ac:dyDescent="0.35">
      <c r="A1" s="674" t="s">
        <v>50</v>
      </c>
      <c r="B1" s="674"/>
      <c r="C1" s="674"/>
      <c r="D1" s="674"/>
      <c r="E1" s="674"/>
      <c r="F1" s="674"/>
      <c r="G1" s="674"/>
      <c r="H1" s="674"/>
      <c r="I1" s="674"/>
      <c r="J1" s="674"/>
      <c r="K1" s="674"/>
      <c r="L1" s="674"/>
    </row>
    <row r="2" spans="1:12" ht="15.75" customHeight="1" x14ac:dyDescent="0.25">
      <c r="A2" s="668" t="s">
        <v>51</v>
      </c>
      <c r="B2" s="670" t="s">
        <v>52</v>
      </c>
      <c r="C2" s="675" t="s">
        <v>53</v>
      </c>
      <c r="D2" s="675"/>
      <c r="E2" s="675"/>
      <c r="F2" s="675"/>
      <c r="G2" s="675" t="s">
        <v>54</v>
      </c>
      <c r="H2" s="675"/>
      <c r="I2" s="675"/>
      <c r="J2" s="675"/>
      <c r="K2" s="672" t="s">
        <v>55</v>
      </c>
      <c r="L2" s="673"/>
    </row>
    <row r="3" spans="1:12" ht="16.5" thickBot="1" x14ac:dyDescent="0.3">
      <c r="A3" s="669"/>
      <c r="B3" s="671"/>
      <c r="C3" s="233" t="s">
        <v>56</v>
      </c>
      <c r="D3" s="233" t="s">
        <v>57</v>
      </c>
      <c r="E3" s="233" t="s">
        <v>58</v>
      </c>
      <c r="F3" s="233" t="s">
        <v>57</v>
      </c>
      <c r="G3" s="233" t="s">
        <v>56</v>
      </c>
      <c r="H3" s="233" t="s">
        <v>57</v>
      </c>
      <c r="I3" s="233" t="s">
        <v>58</v>
      </c>
      <c r="J3" s="233" t="s">
        <v>57</v>
      </c>
      <c r="K3" s="233" t="s">
        <v>59</v>
      </c>
      <c r="L3" s="234" t="s">
        <v>57</v>
      </c>
    </row>
    <row r="4" spans="1:12" ht="13.5" customHeight="1" x14ac:dyDescent="0.25">
      <c r="A4" s="223" t="s">
        <v>60</v>
      </c>
      <c r="B4" s="12">
        <v>1</v>
      </c>
      <c r="C4" s="67"/>
      <c r="D4" s="67"/>
      <c r="E4" s="67"/>
      <c r="F4" s="67"/>
      <c r="G4" s="67"/>
      <c r="H4" s="67"/>
      <c r="I4" s="67"/>
      <c r="J4" s="67"/>
      <c r="K4" s="78">
        <f>+C4+E4+G4+I4</f>
        <v>0</v>
      </c>
      <c r="L4" s="224">
        <f>+D4+F4+H4+J4</f>
        <v>0</v>
      </c>
    </row>
    <row r="5" spans="1:12" ht="13.5" customHeight="1" x14ac:dyDescent="0.25">
      <c r="A5" s="220"/>
      <c r="B5" s="49">
        <v>2</v>
      </c>
      <c r="C5" s="2"/>
      <c r="D5" s="2"/>
      <c r="E5" s="2"/>
      <c r="F5" s="2"/>
      <c r="G5" s="2"/>
      <c r="H5" s="2"/>
      <c r="I5" s="2"/>
      <c r="J5" s="2"/>
      <c r="K5" s="48">
        <f t="shared" ref="K5:K31" si="0">+C5+E5+G5+I5</f>
        <v>0</v>
      </c>
      <c r="L5" s="221">
        <f t="shared" ref="L5:L31" si="1">+D5+F5+H5+J5</f>
        <v>0</v>
      </c>
    </row>
    <row r="6" spans="1:12" ht="13.5" customHeight="1" x14ac:dyDescent="0.25">
      <c r="A6" s="220"/>
      <c r="B6" s="49" t="s">
        <v>61</v>
      </c>
      <c r="C6" s="2"/>
      <c r="D6" s="2"/>
      <c r="E6" s="2"/>
      <c r="F6" s="2"/>
      <c r="G6" s="2"/>
      <c r="H6" s="2"/>
      <c r="I6" s="2"/>
      <c r="J6" s="2"/>
      <c r="K6" s="48">
        <f t="shared" si="0"/>
        <v>0</v>
      </c>
      <c r="L6" s="221">
        <f t="shared" si="1"/>
        <v>0</v>
      </c>
    </row>
    <row r="7" spans="1:12" ht="13.5" customHeight="1" x14ac:dyDescent="0.25">
      <c r="A7" s="220"/>
      <c r="B7" s="49">
        <v>3</v>
      </c>
      <c r="C7" s="2"/>
      <c r="D7" s="2"/>
      <c r="E7" s="2"/>
      <c r="F7" s="2"/>
      <c r="G7" s="2"/>
      <c r="H7" s="2"/>
      <c r="I7" s="2"/>
      <c r="J7" s="2"/>
      <c r="K7" s="48">
        <f t="shared" si="0"/>
        <v>0</v>
      </c>
      <c r="L7" s="221">
        <f t="shared" si="1"/>
        <v>0</v>
      </c>
    </row>
    <row r="8" spans="1:12" ht="13.5" customHeight="1" x14ac:dyDescent="0.25">
      <c r="A8" s="664" t="s">
        <v>62</v>
      </c>
      <c r="B8" s="665"/>
      <c r="C8" s="64">
        <f>+SUBTOTAL(9,C4:C7)</f>
        <v>0</v>
      </c>
      <c r="D8" s="64">
        <f>+SUBTOTAL(9,D4:D7)</f>
        <v>0</v>
      </c>
      <c r="E8" s="64">
        <f>+SUBTOTAL(9,E4:E7)</f>
        <v>0</v>
      </c>
      <c r="F8" s="64">
        <f>+SUBTOTAL(9,F4:F7)</f>
        <v>0</v>
      </c>
      <c r="G8" s="64">
        <f t="shared" ref="G8:J8" si="2">+SUBTOTAL(9,G4:G7)</f>
        <v>0</v>
      </c>
      <c r="H8" s="64">
        <f t="shared" si="2"/>
        <v>0</v>
      </c>
      <c r="I8" s="64">
        <f t="shared" si="2"/>
        <v>0</v>
      </c>
      <c r="J8" s="64">
        <f t="shared" si="2"/>
        <v>0</v>
      </c>
      <c r="K8" s="48">
        <f t="shared" si="0"/>
        <v>0</v>
      </c>
      <c r="L8" s="221">
        <f t="shared" si="1"/>
        <v>0</v>
      </c>
    </row>
    <row r="9" spans="1:12" ht="13.5" customHeight="1" x14ac:dyDescent="0.25">
      <c r="A9" s="222" t="s">
        <v>63</v>
      </c>
      <c r="B9" s="49">
        <v>1</v>
      </c>
      <c r="C9" s="2"/>
      <c r="D9" s="2"/>
      <c r="E9" s="2"/>
      <c r="F9" s="2"/>
      <c r="G9" s="2"/>
      <c r="H9" s="2"/>
      <c r="I9" s="2"/>
      <c r="J9" s="2"/>
      <c r="K9" s="48">
        <f t="shared" si="0"/>
        <v>0</v>
      </c>
      <c r="L9" s="221">
        <f t="shared" si="1"/>
        <v>0</v>
      </c>
    </row>
    <row r="10" spans="1:12" ht="13.5" customHeight="1" x14ac:dyDescent="0.25">
      <c r="A10" s="220"/>
      <c r="B10" s="49">
        <v>2</v>
      </c>
      <c r="C10" s="2"/>
      <c r="D10" s="2"/>
      <c r="E10" s="2"/>
      <c r="F10" s="2"/>
      <c r="G10" s="2"/>
      <c r="H10" s="2"/>
      <c r="I10" s="2"/>
      <c r="J10" s="2"/>
      <c r="K10" s="48">
        <f t="shared" si="0"/>
        <v>0</v>
      </c>
      <c r="L10" s="221">
        <f t="shared" si="1"/>
        <v>0</v>
      </c>
    </row>
    <row r="11" spans="1:12" ht="13.5" customHeight="1" x14ac:dyDescent="0.25">
      <c r="A11" s="220"/>
      <c r="B11" s="49" t="s">
        <v>61</v>
      </c>
      <c r="C11" s="2"/>
      <c r="D11" s="2"/>
      <c r="E11" s="2"/>
      <c r="F11" s="2"/>
      <c r="G11" s="2"/>
      <c r="H11" s="2"/>
      <c r="I11" s="2"/>
      <c r="J11" s="2"/>
      <c r="K11" s="48">
        <f t="shared" si="0"/>
        <v>0</v>
      </c>
      <c r="L11" s="221">
        <f t="shared" si="1"/>
        <v>0</v>
      </c>
    </row>
    <row r="12" spans="1:12" ht="13.5" customHeight="1" x14ac:dyDescent="0.25">
      <c r="A12" s="220"/>
      <c r="B12" s="49">
        <v>3</v>
      </c>
      <c r="C12" s="2"/>
      <c r="D12" s="2"/>
      <c r="E12" s="2"/>
      <c r="F12" s="2"/>
      <c r="G12" s="2"/>
      <c r="H12" s="2"/>
      <c r="I12" s="2"/>
      <c r="J12" s="2"/>
      <c r="K12" s="48">
        <f t="shared" si="0"/>
        <v>0</v>
      </c>
      <c r="L12" s="221">
        <f t="shared" si="1"/>
        <v>0</v>
      </c>
    </row>
    <row r="13" spans="1:12" x14ac:dyDescent="0.25">
      <c r="A13" s="664" t="s">
        <v>64</v>
      </c>
      <c r="B13" s="665"/>
      <c r="C13" s="64">
        <f>+SUBTOTAL(9,C9:C12)</f>
        <v>0</v>
      </c>
      <c r="D13" s="64">
        <f>+SUBTOTAL(9,D9:D12)</f>
        <v>0</v>
      </c>
      <c r="E13" s="64">
        <f>+SUBTOTAL(9,E9:E12)</f>
        <v>0</v>
      </c>
      <c r="F13" s="64">
        <f>+SUBTOTAL(9,F9:F12)</f>
        <v>0</v>
      </c>
      <c r="G13" s="64">
        <f t="shared" ref="G13:J13" si="3">+SUBTOTAL(9,G9:G12)</f>
        <v>0</v>
      </c>
      <c r="H13" s="64">
        <f t="shared" si="3"/>
        <v>0</v>
      </c>
      <c r="I13" s="64">
        <f t="shared" si="3"/>
        <v>0</v>
      </c>
      <c r="J13" s="64">
        <f t="shared" si="3"/>
        <v>0</v>
      </c>
      <c r="K13" s="48">
        <f t="shared" si="0"/>
        <v>0</v>
      </c>
      <c r="L13" s="221">
        <f t="shared" si="1"/>
        <v>0</v>
      </c>
    </row>
    <row r="14" spans="1:12" x14ac:dyDescent="0.25">
      <c r="A14" s="222" t="s">
        <v>65</v>
      </c>
      <c r="B14" s="49">
        <v>1</v>
      </c>
      <c r="C14" s="2"/>
      <c r="D14" s="2"/>
      <c r="E14" s="2"/>
      <c r="F14" s="2"/>
      <c r="G14" s="2"/>
      <c r="H14" s="2"/>
      <c r="I14" s="2"/>
      <c r="J14" s="2"/>
      <c r="K14" s="48">
        <f t="shared" si="0"/>
        <v>0</v>
      </c>
      <c r="L14" s="221">
        <f t="shared" si="1"/>
        <v>0</v>
      </c>
    </row>
    <row r="15" spans="1:12" x14ac:dyDescent="0.25">
      <c r="A15" s="220"/>
      <c r="B15" s="49">
        <v>2</v>
      </c>
      <c r="C15" s="2"/>
      <c r="D15" s="2"/>
      <c r="E15" s="2"/>
      <c r="F15" s="2"/>
      <c r="G15" s="2"/>
      <c r="H15" s="2"/>
      <c r="I15" s="2"/>
      <c r="J15" s="2"/>
      <c r="K15" s="48">
        <f t="shared" si="0"/>
        <v>0</v>
      </c>
      <c r="L15" s="221">
        <f t="shared" si="1"/>
        <v>0</v>
      </c>
    </row>
    <row r="16" spans="1:12" x14ac:dyDescent="0.25">
      <c r="A16" s="220"/>
      <c r="B16" s="49" t="s">
        <v>61</v>
      </c>
      <c r="C16" s="2"/>
      <c r="D16" s="2"/>
      <c r="E16" s="2"/>
      <c r="F16" s="2"/>
      <c r="G16" s="2"/>
      <c r="H16" s="2"/>
      <c r="I16" s="2"/>
      <c r="J16" s="2"/>
      <c r="K16" s="48">
        <f t="shared" si="0"/>
        <v>0</v>
      </c>
      <c r="L16" s="221">
        <f t="shared" si="1"/>
        <v>0</v>
      </c>
    </row>
    <row r="17" spans="1:12" x14ac:dyDescent="0.25">
      <c r="A17" s="220"/>
      <c r="B17" s="49">
        <v>3</v>
      </c>
      <c r="C17" s="2"/>
      <c r="D17" s="2"/>
      <c r="E17" s="2"/>
      <c r="F17" s="2"/>
      <c r="G17" s="2"/>
      <c r="H17" s="2"/>
      <c r="I17" s="2"/>
      <c r="J17" s="2"/>
      <c r="K17" s="48">
        <f t="shared" si="0"/>
        <v>0</v>
      </c>
      <c r="L17" s="221">
        <f t="shared" si="1"/>
        <v>0</v>
      </c>
    </row>
    <row r="18" spans="1:12" x14ac:dyDescent="0.25">
      <c r="A18" s="664" t="s">
        <v>66</v>
      </c>
      <c r="B18" s="665"/>
      <c r="C18" s="64">
        <f>+SUBTOTAL(9,C14:C17)</f>
        <v>0</v>
      </c>
      <c r="D18" s="64">
        <f>+SUBTOTAL(9,D14:D17)</f>
        <v>0</v>
      </c>
      <c r="E18" s="64">
        <f>+SUBTOTAL(9,E14:E17)</f>
        <v>0</v>
      </c>
      <c r="F18" s="64">
        <f>+SUBTOTAL(9,F14:F17)</f>
        <v>0</v>
      </c>
      <c r="G18" s="64">
        <f t="shared" ref="G18:J18" si="4">+SUBTOTAL(9,G14:G17)</f>
        <v>0</v>
      </c>
      <c r="H18" s="64">
        <f t="shared" si="4"/>
        <v>0</v>
      </c>
      <c r="I18" s="64">
        <f t="shared" si="4"/>
        <v>0</v>
      </c>
      <c r="J18" s="64">
        <f t="shared" si="4"/>
        <v>0</v>
      </c>
      <c r="K18" s="48">
        <f t="shared" si="0"/>
        <v>0</v>
      </c>
      <c r="L18" s="221">
        <f t="shared" si="1"/>
        <v>0</v>
      </c>
    </row>
    <row r="19" spans="1:12" x14ac:dyDescent="0.25">
      <c r="A19" s="222" t="s">
        <v>67</v>
      </c>
      <c r="B19" s="49">
        <v>1</v>
      </c>
      <c r="C19" s="2"/>
      <c r="D19" s="2"/>
      <c r="E19" s="2"/>
      <c r="F19" s="2"/>
      <c r="G19" s="2"/>
      <c r="H19" s="2"/>
      <c r="I19" s="2"/>
      <c r="J19" s="2"/>
      <c r="K19" s="48">
        <f t="shared" si="0"/>
        <v>0</v>
      </c>
      <c r="L19" s="221">
        <f t="shared" si="1"/>
        <v>0</v>
      </c>
    </row>
    <row r="20" spans="1:12" x14ac:dyDescent="0.25">
      <c r="A20" s="220"/>
      <c r="B20" s="49">
        <v>2</v>
      </c>
      <c r="C20" s="2"/>
      <c r="D20" s="2"/>
      <c r="E20" s="2"/>
      <c r="F20" s="2"/>
      <c r="G20" s="2"/>
      <c r="H20" s="2"/>
      <c r="I20" s="2"/>
      <c r="J20" s="2"/>
      <c r="K20" s="48">
        <f t="shared" si="0"/>
        <v>0</v>
      </c>
      <c r="L20" s="221">
        <f t="shared" si="1"/>
        <v>0</v>
      </c>
    </row>
    <row r="21" spans="1:12" x14ac:dyDescent="0.25">
      <c r="A21" s="220"/>
      <c r="B21" s="49" t="s">
        <v>61</v>
      </c>
      <c r="C21" s="2"/>
      <c r="D21" s="2"/>
      <c r="E21" s="2"/>
      <c r="F21" s="2"/>
      <c r="G21" s="2"/>
      <c r="H21" s="2"/>
      <c r="I21" s="2"/>
      <c r="J21" s="2"/>
      <c r="K21" s="48">
        <f t="shared" si="0"/>
        <v>0</v>
      </c>
      <c r="L21" s="221">
        <f t="shared" si="1"/>
        <v>0</v>
      </c>
    </row>
    <row r="22" spans="1:12" x14ac:dyDescent="0.25">
      <c r="A22" s="220"/>
      <c r="B22" s="49">
        <v>3</v>
      </c>
      <c r="C22" s="2"/>
      <c r="D22" s="2"/>
      <c r="E22" s="2"/>
      <c r="F22" s="2"/>
      <c r="G22" s="2"/>
      <c r="H22" s="2"/>
      <c r="I22" s="2"/>
      <c r="J22" s="2"/>
      <c r="K22" s="48">
        <f t="shared" si="0"/>
        <v>0</v>
      </c>
      <c r="L22" s="221">
        <f t="shared" si="1"/>
        <v>0</v>
      </c>
    </row>
    <row r="23" spans="1:12" x14ac:dyDescent="0.25">
      <c r="A23" s="664" t="s">
        <v>68</v>
      </c>
      <c r="B23" s="665"/>
      <c r="C23" s="64">
        <f>+SUBTOTAL(9,C19:C22)</f>
        <v>0</v>
      </c>
      <c r="D23" s="64">
        <f>+SUBTOTAL(9,D19:D22)</f>
        <v>0</v>
      </c>
      <c r="E23" s="64">
        <f>+SUBTOTAL(9,E19:E22)</f>
        <v>0</v>
      </c>
      <c r="F23" s="64">
        <f>+SUBTOTAL(9,F19:F22)</f>
        <v>0</v>
      </c>
      <c r="G23" s="64">
        <f t="shared" ref="G23:J23" si="5">+SUBTOTAL(9,G19:G22)</f>
        <v>0</v>
      </c>
      <c r="H23" s="64">
        <f t="shared" si="5"/>
        <v>0</v>
      </c>
      <c r="I23" s="64">
        <f t="shared" si="5"/>
        <v>0</v>
      </c>
      <c r="J23" s="64">
        <f t="shared" si="5"/>
        <v>0</v>
      </c>
      <c r="K23" s="48">
        <f t="shared" si="0"/>
        <v>0</v>
      </c>
      <c r="L23" s="221">
        <f t="shared" si="1"/>
        <v>0</v>
      </c>
    </row>
    <row r="24" spans="1:12" x14ac:dyDescent="0.25">
      <c r="A24" s="222" t="s">
        <v>69</v>
      </c>
      <c r="B24" s="49">
        <v>1</v>
      </c>
      <c r="C24" s="2"/>
      <c r="D24" s="2"/>
      <c r="E24" s="2"/>
      <c r="F24" s="2"/>
      <c r="G24" s="2"/>
      <c r="H24" s="2"/>
      <c r="I24" s="2"/>
      <c r="J24" s="2"/>
      <c r="K24" s="48">
        <f t="shared" si="0"/>
        <v>0</v>
      </c>
      <c r="L24" s="221">
        <f t="shared" si="1"/>
        <v>0</v>
      </c>
    </row>
    <row r="25" spans="1:12" x14ac:dyDescent="0.25">
      <c r="A25" s="220"/>
      <c r="B25" s="49">
        <v>2</v>
      </c>
      <c r="C25" s="2"/>
      <c r="D25" s="2"/>
      <c r="E25" s="2"/>
      <c r="F25" s="2"/>
      <c r="G25" s="2"/>
      <c r="H25" s="2"/>
      <c r="I25" s="2"/>
      <c r="J25" s="2"/>
      <c r="K25" s="48">
        <f t="shared" si="0"/>
        <v>0</v>
      </c>
      <c r="L25" s="221">
        <f t="shared" si="1"/>
        <v>0</v>
      </c>
    </row>
    <row r="26" spans="1:12" x14ac:dyDescent="0.25">
      <c r="A26" s="220"/>
      <c r="B26" s="49" t="s">
        <v>61</v>
      </c>
      <c r="C26" s="2"/>
      <c r="D26" s="2"/>
      <c r="E26" s="2"/>
      <c r="F26" s="2"/>
      <c r="G26" s="2"/>
      <c r="H26" s="2"/>
      <c r="I26" s="2"/>
      <c r="J26" s="2"/>
      <c r="K26" s="48">
        <f t="shared" si="0"/>
        <v>0</v>
      </c>
      <c r="L26" s="221">
        <f t="shared" si="1"/>
        <v>0</v>
      </c>
    </row>
    <row r="27" spans="1:12" x14ac:dyDescent="0.25">
      <c r="A27" s="220"/>
      <c r="B27" s="49">
        <v>3</v>
      </c>
      <c r="C27" s="2"/>
      <c r="D27" s="2"/>
      <c r="E27" s="2"/>
      <c r="F27" s="2"/>
      <c r="G27" s="2"/>
      <c r="H27" s="2"/>
      <c r="I27" s="2"/>
      <c r="J27" s="2"/>
      <c r="K27" s="48">
        <f t="shared" si="0"/>
        <v>0</v>
      </c>
      <c r="L27" s="221">
        <f t="shared" si="1"/>
        <v>0</v>
      </c>
    </row>
    <row r="28" spans="1:12" x14ac:dyDescent="0.25">
      <c r="A28" s="664" t="s">
        <v>70</v>
      </c>
      <c r="B28" s="665"/>
      <c r="C28" s="64">
        <f>+SUBTOTAL(9,C24:C27)</f>
        <v>0</v>
      </c>
      <c r="D28" s="64">
        <f>+SUBTOTAL(9,D24:D27)</f>
        <v>0</v>
      </c>
      <c r="E28" s="64">
        <f>+SUBTOTAL(9,E24:E27)</f>
        <v>0</v>
      </c>
      <c r="F28" s="64">
        <f>+SUBTOTAL(9,F24:F27)</f>
        <v>0</v>
      </c>
      <c r="G28" s="64">
        <f t="shared" ref="G28:J28" si="6">+SUBTOTAL(9,G24:G27)</f>
        <v>0</v>
      </c>
      <c r="H28" s="64">
        <f t="shared" si="6"/>
        <v>0</v>
      </c>
      <c r="I28" s="64">
        <f t="shared" si="6"/>
        <v>0</v>
      </c>
      <c r="J28" s="64">
        <f t="shared" si="6"/>
        <v>0</v>
      </c>
      <c r="K28" s="48">
        <f t="shared" si="0"/>
        <v>0</v>
      </c>
      <c r="L28" s="221">
        <f t="shared" si="1"/>
        <v>0</v>
      </c>
    </row>
    <row r="29" spans="1:12" x14ac:dyDescent="0.25">
      <c r="A29" s="222" t="s">
        <v>71</v>
      </c>
      <c r="B29" s="49">
        <v>1</v>
      </c>
      <c r="C29" s="2"/>
      <c r="D29" s="2"/>
      <c r="E29" s="2"/>
      <c r="F29" s="2"/>
      <c r="G29" s="2"/>
      <c r="H29" s="2"/>
      <c r="I29" s="2"/>
      <c r="J29" s="2"/>
      <c r="K29" s="48">
        <f t="shared" si="0"/>
        <v>0</v>
      </c>
      <c r="L29" s="221">
        <f t="shared" si="1"/>
        <v>0</v>
      </c>
    </row>
    <row r="30" spans="1:12" x14ac:dyDescent="0.25">
      <c r="A30" s="220"/>
      <c r="B30" s="49">
        <v>2</v>
      </c>
      <c r="C30" s="2"/>
      <c r="D30" s="2"/>
      <c r="E30" s="2"/>
      <c r="F30" s="2"/>
      <c r="G30" s="2"/>
      <c r="H30" s="2"/>
      <c r="I30" s="2"/>
      <c r="J30" s="2"/>
      <c r="K30" s="48">
        <f t="shared" si="0"/>
        <v>0</v>
      </c>
      <c r="L30" s="221">
        <f t="shared" si="1"/>
        <v>0</v>
      </c>
    </row>
    <row r="31" spans="1:12" x14ac:dyDescent="0.25">
      <c r="A31" s="220"/>
      <c r="B31" s="49" t="s">
        <v>61</v>
      </c>
      <c r="C31" s="2"/>
      <c r="D31" s="2"/>
      <c r="E31" s="2"/>
      <c r="F31" s="2"/>
      <c r="G31" s="2"/>
      <c r="H31" s="2"/>
      <c r="I31" s="2"/>
      <c r="J31" s="2"/>
      <c r="K31" s="48">
        <f t="shared" si="0"/>
        <v>0</v>
      </c>
      <c r="L31" s="221">
        <f t="shared" si="1"/>
        <v>0</v>
      </c>
    </row>
    <row r="32" spans="1:12" x14ac:dyDescent="0.25">
      <c r="A32" s="220"/>
      <c r="B32" s="49">
        <v>3</v>
      </c>
      <c r="C32" s="2"/>
      <c r="D32" s="2"/>
      <c r="E32" s="2"/>
      <c r="F32" s="2"/>
      <c r="G32" s="2"/>
      <c r="H32" s="2"/>
      <c r="I32" s="2"/>
      <c r="J32" s="2"/>
      <c r="K32" s="48">
        <f>+C32+E32+G32+I32</f>
        <v>0</v>
      </c>
      <c r="L32" s="221">
        <f>+D32+F32+H32+J32</f>
        <v>0</v>
      </c>
    </row>
    <row r="33" spans="1:12" ht="16.5" thickBot="1" x14ac:dyDescent="0.3">
      <c r="A33" s="666" t="s">
        <v>72</v>
      </c>
      <c r="B33" s="667"/>
      <c r="C33" s="113">
        <f>+SUBTOTAL(9,C29:C32)</f>
        <v>0</v>
      </c>
      <c r="D33" s="113">
        <f>+SUBTOTAL(9,D29:D32)</f>
        <v>0</v>
      </c>
      <c r="E33" s="113">
        <f>+SUBTOTAL(9,E29:E32)</f>
        <v>0</v>
      </c>
      <c r="F33" s="113">
        <f>+SUBTOTAL(9,F29:F32)</f>
        <v>0</v>
      </c>
      <c r="G33" s="113">
        <f t="shared" ref="G33:J33" si="7">+SUBTOTAL(9,G29:G32)</f>
        <v>0</v>
      </c>
      <c r="H33" s="113">
        <f t="shared" si="7"/>
        <v>0</v>
      </c>
      <c r="I33" s="113">
        <f t="shared" si="7"/>
        <v>0</v>
      </c>
      <c r="J33" s="113">
        <f t="shared" si="7"/>
        <v>0</v>
      </c>
      <c r="K33" s="115">
        <f t="shared" ref="K33:K38" si="8">+C33+E33+G33+I33</f>
        <v>0</v>
      </c>
      <c r="L33" s="228">
        <f t="shared" ref="L33:L38" si="9">+D33+F33+H33+J33</f>
        <v>0</v>
      </c>
    </row>
    <row r="34" spans="1:12" x14ac:dyDescent="0.25">
      <c r="A34" s="661" t="s">
        <v>73</v>
      </c>
      <c r="B34" s="229">
        <v>1</v>
      </c>
      <c r="C34" s="185">
        <f t="shared" ref="C34:F37" si="10">+C4+C9+C14+C19+C24+C29</f>
        <v>0</v>
      </c>
      <c r="D34" s="185">
        <f t="shared" si="10"/>
        <v>0</v>
      </c>
      <c r="E34" s="185">
        <f t="shared" si="10"/>
        <v>0</v>
      </c>
      <c r="F34" s="185">
        <f t="shared" si="10"/>
        <v>0</v>
      </c>
      <c r="G34" s="185">
        <f t="shared" ref="G34:J34" si="11">+G4+G9+G14+G19+G24+G29</f>
        <v>0</v>
      </c>
      <c r="H34" s="185">
        <f t="shared" si="11"/>
        <v>0</v>
      </c>
      <c r="I34" s="185">
        <f t="shared" si="11"/>
        <v>0</v>
      </c>
      <c r="J34" s="185">
        <f t="shared" si="11"/>
        <v>0</v>
      </c>
      <c r="K34" s="185">
        <f t="shared" si="8"/>
        <v>0</v>
      </c>
      <c r="L34" s="186">
        <f t="shared" si="9"/>
        <v>0</v>
      </c>
    </row>
    <row r="35" spans="1:12" x14ac:dyDescent="0.25">
      <c r="A35" s="662"/>
      <c r="B35" s="107">
        <v>2</v>
      </c>
      <c r="C35" s="48">
        <f t="shared" si="10"/>
        <v>0</v>
      </c>
      <c r="D35" s="48">
        <f t="shared" si="10"/>
        <v>0</v>
      </c>
      <c r="E35" s="48">
        <f t="shared" si="10"/>
        <v>0</v>
      </c>
      <c r="F35" s="48">
        <f t="shared" si="10"/>
        <v>0</v>
      </c>
      <c r="G35" s="48">
        <f t="shared" ref="G35:J35" si="12">+G5+G10+G15+G20+G25+G30</f>
        <v>0</v>
      </c>
      <c r="H35" s="48">
        <f t="shared" si="12"/>
        <v>0</v>
      </c>
      <c r="I35" s="48">
        <f t="shared" si="12"/>
        <v>0</v>
      </c>
      <c r="J35" s="48">
        <f t="shared" si="12"/>
        <v>0</v>
      </c>
      <c r="K35" s="48">
        <f t="shared" si="8"/>
        <v>0</v>
      </c>
      <c r="L35" s="221">
        <f t="shared" si="9"/>
        <v>0</v>
      </c>
    </row>
    <row r="36" spans="1:12" x14ac:dyDescent="0.25">
      <c r="A36" s="662"/>
      <c r="B36" s="107" t="s">
        <v>61</v>
      </c>
      <c r="C36" s="48">
        <f t="shared" si="10"/>
        <v>0</v>
      </c>
      <c r="D36" s="48">
        <f t="shared" si="10"/>
        <v>0</v>
      </c>
      <c r="E36" s="48">
        <f t="shared" si="10"/>
        <v>0</v>
      </c>
      <c r="F36" s="48">
        <f t="shared" si="10"/>
        <v>0</v>
      </c>
      <c r="G36" s="48">
        <f t="shared" ref="G36:J36" si="13">+G6+G11+G16+G21+G26+G31</f>
        <v>0</v>
      </c>
      <c r="H36" s="48">
        <f t="shared" si="13"/>
        <v>0</v>
      </c>
      <c r="I36" s="48">
        <f t="shared" si="13"/>
        <v>0</v>
      </c>
      <c r="J36" s="48">
        <f t="shared" si="13"/>
        <v>0</v>
      </c>
      <c r="K36" s="48">
        <f t="shared" si="8"/>
        <v>0</v>
      </c>
      <c r="L36" s="221">
        <f t="shared" si="9"/>
        <v>0</v>
      </c>
    </row>
    <row r="37" spans="1:12" ht="16.5" thickBot="1" x14ac:dyDescent="0.3">
      <c r="A37" s="663"/>
      <c r="B37" s="235">
        <v>3</v>
      </c>
      <c r="C37" s="168">
        <f t="shared" si="10"/>
        <v>0</v>
      </c>
      <c r="D37" s="168">
        <f t="shared" si="10"/>
        <v>0</v>
      </c>
      <c r="E37" s="168">
        <f t="shared" si="10"/>
        <v>0</v>
      </c>
      <c r="F37" s="168">
        <f t="shared" si="10"/>
        <v>0</v>
      </c>
      <c r="G37" s="168">
        <f t="shared" ref="G37:J37" si="14">+G7+G12+G17+G22+G27+G32</f>
        <v>0</v>
      </c>
      <c r="H37" s="168">
        <f t="shared" si="14"/>
        <v>0</v>
      </c>
      <c r="I37" s="168">
        <f t="shared" si="14"/>
        <v>0</v>
      </c>
      <c r="J37" s="168">
        <f t="shared" si="14"/>
        <v>0</v>
      </c>
      <c r="K37" s="168">
        <f t="shared" si="8"/>
        <v>0</v>
      </c>
      <c r="L37" s="169">
        <f t="shared" si="9"/>
        <v>0</v>
      </c>
    </row>
    <row r="38" spans="1:12" ht="16.5" thickBot="1" x14ac:dyDescent="0.3">
      <c r="A38" s="659" t="s">
        <v>74</v>
      </c>
      <c r="B38" s="660"/>
      <c r="C38" s="181">
        <f>SUM(C34:C37)</f>
        <v>0</v>
      </c>
      <c r="D38" s="181">
        <f>SUM(D34:D37)</f>
        <v>0</v>
      </c>
      <c r="E38" s="181">
        <f>SUM(E34:E37)</f>
        <v>0</v>
      </c>
      <c r="F38" s="181">
        <f>SUM(F34:F37)</f>
        <v>0</v>
      </c>
      <c r="G38" s="181">
        <f t="shared" ref="G38:J38" si="15">SUM(G34:G37)</f>
        <v>0</v>
      </c>
      <c r="H38" s="181">
        <f t="shared" si="15"/>
        <v>0</v>
      </c>
      <c r="I38" s="181">
        <f t="shared" si="15"/>
        <v>0</v>
      </c>
      <c r="J38" s="181">
        <f t="shared" si="15"/>
        <v>0</v>
      </c>
      <c r="K38" s="181">
        <f t="shared" si="8"/>
        <v>0</v>
      </c>
      <c r="L38" s="182">
        <f t="shared" si="9"/>
        <v>0</v>
      </c>
    </row>
    <row r="39" spans="1:12" s="56" customFormat="1" x14ac:dyDescent="0.25">
      <c r="A39" s="65"/>
      <c r="C39" s="55"/>
    </row>
    <row r="40" spans="1:12" x14ac:dyDescent="0.25">
      <c r="A40" t="s">
        <v>75</v>
      </c>
    </row>
  </sheetData>
  <mergeCells count="14">
    <mergeCell ref="A2:A3"/>
    <mergeCell ref="B2:B3"/>
    <mergeCell ref="K2:L2"/>
    <mergeCell ref="A1:L1"/>
    <mergeCell ref="C2:F2"/>
    <mergeCell ref="G2:J2"/>
    <mergeCell ref="A38:B38"/>
    <mergeCell ref="A34:A37"/>
    <mergeCell ref="A8:B8"/>
    <mergeCell ref="A13:B13"/>
    <mergeCell ref="A18:B18"/>
    <mergeCell ref="A23:B23"/>
    <mergeCell ref="A28:B28"/>
    <mergeCell ref="A33:B33"/>
  </mergeCells>
  <phoneticPr fontId="2" type="noConversion"/>
  <pageMargins left="0.74803149606299213" right="0.15748031496062992" top="0.98425196850393704" bottom="0.98425196850393704" header="0.51181102362204722" footer="0.51181102362204722"/>
  <pageSetup paperSize="9"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140" zoomScaleNormal="100" zoomScaleSheetLayoutView="140" workbookViewId="0">
      <selection activeCell="C18" sqref="C18"/>
    </sheetView>
  </sheetViews>
  <sheetFormatPr defaultRowHeight="15.75" x14ac:dyDescent="0.25"/>
  <cols>
    <col min="1" max="6" width="10.625" customWidth="1"/>
    <col min="7" max="7" width="11.5" customWidth="1"/>
  </cols>
  <sheetData>
    <row r="1" spans="1:7" ht="20.25" x14ac:dyDescent="0.3">
      <c r="A1" s="676" t="s">
        <v>76</v>
      </c>
      <c r="B1" s="677"/>
      <c r="C1" s="677"/>
      <c r="D1" s="677"/>
      <c r="E1" s="677"/>
      <c r="F1" s="677"/>
      <c r="G1" s="677"/>
    </row>
    <row r="2" spans="1:7" ht="16.5" thickBot="1" x14ac:dyDescent="0.3">
      <c r="A2" s="678" t="s">
        <v>53</v>
      </c>
      <c r="B2" s="678"/>
      <c r="C2" s="678"/>
      <c r="D2" s="678"/>
      <c r="E2" s="678"/>
      <c r="F2" s="678"/>
      <c r="G2" s="678"/>
    </row>
    <row r="3" spans="1:7" ht="16.5" thickBot="1" x14ac:dyDescent="0.3">
      <c r="A3" s="99" t="s">
        <v>77</v>
      </c>
      <c r="B3" s="81">
        <v>2020</v>
      </c>
      <c r="C3" s="81">
        <v>2019</v>
      </c>
      <c r="D3" s="81">
        <v>2018</v>
      </c>
      <c r="E3" s="81">
        <v>2017</v>
      </c>
      <c r="F3" s="81">
        <v>2016</v>
      </c>
      <c r="G3" s="81">
        <v>2015</v>
      </c>
    </row>
    <row r="4" spans="1:7" x14ac:dyDescent="0.25">
      <c r="A4" s="12">
        <v>1</v>
      </c>
      <c r="B4" s="67"/>
      <c r="C4" s="67"/>
      <c r="D4" s="67"/>
      <c r="E4" s="67"/>
      <c r="F4" s="67"/>
      <c r="G4" s="67"/>
    </row>
    <row r="5" spans="1:7" x14ac:dyDescent="0.25">
      <c r="A5" s="49">
        <v>2</v>
      </c>
      <c r="B5" s="2"/>
      <c r="C5" s="2"/>
      <c r="D5" s="2"/>
      <c r="E5" s="2"/>
      <c r="F5" s="2"/>
      <c r="G5" s="2"/>
    </row>
    <row r="6" spans="1:7" x14ac:dyDescent="0.25">
      <c r="A6" s="49" t="s">
        <v>61</v>
      </c>
      <c r="B6" s="2"/>
      <c r="C6" s="2"/>
      <c r="D6" s="2"/>
      <c r="E6" s="2"/>
      <c r="F6" s="2"/>
      <c r="G6" s="2"/>
    </row>
    <row r="7" spans="1:7" x14ac:dyDescent="0.25">
      <c r="A7" s="49">
        <v>3</v>
      </c>
      <c r="B7" s="2"/>
      <c r="C7" s="2"/>
      <c r="D7" s="2"/>
      <c r="E7" s="2"/>
      <c r="F7" s="2"/>
      <c r="G7" s="2"/>
    </row>
    <row r="8" spans="1:7" x14ac:dyDescent="0.25">
      <c r="A8" s="107" t="s">
        <v>55</v>
      </c>
      <c r="B8" s="48">
        <f t="shared" ref="B8:G8" si="0">SUM(B4:B7)</f>
        <v>0</v>
      </c>
      <c r="C8" s="48">
        <f t="shared" si="0"/>
        <v>0</v>
      </c>
      <c r="D8" s="48">
        <f t="shared" si="0"/>
        <v>0</v>
      </c>
      <c r="E8" s="48">
        <f t="shared" si="0"/>
        <v>0</v>
      </c>
      <c r="F8" s="48">
        <f t="shared" si="0"/>
        <v>0</v>
      </c>
      <c r="G8" s="48">
        <f t="shared" si="0"/>
        <v>0</v>
      </c>
    </row>
    <row r="9" spans="1:7" ht="16.5" thickBot="1" x14ac:dyDescent="0.3">
      <c r="A9" s="678" t="s">
        <v>54</v>
      </c>
      <c r="B9" s="678"/>
      <c r="C9" s="678"/>
      <c r="D9" s="678"/>
      <c r="E9" s="678"/>
      <c r="F9" s="678"/>
      <c r="G9" s="678"/>
    </row>
    <row r="10" spans="1:7" ht="16.5" thickBot="1" x14ac:dyDescent="0.3">
      <c r="A10" s="99" t="s">
        <v>77</v>
      </c>
      <c r="B10" s="81">
        <v>2020</v>
      </c>
      <c r="C10" s="81">
        <v>2019</v>
      </c>
      <c r="D10" s="81">
        <v>2018</v>
      </c>
      <c r="E10" s="81">
        <v>2017</v>
      </c>
      <c r="F10" s="81">
        <v>2016</v>
      </c>
      <c r="G10" s="81">
        <v>2015</v>
      </c>
    </row>
    <row r="11" spans="1:7" x14ac:dyDescent="0.25">
      <c r="A11" s="12">
        <v>1</v>
      </c>
      <c r="B11" s="67"/>
      <c r="C11" s="67"/>
      <c r="D11" s="67"/>
      <c r="E11" s="67"/>
      <c r="F11" s="67"/>
      <c r="G11" s="67"/>
    </row>
    <row r="12" spans="1:7" x14ac:dyDescent="0.25">
      <c r="A12" s="49">
        <v>2</v>
      </c>
      <c r="B12" s="2"/>
      <c r="C12" s="2"/>
      <c r="D12" s="2"/>
      <c r="E12" s="2"/>
      <c r="F12" s="2"/>
      <c r="G12" s="2"/>
    </row>
    <row r="13" spans="1:7" x14ac:dyDescent="0.25">
      <c r="A13" s="49" t="s">
        <v>61</v>
      </c>
      <c r="B13" s="2"/>
      <c r="C13" s="2"/>
      <c r="D13" s="2"/>
      <c r="E13" s="2"/>
      <c r="F13" s="2"/>
      <c r="G13" s="2"/>
    </row>
    <row r="14" spans="1:7" x14ac:dyDescent="0.25">
      <c r="A14" s="49">
        <v>3</v>
      </c>
      <c r="B14" s="2"/>
      <c r="C14" s="2"/>
      <c r="D14" s="2"/>
      <c r="E14" s="2"/>
      <c r="F14" s="2"/>
      <c r="G14" s="2"/>
    </row>
    <row r="15" spans="1:7" x14ac:dyDescent="0.25">
      <c r="A15" s="107" t="s">
        <v>55</v>
      </c>
      <c r="B15" s="48">
        <f t="shared" ref="B15:G15" si="1">SUM(B11:B14)</f>
        <v>0</v>
      </c>
      <c r="C15" s="48">
        <f t="shared" si="1"/>
        <v>0</v>
      </c>
      <c r="D15" s="48">
        <f t="shared" si="1"/>
        <v>0</v>
      </c>
      <c r="E15" s="48">
        <f t="shared" si="1"/>
        <v>0</v>
      </c>
      <c r="F15" s="48">
        <f t="shared" si="1"/>
        <v>0</v>
      </c>
      <c r="G15" s="48">
        <f t="shared" si="1"/>
        <v>0</v>
      </c>
    </row>
    <row r="16" spans="1:7" ht="16.5" thickBot="1" x14ac:dyDescent="0.3">
      <c r="A16" s="679" t="s">
        <v>78</v>
      </c>
      <c r="B16" s="679"/>
      <c r="C16" s="679"/>
      <c r="D16" s="679"/>
      <c r="E16" s="679"/>
      <c r="F16" s="679"/>
      <c r="G16" s="679"/>
    </row>
    <row r="17" spans="1:7" ht="16.5" thickBot="1" x14ac:dyDescent="0.3">
      <c r="A17" s="99" t="s">
        <v>79</v>
      </c>
      <c r="B17" s="81">
        <v>2020</v>
      </c>
      <c r="C17" s="81">
        <v>2019</v>
      </c>
      <c r="D17" s="81">
        <v>2018</v>
      </c>
      <c r="E17" s="81">
        <v>2017</v>
      </c>
      <c r="F17" s="81">
        <v>2016</v>
      </c>
      <c r="G17" s="81">
        <v>2015</v>
      </c>
    </row>
    <row r="18" spans="1:7" x14ac:dyDescent="0.25">
      <c r="A18" s="123">
        <v>1</v>
      </c>
      <c r="B18" s="78">
        <f t="shared" ref="B18:G18" si="2">+B11+B4</f>
        <v>0</v>
      </c>
      <c r="C18" s="78">
        <f t="shared" si="2"/>
        <v>0</v>
      </c>
      <c r="D18" s="78">
        <f t="shared" si="2"/>
        <v>0</v>
      </c>
      <c r="E18" s="78">
        <f t="shared" si="2"/>
        <v>0</v>
      </c>
      <c r="F18" s="78">
        <f t="shared" si="2"/>
        <v>0</v>
      </c>
      <c r="G18" s="78">
        <f t="shared" si="2"/>
        <v>0</v>
      </c>
    </row>
    <row r="19" spans="1:7" x14ac:dyDescent="0.25">
      <c r="A19" s="123">
        <v>2</v>
      </c>
      <c r="B19" s="78">
        <f t="shared" ref="B19:G19" si="3">+B12+B5</f>
        <v>0</v>
      </c>
      <c r="C19" s="78">
        <f t="shared" si="3"/>
        <v>0</v>
      </c>
      <c r="D19" s="78">
        <f t="shared" si="3"/>
        <v>0</v>
      </c>
      <c r="E19" s="78">
        <f t="shared" si="3"/>
        <v>0</v>
      </c>
      <c r="F19" s="78">
        <f t="shared" si="3"/>
        <v>0</v>
      </c>
      <c r="G19" s="78">
        <f t="shared" si="3"/>
        <v>0</v>
      </c>
    </row>
    <row r="20" spans="1:7" x14ac:dyDescent="0.25">
      <c r="A20" s="107" t="s">
        <v>61</v>
      </c>
      <c r="B20" s="78">
        <f t="shared" ref="B20:G20" si="4">+B13+B6</f>
        <v>0</v>
      </c>
      <c r="C20" s="78">
        <f t="shared" si="4"/>
        <v>0</v>
      </c>
      <c r="D20" s="78">
        <f t="shared" si="4"/>
        <v>0</v>
      </c>
      <c r="E20" s="78">
        <f t="shared" si="4"/>
        <v>0</v>
      </c>
      <c r="F20" s="78">
        <f t="shared" si="4"/>
        <v>0</v>
      </c>
      <c r="G20" s="78">
        <f t="shared" si="4"/>
        <v>0</v>
      </c>
    </row>
    <row r="21" spans="1:7" x14ac:dyDescent="0.25">
      <c r="A21" s="107">
        <v>3</v>
      </c>
      <c r="B21" s="78">
        <f t="shared" ref="B21:G21" si="5">+B14+B7</f>
        <v>0</v>
      </c>
      <c r="C21" s="78">
        <f t="shared" si="5"/>
        <v>0</v>
      </c>
      <c r="D21" s="78">
        <f t="shared" si="5"/>
        <v>0</v>
      </c>
      <c r="E21" s="78">
        <f t="shared" si="5"/>
        <v>0</v>
      </c>
      <c r="F21" s="78">
        <f t="shared" si="5"/>
        <v>0</v>
      </c>
      <c r="G21" s="78">
        <f t="shared" si="5"/>
        <v>0</v>
      </c>
    </row>
    <row r="22" spans="1:7" x14ac:dyDescent="0.25">
      <c r="A22" s="107" t="s">
        <v>55</v>
      </c>
      <c r="B22" s="48">
        <f t="shared" ref="B22:G22" si="6">SUM(B18:B21)</f>
        <v>0</v>
      </c>
      <c r="C22" s="48">
        <f t="shared" si="6"/>
        <v>0</v>
      </c>
      <c r="D22" s="48">
        <f t="shared" si="6"/>
        <v>0</v>
      </c>
      <c r="E22" s="48">
        <f t="shared" si="6"/>
        <v>0</v>
      </c>
      <c r="F22" s="48">
        <f t="shared" si="6"/>
        <v>0</v>
      </c>
      <c r="G22" s="48">
        <f t="shared" si="6"/>
        <v>0</v>
      </c>
    </row>
    <row r="23" spans="1:7" s="56" customFormat="1" x14ac:dyDescent="0.25">
      <c r="A23" s="55"/>
      <c r="B23" s="55"/>
      <c r="C23" s="55"/>
      <c r="D23" s="55"/>
      <c r="E23" s="55"/>
      <c r="F23" s="55"/>
      <c r="G23" s="55"/>
    </row>
    <row r="24" spans="1:7" x14ac:dyDescent="0.25">
      <c r="A24" t="s">
        <v>75</v>
      </c>
    </row>
  </sheetData>
  <mergeCells count="4">
    <mergeCell ref="A1:G1"/>
    <mergeCell ref="A2:G2"/>
    <mergeCell ref="A9:G9"/>
    <mergeCell ref="A16:G16"/>
  </mergeCells>
  <phoneticPr fontId="2" type="noConversion"/>
  <pageMargins left="0.75" right="0.75" top="1" bottom="1"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zoomScale="130" zoomScaleNormal="100" zoomScaleSheetLayoutView="130" workbookViewId="0">
      <selection activeCell="E6" sqref="E6"/>
    </sheetView>
  </sheetViews>
  <sheetFormatPr defaultRowHeight="15.75" x14ac:dyDescent="0.25"/>
  <cols>
    <col min="1" max="1" width="17.75" customWidth="1"/>
    <col min="2" max="2" width="10.5" customWidth="1"/>
    <col min="3" max="3" width="4.75" customWidth="1"/>
    <col min="4" max="4" width="5" customWidth="1"/>
    <col min="5" max="5" width="4.75" customWidth="1"/>
    <col min="6" max="6" width="5" customWidth="1"/>
    <col min="7" max="7" width="4.75" customWidth="1"/>
    <col min="8" max="8" width="5" customWidth="1"/>
    <col min="9" max="9" width="4.75" customWidth="1"/>
    <col min="10" max="10" width="5" customWidth="1"/>
    <col min="11" max="11" width="5.875" customWidth="1"/>
    <col min="12" max="12" width="5" customWidth="1"/>
    <col min="13" max="13" width="4.75" customWidth="1"/>
    <col min="14" max="14" width="5" customWidth="1"/>
    <col min="15" max="15" width="4.75" customWidth="1"/>
    <col min="16" max="16" width="5" customWidth="1"/>
  </cols>
  <sheetData>
    <row r="1" spans="1:13" ht="36" customHeight="1" thickBot="1" x14ac:dyDescent="0.3">
      <c r="A1" s="680" t="s">
        <v>80</v>
      </c>
      <c r="B1" s="680"/>
      <c r="C1" s="680"/>
      <c r="D1" s="680"/>
      <c r="E1" s="680"/>
      <c r="F1" s="680"/>
      <c r="G1" s="680"/>
      <c r="H1" s="680"/>
      <c r="I1" s="680"/>
      <c r="J1" s="680"/>
      <c r="K1" s="680"/>
      <c r="L1" s="680"/>
    </row>
    <row r="2" spans="1:13" x14ac:dyDescent="0.25">
      <c r="A2" s="684" t="s">
        <v>51</v>
      </c>
      <c r="B2" s="681" t="s">
        <v>81</v>
      </c>
      <c r="C2" s="681" t="s">
        <v>53</v>
      </c>
      <c r="D2" s="681"/>
      <c r="E2" s="681"/>
      <c r="F2" s="681"/>
      <c r="G2" s="681" t="s">
        <v>54</v>
      </c>
      <c r="H2" s="681"/>
      <c r="I2" s="681"/>
      <c r="J2" s="681"/>
      <c r="K2" s="682" t="s">
        <v>55</v>
      </c>
      <c r="L2" s="683"/>
      <c r="M2" s="4"/>
    </row>
    <row r="3" spans="1:13" ht="48" thickBot="1" x14ac:dyDescent="0.3">
      <c r="A3" s="685"/>
      <c r="B3" s="686"/>
      <c r="C3" s="225" t="s">
        <v>56</v>
      </c>
      <c r="D3" s="226" t="s">
        <v>57</v>
      </c>
      <c r="E3" s="225" t="s">
        <v>58</v>
      </c>
      <c r="F3" s="226" t="s">
        <v>57</v>
      </c>
      <c r="G3" s="225" t="s">
        <v>56</v>
      </c>
      <c r="H3" s="226" t="s">
        <v>57</v>
      </c>
      <c r="I3" s="225" t="s">
        <v>58</v>
      </c>
      <c r="J3" s="226" t="s">
        <v>57</v>
      </c>
      <c r="K3" s="163" t="s">
        <v>59</v>
      </c>
      <c r="L3" s="227" t="s">
        <v>57</v>
      </c>
      <c r="M3" s="4"/>
    </row>
    <row r="4" spans="1:13" x14ac:dyDescent="0.25">
      <c r="A4" s="223" t="s">
        <v>60</v>
      </c>
      <c r="B4" s="12">
        <v>1</v>
      </c>
      <c r="C4" s="67"/>
      <c r="D4" s="67"/>
      <c r="E4" s="67"/>
      <c r="F4" s="67"/>
      <c r="G4" s="67"/>
      <c r="H4" s="67"/>
      <c r="I4" s="67"/>
      <c r="J4" s="67"/>
      <c r="K4" s="219">
        <f>+C4+E4+G4+I4</f>
        <v>0</v>
      </c>
      <c r="L4" s="224">
        <f>+D4+F4+H4+J4</f>
        <v>0</v>
      </c>
    </row>
    <row r="5" spans="1:13" x14ac:dyDescent="0.25">
      <c r="A5" s="166"/>
      <c r="B5" s="49">
        <v>2</v>
      </c>
      <c r="C5" s="2"/>
      <c r="D5" s="2"/>
      <c r="E5" s="2"/>
      <c r="F5" s="2"/>
      <c r="G5" s="2"/>
      <c r="H5" s="2"/>
      <c r="I5" s="2"/>
      <c r="J5" s="2"/>
      <c r="K5" s="64">
        <f t="shared" ref="K5:K38" si="0">+C5+E5+G5+I5</f>
        <v>0</v>
      </c>
      <c r="L5" s="221">
        <f t="shared" ref="L5:L38" si="1">+D5+F5+H5+J5</f>
        <v>0</v>
      </c>
    </row>
    <row r="6" spans="1:13" x14ac:dyDescent="0.25">
      <c r="A6" s="166"/>
      <c r="B6" s="49" t="s">
        <v>61</v>
      </c>
      <c r="C6" s="2"/>
      <c r="D6" s="2"/>
      <c r="E6" s="2"/>
      <c r="F6" s="2"/>
      <c r="G6" s="2"/>
      <c r="H6" s="2"/>
      <c r="I6" s="2"/>
      <c r="J6" s="2"/>
      <c r="K6" s="64">
        <f t="shared" si="0"/>
        <v>0</v>
      </c>
      <c r="L6" s="221">
        <f t="shared" si="1"/>
        <v>0</v>
      </c>
    </row>
    <row r="7" spans="1:13" x14ac:dyDescent="0.25">
      <c r="A7" s="166"/>
      <c r="B7" s="49">
        <v>3</v>
      </c>
      <c r="C7" s="2"/>
      <c r="D7" s="2"/>
      <c r="E7" s="2"/>
      <c r="F7" s="2"/>
      <c r="G7" s="2"/>
      <c r="H7" s="2"/>
      <c r="I7" s="2"/>
      <c r="J7" s="2"/>
      <c r="K7" s="64">
        <f t="shared" si="0"/>
        <v>0</v>
      </c>
      <c r="L7" s="221">
        <f t="shared" si="1"/>
        <v>0</v>
      </c>
    </row>
    <row r="8" spans="1:13" x14ac:dyDescent="0.25">
      <c r="A8" s="664" t="s">
        <v>82</v>
      </c>
      <c r="B8" s="665"/>
      <c r="C8" s="48">
        <f>SUM(C4:C7)</f>
        <v>0</v>
      </c>
      <c r="D8" s="48">
        <f>SUM(D4:D7)</f>
        <v>0</v>
      </c>
      <c r="E8" s="48">
        <f>SUM(E4:E7)</f>
        <v>0</v>
      </c>
      <c r="F8" s="48">
        <f>SUM(F4:F7)</f>
        <v>0</v>
      </c>
      <c r="G8" s="48">
        <f>SUM(G4:G7)</f>
        <v>0</v>
      </c>
      <c r="H8" s="48">
        <f t="shared" ref="H8:J8" si="2">SUM(H4:H7)</f>
        <v>0</v>
      </c>
      <c r="I8" s="48">
        <f t="shared" si="2"/>
        <v>0</v>
      </c>
      <c r="J8" s="48">
        <f t="shared" si="2"/>
        <v>0</v>
      </c>
      <c r="K8" s="64">
        <f>+C8+E8+G8+I8</f>
        <v>0</v>
      </c>
      <c r="L8" s="221">
        <f t="shared" ref="L8" si="3">+D8+F8+H8+J8</f>
        <v>0</v>
      </c>
    </row>
    <row r="9" spans="1:13" x14ac:dyDescent="0.25">
      <c r="A9" s="222" t="s">
        <v>63</v>
      </c>
      <c r="B9" s="49">
        <v>1</v>
      </c>
      <c r="C9" s="2"/>
      <c r="D9" s="2"/>
      <c r="E9" s="2"/>
      <c r="F9" s="2"/>
      <c r="G9" s="2"/>
      <c r="H9" s="2"/>
      <c r="I9" s="2"/>
      <c r="J9" s="2"/>
      <c r="K9" s="64">
        <f t="shared" si="0"/>
        <v>0</v>
      </c>
      <c r="L9" s="221">
        <f t="shared" si="1"/>
        <v>0</v>
      </c>
    </row>
    <row r="10" spans="1:13" x14ac:dyDescent="0.25">
      <c r="A10" s="166"/>
      <c r="B10" s="49">
        <v>2</v>
      </c>
      <c r="C10" s="2"/>
      <c r="D10" s="2"/>
      <c r="E10" s="2"/>
      <c r="F10" s="2"/>
      <c r="G10" s="2"/>
      <c r="H10" s="2"/>
      <c r="I10" s="2"/>
      <c r="J10" s="2"/>
      <c r="K10" s="64">
        <f t="shared" si="0"/>
        <v>0</v>
      </c>
      <c r="L10" s="221">
        <f t="shared" si="1"/>
        <v>0</v>
      </c>
    </row>
    <row r="11" spans="1:13" x14ac:dyDescent="0.25">
      <c r="A11" s="166"/>
      <c r="B11" s="49" t="s">
        <v>61</v>
      </c>
      <c r="C11" s="2"/>
      <c r="D11" s="2"/>
      <c r="E11" s="2"/>
      <c r="F11" s="2"/>
      <c r="G11" s="2"/>
      <c r="H11" s="2"/>
      <c r="I11" s="2"/>
      <c r="J11" s="2"/>
      <c r="K11" s="64">
        <f t="shared" si="0"/>
        <v>0</v>
      </c>
      <c r="L11" s="221">
        <f t="shared" si="1"/>
        <v>0</v>
      </c>
    </row>
    <row r="12" spans="1:13" x14ac:dyDescent="0.25">
      <c r="A12" s="166"/>
      <c r="B12" s="49">
        <v>3</v>
      </c>
      <c r="C12" s="2"/>
      <c r="D12" s="2"/>
      <c r="E12" s="2"/>
      <c r="F12" s="2"/>
      <c r="G12" s="2"/>
      <c r="H12" s="2"/>
      <c r="I12" s="2"/>
      <c r="J12" s="2"/>
      <c r="K12" s="64">
        <f t="shared" si="0"/>
        <v>0</v>
      </c>
      <c r="L12" s="221">
        <f t="shared" si="1"/>
        <v>0</v>
      </c>
    </row>
    <row r="13" spans="1:13" x14ac:dyDescent="0.25">
      <c r="A13" s="664" t="s">
        <v>83</v>
      </c>
      <c r="B13" s="665"/>
      <c r="C13" s="48">
        <f>SUM(C9:C12)</f>
        <v>0</v>
      </c>
      <c r="D13" s="48">
        <f>SUM(D9:D12)</f>
        <v>0</v>
      </c>
      <c r="E13" s="48">
        <f>SUM(E9:E12)</f>
        <v>0</v>
      </c>
      <c r="F13" s="48">
        <f>SUM(F9:F12)</f>
        <v>0</v>
      </c>
      <c r="G13" s="48">
        <f t="shared" ref="G13:J13" si="4">SUM(G9:G12)</f>
        <v>0</v>
      </c>
      <c r="H13" s="48">
        <f t="shared" si="4"/>
        <v>0</v>
      </c>
      <c r="I13" s="48">
        <f t="shared" si="4"/>
        <v>0</v>
      </c>
      <c r="J13" s="48">
        <f t="shared" si="4"/>
        <v>0</v>
      </c>
      <c r="K13" s="64">
        <f t="shared" si="0"/>
        <v>0</v>
      </c>
      <c r="L13" s="221">
        <f t="shared" si="1"/>
        <v>0</v>
      </c>
    </row>
    <row r="14" spans="1:13" x14ac:dyDescent="0.25">
      <c r="A14" s="222" t="s">
        <v>65</v>
      </c>
      <c r="B14" s="49">
        <v>1</v>
      </c>
      <c r="C14" s="2"/>
      <c r="D14" s="2"/>
      <c r="E14" s="2"/>
      <c r="F14" s="2"/>
      <c r="G14" s="2"/>
      <c r="H14" s="2"/>
      <c r="I14" s="2"/>
      <c r="J14" s="2"/>
      <c r="K14" s="64">
        <f t="shared" si="0"/>
        <v>0</v>
      </c>
      <c r="L14" s="221">
        <f t="shared" si="1"/>
        <v>0</v>
      </c>
    </row>
    <row r="15" spans="1:13" x14ac:dyDescent="0.25">
      <c r="A15" s="166"/>
      <c r="B15" s="49">
        <v>2</v>
      </c>
      <c r="C15" s="2"/>
      <c r="D15" s="2"/>
      <c r="E15" s="2"/>
      <c r="F15" s="2"/>
      <c r="G15" s="2"/>
      <c r="H15" s="2"/>
      <c r="I15" s="2"/>
      <c r="J15" s="2"/>
      <c r="K15" s="64">
        <f t="shared" si="0"/>
        <v>0</v>
      </c>
      <c r="L15" s="221">
        <f t="shared" si="1"/>
        <v>0</v>
      </c>
    </row>
    <row r="16" spans="1:13" x14ac:dyDescent="0.25">
      <c r="A16" s="166"/>
      <c r="B16" s="49" t="s">
        <v>61</v>
      </c>
      <c r="C16" s="2"/>
      <c r="D16" s="2"/>
      <c r="E16" s="2"/>
      <c r="F16" s="2"/>
      <c r="G16" s="2"/>
      <c r="H16" s="2"/>
      <c r="I16" s="2"/>
      <c r="J16" s="2"/>
      <c r="K16" s="64">
        <f t="shared" si="0"/>
        <v>0</v>
      </c>
      <c r="L16" s="221">
        <f t="shared" si="1"/>
        <v>0</v>
      </c>
    </row>
    <row r="17" spans="1:12" x14ac:dyDescent="0.25">
      <c r="A17" s="166"/>
      <c r="B17" s="49">
        <v>3</v>
      </c>
      <c r="C17" s="2"/>
      <c r="D17" s="2"/>
      <c r="E17" s="2"/>
      <c r="F17" s="2"/>
      <c r="G17" s="2"/>
      <c r="H17" s="2"/>
      <c r="I17" s="2"/>
      <c r="J17" s="2"/>
      <c r="K17" s="64">
        <f t="shared" si="0"/>
        <v>0</v>
      </c>
      <c r="L17" s="221">
        <f t="shared" si="1"/>
        <v>0</v>
      </c>
    </row>
    <row r="18" spans="1:12" x14ac:dyDescent="0.25">
      <c r="A18" s="664" t="s">
        <v>84</v>
      </c>
      <c r="B18" s="665"/>
      <c r="C18" s="48">
        <f>SUM(C14:C17)</f>
        <v>0</v>
      </c>
      <c r="D18" s="48">
        <f>SUM(D14:D17)</f>
        <v>0</v>
      </c>
      <c r="E18" s="48">
        <f>SUM(E14:E17)</f>
        <v>0</v>
      </c>
      <c r="F18" s="48">
        <f>SUM(F14:F17)</f>
        <v>0</v>
      </c>
      <c r="G18" s="48">
        <f t="shared" ref="G18:I18" si="5">SUM(G14:G17)</f>
        <v>0</v>
      </c>
      <c r="H18" s="48">
        <f t="shared" si="5"/>
        <v>0</v>
      </c>
      <c r="I18" s="48">
        <f t="shared" si="5"/>
        <v>0</v>
      </c>
      <c r="J18" s="48">
        <f>SUM(J14:J17)</f>
        <v>0</v>
      </c>
      <c r="K18" s="64">
        <f t="shared" si="0"/>
        <v>0</v>
      </c>
      <c r="L18" s="221">
        <f t="shared" si="1"/>
        <v>0</v>
      </c>
    </row>
    <row r="19" spans="1:12" x14ac:dyDescent="0.25">
      <c r="A19" s="222" t="s">
        <v>67</v>
      </c>
      <c r="B19" s="49">
        <v>1</v>
      </c>
      <c r="C19" s="2"/>
      <c r="D19" s="2"/>
      <c r="E19" s="2"/>
      <c r="F19" s="2"/>
      <c r="G19" s="2"/>
      <c r="H19" s="2"/>
      <c r="I19" s="2"/>
      <c r="J19" s="2"/>
      <c r="K19" s="64">
        <f t="shared" si="0"/>
        <v>0</v>
      </c>
      <c r="L19" s="221">
        <f t="shared" si="1"/>
        <v>0</v>
      </c>
    </row>
    <row r="20" spans="1:12" x14ac:dyDescent="0.25">
      <c r="A20" s="166"/>
      <c r="B20" s="49">
        <v>2</v>
      </c>
      <c r="C20" s="2"/>
      <c r="D20" s="2"/>
      <c r="E20" s="2"/>
      <c r="F20" s="2"/>
      <c r="G20" s="2"/>
      <c r="H20" s="2"/>
      <c r="I20" s="2"/>
      <c r="J20" s="2"/>
      <c r="K20" s="64">
        <f t="shared" si="0"/>
        <v>0</v>
      </c>
      <c r="L20" s="221">
        <f t="shared" si="1"/>
        <v>0</v>
      </c>
    </row>
    <row r="21" spans="1:12" x14ac:dyDescent="0.25">
      <c r="A21" s="166"/>
      <c r="B21" s="49" t="s">
        <v>61</v>
      </c>
      <c r="C21" s="2"/>
      <c r="D21" s="2"/>
      <c r="E21" s="2"/>
      <c r="F21" s="2"/>
      <c r="G21" s="2"/>
      <c r="H21" s="2"/>
      <c r="I21" s="2"/>
      <c r="J21" s="2"/>
      <c r="K21" s="64">
        <f t="shared" si="0"/>
        <v>0</v>
      </c>
      <c r="L21" s="221">
        <f t="shared" si="1"/>
        <v>0</v>
      </c>
    </row>
    <row r="22" spans="1:12" x14ac:dyDescent="0.25">
      <c r="A22" s="166"/>
      <c r="B22" s="49">
        <v>3</v>
      </c>
      <c r="C22" s="2"/>
      <c r="D22" s="2"/>
      <c r="E22" s="2"/>
      <c r="F22" s="2"/>
      <c r="G22" s="2"/>
      <c r="H22" s="2"/>
      <c r="I22" s="2"/>
      <c r="J22" s="2"/>
      <c r="K22" s="64">
        <f t="shared" si="0"/>
        <v>0</v>
      </c>
      <c r="L22" s="221">
        <f t="shared" si="1"/>
        <v>0</v>
      </c>
    </row>
    <row r="23" spans="1:12" x14ac:dyDescent="0.25">
      <c r="A23" s="664" t="s">
        <v>85</v>
      </c>
      <c r="B23" s="665"/>
      <c r="C23" s="48">
        <f>SUM(C19:C22)</f>
        <v>0</v>
      </c>
      <c r="D23" s="48">
        <f>SUM(D19:D22)</f>
        <v>0</v>
      </c>
      <c r="E23" s="48">
        <f>SUM(E19:E22)</f>
        <v>0</v>
      </c>
      <c r="F23" s="48">
        <f>SUM(F19:F22)</f>
        <v>0</v>
      </c>
      <c r="G23" s="48">
        <f t="shared" ref="G23:J23" si="6">SUM(G19:G22)</f>
        <v>0</v>
      </c>
      <c r="H23" s="48">
        <f t="shared" si="6"/>
        <v>0</v>
      </c>
      <c r="I23" s="48">
        <f t="shared" si="6"/>
        <v>0</v>
      </c>
      <c r="J23" s="48">
        <f t="shared" si="6"/>
        <v>0</v>
      </c>
      <c r="K23" s="64">
        <f t="shared" si="0"/>
        <v>0</v>
      </c>
      <c r="L23" s="221">
        <f t="shared" si="1"/>
        <v>0</v>
      </c>
    </row>
    <row r="24" spans="1:12" x14ac:dyDescent="0.25">
      <c r="A24" s="222" t="s">
        <v>69</v>
      </c>
      <c r="B24" s="49">
        <v>1</v>
      </c>
      <c r="C24" s="2"/>
      <c r="D24" s="2"/>
      <c r="E24" s="2"/>
      <c r="F24" s="2"/>
      <c r="G24" s="2"/>
      <c r="H24" s="2"/>
      <c r="I24" s="2"/>
      <c r="J24" s="2"/>
      <c r="K24" s="64">
        <f t="shared" si="0"/>
        <v>0</v>
      </c>
      <c r="L24" s="221">
        <f t="shared" si="1"/>
        <v>0</v>
      </c>
    </row>
    <row r="25" spans="1:12" x14ac:dyDescent="0.25">
      <c r="A25" s="166"/>
      <c r="B25" s="49">
        <v>2</v>
      </c>
      <c r="C25" s="2"/>
      <c r="D25" s="2"/>
      <c r="E25" s="2"/>
      <c r="F25" s="2"/>
      <c r="G25" s="2"/>
      <c r="H25" s="2"/>
      <c r="I25" s="2"/>
      <c r="J25" s="2"/>
      <c r="K25" s="64">
        <f t="shared" si="0"/>
        <v>0</v>
      </c>
      <c r="L25" s="221">
        <f t="shared" si="1"/>
        <v>0</v>
      </c>
    </row>
    <row r="26" spans="1:12" x14ac:dyDescent="0.25">
      <c r="A26" s="166"/>
      <c r="B26" s="49" t="s">
        <v>61</v>
      </c>
      <c r="C26" s="2"/>
      <c r="D26" s="2"/>
      <c r="E26" s="2"/>
      <c r="F26" s="2"/>
      <c r="G26" s="2"/>
      <c r="H26" s="2"/>
      <c r="I26" s="2"/>
      <c r="J26" s="2"/>
      <c r="K26" s="64">
        <f t="shared" si="0"/>
        <v>0</v>
      </c>
      <c r="L26" s="221">
        <f t="shared" si="1"/>
        <v>0</v>
      </c>
    </row>
    <row r="27" spans="1:12" x14ac:dyDescent="0.25">
      <c r="A27" s="166"/>
      <c r="B27" s="49">
        <v>3</v>
      </c>
      <c r="C27" s="2"/>
      <c r="D27" s="2"/>
      <c r="E27" s="2"/>
      <c r="F27" s="2"/>
      <c r="G27" s="2"/>
      <c r="H27" s="2"/>
      <c r="I27" s="2"/>
      <c r="J27" s="2"/>
      <c r="K27" s="64">
        <f t="shared" si="0"/>
        <v>0</v>
      </c>
      <c r="L27" s="221">
        <f t="shared" si="1"/>
        <v>0</v>
      </c>
    </row>
    <row r="28" spans="1:12" x14ac:dyDescent="0.25">
      <c r="A28" s="664" t="s">
        <v>86</v>
      </c>
      <c r="B28" s="665"/>
      <c r="C28" s="48">
        <f>SUM(C24:C27)</f>
        <v>0</v>
      </c>
      <c r="D28" s="48">
        <f>SUM(D24:D27)</f>
        <v>0</v>
      </c>
      <c r="E28" s="48">
        <f>SUM(E24:E27)</f>
        <v>0</v>
      </c>
      <c r="F28" s="48">
        <f>SUM(F24:F27)</f>
        <v>0</v>
      </c>
      <c r="G28" s="48">
        <f t="shared" ref="G28:J28" si="7">SUM(G24:G27)</f>
        <v>0</v>
      </c>
      <c r="H28" s="48">
        <f t="shared" si="7"/>
        <v>0</v>
      </c>
      <c r="I28" s="48">
        <f t="shared" si="7"/>
        <v>0</v>
      </c>
      <c r="J28" s="48">
        <f t="shared" si="7"/>
        <v>0</v>
      </c>
      <c r="K28" s="64">
        <f t="shared" si="0"/>
        <v>0</v>
      </c>
      <c r="L28" s="221">
        <f t="shared" si="1"/>
        <v>0</v>
      </c>
    </row>
    <row r="29" spans="1:12" x14ac:dyDescent="0.25">
      <c r="A29" s="222" t="s">
        <v>71</v>
      </c>
      <c r="B29" s="49">
        <v>1</v>
      </c>
      <c r="C29" s="2"/>
      <c r="D29" s="2"/>
      <c r="E29" s="2"/>
      <c r="F29" s="2"/>
      <c r="G29" s="2"/>
      <c r="H29" s="2"/>
      <c r="I29" s="2"/>
      <c r="J29" s="2"/>
      <c r="K29" s="64">
        <f t="shared" si="0"/>
        <v>0</v>
      </c>
      <c r="L29" s="221">
        <f t="shared" si="1"/>
        <v>0</v>
      </c>
    </row>
    <row r="30" spans="1:12" x14ac:dyDescent="0.25">
      <c r="A30" s="220"/>
      <c r="B30" s="49">
        <v>2</v>
      </c>
      <c r="C30" s="2"/>
      <c r="D30" s="2"/>
      <c r="E30" s="2"/>
      <c r="F30" s="2"/>
      <c r="G30" s="2"/>
      <c r="H30" s="2"/>
      <c r="I30" s="2"/>
      <c r="J30" s="2"/>
      <c r="K30" s="64">
        <f t="shared" si="0"/>
        <v>0</v>
      </c>
      <c r="L30" s="221">
        <f t="shared" si="1"/>
        <v>0</v>
      </c>
    </row>
    <row r="31" spans="1:12" x14ac:dyDescent="0.25">
      <c r="A31" s="220"/>
      <c r="B31" s="49" t="s">
        <v>61</v>
      </c>
      <c r="C31" s="2"/>
      <c r="D31" s="2"/>
      <c r="E31" s="2"/>
      <c r="F31" s="2"/>
      <c r="G31" s="2"/>
      <c r="H31" s="2"/>
      <c r="I31" s="2"/>
      <c r="J31" s="2"/>
      <c r="K31" s="64">
        <f t="shared" si="0"/>
        <v>0</v>
      </c>
      <c r="L31" s="221">
        <f t="shared" si="1"/>
        <v>0</v>
      </c>
    </row>
    <row r="32" spans="1:12" x14ac:dyDescent="0.25">
      <c r="A32" s="220"/>
      <c r="B32" s="49">
        <v>3</v>
      </c>
      <c r="C32" s="2"/>
      <c r="D32" s="2"/>
      <c r="E32" s="2"/>
      <c r="F32" s="2"/>
      <c r="G32" s="2"/>
      <c r="H32" s="2"/>
      <c r="I32" s="2"/>
      <c r="J32" s="2"/>
      <c r="K32" s="64">
        <f t="shared" si="0"/>
        <v>0</v>
      </c>
      <c r="L32" s="221">
        <f t="shared" si="1"/>
        <v>0</v>
      </c>
    </row>
    <row r="33" spans="1:12" ht="16.5" thickBot="1" x14ac:dyDescent="0.3">
      <c r="A33" s="666" t="s">
        <v>87</v>
      </c>
      <c r="B33" s="667"/>
      <c r="C33" s="115">
        <f t="shared" ref="C33:J33" si="8">SUM(C29:C32)</f>
        <v>0</v>
      </c>
      <c r="D33" s="115">
        <f t="shared" si="8"/>
        <v>0</v>
      </c>
      <c r="E33" s="115">
        <f t="shared" si="8"/>
        <v>0</v>
      </c>
      <c r="F33" s="115">
        <f t="shared" si="8"/>
        <v>0</v>
      </c>
      <c r="G33" s="115">
        <f t="shared" si="8"/>
        <v>0</v>
      </c>
      <c r="H33" s="115">
        <f t="shared" si="8"/>
        <v>0</v>
      </c>
      <c r="I33" s="115">
        <f t="shared" si="8"/>
        <v>0</v>
      </c>
      <c r="J33" s="115">
        <f t="shared" si="8"/>
        <v>0</v>
      </c>
      <c r="K33" s="113">
        <f t="shared" si="0"/>
        <v>0</v>
      </c>
      <c r="L33" s="228">
        <f t="shared" si="1"/>
        <v>0</v>
      </c>
    </row>
    <row r="34" spans="1:12" x14ac:dyDescent="0.25">
      <c r="A34" s="295" t="s">
        <v>88</v>
      </c>
      <c r="B34" s="229">
        <v>1</v>
      </c>
      <c r="C34" s="185">
        <f>+C4+C9+C14+C19+C24+C29</f>
        <v>0</v>
      </c>
      <c r="D34" s="185">
        <f t="shared" ref="C34:F38" si="9">+D4+D9+D14+D19+D24+D29</f>
        <v>0</v>
      </c>
      <c r="E34" s="185">
        <f t="shared" si="9"/>
        <v>0</v>
      </c>
      <c r="F34" s="185">
        <f t="shared" si="9"/>
        <v>0</v>
      </c>
      <c r="G34" s="185">
        <f t="shared" ref="G34:I34" si="10">+G4+G9+G14+G19+G24+G29</f>
        <v>0</v>
      </c>
      <c r="H34" s="185">
        <f t="shared" si="10"/>
        <v>0</v>
      </c>
      <c r="I34" s="185">
        <f t="shared" si="10"/>
        <v>0</v>
      </c>
      <c r="J34" s="185">
        <f>+J4+J9+J14+J19+J24+J29</f>
        <v>0</v>
      </c>
      <c r="K34" s="230">
        <f>+C34+E34+G34+I34</f>
        <v>0</v>
      </c>
      <c r="L34" s="186">
        <f t="shared" si="1"/>
        <v>0</v>
      </c>
    </row>
    <row r="35" spans="1:12" x14ac:dyDescent="0.25">
      <c r="A35" s="296"/>
      <c r="B35" s="107">
        <v>2</v>
      </c>
      <c r="C35" s="48">
        <f t="shared" si="9"/>
        <v>0</v>
      </c>
      <c r="D35" s="48">
        <f t="shared" si="9"/>
        <v>0</v>
      </c>
      <c r="E35" s="48">
        <f t="shared" si="9"/>
        <v>0</v>
      </c>
      <c r="F35" s="48">
        <f t="shared" si="9"/>
        <v>0</v>
      </c>
      <c r="G35" s="48">
        <f t="shared" ref="G35:J35" si="11">+G5+G10+G15+G20+G25+G30</f>
        <v>0</v>
      </c>
      <c r="H35" s="48">
        <f t="shared" si="11"/>
        <v>0</v>
      </c>
      <c r="I35" s="48">
        <f t="shared" si="11"/>
        <v>0</v>
      </c>
      <c r="J35" s="48">
        <f t="shared" si="11"/>
        <v>0</v>
      </c>
      <c r="K35" s="64">
        <f t="shared" si="0"/>
        <v>0</v>
      </c>
      <c r="L35" s="221">
        <f t="shared" si="1"/>
        <v>0</v>
      </c>
    </row>
    <row r="36" spans="1:12" x14ac:dyDescent="0.25">
      <c r="A36" s="296"/>
      <c r="B36" s="107" t="s">
        <v>61</v>
      </c>
      <c r="C36" s="48">
        <f t="shared" si="9"/>
        <v>0</v>
      </c>
      <c r="D36" s="48">
        <f t="shared" si="9"/>
        <v>0</v>
      </c>
      <c r="E36" s="48">
        <f t="shared" si="9"/>
        <v>0</v>
      </c>
      <c r="F36" s="48">
        <f t="shared" si="9"/>
        <v>0</v>
      </c>
      <c r="G36" s="48">
        <f t="shared" ref="G36:J36" si="12">+G6+G11+G16+G21+G26+G31</f>
        <v>0</v>
      </c>
      <c r="H36" s="48">
        <f t="shared" si="12"/>
        <v>0</v>
      </c>
      <c r="I36" s="48">
        <f t="shared" si="12"/>
        <v>0</v>
      </c>
      <c r="J36" s="48">
        <f t="shared" si="12"/>
        <v>0</v>
      </c>
      <c r="K36" s="64">
        <f t="shared" si="0"/>
        <v>0</v>
      </c>
      <c r="L36" s="221">
        <f t="shared" si="1"/>
        <v>0</v>
      </c>
    </row>
    <row r="37" spans="1:12" ht="16.5" thickBot="1" x14ac:dyDescent="0.3">
      <c r="A37" s="231"/>
      <c r="B37" s="114">
        <v>3</v>
      </c>
      <c r="C37" s="115">
        <f t="shared" si="9"/>
        <v>0</v>
      </c>
      <c r="D37" s="115">
        <f t="shared" si="9"/>
        <v>0</v>
      </c>
      <c r="E37" s="115">
        <f t="shared" si="9"/>
        <v>0</v>
      </c>
      <c r="F37" s="115">
        <f>+F7+F12+F17+F22+F27+F32</f>
        <v>0</v>
      </c>
      <c r="G37" s="115">
        <f t="shared" ref="G37:I37" si="13">+G7+G12+G17+G22+G27+G32</f>
        <v>0</v>
      </c>
      <c r="H37" s="115">
        <f t="shared" si="13"/>
        <v>0</v>
      </c>
      <c r="I37" s="115">
        <f t="shared" si="13"/>
        <v>0</v>
      </c>
      <c r="J37" s="115">
        <f>+J7+J12+J17+J22+J27+J32</f>
        <v>0</v>
      </c>
      <c r="K37" s="113">
        <f t="shared" si="0"/>
        <v>0</v>
      </c>
      <c r="L37" s="228">
        <f t="shared" si="1"/>
        <v>0</v>
      </c>
    </row>
    <row r="38" spans="1:12" ht="16.5" thickBot="1" x14ac:dyDescent="0.3">
      <c r="A38" s="659" t="s">
        <v>89</v>
      </c>
      <c r="B38" s="660"/>
      <c r="C38" s="181">
        <f t="shared" si="9"/>
        <v>0</v>
      </c>
      <c r="D38" s="181">
        <f t="shared" si="9"/>
        <v>0</v>
      </c>
      <c r="E38" s="181">
        <f t="shared" si="9"/>
        <v>0</v>
      </c>
      <c r="F38" s="181">
        <f t="shared" si="9"/>
        <v>0</v>
      </c>
      <c r="G38" s="181">
        <f t="shared" ref="G38:J38" si="14">+G8+G13+G18+G23+G28+G33</f>
        <v>0</v>
      </c>
      <c r="H38" s="181">
        <f t="shared" si="14"/>
        <v>0</v>
      </c>
      <c r="I38" s="181">
        <f t="shared" si="14"/>
        <v>0</v>
      </c>
      <c r="J38" s="181">
        <f t="shared" si="14"/>
        <v>0</v>
      </c>
      <c r="K38" s="232">
        <f t="shared" si="0"/>
        <v>0</v>
      </c>
      <c r="L38" s="182">
        <f t="shared" si="1"/>
        <v>0</v>
      </c>
    </row>
    <row r="39" spans="1:12" x14ac:dyDescent="0.25">
      <c r="A39" s="16"/>
    </row>
    <row r="40" spans="1:12" x14ac:dyDescent="0.25">
      <c r="A40" t="s">
        <v>75</v>
      </c>
    </row>
  </sheetData>
  <mergeCells count="13">
    <mergeCell ref="A1:L1"/>
    <mergeCell ref="C2:F2"/>
    <mergeCell ref="G2:J2"/>
    <mergeCell ref="K2:L2"/>
    <mergeCell ref="A2:A3"/>
    <mergeCell ref="B2:B3"/>
    <mergeCell ref="A38:B38"/>
    <mergeCell ref="A8:B8"/>
    <mergeCell ref="A13:B13"/>
    <mergeCell ref="A18:B18"/>
    <mergeCell ref="A23:B23"/>
    <mergeCell ref="A28:B28"/>
    <mergeCell ref="A33:B33"/>
  </mergeCells>
  <phoneticPr fontId="2" type="noConversion"/>
  <pageMargins left="0.75" right="0.75" top="1" bottom="1"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view="pageBreakPreview" zoomScaleNormal="100" zoomScaleSheetLayoutView="100" workbookViewId="0">
      <selection activeCell="M5" sqref="M5"/>
    </sheetView>
  </sheetViews>
  <sheetFormatPr defaultRowHeight="15.75" x14ac:dyDescent="0.25"/>
  <cols>
    <col min="1" max="1" width="27.625" customWidth="1"/>
    <col min="2" max="3" width="10.625" customWidth="1"/>
    <col min="4" max="4" width="9.5" customWidth="1"/>
    <col min="5" max="6" width="9.75" customWidth="1"/>
    <col min="7" max="10" width="11.125" customWidth="1"/>
  </cols>
  <sheetData>
    <row r="1" spans="1:11" ht="46.5" customHeight="1" x14ac:dyDescent="0.3">
      <c r="A1" s="690" t="s">
        <v>90</v>
      </c>
      <c r="B1" s="690"/>
      <c r="C1" s="690"/>
      <c r="D1" s="690"/>
      <c r="E1" s="690"/>
      <c r="F1" s="690"/>
      <c r="G1" s="690"/>
      <c r="H1" s="690"/>
      <c r="I1" s="690"/>
      <c r="J1" s="690"/>
    </row>
    <row r="2" spans="1:11" ht="16.5" thickBot="1" x14ac:dyDescent="0.3">
      <c r="A2" s="687" t="s">
        <v>53</v>
      </c>
      <c r="B2" s="687"/>
      <c r="C2" s="687"/>
      <c r="D2" s="687"/>
      <c r="E2" s="687"/>
      <c r="F2" s="687"/>
      <c r="G2" s="687"/>
      <c r="H2" s="687"/>
      <c r="I2" s="687"/>
      <c r="J2" s="687"/>
      <c r="K2" s="15"/>
    </row>
    <row r="3" spans="1:11" ht="30.75" thickBot="1" x14ac:dyDescent="0.3">
      <c r="A3" s="68" t="s">
        <v>91</v>
      </c>
      <c r="B3" s="74" t="s">
        <v>92</v>
      </c>
      <c r="C3" s="74" t="s">
        <v>93</v>
      </c>
      <c r="D3" s="75" t="s">
        <v>94</v>
      </c>
      <c r="E3" s="75" t="s">
        <v>95</v>
      </c>
      <c r="F3" s="75" t="s">
        <v>96</v>
      </c>
      <c r="G3" s="76" t="s">
        <v>97</v>
      </c>
      <c r="H3" s="76" t="s">
        <v>98</v>
      </c>
      <c r="I3" s="76" t="s">
        <v>99</v>
      </c>
      <c r="J3" s="77" t="s">
        <v>100</v>
      </c>
    </row>
    <row r="4" spans="1:11" x14ac:dyDescent="0.25">
      <c r="A4" s="30"/>
      <c r="B4" s="73"/>
      <c r="C4" s="73"/>
      <c r="D4" s="73"/>
      <c r="E4" s="73"/>
      <c r="F4" s="73"/>
      <c r="G4" s="109">
        <f>IFERROR(C4/B4,0)</f>
        <v>0</v>
      </c>
      <c r="H4" s="109">
        <f>IFERROR(E4/D4,0)</f>
        <v>0</v>
      </c>
      <c r="I4" s="109">
        <f>IFERROR(F4/E4,0)</f>
        <v>0</v>
      </c>
      <c r="J4" s="109">
        <f>IFERROR(F4/B4,0)</f>
        <v>0</v>
      </c>
    </row>
    <row r="5" spans="1:11" x14ac:dyDescent="0.25">
      <c r="A5" s="27"/>
      <c r="B5" s="28"/>
      <c r="C5" s="28"/>
      <c r="D5" s="28"/>
      <c r="E5" s="28"/>
      <c r="F5" s="28"/>
      <c r="G5" s="110">
        <f>IFERROR(C5/B5,0)</f>
        <v>0</v>
      </c>
      <c r="H5" s="110">
        <f t="shared" ref="H5:H27" si="0">IFERROR(E5/D5,0)</f>
        <v>0</v>
      </c>
      <c r="I5" s="110">
        <f t="shared" ref="I5:I27" si="1">IFERROR(F5/E5,0)</f>
        <v>0</v>
      </c>
      <c r="J5" s="110">
        <f t="shared" ref="J5:J27" si="2">IFERROR(F5/B5,0)</f>
        <v>0</v>
      </c>
    </row>
    <row r="6" spans="1:11" x14ac:dyDescent="0.25">
      <c r="A6" s="27"/>
      <c r="B6" s="28"/>
      <c r="C6" s="28"/>
      <c r="D6" s="28"/>
      <c r="E6" s="28"/>
      <c r="F6" s="28"/>
      <c r="G6" s="110">
        <f t="shared" ref="G6:G31" si="3">IFERROR(C6/B6,0)</f>
        <v>0</v>
      </c>
      <c r="H6" s="110">
        <f t="shared" si="0"/>
        <v>0</v>
      </c>
      <c r="I6" s="110">
        <f t="shared" si="1"/>
        <v>0</v>
      </c>
      <c r="J6" s="110">
        <f t="shared" si="2"/>
        <v>0</v>
      </c>
    </row>
    <row r="7" spans="1:11" x14ac:dyDescent="0.25">
      <c r="A7" s="27"/>
      <c r="B7" s="28"/>
      <c r="C7" s="28"/>
      <c r="D7" s="28"/>
      <c r="E7" s="28"/>
      <c r="F7" s="28"/>
      <c r="G7" s="110">
        <f t="shared" si="3"/>
        <v>0</v>
      </c>
      <c r="H7" s="110">
        <f t="shared" si="0"/>
        <v>0</v>
      </c>
      <c r="I7" s="110">
        <f t="shared" si="1"/>
        <v>0</v>
      </c>
      <c r="J7" s="110">
        <f t="shared" si="2"/>
        <v>0</v>
      </c>
    </row>
    <row r="8" spans="1:11" x14ac:dyDescent="0.25">
      <c r="A8" s="27"/>
      <c r="B8" s="28"/>
      <c r="C8" s="28"/>
      <c r="D8" s="28"/>
      <c r="E8" s="28"/>
      <c r="F8" s="28"/>
      <c r="G8" s="110">
        <f t="shared" si="3"/>
        <v>0</v>
      </c>
      <c r="H8" s="110">
        <f t="shared" si="0"/>
        <v>0</v>
      </c>
      <c r="I8" s="110">
        <f t="shared" si="1"/>
        <v>0</v>
      </c>
      <c r="J8" s="110">
        <f t="shared" si="2"/>
        <v>0</v>
      </c>
    </row>
    <row r="9" spans="1:11" x14ac:dyDescent="0.25">
      <c r="A9" s="27"/>
      <c r="B9" s="28"/>
      <c r="C9" s="28"/>
      <c r="D9" s="28"/>
      <c r="E9" s="28"/>
      <c r="F9" s="28"/>
      <c r="G9" s="110">
        <f t="shared" si="3"/>
        <v>0</v>
      </c>
      <c r="H9" s="110">
        <f t="shared" si="0"/>
        <v>0</v>
      </c>
      <c r="I9" s="110">
        <f t="shared" si="1"/>
        <v>0</v>
      </c>
      <c r="J9" s="110">
        <f t="shared" si="2"/>
        <v>0</v>
      </c>
    </row>
    <row r="10" spans="1:11" x14ac:dyDescent="0.25">
      <c r="A10" s="27"/>
      <c r="B10" s="28"/>
      <c r="C10" s="28"/>
      <c r="D10" s="28"/>
      <c r="E10" s="28"/>
      <c r="F10" s="28"/>
      <c r="G10" s="110">
        <f t="shared" si="3"/>
        <v>0</v>
      </c>
      <c r="H10" s="110">
        <f t="shared" si="0"/>
        <v>0</v>
      </c>
      <c r="I10" s="110">
        <f t="shared" si="1"/>
        <v>0</v>
      </c>
      <c r="J10" s="110">
        <f t="shared" si="2"/>
        <v>0</v>
      </c>
    </row>
    <row r="11" spans="1:11" x14ac:dyDescent="0.25">
      <c r="A11" s="27"/>
      <c r="B11" s="28"/>
      <c r="C11" s="28"/>
      <c r="D11" s="28"/>
      <c r="E11" s="28"/>
      <c r="F11" s="28"/>
      <c r="G11" s="110">
        <f t="shared" si="3"/>
        <v>0</v>
      </c>
      <c r="H11" s="110">
        <f t="shared" si="0"/>
        <v>0</v>
      </c>
      <c r="I11" s="110">
        <f t="shared" si="1"/>
        <v>0</v>
      </c>
      <c r="J11" s="110">
        <f t="shared" si="2"/>
        <v>0</v>
      </c>
    </row>
    <row r="12" spans="1:11" x14ac:dyDescent="0.25">
      <c r="A12" s="27"/>
      <c r="B12" s="29"/>
      <c r="C12" s="29"/>
      <c r="D12" s="29"/>
      <c r="E12" s="29"/>
      <c r="F12" s="29"/>
      <c r="G12" s="110">
        <f t="shared" si="3"/>
        <v>0</v>
      </c>
      <c r="H12" s="110">
        <f t="shared" si="0"/>
        <v>0</v>
      </c>
      <c r="I12" s="110">
        <f t="shared" si="1"/>
        <v>0</v>
      </c>
      <c r="J12" s="110">
        <f t="shared" si="2"/>
        <v>0</v>
      </c>
    </row>
    <row r="13" spans="1:11" x14ac:dyDescent="0.25">
      <c r="A13" s="27"/>
      <c r="B13" s="30"/>
      <c r="C13" s="30"/>
      <c r="D13" s="29"/>
      <c r="E13" s="29"/>
      <c r="F13" s="29"/>
      <c r="G13" s="110">
        <f t="shared" si="3"/>
        <v>0</v>
      </c>
      <c r="H13" s="110">
        <f t="shared" si="0"/>
        <v>0</v>
      </c>
      <c r="I13" s="110">
        <f t="shared" si="1"/>
        <v>0</v>
      </c>
      <c r="J13" s="110">
        <f t="shared" si="2"/>
        <v>0</v>
      </c>
    </row>
    <row r="14" spans="1:11" x14ac:dyDescent="0.25">
      <c r="A14" s="27"/>
      <c r="B14" s="28"/>
      <c r="C14" s="28"/>
      <c r="D14" s="28"/>
      <c r="E14" s="28"/>
      <c r="F14" s="28"/>
      <c r="G14" s="110">
        <f t="shared" si="3"/>
        <v>0</v>
      </c>
      <c r="H14" s="110">
        <f t="shared" si="0"/>
        <v>0</v>
      </c>
      <c r="I14" s="110">
        <f t="shared" si="1"/>
        <v>0</v>
      </c>
      <c r="J14" s="110">
        <f t="shared" si="2"/>
        <v>0</v>
      </c>
    </row>
    <row r="15" spans="1:11" x14ac:dyDescent="0.25">
      <c r="A15" s="27"/>
      <c r="B15" s="28"/>
      <c r="C15" s="28"/>
      <c r="D15" s="28"/>
      <c r="E15" s="28"/>
      <c r="F15" s="28"/>
      <c r="G15" s="110">
        <f t="shared" si="3"/>
        <v>0</v>
      </c>
      <c r="H15" s="110">
        <f t="shared" si="0"/>
        <v>0</v>
      </c>
      <c r="I15" s="110">
        <f t="shared" si="1"/>
        <v>0</v>
      </c>
      <c r="J15" s="110">
        <f t="shared" si="2"/>
        <v>0</v>
      </c>
    </row>
    <row r="16" spans="1:11" x14ac:dyDescent="0.25">
      <c r="A16" s="27"/>
      <c r="B16" s="28"/>
      <c r="C16" s="28"/>
      <c r="D16" s="28"/>
      <c r="E16" s="28"/>
      <c r="F16" s="28"/>
      <c r="G16" s="110">
        <f t="shared" si="3"/>
        <v>0</v>
      </c>
      <c r="H16" s="110">
        <f t="shared" si="0"/>
        <v>0</v>
      </c>
      <c r="I16" s="110">
        <f t="shared" si="1"/>
        <v>0</v>
      </c>
      <c r="J16" s="110">
        <f t="shared" si="2"/>
        <v>0</v>
      </c>
    </row>
    <row r="17" spans="1:10" x14ac:dyDescent="0.25">
      <c r="A17" s="27"/>
      <c r="B17" s="28"/>
      <c r="C17" s="28"/>
      <c r="D17" s="28"/>
      <c r="E17" s="28"/>
      <c r="F17" s="28"/>
      <c r="G17" s="110">
        <f t="shared" si="3"/>
        <v>0</v>
      </c>
      <c r="H17" s="110">
        <f t="shared" si="0"/>
        <v>0</v>
      </c>
      <c r="I17" s="110">
        <f t="shared" si="1"/>
        <v>0</v>
      </c>
      <c r="J17" s="110">
        <f t="shared" si="2"/>
        <v>0</v>
      </c>
    </row>
    <row r="18" spans="1:10" x14ac:dyDescent="0.25">
      <c r="A18" s="27"/>
      <c r="B18" s="28"/>
      <c r="C18" s="28"/>
      <c r="D18" s="28"/>
      <c r="E18" s="28"/>
      <c r="F18" s="28"/>
      <c r="G18" s="110">
        <f t="shared" si="3"/>
        <v>0</v>
      </c>
      <c r="H18" s="110">
        <f t="shared" si="0"/>
        <v>0</v>
      </c>
      <c r="I18" s="110">
        <f t="shared" si="1"/>
        <v>0</v>
      </c>
      <c r="J18" s="110">
        <f t="shared" si="2"/>
        <v>0</v>
      </c>
    </row>
    <row r="19" spans="1:10" x14ac:dyDescent="0.25">
      <c r="A19" s="27"/>
      <c r="B19" s="28"/>
      <c r="C19" s="28"/>
      <c r="D19" s="28"/>
      <c r="E19" s="28"/>
      <c r="F19" s="28"/>
      <c r="G19" s="110">
        <f t="shared" si="3"/>
        <v>0</v>
      </c>
      <c r="H19" s="110">
        <f t="shared" si="0"/>
        <v>0</v>
      </c>
      <c r="I19" s="110">
        <f t="shared" si="1"/>
        <v>0</v>
      </c>
      <c r="J19" s="110">
        <f t="shared" si="2"/>
        <v>0</v>
      </c>
    </row>
    <row r="20" spans="1:10" x14ac:dyDescent="0.25">
      <c r="A20" s="27"/>
      <c r="B20" s="28"/>
      <c r="C20" s="28"/>
      <c r="D20" s="28"/>
      <c r="E20" s="28"/>
      <c r="F20" s="28"/>
      <c r="G20" s="110">
        <f t="shared" si="3"/>
        <v>0</v>
      </c>
      <c r="H20" s="110">
        <f t="shared" si="0"/>
        <v>0</v>
      </c>
      <c r="I20" s="110">
        <f t="shared" si="1"/>
        <v>0</v>
      </c>
      <c r="J20" s="110">
        <f t="shared" si="2"/>
        <v>0</v>
      </c>
    </row>
    <row r="21" spans="1:10" x14ac:dyDescent="0.25">
      <c r="A21" s="27"/>
      <c r="B21" s="28"/>
      <c r="C21" s="28"/>
      <c r="D21" s="28"/>
      <c r="E21" s="28"/>
      <c r="F21" s="28"/>
      <c r="G21" s="110">
        <f t="shared" si="3"/>
        <v>0</v>
      </c>
      <c r="H21" s="110">
        <f t="shared" si="0"/>
        <v>0</v>
      </c>
      <c r="I21" s="110">
        <f t="shared" si="1"/>
        <v>0</v>
      </c>
      <c r="J21" s="110">
        <f t="shared" si="2"/>
        <v>0</v>
      </c>
    </row>
    <row r="22" spans="1:10" x14ac:dyDescent="0.25">
      <c r="A22" s="27"/>
      <c r="B22" s="28"/>
      <c r="C22" s="28"/>
      <c r="D22" s="28"/>
      <c r="E22" s="28"/>
      <c r="F22" s="28"/>
      <c r="G22" s="110">
        <f t="shared" si="3"/>
        <v>0</v>
      </c>
      <c r="H22" s="110">
        <f t="shared" si="0"/>
        <v>0</v>
      </c>
      <c r="I22" s="110">
        <f t="shared" si="1"/>
        <v>0</v>
      </c>
      <c r="J22" s="110">
        <f t="shared" si="2"/>
        <v>0</v>
      </c>
    </row>
    <row r="23" spans="1:10" x14ac:dyDescent="0.25">
      <c r="A23" s="27"/>
      <c r="B23" s="28"/>
      <c r="C23" s="28"/>
      <c r="D23" s="28"/>
      <c r="E23" s="28"/>
      <c r="F23" s="28"/>
      <c r="G23" s="110">
        <f t="shared" si="3"/>
        <v>0</v>
      </c>
      <c r="H23" s="110">
        <f t="shared" si="0"/>
        <v>0</v>
      </c>
      <c r="I23" s="110">
        <f t="shared" si="1"/>
        <v>0</v>
      </c>
      <c r="J23" s="110">
        <f t="shared" si="2"/>
        <v>0</v>
      </c>
    </row>
    <row r="24" spans="1:10" x14ac:dyDescent="0.25">
      <c r="A24" s="27"/>
      <c r="B24" s="28"/>
      <c r="C24" s="28"/>
      <c r="D24" s="28"/>
      <c r="E24" s="28"/>
      <c r="F24" s="28"/>
      <c r="G24" s="110">
        <f t="shared" si="3"/>
        <v>0</v>
      </c>
      <c r="H24" s="110">
        <f t="shared" si="0"/>
        <v>0</v>
      </c>
      <c r="I24" s="110">
        <f t="shared" si="1"/>
        <v>0</v>
      </c>
      <c r="J24" s="110">
        <f t="shared" si="2"/>
        <v>0</v>
      </c>
    </row>
    <row r="25" spans="1:10" x14ac:dyDescent="0.25">
      <c r="A25" s="27"/>
      <c r="B25" s="28"/>
      <c r="C25" s="28"/>
      <c r="D25" s="28"/>
      <c r="E25" s="28"/>
      <c r="F25" s="28"/>
      <c r="G25" s="110">
        <f t="shared" si="3"/>
        <v>0</v>
      </c>
      <c r="H25" s="110">
        <f t="shared" si="0"/>
        <v>0</v>
      </c>
      <c r="I25" s="110">
        <f t="shared" si="1"/>
        <v>0</v>
      </c>
      <c r="J25" s="110">
        <f t="shared" si="2"/>
        <v>0</v>
      </c>
    </row>
    <row r="26" spans="1:10" x14ac:dyDescent="0.25">
      <c r="A26" s="27"/>
      <c r="B26" s="28"/>
      <c r="C26" s="28"/>
      <c r="D26" s="28"/>
      <c r="E26" s="28"/>
      <c r="F26" s="28"/>
      <c r="G26" s="110">
        <f t="shared" si="3"/>
        <v>0</v>
      </c>
      <c r="H26" s="110">
        <f t="shared" si="0"/>
        <v>0</v>
      </c>
      <c r="I26" s="110">
        <f t="shared" si="1"/>
        <v>0</v>
      </c>
      <c r="J26" s="110">
        <f t="shared" si="2"/>
        <v>0</v>
      </c>
    </row>
    <row r="27" spans="1:10" x14ac:dyDescent="0.25">
      <c r="A27" s="27"/>
      <c r="B27" s="28"/>
      <c r="C27" s="28"/>
      <c r="D27" s="28"/>
      <c r="E27" s="28"/>
      <c r="F27" s="28"/>
      <c r="G27" s="110">
        <f t="shared" si="3"/>
        <v>0</v>
      </c>
      <c r="H27" s="110">
        <f t="shared" si="0"/>
        <v>0</v>
      </c>
      <c r="I27" s="110">
        <f t="shared" si="1"/>
        <v>0</v>
      </c>
      <c r="J27" s="110">
        <f t="shared" si="2"/>
        <v>0</v>
      </c>
    </row>
    <row r="28" spans="1:10" x14ac:dyDescent="0.25">
      <c r="A28" s="27"/>
      <c r="B28" s="28"/>
      <c r="C28" s="28"/>
      <c r="D28" s="28"/>
      <c r="E28" s="28"/>
      <c r="F28" s="28"/>
      <c r="G28" s="110">
        <f t="shared" si="3"/>
        <v>0</v>
      </c>
      <c r="H28" s="110">
        <f t="shared" ref="H28:I31" si="4">IFERROR(E28/D28,0)</f>
        <v>0</v>
      </c>
      <c r="I28" s="110">
        <f t="shared" si="4"/>
        <v>0</v>
      </c>
      <c r="J28" s="110">
        <f>IFERROR(F28/B28,0)</f>
        <v>0</v>
      </c>
    </row>
    <row r="29" spans="1:10" x14ac:dyDescent="0.25">
      <c r="A29" s="27"/>
      <c r="B29" s="28"/>
      <c r="C29" s="28"/>
      <c r="D29" s="28"/>
      <c r="E29" s="28"/>
      <c r="F29" s="28"/>
      <c r="G29" s="110">
        <f t="shared" si="3"/>
        <v>0</v>
      </c>
      <c r="H29" s="110">
        <f t="shared" si="4"/>
        <v>0</v>
      </c>
      <c r="I29" s="110">
        <f t="shared" si="4"/>
        <v>0</v>
      </c>
      <c r="J29" s="110">
        <f>IFERROR(F29/B29,0)</f>
        <v>0</v>
      </c>
    </row>
    <row r="30" spans="1:10" x14ac:dyDescent="0.25">
      <c r="A30" s="30"/>
      <c r="B30" s="29"/>
      <c r="C30" s="29"/>
      <c r="D30" s="29"/>
      <c r="E30" s="29"/>
      <c r="F30" s="29"/>
      <c r="G30" s="110">
        <f t="shared" si="3"/>
        <v>0</v>
      </c>
      <c r="H30" s="110">
        <f t="shared" si="4"/>
        <v>0</v>
      </c>
      <c r="I30" s="110">
        <f t="shared" si="4"/>
        <v>0</v>
      </c>
      <c r="J30" s="110">
        <f>IFERROR(F30/B30,0)</f>
        <v>0</v>
      </c>
    </row>
    <row r="31" spans="1:10" x14ac:dyDescent="0.25">
      <c r="A31" s="108" t="s">
        <v>55</v>
      </c>
      <c r="B31" s="47">
        <f>+SUM(B4:B30)</f>
        <v>0</v>
      </c>
      <c r="C31" s="47">
        <f>+SUM(C4:C30)</f>
        <v>0</v>
      </c>
      <c r="D31" s="47">
        <f>+SUM(D4:D30)</f>
        <v>0</v>
      </c>
      <c r="E31" s="47">
        <f>+SUM(E4:E30)</f>
        <v>0</v>
      </c>
      <c r="F31" s="47">
        <f>+SUM(F4:F30)</f>
        <v>0</v>
      </c>
      <c r="G31" s="110">
        <f t="shared" si="3"/>
        <v>0</v>
      </c>
      <c r="H31" s="110">
        <f t="shared" si="4"/>
        <v>0</v>
      </c>
      <c r="I31" s="110">
        <f t="shared" si="4"/>
        <v>0</v>
      </c>
      <c r="J31" s="110">
        <f>IFERROR(F31/B31,0)</f>
        <v>0</v>
      </c>
    </row>
    <row r="32" spans="1:10" x14ac:dyDescent="0.25">
      <c r="A32" s="31"/>
      <c r="B32" s="32"/>
      <c r="C32" s="32"/>
      <c r="D32" s="32"/>
      <c r="E32" s="32"/>
      <c r="F32" s="32"/>
      <c r="G32" s="32"/>
      <c r="H32" s="32"/>
      <c r="J32" s="32"/>
    </row>
    <row r="33" spans="1:10" ht="16.5" thickBot="1" x14ac:dyDescent="0.3">
      <c r="A33" s="688" t="s">
        <v>54</v>
      </c>
      <c r="B33" s="689"/>
      <c r="C33" s="689"/>
      <c r="D33" s="689"/>
      <c r="E33" s="689"/>
      <c r="F33" s="689"/>
      <c r="G33" s="689"/>
      <c r="H33" s="689"/>
      <c r="I33" s="689"/>
      <c r="J33" s="689"/>
    </row>
    <row r="34" spans="1:10" ht="32.25" thickBot="1" x14ac:dyDescent="0.3">
      <c r="A34" s="68" t="s">
        <v>91</v>
      </c>
      <c r="B34" s="69" t="s">
        <v>92</v>
      </c>
      <c r="C34" s="69" t="s">
        <v>93</v>
      </c>
      <c r="D34" s="70" t="s">
        <v>94</v>
      </c>
      <c r="E34" s="70" t="s">
        <v>95</v>
      </c>
      <c r="F34" s="70" t="s">
        <v>96</v>
      </c>
      <c r="G34" s="71" t="s">
        <v>97</v>
      </c>
      <c r="H34" s="71" t="s">
        <v>98</v>
      </c>
      <c r="I34" s="71" t="s">
        <v>99</v>
      </c>
      <c r="J34" s="72" t="s">
        <v>100</v>
      </c>
    </row>
    <row r="35" spans="1:10" x14ac:dyDescent="0.25">
      <c r="A35" s="66"/>
      <c r="B35" s="67"/>
      <c r="C35" s="67"/>
      <c r="D35" s="67"/>
      <c r="E35" s="67"/>
      <c r="F35" s="67"/>
      <c r="G35" s="109">
        <f>IFERROR(C35/B35,0)</f>
        <v>0</v>
      </c>
      <c r="H35" s="109">
        <f>IFERROR(E35/D35,0)</f>
        <v>0</v>
      </c>
      <c r="I35" s="109">
        <f>IFERROR(F35/E35,0)</f>
        <v>0</v>
      </c>
      <c r="J35" s="109">
        <f>IFERROR(F35/B35,0)</f>
        <v>0</v>
      </c>
    </row>
    <row r="36" spans="1:10" x14ac:dyDescent="0.25">
      <c r="A36" s="18"/>
      <c r="B36" s="2"/>
      <c r="C36" s="2"/>
      <c r="D36" s="2"/>
      <c r="E36" s="2"/>
      <c r="F36" s="2"/>
      <c r="G36" s="110">
        <f t="shared" ref="G36:G50" si="5">IFERROR(C36/B36,0)</f>
        <v>0</v>
      </c>
      <c r="H36" s="110">
        <f t="shared" ref="H36:H50" si="6">IFERROR(E36/D36,0)</f>
        <v>0</v>
      </c>
      <c r="I36" s="110">
        <f t="shared" ref="I36:I50" si="7">IFERROR(F36/E36,0)</f>
        <v>0</v>
      </c>
      <c r="J36" s="110">
        <f t="shared" ref="J36:J50" si="8">IFERROR(F36/B36,0)</f>
        <v>0</v>
      </c>
    </row>
    <row r="37" spans="1:10" x14ac:dyDescent="0.25">
      <c r="A37" s="18"/>
      <c r="B37" s="2"/>
      <c r="C37" s="2"/>
      <c r="D37" s="2"/>
      <c r="E37" s="2"/>
      <c r="F37" s="2"/>
      <c r="G37" s="110">
        <f t="shared" si="5"/>
        <v>0</v>
      </c>
      <c r="H37" s="110">
        <f t="shared" si="6"/>
        <v>0</v>
      </c>
      <c r="I37" s="110">
        <f t="shared" si="7"/>
        <v>0</v>
      </c>
      <c r="J37" s="110">
        <f t="shared" si="8"/>
        <v>0</v>
      </c>
    </row>
    <row r="38" spans="1:10" x14ac:dyDescent="0.25">
      <c r="A38" s="18"/>
      <c r="B38" s="2"/>
      <c r="C38" s="2"/>
      <c r="D38" s="2"/>
      <c r="E38" s="2"/>
      <c r="F38" s="2"/>
      <c r="G38" s="110">
        <f t="shared" si="5"/>
        <v>0</v>
      </c>
      <c r="H38" s="110">
        <f t="shared" si="6"/>
        <v>0</v>
      </c>
      <c r="I38" s="110">
        <f t="shared" si="7"/>
        <v>0</v>
      </c>
      <c r="J38" s="110">
        <f t="shared" si="8"/>
        <v>0</v>
      </c>
    </row>
    <row r="39" spans="1:10" x14ac:dyDescent="0.25">
      <c r="A39" s="18"/>
      <c r="B39" s="2"/>
      <c r="C39" s="2"/>
      <c r="D39" s="2"/>
      <c r="E39" s="2"/>
      <c r="F39" s="2"/>
      <c r="G39" s="110">
        <f t="shared" si="5"/>
        <v>0</v>
      </c>
      <c r="H39" s="110">
        <f t="shared" si="6"/>
        <v>0</v>
      </c>
      <c r="I39" s="110">
        <f t="shared" si="7"/>
        <v>0</v>
      </c>
      <c r="J39" s="110">
        <f t="shared" si="8"/>
        <v>0</v>
      </c>
    </row>
    <row r="40" spans="1:10" ht="19.5" customHeight="1" x14ac:dyDescent="0.25">
      <c r="A40" s="18"/>
      <c r="B40" s="2"/>
      <c r="C40" s="2"/>
      <c r="D40" s="2"/>
      <c r="E40" s="2"/>
      <c r="F40" s="2"/>
      <c r="G40" s="110">
        <f t="shared" si="5"/>
        <v>0</v>
      </c>
      <c r="H40" s="110">
        <f t="shared" si="6"/>
        <v>0</v>
      </c>
      <c r="I40" s="110">
        <f t="shared" si="7"/>
        <v>0</v>
      </c>
      <c r="J40" s="110">
        <f t="shared" si="8"/>
        <v>0</v>
      </c>
    </row>
    <row r="41" spans="1:10" ht="18" customHeight="1" x14ac:dyDescent="0.25">
      <c r="A41" s="18"/>
      <c r="B41" s="2"/>
      <c r="C41" s="2"/>
      <c r="D41" s="2"/>
      <c r="E41" s="2"/>
      <c r="F41" s="2"/>
      <c r="G41" s="110">
        <f t="shared" si="5"/>
        <v>0</v>
      </c>
      <c r="H41" s="110">
        <f t="shared" si="6"/>
        <v>0</v>
      </c>
      <c r="I41" s="110">
        <f t="shared" si="7"/>
        <v>0</v>
      </c>
      <c r="J41" s="110">
        <f t="shared" si="8"/>
        <v>0</v>
      </c>
    </row>
    <row r="42" spans="1:10" ht="17.25" customHeight="1" x14ac:dyDescent="0.25">
      <c r="A42" s="18"/>
      <c r="B42" s="2"/>
      <c r="C42" s="2"/>
      <c r="D42" s="2"/>
      <c r="E42" s="2"/>
      <c r="F42" s="2"/>
      <c r="G42" s="110">
        <f t="shared" si="5"/>
        <v>0</v>
      </c>
      <c r="H42" s="110">
        <f t="shared" si="6"/>
        <v>0</v>
      </c>
      <c r="I42" s="110">
        <f t="shared" si="7"/>
        <v>0</v>
      </c>
      <c r="J42" s="110">
        <f t="shared" si="8"/>
        <v>0</v>
      </c>
    </row>
    <row r="43" spans="1:10" ht="17.25" customHeight="1" x14ac:dyDescent="0.25">
      <c r="A43" s="18"/>
      <c r="B43" s="49"/>
      <c r="C43" s="49"/>
      <c r="D43" s="49"/>
      <c r="E43" s="49"/>
      <c r="F43" s="49"/>
      <c r="G43" s="110">
        <f t="shared" si="5"/>
        <v>0</v>
      </c>
      <c r="H43" s="110">
        <f t="shared" si="6"/>
        <v>0</v>
      </c>
      <c r="I43" s="110">
        <f t="shared" si="7"/>
        <v>0</v>
      </c>
      <c r="J43" s="110">
        <f t="shared" si="8"/>
        <v>0</v>
      </c>
    </row>
    <row r="44" spans="1:10" x14ac:dyDescent="0.25">
      <c r="A44" s="18"/>
      <c r="B44" s="38"/>
      <c r="C44" s="38"/>
      <c r="D44" s="49"/>
      <c r="E44" s="49"/>
      <c r="F44" s="49"/>
      <c r="G44" s="110">
        <f t="shared" si="5"/>
        <v>0</v>
      </c>
      <c r="H44" s="110">
        <f t="shared" si="6"/>
        <v>0</v>
      </c>
      <c r="I44" s="110">
        <f t="shared" si="7"/>
        <v>0</v>
      </c>
      <c r="J44" s="110">
        <f t="shared" si="8"/>
        <v>0</v>
      </c>
    </row>
    <row r="45" spans="1:10" x14ac:dyDescent="0.25">
      <c r="A45" s="18"/>
      <c r="B45" s="2"/>
      <c r="C45" s="2"/>
      <c r="D45" s="2"/>
      <c r="E45" s="2"/>
      <c r="F45" s="2"/>
      <c r="G45" s="110">
        <f t="shared" si="5"/>
        <v>0</v>
      </c>
      <c r="H45" s="110">
        <f t="shared" si="6"/>
        <v>0</v>
      </c>
      <c r="I45" s="110">
        <f t="shared" si="7"/>
        <v>0</v>
      </c>
      <c r="J45" s="110">
        <f t="shared" si="8"/>
        <v>0</v>
      </c>
    </row>
    <row r="46" spans="1:10" x14ac:dyDescent="0.25">
      <c r="A46" s="18"/>
      <c r="B46" s="2"/>
      <c r="C46" s="2"/>
      <c r="D46" s="2"/>
      <c r="E46" s="2"/>
      <c r="F46" s="2"/>
      <c r="G46" s="110">
        <f t="shared" si="5"/>
        <v>0</v>
      </c>
      <c r="H46" s="110">
        <f t="shared" si="6"/>
        <v>0</v>
      </c>
      <c r="I46" s="110">
        <f t="shared" si="7"/>
        <v>0</v>
      </c>
      <c r="J46" s="110">
        <f t="shared" si="8"/>
        <v>0</v>
      </c>
    </row>
    <row r="47" spans="1:10" x14ac:dyDescent="0.25">
      <c r="A47" s="18"/>
      <c r="B47" s="2"/>
      <c r="C47" s="2"/>
      <c r="D47" s="2"/>
      <c r="E47" s="2"/>
      <c r="F47" s="2"/>
      <c r="G47" s="110">
        <f t="shared" si="5"/>
        <v>0</v>
      </c>
      <c r="H47" s="110">
        <f t="shared" si="6"/>
        <v>0</v>
      </c>
      <c r="I47" s="110">
        <f t="shared" si="7"/>
        <v>0</v>
      </c>
      <c r="J47" s="110">
        <f t="shared" si="8"/>
        <v>0</v>
      </c>
    </row>
    <row r="48" spans="1:10" x14ac:dyDescent="0.25">
      <c r="A48" s="18"/>
      <c r="B48" s="2"/>
      <c r="C48" s="2"/>
      <c r="D48" s="2"/>
      <c r="E48" s="2"/>
      <c r="F48" s="2"/>
      <c r="G48" s="110">
        <f t="shared" si="5"/>
        <v>0</v>
      </c>
      <c r="H48" s="110">
        <f t="shared" si="6"/>
        <v>0</v>
      </c>
      <c r="I48" s="110">
        <f t="shared" si="7"/>
        <v>0</v>
      </c>
      <c r="J48" s="110">
        <f t="shared" si="8"/>
        <v>0</v>
      </c>
    </row>
    <row r="49" spans="1:10" ht="18.75" customHeight="1" x14ac:dyDescent="0.25">
      <c r="A49" s="18"/>
      <c r="B49" s="2"/>
      <c r="C49" s="2"/>
      <c r="D49" s="2"/>
      <c r="E49" s="2"/>
      <c r="F49" s="2"/>
      <c r="G49" s="110">
        <f t="shared" si="5"/>
        <v>0</v>
      </c>
      <c r="H49" s="110">
        <f t="shared" si="6"/>
        <v>0</v>
      </c>
      <c r="I49" s="110">
        <f t="shared" si="7"/>
        <v>0</v>
      </c>
      <c r="J49" s="110">
        <f t="shared" si="8"/>
        <v>0</v>
      </c>
    </row>
    <row r="50" spans="1:10" ht="17.25" customHeight="1" x14ac:dyDescent="0.25">
      <c r="A50" s="18"/>
      <c r="B50" s="2"/>
      <c r="C50" s="2"/>
      <c r="D50" s="2"/>
      <c r="E50" s="2"/>
      <c r="F50" s="2"/>
      <c r="G50" s="110">
        <f t="shared" si="5"/>
        <v>0</v>
      </c>
      <c r="H50" s="110">
        <f t="shared" si="6"/>
        <v>0</v>
      </c>
      <c r="I50" s="110">
        <f t="shared" si="7"/>
        <v>0</v>
      </c>
      <c r="J50" s="110">
        <f t="shared" si="8"/>
        <v>0</v>
      </c>
    </row>
    <row r="51" spans="1:10" ht="18" customHeight="1" x14ac:dyDescent="0.25">
      <c r="A51" s="18"/>
      <c r="B51" s="2"/>
      <c r="C51" s="2"/>
      <c r="D51" s="2"/>
      <c r="E51" s="2"/>
      <c r="F51" s="2"/>
      <c r="G51" s="110">
        <f>IFERROR(C51/B51,0)</f>
        <v>0</v>
      </c>
      <c r="H51" s="110">
        <f>IFERROR(E51/D51,0)</f>
        <v>0</v>
      </c>
      <c r="I51" s="110">
        <f>IFERROR(F51/E51,0)</f>
        <v>0</v>
      </c>
      <c r="J51" s="110">
        <f>IFERROR(F51/B51,0)</f>
        <v>0</v>
      </c>
    </row>
    <row r="52" spans="1:10" ht="16.5" customHeight="1" x14ac:dyDescent="0.25">
      <c r="A52" s="18"/>
      <c r="B52" s="2"/>
      <c r="C52" s="2"/>
      <c r="D52" s="2"/>
      <c r="E52" s="2"/>
      <c r="F52" s="2"/>
      <c r="G52" s="110">
        <f t="shared" ref="G52:G62" si="9">IFERROR(C52/B52,0)</f>
        <v>0</v>
      </c>
      <c r="H52" s="110">
        <f t="shared" ref="H52:H62" si="10">IFERROR(E52/D52,0)</f>
        <v>0</v>
      </c>
      <c r="I52" s="110">
        <f t="shared" ref="I52:I62" si="11">IFERROR(F52/E52,0)</f>
        <v>0</v>
      </c>
      <c r="J52" s="110">
        <f t="shared" ref="J52:J62" si="12">IFERROR(F52/B52,0)</f>
        <v>0</v>
      </c>
    </row>
    <row r="53" spans="1:10" x14ac:dyDescent="0.25">
      <c r="A53" s="18"/>
      <c r="B53" s="2"/>
      <c r="C53" s="2"/>
      <c r="D53" s="2"/>
      <c r="E53" s="2"/>
      <c r="F53" s="2"/>
      <c r="G53" s="110">
        <f t="shared" si="9"/>
        <v>0</v>
      </c>
      <c r="H53" s="110">
        <f t="shared" si="10"/>
        <v>0</v>
      </c>
      <c r="I53" s="110">
        <f t="shared" si="11"/>
        <v>0</v>
      </c>
      <c r="J53" s="110">
        <f t="shared" si="12"/>
        <v>0</v>
      </c>
    </row>
    <row r="54" spans="1:10" ht="19.5" customHeight="1" x14ac:dyDescent="0.25">
      <c r="A54" s="18"/>
      <c r="B54" s="2"/>
      <c r="C54" s="2"/>
      <c r="D54" s="2"/>
      <c r="E54" s="2"/>
      <c r="F54" s="2"/>
      <c r="G54" s="110">
        <f t="shared" si="9"/>
        <v>0</v>
      </c>
      <c r="H54" s="110">
        <f t="shared" si="10"/>
        <v>0</v>
      </c>
      <c r="I54" s="110">
        <f t="shared" si="11"/>
        <v>0</v>
      </c>
      <c r="J54" s="110">
        <f t="shared" si="12"/>
        <v>0</v>
      </c>
    </row>
    <row r="55" spans="1:10" ht="18.75" customHeight="1" x14ac:dyDescent="0.25">
      <c r="A55" s="18"/>
      <c r="B55" s="2"/>
      <c r="C55" s="2"/>
      <c r="D55" s="2"/>
      <c r="E55" s="2"/>
      <c r="F55" s="2"/>
      <c r="G55" s="110">
        <f t="shared" si="9"/>
        <v>0</v>
      </c>
      <c r="H55" s="110">
        <f t="shared" si="10"/>
        <v>0</v>
      </c>
      <c r="I55" s="110">
        <f t="shared" si="11"/>
        <v>0</v>
      </c>
      <c r="J55" s="110">
        <f t="shared" si="12"/>
        <v>0</v>
      </c>
    </row>
    <row r="56" spans="1:10" ht="17.25" customHeight="1" x14ac:dyDescent="0.25">
      <c r="A56" s="18"/>
      <c r="B56" s="2"/>
      <c r="C56" s="2"/>
      <c r="D56" s="2"/>
      <c r="E56" s="2"/>
      <c r="F56" s="2"/>
      <c r="G56" s="110">
        <f t="shared" si="9"/>
        <v>0</v>
      </c>
      <c r="H56" s="110">
        <f t="shared" si="10"/>
        <v>0</v>
      </c>
      <c r="I56" s="110">
        <f t="shared" si="11"/>
        <v>0</v>
      </c>
      <c r="J56" s="110">
        <f t="shared" si="12"/>
        <v>0</v>
      </c>
    </row>
    <row r="57" spans="1:10" ht="16.5" customHeight="1" x14ac:dyDescent="0.25">
      <c r="A57" s="18"/>
      <c r="B57" s="2"/>
      <c r="C57" s="2"/>
      <c r="D57" s="2"/>
      <c r="E57" s="2"/>
      <c r="F57" s="2"/>
      <c r="G57" s="110">
        <f t="shared" si="9"/>
        <v>0</v>
      </c>
      <c r="H57" s="110">
        <f t="shared" si="10"/>
        <v>0</v>
      </c>
      <c r="I57" s="110">
        <f t="shared" si="11"/>
        <v>0</v>
      </c>
      <c r="J57" s="110">
        <f t="shared" si="12"/>
        <v>0</v>
      </c>
    </row>
    <row r="58" spans="1:10" ht="17.25" customHeight="1" x14ac:dyDescent="0.25">
      <c r="A58" s="18"/>
      <c r="B58" s="2"/>
      <c r="C58" s="2"/>
      <c r="D58" s="2"/>
      <c r="E58" s="2"/>
      <c r="F58" s="2"/>
      <c r="G58" s="110">
        <f t="shared" si="9"/>
        <v>0</v>
      </c>
      <c r="H58" s="110">
        <f t="shared" si="10"/>
        <v>0</v>
      </c>
      <c r="I58" s="110">
        <f t="shared" si="11"/>
        <v>0</v>
      </c>
      <c r="J58" s="110">
        <f t="shared" si="12"/>
        <v>0</v>
      </c>
    </row>
    <row r="59" spans="1:10" x14ac:dyDescent="0.25">
      <c r="A59" s="18"/>
      <c r="B59" s="2"/>
      <c r="C59" s="2"/>
      <c r="D59" s="2"/>
      <c r="E59" s="2"/>
      <c r="F59" s="2"/>
      <c r="G59" s="110">
        <f t="shared" si="9"/>
        <v>0</v>
      </c>
      <c r="H59" s="110">
        <f t="shared" si="10"/>
        <v>0</v>
      </c>
      <c r="I59" s="110">
        <f t="shared" si="11"/>
        <v>0</v>
      </c>
      <c r="J59" s="110">
        <f t="shared" si="12"/>
        <v>0</v>
      </c>
    </row>
    <row r="60" spans="1:10" x14ac:dyDescent="0.25">
      <c r="A60" s="18"/>
      <c r="B60" s="2"/>
      <c r="C60" s="2"/>
      <c r="D60" s="2"/>
      <c r="E60" s="2"/>
      <c r="F60" s="2"/>
      <c r="G60" s="110">
        <f t="shared" si="9"/>
        <v>0</v>
      </c>
      <c r="H60" s="110">
        <f t="shared" si="10"/>
        <v>0</v>
      </c>
      <c r="I60" s="110">
        <f t="shared" si="11"/>
        <v>0</v>
      </c>
      <c r="J60" s="110">
        <f t="shared" si="12"/>
        <v>0</v>
      </c>
    </row>
    <row r="61" spans="1:10" x14ac:dyDescent="0.25">
      <c r="A61" s="38"/>
      <c r="B61" s="49"/>
      <c r="C61" s="49"/>
      <c r="D61" s="49"/>
      <c r="E61" s="49"/>
      <c r="F61" s="49"/>
      <c r="G61" s="110">
        <f t="shared" si="9"/>
        <v>0</v>
      </c>
      <c r="H61" s="110">
        <f t="shared" si="10"/>
        <v>0</v>
      </c>
      <c r="I61" s="110">
        <f t="shared" si="11"/>
        <v>0</v>
      </c>
      <c r="J61" s="110">
        <f t="shared" si="12"/>
        <v>0</v>
      </c>
    </row>
    <row r="62" spans="1:10" ht="17.25" customHeight="1" x14ac:dyDescent="0.25">
      <c r="A62" s="108" t="s">
        <v>55</v>
      </c>
      <c r="B62" s="47">
        <f>+SUM(B35:B61)</f>
        <v>0</v>
      </c>
      <c r="C62" s="47">
        <f>+SUM(C35:C61)</f>
        <v>0</v>
      </c>
      <c r="D62" s="47">
        <f>+SUM(D35:D61)</f>
        <v>0</v>
      </c>
      <c r="E62" s="47">
        <f>+SUM(E35:E61)</f>
        <v>0</v>
      </c>
      <c r="F62" s="47">
        <f>+SUM(F35:F61)</f>
        <v>0</v>
      </c>
      <c r="G62" s="110">
        <f t="shared" si="9"/>
        <v>0</v>
      </c>
      <c r="H62" s="110">
        <f t="shared" si="10"/>
        <v>0</v>
      </c>
      <c r="I62" s="110">
        <f t="shared" si="11"/>
        <v>0</v>
      </c>
      <c r="J62" s="110">
        <f t="shared" si="12"/>
        <v>0</v>
      </c>
    </row>
    <row r="64" spans="1:10" ht="16.5" thickBot="1" x14ac:dyDescent="0.3">
      <c r="A64" s="101" t="s">
        <v>101</v>
      </c>
      <c r="B64" s="6"/>
      <c r="C64" s="6"/>
      <c r="D64" s="6"/>
      <c r="E64" s="6"/>
    </row>
    <row r="65" spans="1:9" ht="63.75" thickBot="1" x14ac:dyDescent="0.3">
      <c r="A65" s="79" t="s">
        <v>91</v>
      </c>
      <c r="B65" s="80" t="s">
        <v>93</v>
      </c>
      <c r="C65" s="81" t="s">
        <v>94</v>
      </c>
      <c r="D65" s="81" t="s">
        <v>95</v>
      </c>
      <c r="E65" s="81" t="s">
        <v>96</v>
      </c>
      <c r="F65" s="82" t="s">
        <v>102</v>
      </c>
      <c r="G65" s="82" t="s">
        <v>103</v>
      </c>
      <c r="H65" s="82" t="s">
        <v>104</v>
      </c>
      <c r="I65" s="83" t="s">
        <v>105</v>
      </c>
    </row>
    <row r="66" spans="1:9" x14ac:dyDescent="0.25">
      <c r="A66" s="66"/>
      <c r="B66" s="67"/>
      <c r="C66" s="67"/>
      <c r="D66" s="67"/>
      <c r="E66" s="67"/>
      <c r="F66" s="111">
        <f>+IFERROR(B66/(C4+C35),0)*100</f>
        <v>0</v>
      </c>
      <c r="G66" s="111">
        <f>+IFERROR(C66/(D4+D35),0)*100</f>
        <v>0</v>
      </c>
      <c r="H66" s="111">
        <f>+IFERROR(D66/(E4+E35),0)*100</f>
        <v>0</v>
      </c>
      <c r="I66" s="111">
        <f>+IFERROR(E66/(F4+F35),0)*100</f>
        <v>0</v>
      </c>
    </row>
    <row r="67" spans="1:9" x14ac:dyDescent="0.25">
      <c r="A67" s="18"/>
      <c r="B67" s="2"/>
      <c r="C67" s="2"/>
      <c r="D67" s="2"/>
      <c r="E67" s="2"/>
      <c r="F67" s="112">
        <f t="shared" ref="F67:F76" si="13">+IFERROR(B67/(C5+C36),0)*100</f>
        <v>0</v>
      </c>
      <c r="G67" s="112">
        <f t="shared" ref="G67:G76" si="14">+IFERROR(C67/(D5+D36),0)*100</f>
        <v>0</v>
      </c>
      <c r="H67" s="112">
        <f t="shared" ref="H67:H77" si="15">+IFERROR(D67/(E5+E36),0)*100</f>
        <v>0</v>
      </c>
      <c r="I67" s="112">
        <f t="shared" ref="I67:I77" si="16">+IFERROR(E67/(F5+F36),0)*100</f>
        <v>0</v>
      </c>
    </row>
    <row r="68" spans="1:9" x14ac:dyDescent="0.25">
      <c r="A68" s="18"/>
      <c r="B68" s="2"/>
      <c r="C68" s="2"/>
      <c r="D68" s="2"/>
      <c r="E68" s="2"/>
      <c r="F68" s="112">
        <f t="shared" si="13"/>
        <v>0</v>
      </c>
      <c r="G68" s="112">
        <f t="shared" si="14"/>
        <v>0</v>
      </c>
      <c r="H68" s="112">
        <f t="shared" si="15"/>
        <v>0</v>
      </c>
      <c r="I68" s="112">
        <f t="shared" si="16"/>
        <v>0</v>
      </c>
    </row>
    <row r="69" spans="1:9" x14ac:dyDescent="0.25">
      <c r="A69" s="18"/>
      <c r="B69" s="2"/>
      <c r="C69" s="2"/>
      <c r="D69" s="2"/>
      <c r="E69" s="2"/>
      <c r="F69" s="112">
        <f t="shared" si="13"/>
        <v>0</v>
      </c>
      <c r="G69" s="112">
        <f t="shared" si="14"/>
        <v>0</v>
      </c>
      <c r="H69" s="112">
        <f t="shared" si="15"/>
        <v>0</v>
      </c>
      <c r="I69" s="112">
        <f t="shared" si="16"/>
        <v>0</v>
      </c>
    </row>
    <row r="70" spans="1:9" x14ac:dyDescent="0.25">
      <c r="A70" s="18"/>
      <c r="B70" s="2"/>
      <c r="C70" s="2"/>
      <c r="D70" s="2"/>
      <c r="E70" s="2"/>
      <c r="F70" s="112">
        <f t="shared" si="13"/>
        <v>0</v>
      </c>
      <c r="G70" s="112">
        <f t="shared" si="14"/>
        <v>0</v>
      </c>
      <c r="H70" s="112">
        <f t="shared" si="15"/>
        <v>0</v>
      </c>
      <c r="I70" s="112">
        <f t="shared" si="16"/>
        <v>0</v>
      </c>
    </row>
    <row r="71" spans="1:9" x14ac:dyDescent="0.25">
      <c r="A71" s="18"/>
      <c r="B71" s="2"/>
      <c r="C71" s="2"/>
      <c r="D71" s="2"/>
      <c r="E71" s="2"/>
      <c r="F71" s="112">
        <f t="shared" si="13"/>
        <v>0</v>
      </c>
      <c r="G71" s="112">
        <f t="shared" si="14"/>
        <v>0</v>
      </c>
      <c r="H71" s="112">
        <f t="shared" si="15"/>
        <v>0</v>
      </c>
      <c r="I71" s="112">
        <f t="shared" si="16"/>
        <v>0</v>
      </c>
    </row>
    <row r="72" spans="1:9" x14ac:dyDescent="0.25">
      <c r="A72" s="18"/>
      <c r="B72" s="2"/>
      <c r="C72" s="2"/>
      <c r="D72" s="2"/>
      <c r="E72" s="2"/>
      <c r="F72" s="112">
        <f t="shared" si="13"/>
        <v>0</v>
      </c>
      <c r="G72" s="112">
        <f t="shared" si="14"/>
        <v>0</v>
      </c>
      <c r="H72" s="112">
        <f t="shared" si="15"/>
        <v>0</v>
      </c>
      <c r="I72" s="112">
        <f t="shared" si="16"/>
        <v>0</v>
      </c>
    </row>
    <row r="73" spans="1:9" x14ac:dyDescent="0.25">
      <c r="A73" s="18"/>
      <c r="B73" s="2"/>
      <c r="C73" s="2"/>
      <c r="D73" s="2"/>
      <c r="E73" s="2"/>
      <c r="F73" s="112">
        <f t="shared" si="13"/>
        <v>0</v>
      </c>
      <c r="G73" s="112">
        <f t="shared" si="14"/>
        <v>0</v>
      </c>
      <c r="H73" s="112">
        <f t="shared" si="15"/>
        <v>0</v>
      </c>
      <c r="I73" s="112">
        <f t="shared" si="16"/>
        <v>0</v>
      </c>
    </row>
    <row r="74" spans="1:9" x14ac:dyDescent="0.25">
      <c r="A74" s="18"/>
      <c r="B74" s="2"/>
      <c r="C74" s="2"/>
      <c r="D74" s="2"/>
      <c r="E74" s="2"/>
      <c r="F74" s="112">
        <f t="shared" si="13"/>
        <v>0</v>
      </c>
      <c r="G74" s="112">
        <f t="shared" si="14"/>
        <v>0</v>
      </c>
      <c r="H74" s="112">
        <f t="shared" si="15"/>
        <v>0</v>
      </c>
      <c r="I74" s="112">
        <f t="shared" si="16"/>
        <v>0</v>
      </c>
    </row>
    <row r="75" spans="1:9" x14ac:dyDescent="0.25">
      <c r="A75" s="18"/>
      <c r="B75" s="2"/>
      <c r="C75" s="2"/>
      <c r="D75" s="2"/>
      <c r="E75" s="2"/>
      <c r="F75" s="112">
        <f t="shared" si="13"/>
        <v>0</v>
      </c>
      <c r="G75" s="112">
        <f t="shared" si="14"/>
        <v>0</v>
      </c>
      <c r="H75" s="112">
        <f t="shared" si="15"/>
        <v>0</v>
      </c>
      <c r="I75" s="112">
        <f t="shared" si="16"/>
        <v>0</v>
      </c>
    </row>
    <row r="76" spans="1:9" x14ac:dyDescent="0.25">
      <c r="A76" s="18"/>
      <c r="B76" s="2"/>
      <c r="C76" s="2"/>
      <c r="D76" s="2"/>
      <c r="E76" s="2"/>
      <c r="F76" s="112">
        <f t="shared" si="13"/>
        <v>0</v>
      </c>
      <c r="G76" s="112">
        <f t="shared" si="14"/>
        <v>0</v>
      </c>
      <c r="H76" s="112">
        <f t="shared" si="15"/>
        <v>0</v>
      </c>
      <c r="I76" s="112">
        <f t="shared" si="16"/>
        <v>0</v>
      </c>
    </row>
    <row r="77" spans="1:9" x14ac:dyDescent="0.25">
      <c r="A77" s="18"/>
      <c r="B77" s="2"/>
      <c r="C77" s="2"/>
      <c r="D77" s="2"/>
      <c r="E77" s="2"/>
      <c r="F77" s="112">
        <f t="shared" ref="F77:G87" si="17">+IFERROR(B77/(C15+C46),0)*100</f>
        <v>0</v>
      </c>
      <c r="G77" s="112">
        <f t="shared" si="17"/>
        <v>0</v>
      </c>
      <c r="H77" s="112">
        <f t="shared" si="15"/>
        <v>0</v>
      </c>
      <c r="I77" s="112">
        <f t="shared" si="16"/>
        <v>0</v>
      </c>
    </row>
    <row r="78" spans="1:9" x14ac:dyDescent="0.25">
      <c r="A78" s="18"/>
      <c r="B78" s="2"/>
      <c r="C78" s="2"/>
      <c r="D78" s="2"/>
      <c r="E78" s="2"/>
      <c r="F78" s="112">
        <f t="shared" si="17"/>
        <v>0</v>
      </c>
      <c r="G78" s="112">
        <f t="shared" si="17"/>
        <v>0</v>
      </c>
      <c r="H78" s="112">
        <f t="shared" ref="H78:H93" si="18">+IFERROR(D78/(E16+E47),0)*100</f>
        <v>0</v>
      </c>
      <c r="I78" s="112">
        <f t="shared" ref="I78:I93" si="19">+IFERROR(E78/(F16+F47),0)*100</f>
        <v>0</v>
      </c>
    </row>
    <row r="79" spans="1:9" x14ac:dyDescent="0.25">
      <c r="A79" s="18"/>
      <c r="B79" s="2"/>
      <c r="C79" s="2"/>
      <c r="D79" s="2"/>
      <c r="E79" s="2"/>
      <c r="F79" s="112">
        <f t="shared" si="17"/>
        <v>0</v>
      </c>
      <c r="G79" s="112">
        <f t="shared" si="17"/>
        <v>0</v>
      </c>
      <c r="H79" s="112">
        <f t="shared" si="18"/>
        <v>0</v>
      </c>
      <c r="I79" s="112">
        <f t="shared" si="19"/>
        <v>0</v>
      </c>
    </row>
    <row r="80" spans="1:9" x14ac:dyDescent="0.25">
      <c r="A80" s="18"/>
      <c r="B80" s="2"/>
      <c r="C80" s="2"/>
      <c r="D80" s="2"/>
      <c r="E80" s="2"/>
      <c r="F80" s="112">
        <f t="shared" si="17"/>
        <v>0</v>
      </c>
      <c r="G80" s="112">
        <f t="shared" si="17"/>
        <v>0</v>
      </c>
      <c r="H80" s="112">
        <f t="shared" si="18"/>
        <v>0</v>
      </c>
      <c r="I80" s="112">
        <f t="shared" si="19"/>
        <v>0</v>
      </c>
    </row>
    <row r="81" spans="1:9" x14ac:dyDescent="0.25">
      <c r="A81" s="18"/>
      <c r="B81" s="2"/>
      <c r="C81" s="2"/>
      <c r="D81" s="2"/>
      <c r="E81" s="2"/>
      <c r="F81" s="112">
        <f t="shared" si="17"/>
        <v>0</v>
      </c>
      <c r="G81" s="112">
        <f t="shared" si="17"/>
        <v>0</v>
      </c>
      <c r="H81" s="112">
        <f t="shared" si="18"/>
        <v>0</v>
      </c>
      <c r="I81" s="112">
        <f t="shared" si="19"/>
        <v>0</v>
      </c>
    </row>
    <row r="82" spans="1:9" x14ac:dyDescent="0.25">
      <c r="A82" s="18"/>
      <c r="B82" s="2"/>
      <c r="C82" s="2"/>
      <c r="D82" s="2"/>
      <c r="E82" s="2"/>
      <c r="F82" s="112">
        <f t="shared" si="17"/>
        <v>0</v>
      </c>
      <c r="G82" s="112">
        <f t="shared" si="17"/>
        <v>0</v>
      </c>
      <c r="H82" s="112">
        <f t="shared" si="18"/>
        <v>0</v>
      </c>
      <c r="I82" s="112">
        <f t="shared" si="19"/>
        <v>0</v>
      </c>
    </row>
    <row r="83" spans="1:9" x14ac:dyDescent="0.25">
      <c r="A83" s="18"/>
      <c r="B83" s="2"/>
      <c r="C83" s="2"/>
      <c r="D83" s="2"/>
      <c r="E83" s="2"/>
      <c r="F83" s="112">
        <f t="shared" si="17"/>
        <v>0</v>
      </c>
      <c r="G83" s="112">
        <f t="shared" si="17"/>
        <v>0</v>
      </c>
      <c r="H83" s="112">
        <f t="shared" si="18"/>
        <v>0</v>
      </c>
      <c r="I83" s="112">
        <f t="shared" si="19"/>
        <v>0</v>
      </c>
    </row>
    <row r="84" spans="1:9" x14ac:dyDescent="0.25">
      <c r="A84" s="18"/>
      <c r="B84" s="2"/>
      <c r="C84" s="2"/>
      <c r="D84" s="2"/>
      <c r="E84" s="2"/>
      <c r="F84" s="112">
        <f t="shared" si="17"/>
        <v>0</v>
      </c>
      <c r="G84" s="112">
        <f t="shared" si="17"/>
        <v>0</v>
      </c>
      <c r="H84" s="112">
        <f t="shared" si="18"/>
        <v>0</v>
      </c>
      <c r="I84" s="112">
        <f t="shared" si="19"/>
        <v>0</v>
      </c>
    </row>
    <row r="85" spans="1:9" x14ac:dyDescent="0.25">
      <c r="A85" s="18"/>
      <c r="B85" s="2"/>
      <c r="C85" s="2"/>
      <c r="D85" s="2"/>
      <c r="E85" s="2"/>
      <c r="F85" s="112">
        <f t="shared" si="17"/>
        <v>0</v>
      </c>
      <c r="G85" s="112">
        <f t="shared" si="17"/>
        <v>0</v>
      </c>
      <c r="H85" s="112">
        <f t="shared" si="18"/>
        <v>0</v>
      </c>
      <c r="I85" s="112">
        <f t="shared" si="19"/>
        <v>0</v>
      </c>
    </row>
    <row r="86" spans="1:9" x14ac:dyDescent="0.25">
      <c r="A86" s="18"/>
      <c r="B86" s="2"/>
      <c r="C86" s="2"/>
      <c r="D86" s="2"/>
      <c r="E86" s="2"/>
      <c r="F86" s="112">
        <f t="shared" si="17"/>
        <v>0</v>
      </c>
      <c r="G86" s="112">
        <f t="shared" si="17"/>
        <v>0</v>
      </c>
      <c r="H86" s="112">
        <f t="shared" si="18"/>
        <v>0</v>
      </c>
      <c r="I86" s="112">
        <f t="shared" si="19"/>
        <v>0</v>
      </c>
    </row>
    <row r="87" spans="1:9" x14ac:dyDescent="0.25">
      <c r="A87" s="18"/>
      <c r="B87" s="2"/>
      <c r="C87" s="2"/>
      <c r="D87" s="2"/>
      <c r="E87" s="2"/>
      <c r="F87" s="112">
        <f t="shared" si="17"/>
        <v>0</v>
      </c>
      <c r="G87" s="112">
        <f t="shared" si="17"/>
        <v>0</v>
      </c>
      <c r="H87" s="112">
        <f t="shared" si="18"/>
        <v>0</v>
      </c>
      <c r="I87" s="112">
        <f t="shared" si="19"/>
        <v>0</v>
      </c>
    </row>
    <row r="88" spans="1:9" x14ac:dyDescent="0.25">
      <c r="A88" s="18"/>
      <c r="B88" s="2"/>
      <c r="C88" s="2"/>
      <c r="D88" s="2"/>
      <c r="E88" s="2"/>
      <c r="F88" s="112">
        <f t="shared" ref="F88:G92" si="20">+IFERROR(B88/(C26+C57),0)*100</f>
        <v>0</v>
      </c>
      <c r="G88" s="112">
        <f t="shared" si="20"/>
        <v>0</v>
      </c>
      <c r="H88" s="112">
        <f t="shared" si="18"/>
        <v>0</v>
      </c>
      <c r="I88" s="112">
        <f t="shared" si="19"/>
        <v>0</v>
      </c>
    </row>
    <row r="89" spans="1:9" x14ac:dyDescent="0.25">
      <c r="A89" s="18"/>
      <c r="B89" s="2"/>
      <c r="C89" s="2"/>
      <c r="D89" s="2"/>
      <c r="E89" s="2"/>
      <c r="F89" s="112">
        <f t="shared" si="20"/>
        <v>0</v>
      </c>
      <c r="G89" s="112">
        <f t="shared" si="20"/>
        <v>0</v>
      </c>
      <c r="H89" s="112">
        <f t="shared" si="18"/>
        <v>0</v>
      </c>
      <c r="I89" s="112">
        <f t="shared" si="19"/>
        <v>0</v>
      </c>
    </row>
    <row r="90" spans="1:9" x14ac:dyDescent="0.25">
      <c r="A90" s="18"/>
      <c r="B90" s="2"/>
      <c r="C90" s="2"/>
      <c r="D90" s="2"/>
      <c r="E90" s="2"/>
      <c r="F90" s="112">
        <f t="shared" si="20"/>
        <v>0</v>
      </c>
      <c r="G90" s="112">
        <f t="shared" si="20"/>
        <v>0</v>
      </c>
      <c r="H90" s="112">
        <f t="shared" si="18"/>
        <v>0</v>
      </c>
      <c r="I90" s="112">
        <f t="shared" si="19"/>
        <v>0</v>
      </c>
    </row>
    <row r="91" spans="1:9" x14ac:dyDescent="0.25">
      <c r="A91" s="18"/>
      <c r="B91" s="2"/>
      <c r="C91" s="2"/>
      <c r="D91" s="2"/>
      <c r="E91" s="2"/>
      <c r="F91" s="112">
        <f t="shared" si="20"/>
        <v>0</v>
      </c>
      <c r="G91" s="112">
        <f t="shared" si="20"/>
        <v>0</v>
      </c>
      <c r="H91" s="112">
        <f t="shared" si="18"/>
        <v>0</v>
      </c>
      <c r="I91" s="112">
        <f t="shared" si="19"/>
        <v>0</v>
      </c>
    </row>
    <row r="92" spans="1:9" x14ac:dyDescent="0.25">
      <c r="A92" s="38"/>
      <c r="B92" s="2"/>
      <c r="C92" s="2"/>
      <c r="D92" s="2"/>
      <c r="E92" s="2"/>
      <c r="F92" s="112">
        <f t="shared" si="20"/>
        <v>0</v>
      </c>
      <c r="G92" s="112">
        <f t="shared" si="20"/>
        <v>0</v>
      </c>
      <c r="H92" s="112">
        <f t="shared" si="18"/>
        <v>0</v>
      </c>
      <c r="I92" s="112">
        <f t="shared" si="19"/>
        <v>0</v>
      </c>
    </row>
    <row r="93" spans="1:9" x14ac:dyDescent="0.25">
      <c r="A93" s="108" t="s">
        <v>55</v>
      </c>
      <c r="B93" s="47">
        <f>+SUM(B66:B92)</f>
        <v>0</v>
      </c>
      <c r="C93" s="47">
        <f>+SUM(C66:C92)</f>
        <v>0</v>
      </c>
      <c r="D93" s="47">
        <f>+SUM(D66:D92)</f>
        <v>0</v>
      </c>
      <c r="E93" s="47">
        <f>+SUM(E66:E92)</f>
        <v>0</v>
      </c>
      <c r="F93" s="112">
        <f>+IFERROR(B93/(C31+C62),0)*100</f>
        <v>0</v>
      </c>
      <c r="G93" s="112">
        <f>+IFERROR(C93/(D31+D62),0)*100</f>
        <v>0</v>
      </c>
      <c r="H93" s="112">
        <f t="shared" si="18"/>
        <v>0</v>
      </c>
      <c r="I93" s="112">
        <f t="shared" si="19"/>
        <v>0</v>
      </c>
    </row>
    <row r="94" spans="1:9" x14ac:dyDescent="0.25">
      <c r="A94" s="22"/>
      <c r="B94" s="7"/>
      <c r="C94" s="7"/>
      <c r="D94" s="7"/>
      <c r="I94" s="7"/>
    </row>
  </sheetData>
  <mergeCells count="3">
    <mergeCell ref="A2:J2"/>
    <mergeCell ref="A33:J33"/>
    <mergeCell ref="A1:J1"/>
  </mergeCells>
  <phoneticPr fontId="2" type="noConversion"/>
  <pageMargins left="0.75" right="0.75" top="0.17" bottom="0.17" header="0.17" footer="0.17"/>
  <pageSetup paperSize="9" scale="96" orientation="landscape" r:id="rId1"/>
  <headerFooter alignWithMargins="0"/>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view="pageBreakPreview" zoomScaleNormal="100" zoomScaleSheetLayoutView="100" workbookViewId="0">
      <selection activeCell="A13" sqref="A13"/>
    </sheetView>
  </sheetViews>
  <sheetFormatPr defaultRowHeight="15.75" x14ac:dyDescent="0.25"/>
  <cols>
    <col min="1" max="1" width="24.125" customWidth="1"/>
    <col min="2" max="10" width="10.625" customWidth="1"/>
  </cols>
  <sheetData>
    <row r="1" spans="1:10" ht="20.25" x14ac:dyDescent="0.3">
      <c r="A1" s="676" t="s">
        <v>106</v>
      </c>
      <c r="B1" s="676"/>
      <c r="C1" s="676"/>
      <c r="D1" s="676"/>
      <c r="E1" s="676"/>
      <c r="F1" s="676"/>
      <c r="G1" s="676"/>
      <c r="H1" s="676"/>
      <c r="I1" s="676"/>
      <c r="J1" s="676"/>
    </row>
    <row r="2" spans="1:10" ht="16.5" thickBot="1" x14ac:dyDescent="0.3">
      <c r="A2" s="688" t="s">
        <v>53</v>
      </c>
      <c r="B2" s="688"/>
      <c r="C2" s="688"/>
      <c r="D2" s="688"/>
      <c r="E2" s="688"/>
      <c r="F2" s="688"/>
      <c r="G2" s="688"/>
      <c r="H2" s="688"/>
      <c r="I2" s="688"/>
      <c r="J2" s="688"/>
    </row>
    <row r="3" spans="1:10" ht="32.25" thickBot="1" x14ac:dyDescent="0.3">
      <c r="A3" s="68" t="s">
        <v>91</v>
      </c>
      <c r="B3" s="69" t="s">
        <v>92</v>
      </c>
      <c r="C3" s="69" t="s">
        <v>93</v>
      </c>
      <c r="D3" s="70" t="s">
        <v>94</v>
      </c>
      <c r="E3" s="70" t="s">
        <v>95</v>
      </c>
      <c r="F3" s="70" t="s">
        <v>96</v>
      </c>
      <c r="G3" s="71" t="s">
        <v>97</v>
      </c>
      <c r="H3" s="71" t="s">
        <v>98</v>
      </c>
      <c r="I3" s="71" t="s">
        <v>99</v>
      </c>
      <c r="J3" s="72" t="s">
        <v>100</v>
      </c>
    </row>
    <row r="4" spans="1:10" x14ac:dyDescent="0.25">
      <c r="A4" s="66"/>
      <c r="B4" s="67"/>
      <c r="C4" s="67"/>
      <c r="D4" s="67"/>
      <c r="E4" s="67"/>
      <c r="F4" s="67"/>
      <c r="G4" s="109">
        <f>IFERROR(C4/B4,0)</f>
        <v>0</v>
      </c>
      <c r="H4" s="109">
        <f>IFERROR(E4/D4,0)</f>
        <v>0</v>
      </c>
      <c r="I4" s="109">
        <f>IFERROR(F4/E4,0)</f>
        <v>0</v>
      </c>
      <c r="J4" s="109">
        <f>IFERROR(F4/B4,0)</f>
        <v>0</v>
      </c>
    </row>
    <row r="5" spans="1:10" x14ac:dyDescent="0.25">
      <c r="A5" s="18"/>
      <c r="B5" s="2"/>
      <c r="C5" s="2"/>
      <c r="D5" s="2"/>
      <c r="E5" s="2"/>
      <c r="F5" s="2"/>
      <c r="G5" s="110">
        <f t="shared" ref="G5:G27" si="0">IFERROR(C5/B5,0)</f>
        <v>0</v>
      </c>
      <c r="H5" s="110">
        <f t="shared" ref="H5:H27" si="1">IFERROR(E5/D5,0)</f>
        <v>0</v>
      </c>
      <c r="I5" s="110">
        <f t="shared" ref="I5:I27" si="2">IFERROR(F5/E5,0)</f>
        <v>0</v>
      </c>
      <c r="J5" s="110">
        <f t="shared" ref="J5:J27" si="3">IFERROR(F5/B5,0)</f>
        <v>0</v>
      </c>
    </row>
    <row r="6" spans="1:10" x14ac:dyDescent="0.25">
      <c r="A6" s="18"/>
      <c r="B6" s="2"/>
      <c r="C6" s="2"/>
      <c r="D6" s="2"/>
      <c r="E6" s="2"/>
      <c r="F6" s="2"/>
      <c r="G6" s="110">
        <f t="shared" si="0"/>
        <v>0</v>
      </c>
      <c r="H6" s="110">
        <f t="shared" si="1"/>
        <v>0</v>
      </c>
      <c r="I6" s="110">
        <f t="shared" si="2"/>
        <v>0</v>
      </c>
      <c r="J6" s="110">
        <f t="shared" si="3"/>
        <v>0</v>
      </c>
    </row>
    <row r="7" spans="1:10" x14ac:dyDescent="0.25">
      <c r="A7" s="18"/>
      <c r="B7" s="2"/>
      <c r="C7" s="2"/>
      <c r="D7" s="2"/>
      <c r="E7" s="2"/>
      <c r="F7" s="2"/>
      <c r="G7" s="110">
        <f t="shared" si="0"/>
        <v>0</v>
      </c>
      <c r="H7" s="110">
        <f t="shared" si="1"/>
        <v>0</v>
      </c>
      <c r="I7" s="110">
        <f t="shared" si="2"/>
        <v>0</v>
      </c>
      <c r="J7" s="110">
        <f t="shared" si="3"/>
        <v>0</v>
      </c>
    </row>
    <row r="8" spans="1:10" x14ac:dyDescent="0.25">
      <c r="A8" s="18"/>
      <c r="B8" s="2"/>
      <c r="C8" s="2"/>
      <c r="D8" s="2"/>
      <c r="E8" s="2"/>
      <c r="F8" s="2"/>
      <c r="G8" s="110">
        <f t="shared" si="0"/>
        <v>0</v>
      </c>
      <c r="H8" s="110">
        <f t="shared" si="1"/>
        <v>0</v>
      </c>
      <c r="I8" s="110">
        <f t="shared" si="2"/>
        <v>0</v>
      </c>
      <c r="J8" s="110">
        <f t="shared" si="3"/>
        <v>0</v>
      </c>
    </row>
    <row r="9" spans="1:10" x14ac:dyDescent="0.25">
      <c r="A9" s="18"/>
      <c r="B9" s="2"/>
      <c r="C9" s="2"/>
      <c r="D9" s="2"/>
      <c r="E9" s="2"/>
      <c r="F9" s="2"/>
      <c r="G9" s="110">
        <f t="shared" si="0"/>
        <v>0</v>
      </c>
      <c r="H9" s="110">
        <f t="shared" si="1"/>
        <v>0</v>
      </c>
      <c r="I9" s="110">
        <f t="shared" si="2"/>
        <v>0</v>
      </c>
      <c r="J9" s="110">
        <f t="shared" si="3"/>
        <v>0</v>
      </c>
    </row>
    <row r="10" spans="1:10" x14ac:dyDescent="0.25">
      <c r="A10" s="18"/>
      <c r="B10" s="2"/>
      <c r="C10" s="2"/>
      <c r="D10" s="2"/>
      <c r="E10" s="2"/>
      <c r="F10" s="2"/>
      <c r="G10" s="110">
        <f t="shared" si="0"/>
        <v>0</v>
      </c>
      <c r="H10" s="110">
        <f t="shared" si="1"/>
        <v>0</v>
      </c>
      <c r="I10" s="110">
        <f t="shared" si="2"/>
        <v>0</v>
      </c>
      <c r="J10" s="110">
        <f t="shared" si="3"/>
        <v>0</v>
      </c>
    </row>
    <row r="11" spans="1:10" x14ac:dyDescent="0.25">
      <c r="A11" s="18"/>
      <c r="B11" s="2"/>
      <c r="C11" s="2"/>
      <c r="D11" s="2"/>
      <c r="E11" s="2"/>
      <c r="F11" s="2"/>
      <c r="G11" s="110">
        <f t="shared" si="0"/>
        <v>0</v>
      </c>
      <c r="H11" s="110">
        <f t="shared" si="1"/>
        <v>0</v>
      </c>
      <c r="I11" s="110">
        <f t="shared" si="2"/>
        <v>0</v>
      </c>
      <c r="J11" s="110">
        <f t="shared" si="3"/>
        <v>0</v>
      </c>
    </row>
    <row r="12" spans="1:10" x14ac:dyDescent="0.25">
      <c r="A12" s="18"/>
      <c r="B12" s="49"/>
      <c r="C12" s="49"/>
      <c r="D12" s="49"/>
      <c r="E12" s="49"/>
      <c r="F12" s="49"/>
      <c r="G12" s="110">
        <f t="shared" si="0"/>
        <v>0</v>
      </c>
      <c r="H12" s="110">
        <f t="shared" si="1"/>
        <v>0</v>
      </c>
      <c r="I12" s="110">
        <f t="shared" si="2"/>
        <v>0</v>
      </c>
      <c r="J12" s="110">
        <f t="shared" si="3"/>
        <v>0</v>
      </c>
    </row>
    <row r="13" spans="1:10" x14ac:dyDescent="0.25">
      <c r="A13" s="18"/>
      <c r="B13" s="38"/>
      <c r="C13" s="38"/>
      <c r="D13" s="49"/>
      <c r="E13" s="49"/>
      <c r="F13" s="49"/>
      <c r="G13" s="110">
        <f t="shared" si="0"/>
        <v>0</v>
      </c>
      <c r="H13" s="110">
        <f t="shared" si="1"/>
        <v>0</v>
      </c>
      <c r="I13" s="110">
        <f t="shared" si="2"/>
        <v>0</v>
      </c>
      <c r="J13" s="110">
        <f t="shared" si="3"/>
        <v>0</v>
      </c>
    </row>
    <row r="14" spans="1:10" x14ac:dyDescent="0.25">
      <c r="A14" s="18"/>
      <c r="B14" s="2"/>
      <c r="C14" s="2"/>
      <c r="D14" s="2"/>
      <c r="E14" s="2"/>
      <c r="F14" s="2"/>
      <c r="G14" s="110">
        <f t="shared" si="0"/>
        <v>0</v>
      </c>
      <c r="H14" s="110">
        <f t="shared" si="1"/>
        <v>0</v>
      </c>
      <c r="I14" s="110">
        <f t="shared" si="2"/>
        <v>0</v>
      </c>
      <c r="J14" s="110">
        <f t="shared" si="3"/>
        <v>0</v>
      </c>
    </row>
    <row r="15" spans="1:10" x14ac:dyDescent="0.25">
      <c r="A15" s="18"/>
      <c r="B15" s="2"/>
      <c r="C15" s="2"/>
      <c r="D15" s="2"/>
      <c r="E15" s="2"/>
      <c r="F15" s="2"/>
      <c r="G15" s="110">
        <f t="shared" si="0"/>
        <v>0</v>
      </c>
      <c r="H15" s="110">
        <f t="shared" si="1"/>
        <v>0</v>
      </c>
      <c r="I15" s="110">
        <f t="shared" si="2"/>
        <v>0</v>
      </c>
      <c r="J15" s="110">
        <f t="shared" si="3"/>
        <v>0</v>
      </c>
    </row>
    <row r="16" spans="1:10" x14ac:dyDescent="0.25">
      <c r="A16" s="18"/>
      <c r="B16" s="2"/>
      <c r="C16" s="2"/>
      <c r="D16" s="2"/>
      <c r="E16" s="2"/>
      <c r="F16" s="2"/>
      <c r="G16" s="110">
        <f t="shared" si="0"/>
        <v>0</v>
      </c>
      <c r="H16" s="110">
        <f t="shared" si="1"/>
        <v>0</v>
      </c>
      <c r="I16" s="110">
        <f t="shared" si="2"/>
        <v>0</v>
      </c>
      <c r="J16" s="110">
        <f t="shared" si="3"/>
        <v>0</v>
      </c>
    </row>
    <row r="17" spans="1:11" x14ac:dyDescent="0.25">
      <c r="A17" s="18"/>
      <c r="B17" s="2"/>
      <c r="C17" s="2"/>
      <c r="D17" s="2"/>
      <c r="E17" s="2"/>
      <c r="F17" s="2"/>
      <c r="G17" s="110">
        <f t="shared" si="0"/>
        <v>0</v>
      </c>
      <c r="H17" s="110">
        <f t="shared" si="1"/>
        <v>0</v>
      </c>
      <c r="I17" s="110">
        <f t="shared" si="2"/>
        <v>0</v>
      </c>
      <c r="J17" s="110">
        <f t="shared" si="3"/>
        <v>0</v>
      </c>
    </row>
    <row r="18" spans="1:11" x14ac:dyDescent="0.25">
      <c r="A18" s="18"/>
      <c r="B18" s="2"/>
      <c r="C18" s="2"/>
      <c r="D18" s="2"/>
      <c r="E18" s="2"/>
      <c r="F18" s="2"/>
      <c r="G18" s="110">
        <f t="shared" si="0"/>
        <v>0</v>
      </c>
      <c r="H18" s="110">
        <f t="shared" si="1"/>
        <v>0</v>
      </c>
      <c r="I18" s="110">
        <f t="shared" si="2"/>
        <v>0</v>
      </c>
      <c r="J18" s="110">
        <f t="shared" si="3"/>
        <v>0</v>
      </c>
    </row>
    <row r="19" spans="1:11" x14ac:dyDescent="0.25">
      <c r="A19" s="18"/>
      <c r="B19" s="2"/>
      <c r="C19" s="2"/>
      <c r="D19" s="2"/>
      <c r="E19" s="2"/>
      <c r="F19" s="2"/>
      <c r="G19" s="110">
        <f t="shared" si="0"/>
        <v>0</v>
      </c>
      <c r="H19" s="110">
        <f t="shared" si="1"/>
        <v>0</v>
      </c>
      <c r="I19" s="110">
        <f t="shared" si="2"/>
        <v>0</v>
      </c>
      <c r="J19" s="110">
        <f t="shared" si="3"/>
        <v>0</v>
      </c>
    </row>
    <row r="20" spans="1:11" x14ac:dyDescent="0.25">
      <c r="A20" s="18"/>
      <c r="B20" s="2"/>
      <c r="C20" s="2"/>
      <c r="D20" s="2"/>
      <c r="E20" s="2"/>
      <c r="F20" s="2"/>
      <c r="G20" s="110">
        <f t="shared" si="0"/>
        <v>0</v>
      </c>
      <c r="H20" s="110">
        <f t="shared" si="1"/>
        <v>0</v>
      </c>
      <c r="I20" s="110">
        <f t="shared" si="2"/>
        <v>0</v>
      </c>
      <c r="J20" s="110">
        <f t="shared" si="3"/>
        <v>0</v>
      </c>
    </row>
    <row r="21" spans="1:11" x14ac:dyDescent="0.25">
      <c r="A21" s="18"/>
      <c r="B21" s="2"/>
      <c r="C21" s="2"/>
      <c r="D21" s="2"/>
      <c r="E21" s="2"/>
      <c r="F21" s="2"/>
      <c r="G21" s="110">
        <f t="shared" si="0"/>
        <v>0</v>
      </c>
      <c r="H21" s="110">
        <f t="shared" si="1"/>
        <v>0</v>
      </c>
      <c r="I21" s="110">
        <f t="shared" si="2"/>
        <v>0</v>
      </c>
      <c r="J21" s="110">
        <f t="shared" si="3"/>
        <v>0</v>
      </c>
    </row>
    <row r="22" spans="1:11" x14ac:dyDescent="0.25">
      <c r="A22" s="18"/>
      <c r="B22" s="2"/>
      <c r="C22" s="2"/>
      <c r="D22" s="2"/>
      <c r="E22" s="2"/>
      <c r="F22" s="2"/>
      <c r="G22" s="110">
        <f t="shared" si="0"/>
        <v>0</v>
      </c>
      <c r="H22" s="110">
        <f t="shared" si="1"/>
        <v>0</v>
      </c>
      <c r="I22" s="110">
        <f t="shared" si="2"/>
        <v>0</v>
      </c>
      <c r="J22" s="110">
        <f t="shared" si="3"/>
        <v>0</v>
      </c>
      <c r="K22" s="7"/>
    </row>
    <row r="23" spans="1:11" x14ac:dyDescent="0.25">
      <c r="A23" s="18"/>
      <c r="B23" s="2"/>
      <c r="C23" s="2"/>
      <c r="D23" s="2"/>
      <c r="E23" s="2"/>
      <c r="F23" s="2"/>
      <c r="G23" s="110">
        <f t="shared" si="0"/>
        <v>0</v>
      </c>
      <c r="H23" s="110">
        <f t="shared" si="1"/>
        <v>0</v>
      </c>
      <c r="I23" s="110">
        <f t="shared" si="2"/>
        <v>0</v>
      </c>
      <c r="J23" s="110">
        <f t="shared" si="3"/>
        <v>0</v>
      </c>
      <c r="K23" s="7"/>
    </row>
    <row r="24" spans="1:11" x14ac:dyDescent="0.25">
      <c r="A24" s="18"/>
      <c r="B24" s="2"/>
      <c r="C24" s="2"/>
      <c r="D24" s="2"/>
      <c r="E24" s="2"/>
      <c r="F24" s="2"/>
      <c r="G24" s="110">
        <f t="shared" si="0"/>
        <v>0</v>
      </c>
      <c r="H24" s="110">
        <f t="shared" si="1"/>
        <v>0</v>
      </c>
      <c r="I24" s="110">
        <f t="shared" si="2"/>
        <v>0</v>
      </c>
      <c r="J24" s="110">
        <f t="shared" si="3"/>
        <v>0</v>
      </c>
      <c r="K24" s="7"/>
    </row>
    <row r="25" spans="1:11" x14ac:dyDescent="0.25">
      <c r="A25" s="18"/>
      <c r="B25" s="2"/>
      <c r="C25" s="2"/>
      <c r="D25" s="2"/>
      <c r="E25" s="2"/>
      <c r="F25" s="2"/>
      <c r="G25" s="110">
        <f t="shared" si="0"/>
        <v>0</v>
      </c>
      <c r="H25" s="110">
        <f t="shared" si="1"/>
        <v>0</v>
      </c>
      <c r="I25" s="110">
        <f t="shared" si="2"/>
        <v>0</v>
      </c>
      <c r="J25" s="110">
        <f t="shared" si="3"/>
        <v>0</v>
      </c>
      <c r="K25" s="7"/>
    </row>
    <row r="26" spans="1:11" x14ac:dyDescent="0.25">
      <c r="A26" s="18"/>
      <c r="B26" s="2"/>
      <c r="C26" s="2"/>
      <c r="D26" s="2"/>
      <c r="E26" s="2"/>
      <c r="F26" s="2"/>
      <c r="G26" s="110">
        <f t="shared" si="0"/>
        <v>0</v>
      </c>
      <c r="H26" s="110">
        <f t="shared" si="1"/>
        <v>0</v>
      </c>
      <c r="I26" s="110">
        <f t="shared" si="2"/>
        <v>0</v>
      </c>
      <c r="J26" s="110">
        <f t="shared" si="3"/>
        <v>0</v>
      </c>
      <c r="K26" s="7"/>
    </row>
    <row r="27" spans="1:11" x14ac:dyDescent="0.25">
      <c r="A27" s="18"/>
      <c r="B27" s="2"/>
      <c r="C27" s="2"/>
      <c r="D27" s="2"/>
      <c r="E27" s="2"/>
      <c r="F27" s="2"/>
      <c r="G27" s="110">
        <f t="shared" si="0"/>
        <v>0</v>
      </c>
      <c r="H27" s="110">
        <f t="shared" si="1"/>
        <v>0</v>
      </c>
      <c r="I27" s="110">
        <f t="shared" si="2"/>
        <v>0</v>
      </c>
      <c r="J27" s="110">
        <f t="shared" si="3"/>
        <v>0</v>
      </c>
      <c r="K27" s="7"/>
    </row>
    <row r="28" spans="1:11" x14ac:dyDescent="0.25">
      <c r="A28" s="18"/>
      <c r="B28" s="2"/>
      <c r="C28" s="2"/>
      <c r="D28" s="2"/>
      <c r="E28" s="2"/>
      <c r="F28" s="2"/>
      <c r="G28" s="110">
        <f>IFERROR(C28/B28,0)</f>
        <v>0</v>
      </c>
      <c r="H28" s="110">
        <f t="shared" ref="H28:I31" si="4">IFERROR(E28/D28,0)</f>
        <v>0</v>
      </c>
      <c r="I28" s="110">
        <f t="shared" si="4"/>
        <v>0</v>
      </c>
      <c r="J28" s="110">
        <f>IFERROR(F28/B28,0)</f>
        <v>0</v>
      </c>
      <c r="K28" s="7"/>
    </row>
    <row r="29" spans="1:11" x14ac:dyDescent="0.25">
      <c r="A29" s="18"/>
      <c r="B29" s="2"/>
      <c r="C29" s="2"/>
      <c r="D29" s="2"/>
      <c r="E29" s="2"/>
      <c r="F29" s="2"/>
      <c r="G29" s="110">
        <f>IFERROR(C29/B29,0)</f>
        <v>0</v>
      </c>
      <c r="H29" s="110">
        <f t="shared" si="4"/>
        <v>0</v>
      </c>
      <c r="I29" s="110">
        <f t="shared" si="4"/>
        <v>0</v>
      </c>
      <c r="J29" s="110">
        <f>IFERROR(F29/B29,0)</f>
        <v>0</v>
      </c>
      <c r="K29" s="7"/>
    </row>
    <row r="30" spans="1:11" x14ac:dyDescent="0.25">
      <c r="A30" s="38"/>
      <c r="B30" s="49"/>
      <c r="C30" s="49"/>
      <c r="D30" s="49"/>
      <c r="E30" s="49"/>
      <c r="F30" s="49"/>
      <c r="G30" s="110">
        <f>IFERROR(C30/B30,0)</f>
        <v>0</v>
      </c>
      <c r="H30" s="110">
        <f t="shared" si="4"/>
        <v>0</v>
      </c>
      <c r="I30" s="110">
        <f t="shared" si="4"/>
        <v>0</v>
      </c>
      <c r="J30" s="110">
        <f>IFERROR(F30/B30,0)</f>
        <v>0</v>
      </c>
    </row>
    <row r="31" spans="1:11" x14ac:dyDescent="0.25">
      <c r="A31" s="108" t="s">
        <v>55</v>
      </c>
      <c r="B31" s="48">
        <f>SUM(B4:B30)</f>
        <v>0</v>
      </c>
      <c r="C31" s="48">
        <f>SUM(C4:C30)</f>
        <v>0</v>
      </c>
      <c r="D31" s="48">
        <f>SUM(D4:D30)</f>
        <v>0</v>
      </c>
      <c r="E31" s="48">
        <f>SUM(E4:E30)</f>
        <v>0</v>
      </c>
      <c r="F31" s="48">
        <f>SUM(F4:F30)</f>
        <v>0</v>
      </c>
      <c r="G31" s="110">
        <f>IFERROR(C31/B31,0)</f>
        <v>0</v>
      </c>
      <c r="H31" s="110">
        <f t="shared" si="4"/>
        <v>0</v>
      </c>
      <c r="I31" s="110">
        <f t="shared" si="4"/>
        <v>0</v>
      </c>
      <c r="J31" s="110">
        <f>IFERROR(F31/B31,0)</f>
        <v>0</v>
      </c>
    </row>
    <row r="32" spans="1:11" x14ac:dyDescent="0.25">
      <c r="A32" s="39"/>
      <c r="B32" s="7"/>
      <c r="C32" s="7"/>
      <c r="D32" s="7"/>
      <c r="E32" s="7"/>
      <c r="F32" s="7"/>
      <c r="G32" s="7"/>
      <c r="H32" s="7"/>
      <c r="J32" s="7"/>
    </row>
    <row r="33" spans="1:10" ht="16.5" thickBot="1" x14ac:dyDescent="0.3">
      <c r="A33" s="688" t="s">
        <v>54</v>
      </c>
      <c r="B33" s="689"/>
      <c r="C33" s="689"/>
      <c r="D33" s="689"/>
      <c r="E33" s="689"/>
      <c r="F33" s="689"/>
      <c r="G33" s="689"/>
      <c r="H33" s="689"/>
      <c r="I33" s="689"/>
      <c r="J33" s="689"/>
    </row>
    <row r="34" spans="1:10" ht="32.25" thickBot="1" x14ac:dyDescent="0.3">
      <c r="A34" s="68" t="s">
        <v>91</v>
      </c>
      <c r="B34" s="69" t="s">
        <v>92</v>
      </c>
      <c r="C34" s="69" t="s">
        <v>93</v>
      </c>
      <c r="D34" s="70" t="s">
        <v>94</v>
      </c>
      <c r="E34" s="70" t="s">
        <v>95</v>
      </c>
      <c r="F34" s="70" t="s">
        <v>96</v>
      </c>
      <c r="G34" s="84" t="s">
        <v>97</v>
      </c>
      <c r="H34" s="84" t="s">
        <v>98</v>
      </c>
      <c r="I34" s="84" t="s">
        <v>99</v>
      </c>
      <c r="J34" s="85" t="s">
        <v>100</v>
      </c>
    </row>
    <row r="35" spans="1:10" x14ac:dyDescent="0.25">
      <c r="A35" s="66"/>
      <c r="B35" s="67"/>
      <c r="C35" s="67">
        <v>6</v>
      </c>
      <c r="D35" s="67"/>
      <c r="E35" s="67"/>
      <c r="F35" s="67"/>
      <c r="G35" s="109">
        <f>IFERROR(C35/B35,0)</f>
        <v>0</v>
      </c>
      <c r="H35" s="109">
        <f>IFERROR(E35/D35,0)</f>
        <v>0</v>
      </c>
      <c r="I35" s="109">
        <f>IFERROR(F35/E35,0)</f>
        <v>0</v>
      </c>
      <c r="J35" s="109">
        <f>IFERROR(F35/B35,0)</f>
        <v>0</v>
      </c>
    </row>
    <row r="36" spans="1:10" x14ac:dyDescent="0.25">
      <c r="A36" s="18"/>
      <c r="B36" s="2"/>
      <c r="C36" s="2"/>
      <c r="D36" s="2"/>
      <c r="E36" s="2"/>
      <c r="F36" s="2"/>
      <c r="G36" s="110">
        <f t="shared" ref="G36:G47" si="5">IFERROR(C36/B36,0)</f>
        <v>0</v>
      </c>
      <c r="H36" s="110">
        <f t="shared" ref="H36:H47" si="6">IFERROR(E36/D36,0)</f>
        <v>0</v>
      </c>
      <c r="I36" s="110">
        <f t="shared" ref="I36:I47" si="7">IFERROR(F36/E36,0)</f>
        <v>0</v>
      </c>
      <c r="J36" s="110">
        <f t="shared" ref="J36:J47" si="8">IFERROR(F36/B36,0)</f>
        <v>0</v>
      </c>
    </row>
    <row r="37" spans="1:10" x14ac:dyDescent="0.25">
      <c r="A37" s="18"/>
      <c r="B37" s="2"/>
      <c r="C37" s="2"/>
      <c r="D37" s="2"/>
      <c r="E37" s="2"/>
      <c r="F37" s="2"/>
      <c r="G37" s="110">
        <f t="shared" si="5"/>
        <v>0</v>
      </c>
      <c r="H37" s="110">
        <f t="shared" si="6"/>
        <v>0</v>
      </c>
      <c r="I37" s="110">
        <f t="shared" si="7"/>
        <v>0</v>
      </c>
      <c r="J37" s="110">
        <f t="shared" si="8"/>
        <v>0</v>
      </c>
    </row>
    <row r="38" spans="1:10" x14ac:dyDescent="0.25">
      <c r="A38" s="18"/>
      <c r="B38" s="2"/>
      <c r="C38" s="2"/>
      <c r="D38" s="2"/>
      <c r="E38" s="2"/>
      <c r="F38" s="2"/>
      <c r="G38" s="110">
        <f t="shared" si="5"/>
        <v>0</v>
      </c>
      <c r="H38" s="110">
        <f t="shared" si="6"/>
        <v>0</v>
      </c>
      <c r="I38" s="110">
        <f t="shared" si="7"/>
        <v>0</v>
      </c>
      <c r="J38" s="110">
        <f t="shared" si="8"/>
        <v>0</v>
      </c>
    </row>
    <row r="39" spans="1:10" x14ac:dyDescent="0.25">
      <c r="A39" s="18"/>
      <c r="B39" s="2"/>
      <c r="C39" s="2"/>
      <c r="D39" s="2"/>
      <c r="E39" s="2"/>
      <c r="F39" s="2"/>
      <c r="G39" s="110">
        <f t="shared" si="5"/>
        <v>0</v>
      </c>
      <c r="H39" s="110">
        <f t="shared" si="6"/>
        <v>0</v>
      </c>
      <c r="I39" s="110">
        <f t="shared" si="7"/>
        <v>0</v>
      </c>
      <c r="J39" s="110">
        <f t="shared" si="8"/>
        <v>0</v>
      </c>
    </row>
    <row r="40" spans="1:10" x14ac:dyDescent="0.25">
      <c r="A40" s="18"/>
      <c r="B40" s="2"/>
      <c r="C40" s="2"/>
      <c r="D40" s="2"/>
      <c r="E40" s="2"/>
      <c r="F40" s="2"/>
      <c r="G40" s="110">
        <f t="shared" si="5"/>
        <v>0</v>
      </c>
      <c r="H40" s="110">
        <f t="shared" si="6"/>
        <v>0</v>
      </c>
      <c r="I40" s="110">
        <f t="shared" si="7"/>
        <v>0</v>
      </c>
      <c r="J40" s="110">
        <f t="shared" si="8"/>
        <v>0</v>
      </c>
    </row>
    <row r="41" spans="1:10" x14ac:dyDescent="0.25">
      <c r="A41" s="18"/>
      <c r="B41" s="2"/>
      <c r="C41" s="2"/>
      <c r="D41" s="2"/>
      <c r="E41" s="2"/>
      <c r="F41" s="2"/>
      <c r="G41" s="110">
        <f t="shared" si="5"/>
        <v>0</v>
      </c>
      <c r="H41" s="110">
        <f t="shared" si="6"/>
        <v>0</v>
      </c>
      <c r="I41" s="110">
        <f t="shared" si="7"/>
        <v>0</v>
      </c>
      <c r="J41" s="110">
        <f t="shared" si="8"/>
        <v>0</v>
      </c>
    </row>
    <row r="42" spans="1:10" x14ac:dyDescent="0.25">
      <c r="A42" s="18"/>
      <c r="B42" s="2"/>
      <c r="C42" s="2"/>
      <c r="D42" s="2"/>
      <c r="E42" s="2"/>
      <c r="F42" s="2"/>
      <c r="G42" s="110">
        <f t="shared" si="5"/>
        <v>0</v>
      </c>
      <c r="H42" s="110">
        <f t="shared" si="6"/>
        <v>0</v>
      </c>
      <c r="I42" s="110">
        <f t="shared" si="7"/>
        <v>0</v>
      </c>
      <c r="J42" s="110">
        <f t="shared" si="8"/>
        <v>0</v>
      </c>
    </row>
    <row r="43" spans="1:10" x14ac:dyDescent="0.25">
      <c r="A43" s="18"/>
      <c r="B43" s="49"/>
      <c r="C43" s="49"/>
      <c r="D43" s="49"/>
      <c r="E43" s="49"/>
      <c r="F43" s="49"/>
      <c r="G43" s="110">
        <f t="shared" si="5"/>
        <v>0</v>
      </c>
      <c r="H43" s="110">
        <f t="shared" si="6"/>
        <v>0</v>
      </c>
      <c r="I43" s="110">
        <f t="shared" si="7"/>
        <v>0</v>
      </c>
      <c r="J43" s="110">
        <f t="shared" si="8"/>
        <v>0</v>
      </c>
    </row>
    <row r="44" spans="1:10" x14ac:dyDescent="0.25">
      <c r="A44" s="18"/>
      <c r="B44" s="38"/>
      <c r="C44" s="38"/>
      <c r="D44" s="49"/>
      <c r="E44" s="49"/>
      <c r="F44" s="49"/>
      <c r="G44" s="110">
        <f t="shared" si="5"/>
        <v>0</v>
      </c>
      <c r="H44" s="110">
        <f t="shared" si="6"/>
        <v>0</v>
      </c>
      <c r="I44" s="110">
        <f t="shared" si="7"/>
        <v>0</v>
      </c>
      <c r="J44" s="110">
        <f t="shared" si="8"/>
        <v>0</v>
      </c>
    </row>
    <row r="45" spans="1:10" x14ac:dyDescent="0.25">
      <c r="A45" s="18"/>
      <c r="B45" s="2"/>
      <c r="C45" s="2"/>
      <c r="D45" s="2"/>
      <c r="E45" s="2"/>
      <c r="F45" s="2"/>
      <c r="G45" s="110">
        <f t="shared" si="5"/>
        <v>0</v>
      </c>
      <c r="H45" s="110">
        <f t="shared" si="6"/>
        <v>0</v>
      </c>
      <c r="I45" s="110">
        <f t="shared" si="7"/>
        <v>0</v>
      </c>
      <c r="J45" s="110">
        <f t="shared" si="8"/>
        <v>0</v>
      </c>
    </row>
    <row r="46" spans="1:10" x14ac:dyDescent="0.25">
      <c r="A46" s="18"/>
      <c r="B46" s="2"/>
      <c r="C46" s="2"/>
      <c r="D46" s="2"/>
      <c r="E46" s="2"/>
      <c r="F46" s="2"/>
      <c r="G46" s="110">
        <f t="shared" si="5"/>
        <v>0</v>
      </c>
      <c r="H46" s="110">
        <f t="shared" si="6"/>
        <v>0</v>
      </c>
      <c r="I46" s="110">
        <f t="shared" si="7"/>
        <v>0</v>
      </c>
      <c r="J46" s="110">
        <f t="shared" si="8"/>
        <v>0</v>
      </c>
    </row>
    <row r="47" spans="1:10" x14ac:dyDescent="0.25">
      <c r="A47" s="18"/>
      <c r="B47" s="2"/>
      <c r="C47" s="2"/>
      <c r="D47" s="2"/>
      <c r="E47" s="2"/>
      <c r="F47" s="2"/>
      <c r="G47" s="110">
        <f t="shared" si="5"/>
        <v>0</v>
      </c>
      <c r="H47" s="110">
        <f t="shared" si="6"/>
        <v>0</v>
      </c>
      <c r="I47" s="110">
        <f t="shared" si="7"/>
        <v>0</v>
      </c>
      <c r="J47" s="110">
        <f t="shared" si="8"/>
        <v>0</v>
      </c>
    </row>
    <row r="48" spans="1:10" x14ac:dyDescent="0.25">
      <c r="A48" s="18"/>
      <c r="B48" s="2"/>
      <c r="C48" s="2"/>
      <c r="D48" s="2"/>
      <c r="E48" s="2"/>
      <c r="F48" s="2"/>
      <c r="G48" s="110">
        <f t="shared" ref="G48:G60" si="9">IFERROR(C48/B48,0)</f>
        <v>0</v>
      </c>
      <c r="H48" s="110">
        <f t="shared" ref="H48:H60" si="10">IFERROR(E48/D48,0)</f>
        <v>0</v>
      </c>
      <c r="I48" s="110">
        <f t="shared" ref="I48:I60" si="11">IFERROR(F48/E48,0)</f>
        <v>0</v>
      </c>
      <c r="J48" s="110">
        <f t="shared" ref="J48:J60" si="12">IFERROR(F48/B48,0)</f>
        <v>0</v>
      </c>
    </row>
    <row r="49" spans="1:10" x14ac:dyDescent="0.25">
      <c r="A49" s="18"/>
      <c r="B49" s="2"/>
      <c r="C49" s="2"/>
      <c r="D49" s="2"/>
      <c r="E49" s="2"/>
      <c r="F49" s="2"/>
      <c r="G49" s="110">
        <f t="shared" si="9"/>
        <v>0</v>
      </c>
      <c r="H49" s="110">
        <f t="shared" si="10"/>
        <v>0</v>
      </c>
      <c r="I49" s="110">
        <f t="shared" si="11"/>
        <v>0</v>
      </c>
      <c r="J49" s="110">
        <f t="shared" si="12"/>
        <v>0</v>
      </c>
    </row>
    <row r="50" spans="1:10" x14ac:dyDescent="0.25">
      <c r="A50" s="18"/>
      <c r="B50" s="2"/>
      <c r="C50" s="2"/>
      <c r="D50" s="2"/>
      <c r="E50" s="2"/>
      <c r="F50" s="2"/>
      <c r="G50" s="110">
        <f t="shared" si="9"/>
        <v>0</v>
      </c>
      <c r="H50" s="110">
        <f t="shared" si="10"/>
        <v>0</v>
      </c>
      <c r="I50" s="110">
        <f t="shared" si="11"/>
        <v>0</v>
      </c>
      <c r="J50" s="110">
        <f t="shared" si="12"/>
        <v>0</v>
      </c>
    </row>
    <row r="51" spans="1:10" x14ac:dyDescent="0.25">
      <c r="A51" s="18"/>
      <c r="B51" s="2"/>
      <c r="C51" s="2"/>
      <c r="D51" s="2"/>
      <c r="E51" s="2"/>
      <c r="F51" s="2"/>
      <c r="G51" s="110">
        <f t="shared" si="9"/>
        <v>0</v>
      </c>
      <c r="H51" s="110">
        <f t="shared" si="10"/>
        <v>0</v>
      </c>
      <c r="I51" s="110">
        <f t="shared" si="11"/>
        <v>0</v>
      </c>
      <c r="J51" s="110">
        <f t="shared" si="12"/>
        <v>0</v>
      </c>
    </row>
    <row r="52" spans="1:10" x14ac:dyDescent="0.25">
      <c r="A52" s="18"/>
      <c r="B52" s="2"/>
      <c r="C52" s="2"/>
      <c r="D52" s="2"/>
      <c r="E52" s="2"/>
      <c r="F52" s="2"/>
      <c r="G52" s="110">
        <f t="shared" si="9"/>
        <v>0</v>
      </c>
      <c r="H52" s="110">
        <f t="shared" si="10"/>
        <v>0</v>
      </c>
      <c r="I52" s="110">
        <f t="shared" si="11"/>
        <v>0</v>
      </c>
      <c r="J52" s="110">
        <f t="shared" si="12"/>
        <v>0</v>
      </c>
    </row>
    <row r="53" spans="1:10" x14ac:dyDescent="0.25">
      <c r="A53" s="18"/>
      <c r="B53" s="2"/>
      <c r="C53" s="2"/>
      <c r="D53" s="2"/>
      <c r="E53" s="2"/>
      <c r="F53" s="2"/>
      <c r="G53" s="110">
        <f t="shared" si="9"/>
        <v>0</v>
      </c>
      <c r="H53" s="110">
        <f t="shared" si="10"/>
        <v>0</v>
      </c>
      <c r="I53" s="110">
        <f t="shared" si="11"/>
        <v>0</v>
      </c>
      <c r="J53" s="110">
        <f t="shared" si="12"/>
        <v>0</v>
      </c>
    </row>
    <row r="54" spans="1:10" x14ac:dyDescent="0.25">
      <c r="A54" s="18"/>
      <c r="B54" s="2"/>
      <c r="C54" s="2"/>
      <c r="D54" s="2"/>
      <c r="E54" s="2"/>
      <c r="F54" s="2"/>
      <c r="G54" s="110">
        <f t="shared" si="9"/>
        <v>0</v>
      </c>
      <c r="H54" s="110">
        <f t="shared" si="10"/>
        <v>0</v>
      </c>
      <c r="I54" s="110">
        <f t="shared" si="11"/>
        <v>0</v>
      </c>
      <c r="J54" s="110">
        <f t="shared" si="12"/>
        <v>0</v>
      </c>
    </row>
    <row r="55" spans="1:10" x14ac:dyDescent="0.25">
      <c r="A55" s="18"/>
      <c r="B55" s="2"/>
      <c r="C55" s="2"/>
      <c r="D55" s="2"/>
      <c r="E55" s="2"/>
      <c r="F55" s="2"/>
      <c r="G55" s="110">
        <f t="shared" si="9"/>
        <v>0</v>
      </c>
      <c r="H55" s="110">
        <f t="shared" si="10"/>
        <v>0</v>
      </c>
      <c r="I55" s="110">
        <f t="shared" si="11"/>
        <v>0</v>
      </c>
      <c r="J55" s="110">
        <f t="shared" si="12"/>
        <v>0</v>
      </c>
    </row>
    <row r="56" spans="1:10" x14ac:dyDescent="0.25">
      <c r="A56" s="18"/>
      <c r="B56" s="2"/>
      <c r="C56" s="2"/>
      <c r="D56" s="2"/>
      <c r="E56" s="2"/>
      <c r="F56" s="2"/>
      <c r="G56" s="110">
        <f t="shared" si="9"/>
        <v>0</v>
      </c>
      <c r="H56" s="110">
        <f t="shared" si="10"/>
        <v>0</v>
      </c>
      <c r="I56" s="110">
        <f t="shared" si="11"/>
        <v>0</v>
      </c>
      <c r="J56" s="110">
        <f t="shared" si="12"/>
        <v>0</v>
      </c>
    </row>
    <row r="57" spans="1:10" x14ac:dyDescent="0.25">
      <c r="A57" s="18"/>
      <c r="B57" s="2"/>
      <c r="C57" s="2"/>
      <c r="D57" s="2"/>
      <c r="E57" s="2"/>
      <c r="F57" s="2"/>
      <c r="G57" s="110">
        <f t="shared" si="9"/>
        <v>0</v>
      </c>
      <c r="H57" s="110">
        <f t="shared" si="10"/>
        <v>0</v>
      </c>
      <c r="I57" s="110">
        <f t="shared" si="11"/>
        <v>0</v>
      </c>
      <c r="J57" s="110">
        <f t="shared" si="12"/>
        <v>0</v>
      </c>
    </row>
    <row r="58" spans="1:10" x14ac:dyDescent="0.25">
      <c r="A58" s="18"/>
      <c r="B58" s="2"/>
      <c r="C58" s="2"/>
      <c r="D58" s="2"/>
      <c r="E58" s="2"/>
      <c r="F58" s="2"/>
      <c r="G58" s="110">
        <f t="shared" si="9"/>
        <v>0</v>
      </c>
      <c r="H58" s="110">
        <f t="shared" si="10"/>
        <v>0</v>
      </c>
      <c r="I58" s="110">
        <f t="shared" si="11"/>
        <v>0</v>
      </c>
      <c r="J58" s="110">
        <f t="shared" si="12"/>
        <v>0</v>
      </c>
    </row>
    <row r="59" spans="1:10" x14ac:dyDescent="0.25">
      <c r="A59" s="18"/>
      <c r="B59" s="2"/>
      <c r="C59" s="2"/>
      <c r="D59" s="2"/>
      <c r="E59" s="2"/>
      <c r="F59" s="2"/>
      <c r="G59" s="110">
        <f t="shared" si="9"/>
        <v>0</v>
      </c>
      <c r="H59" s="110">
        <f t="shared" si="10"/>
        <v>0</v>
      </c>
      <c r="I59" s="110">
        <f t="shared" si="11"/>
        <v>0</v>
      </c>
      <c r="J59" s="110">
        <f t="shared" si="12"/>
        <v>0</v>
      </c>
    </row>
    <row r="60" spans="1:10" x14ac:dyDescent="0.25">
      <c r="A60" s="18"/>
      <c r="B60" s="2"/>
      <c r="C60" s="2"/>
      <c r="D60" s="2"/>
      <c r="E60" s="2"/>
      <c r="F60" s="2"/>
      <c r="G60" s="110">
        <f t="shared" si="9"/>
        <v>0</v>
      </c>
      <c r="H60" s="110">
        <f t="shared" si="10"/>
        <v>0</v>
      </c>
      <c r="I60" s="110">
        <f t="shared" si="11"/>
        <v>0</v>
      </c>
      <c r="J60" s="110">
        <f t="shared" si="12"/>
        <v>0</v>
      </c>
    </row>
    <row r="61" spans="1:10" x14ac:dyDescent="0.25">
      <c r="A61" s="38"/>
      <c r="B61" s="49"/>
      <c r="C61" s="49"/>
      <c r="D61" s="49"/>
      <c r="E61" s="49"/>
      <c r="F61" s="49"/>
      <c r="G61" s="110">
        <f>IFERROR(C61/B61,0)</f>
        <v>0</v>
      </c>
      <c r="H61" s="110">
        <f>IFERROR(E61/D61,0)</f>
        <v>0</v>
      </c>
      <c r="I61" s="110">
        <f>IFERROR(F61/E61,0)</f>
        <v>0</v>
      </c>
      <c r="J61" s="110">
        <f>IFERROR(F61/B61,0)</f>
        <v>0</v>
      </c>
    </row>
    <row r="62" spans="1:10" x14ac:dyDescent="0.25">
      <c r="A62" s="108" t="s">
        <v>55</v>
      </c>
      <c r="B62" s="48">
        <f>SUM(B35:B61)</f>
        <v>0</v>
      </c>
      <c r="C62" s="48">
        <f>SUM(C35:C61)</f>
        <v>6</v>
      </c>
      <c r="D62" s="48">
        <f>SUM(D35:D61)</f>
        <v>0</v>
      </c>
      <c r="E62" s="48">
        <f>SUM(E35:E61)</f>
        <v>0</v>
      </c>
      <c r="F62" s="48">
        <f>SUM(F35:F61)</f>
        <v>0</v>
      </c>
      <c r="G62" s="110">
        <f>IFERROR(C62/B62,0)</f>
        <v>0</v>
      </c>
      <c r="H62" s="110">
        <f>IFERROR(E62/D62,0)</f>
        <v>0</v>
      </c>
      <c r="I62" s="110">
        <f>IFERROR(F62/E62,0)</f>
        <v>0</v>
      </c>
      <c r="J62" s="110">
        <f>IFERROR(F62/B62,0)</f>
        <v>0</v>
      </c>
    </row>
    <row r="63" spans="1:10" x14ac:dyDescent="0.25">
      <c r="J63" s="7"/>
    </row>
    <row r="64" spans="1:10" ht="16.5" thickBot="1" x14ac:dyDescent="0.3">
      <c r="A64" s="691" t="s">
        <v>107</v>
      </c>
      <c r="B64" s="692"/>
      <c r="C64" s="692"/>
      <c r="D64" s="692"/>
      <c r="E64" s="693"/>
    </row>
    <row r="65" spans="1:9" ht="63.75" thickBot="1" x14ac:dyDescent="0.3">
      <c r="A65" s="79" t="s">
        <v>91</v>
      </c>
      <c r="B65" s="80" t="s">
        <v>93</v>
      </c>
      <c r="C65" s="81" t="s">
        <v>94</v>
      </c>
      <c r="D65" s="81" t="s">
        <v>95</v>
      </c>
      <c r="E65" s="81" t="s">
        <v>96</v>
      </c>
      <c r="F65" s="82" t="s">
        <v>102</v>
      </c>
      <c r="G65" s="82" t="s">
        <v>103</v>
      </c>
      <c r="H65" s="82" t="s">
        <v>104</v>
      </c>
      <c r="I65" s="83" t="s">
        <v>105</v>
      </c>
    </row>
    <row r="66" spans="1:9" x14ac:dyDescent="0.25">
      <c r="A66" s="66"/>
      <c r="B66" s="67"/>
      <c r="C66" s="67"/>
      <c r="D66" s="67"/>
      <c r="E66" s="67"/>
      <c r="F66" s="111">
        <f>+IFERROR(B66/(C4+C35),0)*100</f>
        <v>0</v>
      </c>
      <c r="G66" s="111">
        <f>+IFERROR(C66/(D4+D35),0)*100</f>
        <v>0</v>
      </c>
      <c r="H66" s="111">
        <f>+IFERROR(D66/(E4+E35),0)*100</f>
        <v>0</v>
      </c>
      <c r="I66" s="111">
        <f>+IFERROR(E66/(F4+F35),0)*100</f>
        <v>0</v>
      </c>
    </row>
    <row r="67" spans="1:9" x14ac:dyDescent="0.25">
      <c r="A67" s="18"/>
      <c r="B67" s="2"/>
      <c r="C67" s="2"/>
      <c r="D67" s="2"/>
      <c r="E67" s="2"/>
      <c r="F67" s="112">
        <f t="shared" ref="F67:F76" si="13">+IFERROR(B67/(C5+C36),0)*100</f>
        <v>0</v>
      </c>
      <c r="G67" s="112">
        <f t="shared" ref="G67:G76" si="14">+IFERROR(C67/(D5+D36),0)*100</f>
        <v>0</v>
      </c>
      <c r="H67" s="112">
        <f t="shared" ref="H67:H77" si="15">+IFERROR(D67/(E5+E36),0)*100</f>
        <v>0</v>
      </c>
      <c r="I67" s="112">
        <f t="shared" ref="I67:I77" si="16">+IFERROR(E67/(F5+F36),0)*100</f>
        <v>0</v>
      </c>
    </row>
    <row r="68" spans="1:9" x14ac:dyDescent="0.25">
      <c r="A68" s="18"/>
      <c r="B68" s="2"/>
      <c r="C68" s="2"/>
      <c r="D68" s="2"/>
      <c r="E68" s="2"/>
      <c r="F68" s="112">
        <f t="shared" si="13"/>
        <v>0</v>
      </c>
      <c r="G68" s="112">
        <f t="shared" si="14"/>
        <v>0</v>
      </c>
      <c r="H68" s="112">
        <f t="shared" si="15"/>
        <v>0</v>
      </c>
      <c r="I68" s="112">
        <f t="shared" si="16"/>
        <v>0</v>
      </c>
    </row>
    <row r="69" spans="1:9" x14ac:dyDescent="0.25">
      <c r="A69" s="18"/>
      <c r="B69" s="2"/>
      <c r="C69" s="2"/>
      <c r="D69" s="2"/>
      <c r="E69" s="2"/>
      <c r="F69" s="112">
        <f t="shared" si="13"/>
        <v>0</v>
      </c>
      <c r="G69" s="112">
        <f t="shared" si="14"/>
        <v>0</v>
      </c>
      <c r="H69" s="112">
        <f t="shared" si="15"/>
        <v>0</v>
      </c>
      <c r="I69" s="112">
        <f t="shared" si="16"/>
        <v>0</v>
      </c>
    </row>
    <row r="70" spans="1:9" x14ac:dyDescent="0.25">
      <c r="A70" s="18"/>
      <c r="B70" s="2"/>
      <c r="C70" s="2"/>
      <c r="D70" s="2"/>
      <c r="E70" s="2"/>
      <c r="F70" s="112">
        <f t="shared" si="13"/>
        <v>0</v>
      </c>
      <c r="G70" s="112">
        <f t="shared" si="14"/>
        <v>0</v>
      </c>
      <c r="H70" s="112">
        <f t="shared" si="15"/>
        <v>0</v>
      </c>
      <c r="I70" s="112">
        <f t="shared" si="16"/>
        <v>0</v>
      </c>
    </row>
    <row r="71" spans="1:9" x14ac:dyDescent="0.25">
      <c r="A71" s="18"/>
      <c r="B71" s="2"/>
      <c r="C71" s="2"/>
      <c r="D71" s="2"/>
      <c r="E71" s="2"/>
      <c r="F71" s="112">
        <f t="shared" si="13"/>
        <v>0</v>
      </c>
      <c r="G71" s="112">
        <f t="shared" si="14"/>
        <v>0</v>
      </c>
      <c r="H71" s="112">
        <f t="shared" si="15"/>
        <v>0</v>
      </c>
      <c r="I71" s="112">
        <f t="shared" si="16"/>
        <v>0</v>
      </c>
    </row>
    <row r="72" spans="1:9" x14ac:dyDescent="0.25">
      <c r="A72" s="18"/>
      <c r="B72" s="2"/>
      <c r="C72" s="2"/>
      <c r="D72" s="2"/>
      <c r="E72" s="2"/>
      <c r="F72" s="112">
        <f t="shared" si="13"/>
        <v>0</v>
      </c>
      <c r="G72" s="112">
        <f t="shared" si="14"/>
        <v>0</v>
      </c>
      <c r="H72" s="112">
        <f t="shared" si="15"/>
        <v>0</v>
      </c>
      <c r="I72" s="112">
        <f t="shared" si="16"/>
        <v>0</v>
      </c>
    </row>
    <row r="73" spans="1:9" x14ac:dyDescent="0.25">
      <c r="A73" s="18"/>
      <c r="B73" s="49"/>
      <c r="C73" s="49"/>
      <c r="D73" s="49"/>
      <c r="E73" s="49"/>
      <c r="F73" s="112">
        <f t="shared" si="13"/>
        <v>0</v>
      </c>
      <c r="G73" s="112">
        <f t="shared" si="14"/>
        <v>0</v>
      </c>
      <c r="H73" s="112">
        <f t="shared" si="15"/>
        <v>0</v>
      </c>
      <c r="I73" s="112">
        <f t="shared" si="16"/>
        <v>0</v>
      </c>
    </row>
    <row r="74" spans="1:9" x14ac:dyDescent="0.25">
      <c r="A74" s="18"/>
      <c r="B74" s="38"/>
      <c r="C74" s="49"/>
      <c r="D74" s="49"/>
      <c r="E74" s="49"/>
      <c r="F74" s="112">
        <f t="shared" si="13"/>
        <v>0</v>
      </c>
      <c r="G74" s="112">
        <f t="shared" si="14"/>
        <v>0</v>
      </c>
      <c r="H74" s="112">
        <f t="shared" si="15"/>
        <v>0</v>
      </c>
      <c r="I74" s="112">
        <f t="shared" si="16"/>
        <v>0</v>
      </c>
    </row>
    <row r="75" spans="1:9" x14ac:dyDescent="0.25">
      <c r="A75" s="18"/>
      <c r="B75" s="2"/>
      <c r="C75" s="2"/>
      <c r="D75" s="2"/>
      <c r="E75" s="2"/>
      <c r="F75" s="112">
        <f t="shared" si="13"/>
        <v>0</v>
      </c>
      <c r="G75" s="112">
        <f t="shared" si="14"/>
        <v>0</v>
      </c>
      <c r="H75" s="112">
        <f t="shared" si="15"/>
        <v>0</v>
      </c>
      <c r="I75" s="112">
        <f t="shared" si="16"/>
        <v>0</v>
      </c>
    </row>
    <row r="76" spans="1:9" x14ac:dyDescent="0.25">
      <c r="A76" s="18"/>
      <c r="B76" s="2"/>
      <c r="C76" s="2"/>
      <c r="D76" s="2"/>
      <c r="E76" s="2"/>
      <c r="F76" s="112">
        <f t="shared" si="13"/>
        <v>0</v>
      </c>
      <c r="G76" s="112">
        <f t="shared" si="14"/>
        <v>0</v>
      </c>
      <c r="H76" s="112">
        <f t="shared" si="15"/>
        <v>0</v>
      </c>
      <c r="I76" s="112">
        <f t="shared" si="16"/>
        <v>0</v>
      </c>
    </row>
    <row r="77" spans="1:9" x14ac:dyDescent="0.25">
      <c r="A77" s="18"/>
      <c r="B77" s="2"/>
      <c r="C77" s="2"/>
      <c r="D77" s="2"/>
      <c r="E77" s="2"/>
      <c r="F77" s="112">
        <f t="shared" ref="F77:G87" si="17">+IFERROR(B77/(C15+C46),0)*100</f>
        <v>0</v>
      </c>
      <c r="G77" s="112">
        <f t="shared" si="17"/>
        <v>0</v>
      </c>
      <c r="H77" s="112">
        <f t="shared" si="15"/>
        <v>0</v>
      </c>
      <c r="I77" s="112">
        <f t="shared" si="16"/>
        <v>0</v>
      </c>
    </row>
    <row r="78" spans="1:9" x14ac:dyDescent="0.25">
      <c r="A78" s="18"/>
      <c r="B78" s="2"/>
      <c r="C78" s="2"/>
      <c r="D78" s="2"/>
      <c r="E78" s="2"/>
      <c r="F78" s="112">
        <f t="shared" si="17"/>
        <v>0</v>
      </c>
      <c r="G78" s="112">
        <f t="shared" si="17"/>
        <v>0</v>
      </c>
      <c r="H78" s="112">
        <f t="shared" ref="H78:H93" si="18">+IFERROR(D78/(E16+E47),0)*100</f>
        <v>0</v>
      </c>
      <c r="I78" s="112">
        <f t="shared" ref="I78:I93" si="19">+IFERROR(E78/(F16+F47),0)*100</f>
        <v>0</v>
      </c>
    </row>
    <row r="79" spans="1:9" x14ac:dyDescent="0.25">
      <c r="A79" s="18"/>
      <c r="B79" s="2"/>
      <c r="C79" s="2"/>
      <c r="D79" s="2"/>
      <c r="E79" s="2"/>
      <c r="F79" s="112">
        <f t="shared" si="17"/>
        <v>0</v>
      </c>
      <c r="G79" s="112">
        <f t="shared" si="17"/>
        <v>0</v>
      </c>
      <c r="H79" s="112">
        <f t="shared" si="18"/>
        <v>0</v>
      </c>
      <c r="I79" s="112">
        <f t="shared" si="19"/>
        <v>0</v>
      </c>
    </row>
    <row r="80" spans="1:9" x14ac:dyDescent="0.25">
      <c r="A80" s="18"/>
      <c r="B80" s="2"/>
      <c r="C80" s="2"/>
      <c r="D80" s="2"/>
      <c r="E80" s="2"/>
      <c r="F80" s="112">
        <f t="shared" si="17"/>
        <v>0</v>
      </c>
      <c r="G80" s="112">
        <f t="shared" si="17"/>
        <v>0</v>
      </c>
      <c r="H80" s="112">
        <f t="shared" si="18"/>
        <v>0</v>
      </c>
      <c r="I80" s="112">
        <f t="shared" si="19"/>
        <v>0</v>
      </c>
    </row>
    <row r="81" spans="1:9" x14ac:dyDescent="0.25">
      <c r="A81" s="18"/>
      <c r="B81" s="2"/>
      <c r="C81" s="2"/>
      <c r="D81" s="2"/>
      <c r="E81" s="2"/>
      <c r="F81" s="112">
        <f t="shared" si="17"/>
        <v>0</v>
      </c>
      <c r="G81" s="112">
        <f t="shared" si="17"/>
        <v>0</v>
      </c>
      <c r="H81" s="112">
        <f t="shared" si="18"/>
        <v>0</v>
      </c>
      <c r="I81" s="112">
        <f t="shared" si="19"/>
        <v>0</v>
      </c>
    </row>
    <row r="82" spans="1:9" x14ac:dyDescent="0.25">
      <c r="A82" s="18"/>
      <c r="B82" s="2"/>
      <c r="C82" s="2"/>
      <c r="D82" s="2"/>
      <c r="E82" s="2"/>
      <c r="F82" s="112">
        <f t="shared" si="17"/>
        <v>0</v>
      </c>
      <c r="G82" s="112">
        <f t="shared" si="17"/>
        <v>0</v>
      </c>
      <c r="H82" s="112">
        <f t="shared" si="18"/>
        <v>0</v>
      </c>
      <c r="I82" s="112">
        <f t="shared" si="19"/>
        <v>0</v>
      </c>
    </row>
    <row r="83" spans="1:9" x14ac:dyDescent="0.25">
      <c r="A83" s="18"/>
      <c r="B83" s="2"/>
      <c r="C83" s="2"/>
      <c r="D83" s="2"/>
      <c r="E83" s="2"/>
      <c r="F83" s="112">
        <f t="shared" si="17"/>
        <v>0</v>
      </c>
      <c r="G83" s="112">
        <f t="shared" si="17"/>
        <v>0</v>
      </c>
      <c r="H83" s="112">
        <f t="shared" si="18"/>
        <v>0</v>
      </c>
      <c r="I83" s="112">
        <f t="shared" si="19"/>
        <v>0</v>
      </c>
    </row>
    <row r="84" spans="1:9" x14ac:dyDescent="0.25">
      <c r="A84" s="18"/>
      <c r="B84" s="2"/>
      <c r="C84" s="2"/>
      <c r="D84" s="2"/>
      <c r="E84" s="2"/>
      <c r="F84" s="112">
        <f t="shared" si="17"/>
        <v>0</v>
      </c>
      <c r="G84" s="112">
        <f t="shared" si="17"/>
        <v>0</v>
      </c>
      <c r="H84" s="112">
        <f t="shared" si="18"/>
        <v>0</v>
      </c>
      <c r="I84" s="112">
        <f t="shared" si="19"/>
        <v>0</v>
      </c>
    </row>
    <row r="85" spans="1:9" x14ac:dyDescent="0.25">
      <c r="A85" s="18"/>
      <c r="B85" s="2"/>
      <c r="C85" s="2"/>
      <c r="D85" s="2"/>
      <c r="E85" s="2"/>
      <c r="F85" s="112">
        <f t="shared" si="17"/>
        <v>0</v>
      </c>
      <c r="G85" s="112">
        <f t="shared" si="17"/>
        <v>0</v>
      </c>
      <c r="H85" s="112">
        <f t="shared" si="18"/>
        <v>0</v>
      </c>
      <c r="I85" s="112">
        <f t="shared" si="19"/>
        <v>0</v>
      </c>
    </row>
    <row r="86" spans="1:9" x14ac:dyDescent="0.25">
      <c r="A86" s="18"/>
      <c r="B86" s="2"/>
      <c r="C86" s="2"/>
      <c r="D86" s="2"/>
      <c r="E86" s="2"/>
      <c r="F86" s="112">
        <f t="shared" si="17"/>
        <v>0</v>
      </c>
      <c r="G86" s="112">
        <f t="shared" si="17"/>
        <v>0</v>
      </c>
      <c r="H86" s="112">
        <f t="shared" si="18"/>
        <v>0</v>
      </c>
      <c r="I86" s="112">
        <f t="shared" si="19"/>
        <v>0</v>
      </c>
    </row>
    <row r="87" spans="1:9" x14ac:dyDescent="0.25">
      <c r="A87" s="18"/>
      <c r="B87" s="2"/>
      <c r="C87" s="2"/>
      <c r="D87" s="2"/>
      <c r="E87" s="2"/>
      <c r="F87" s="112">
        <f t="shared" si="17"/>
        <v>0</v>
      </c>
      <c r="G87" s="112">
        <f t="shared" si="17"/>
        <v>0</v>
      </c>
      <c r="H87" s="112">
        <f t="shared" si="18"/>
        <v>0</v>
      </c>
      <c r="I87" s="112">
        <f t="shared" si="19"/>
        <v>0</v>
      </c>
    </row>
    <row r="88" spans="1:9" x14ac:dyDescent="0.25">
      <c r="A88" s="18"/>
      <c r="B88" s="2"/>
      <c r="C88" s="2"/>
      <c r="D88" s="2"/>
      <c r="E88" s="2"/>
      <c r="F88" s="112">
        <f t="shared" ref="F88:G93" si="20">+IFERROR(B88/(C26+C57),0)*100</f>
        <v>0</v>
      </c>
      <c r="G88" s="112">
        <f t="shared" si="20"/>
        <v>0</v>
      </c>
      <c r="H88" s="112">
        <f t="shared" si="18"/>
        <v>0</v>
      </c>
      <c r="I88" s="112">
        <f t="shared" si="19"/>
        <v>0</v>
      </c>
    </row>
    <row r="89" spans="1:9" x14ac:dyDescent="0.25">
      <c r="A89" s="18"/>
      <c r="B89" s="2"/>
      <c r="C89" s="2"/>
      <c r="D89" s="2"/>
      <c r="E89" s="2"/>
      <c r="F89" s="112">
        <f t="shared" si="20"/>
        <v>0</v>
      </c>
      <c r="G89" s="112">
        <f t="shared" si="20"/>
        <v>0</v>
      </c>
      <c r="H89" s="112">
        <f t="shared" si="18"/>
        <v>0</v>
      </c>
      <c r="I89" s="112">
        <f t="shared" si="19"/>
        <v>0</v>
      </c>
    </row>
    <row r="90" spans="1:9" x14ac:dyDescent="0.25">
      <c r="A90" s="18"/>
      <c r="B90" s="2"/>
      <c r="C90" s="2"/>
      <c r="D90" s="2"/>
      <c r="E90" s="2"/>
      <c r="F90" s="112">
        <f t="shared" si="20"/>
        <v>0</v>
      </c>
      <c r="G90" s="112">
        <f t="shared" si="20"/>
        <v>0</v>
      </c>
      <c r="H90" s="112">
        <f t="shared" si="18"/>
        <v>0</v>
      </c>
      <c r="I90" s="112">
        <f t="shared" si="19"/>
        <v>0</v>
      </c>
    </row>
    <row r="91" spans="1:9" x14ac:dyDescent="0.25">
      <c r="A91" s="18"/>
      <c r="B91" s="2"/>
      <c r="C91" s="2"/>
      <c r="D91" s="2"/>
      <c r="E91" s="2"/>
      <c r="F91" s="112">
        <f t="shared" si="20"/>
        <v>0</v>
      </c>
      <c r="G91" s="112">
        <f t="shared" si="20"/>
        <v>0</v>
      </c>
      <c r="H91" s="112">
        <f t="shared" si="18"/>
        <v>0</v>
      </c>
      <c r="I91" s="112">
        <f t="shared" si="19"/>
        <v>0</v>
      </c>
    </row>
    <row r="92" spans="1:9" x14ac:dyDescent="0.25">
      <c r="A92" s="38"/>
      <c r="B92" s="2"/>
      <c r="C92" s="2"/>
      <c r="D92" s="2"/>
      <c r="E92" s="2"/>
      <c r="F92" s="112">
        <f t="shared" si="20"/>
        <v>0</v>
      </c>
      <c r="G92" s="112">
        <f t="shared" si="20"/>
        <v>0</v>
      </c>
      <c r="H92" s="112">
        <f t="shared" si="18"/>
        <v>0</v>
      </c>
      <c r="I92" s="112">
        <f t="shared" si="19"/>
        <v>0</v>
      </c>
    </row>
    <row r="93" spans="1:9" x14ac:dyDescent="0.25">
      <c r="A93" s="108" t="s">
        <v>55</v>
      </c>
      <c r="B93" s="48">
        <f>SUM(B66:B92)</f>
        <v>0</v>
      </c>
      <c r="C93" s="48">
        <f>SUM(C66:C92)</f>
        <v>0</v>
      </c>
      <c r="D93" s="48">
        <f>SUM(D66:D92)</f>
        <v>0</v>
      </c>
      <c r="E93" s="48">
        <f>SUM(E66:E92)</f>
        <v>0</v>
      </c>
      <c r="F93" s="112">
        <f t="shared" si="20"/>
        <v>0</v>
      </c>
      <c r="G93" s="112">
        <f t="shared" si="20"/>
        <v>0</v>
      </c>
      <c r="H93" s="112">
        <f t="shared" si="18"/>
        <v>0</v>
      </c>
      <c r="I93" s="112">
        <f t="shared" si="19"/>
        <v>0</v>
      </c>
    </row>
    <row r="94" spans="1:9" x14ac:dyDescent="0.25">
      <c r="A94" s="22"/>
      <c r="B94" s="7"/>
      <c r="C94" s="7"/>
      <c r="E94" s="7"/>
      <c r="I94" s="7"/>
    </row>
    <row r="95" spans="1:9" ht="16.5" thickBot="1" x14ac:dyDescent="0.3">
      <c r="A95" s="101" t="s">
        <v>108</v>
      </c>
      <c r="B95" s="6"/>
      <c r="C95" s="6"/>
      <c r="D95" s="6"/>
      <c r="E95" s="6"/>
    </row>
    <row r="96" spans="1:9" ht="63.75" thickBot="1" x14ac:dyDescent="0.3">
      <c r="A96" s="79" t="s">
        <v>91</v>
      </c>
      <c r="B96" s="80" t="s">
        <v>93</v>
      </c>
      <c r="C96" s="81" t="s">
        <v>94</v>
      </c>
      <c r="D96" s="81" t="s">
        <v>95</v>
      </c>
      <c r="E96" s="81" t="s">
        <v>96</v>
      </c>
      <c r="F96" s="82" t="s">
        <v>102</v>
      </c>
      <c r="G96" s="82" t="s">
        <v>103</v>
      </c>
      <c r="H96" s="82" t="s">
        <v>104</v>
      </c>
      <c r="I96" s="83" t="s">
        <v>105</v>
      </c>
    </row>
    <row r="97" spans="1:9" x14ac:dyDescent="0.25">
      <c r="A97" s="66"/>
      <c r="B97" s="67"/>
      <c r="C97" s="67"/>
      <c r="D97" s="67"/>
      <c r="E97" s="67"/>
      <c r="F97" s="111">
        <f>+IFERROR(B97/(C4+C35),0)*100</f>
        <v>0</v>
      </c>
      <c r="G97" s="111">
        <f>+IFERROR(C97/(D4+D35),0)*100</f>
        <v>0</v>
      </c>
      <c r="H97" s="111">
        <f>+IFERROR(D97/(E4+E35),0)*100</f>
        <v>0</v>
      </c>
      <c r="I97" s="111">
        <f>+IFERROR(E97/(F4+F35),0)*100</f>
        <v>0</v>
      </c>
    </row>
    <row r="98" spans="1:9" x14ac:dyDescent="0.25">
      <c r="A98" s="18"/>
      <c r="B98" s="2"/>
      <c r="C98" s="2"/>
      <c r="D98" s="2"/>
      <c r="E98" s="2"/>
      <c r="F98" s="112">
        <f t="shared" ref="F98:F110" si="21">+IFERROR(B98/(C5+C36),0)*100</f>
        <v>0</v>
      </c>
      <c r="G98" s="112">
        <f t="shared" ref="G98:G111" si="22">+IFERROR(C98/(D5+D36),0)*100</f>
        <v>0</v>
      </c>
      <c r="H98" s="112">
        <f t="shared" ref="H98:H111" si="23">+IFERROR(D98/(E5+E36),0)*100</f>
        <v>0</v>
      </c>
      <c r="I98" s="112">
        <f t="shared" ref="I98:I111" si="24">+IFERROR(E98/(F5+F36),0)*100</f>
        <v>0</v>
      </c>
    </row>
    <row r="99" spans="1:9" x14ac:dyDescent="0.25">
      <c r="A99" s="18"/>
      <c r="B99" s="2"/>
      <c r="C99" s="2"/>
      <c r="D99" s="2"/>
      <c r="E99" s="2"/>
      <c r="F99" s="112">
        <f t="shared" si="21"/>
        <v>0</v>
      </c>
      <c r="G99" s="112">
        <f t="shared" si="22"/>
        <v>0</v>
      </c>
      <c r="H99" s="112">
        <f t="shared" si="23"/>
        <v>0</v>
      </c>
      <c r="I99" s="112">
        <f t="shared" si="24"/>
        <v>0</v>
      </c>
    </row>
    <row r="100" spans="1:9" x14ac:dyDescent="0.25">
      <c r="A100" s="18"/>
      <c r="B100" s="2"/>
      <c r="C100" s="2"/>
      <c r="D100" s="2"/>
      <c r="E100" s="2"/>
      <c r="F100" s="112">
        <f t="shared" si="21"/>
        <v>0</v>
      </c>
      <c r="G100" s="112">
        <f t="shared" si="22"/>
        <v>0</v>
      </c>
      <c r="H100" s="112">
        <f t="shared" si="23"/>
        <v>0</v>
      </c>
      <c r="I100" s="112">
        <f t="shared" si="24"/>
        <v>0</v>
      </c>
    </row>
    <row r="101" spans="1:9" x14ac:dyDescent="0.25">
      <c r="A101" s="18"/>
      <c r="B101" s="2"/>
      <c r="C101" s="2"/>
      <c r="D101" s="2"/>
      <c r="E101" s="2"/>
      <c r="F101" s="112">
        <f t="shared" si="21"/>
        <v>0</v>
      </c>
      <c r="G101" s="112">
        <f t="shared" si="22"/>
        <v>0</v>
      </c>
      <c r="H101" s="112">
        <f t="shared" si="23"/>
        <v>0</v>
      </c>
      <c r="I101" s="112">
        <f t="shared" si="24"/>
        <v>0</v>
      </c>
    </row>
    <row r="102" spans="1:9" x14ac:dyDescent="0.25">
      <c r="A102" s="18"/>
      <c r="B102" s="2"/>
      <c r="C102" s="2"/>
      <c r="D102" s="2"/>
      <c r="E102" s="2"/>
      <c r="F102" s="112">
        <f t="shared" si="21"/>
        <v>0</v>
      </c>
      <c r="G102" s="112">
        <f t="shared" si="22"/>
        <v>0</v>
      </c>
      <c r="H102" s="112">
        <f t="shared" si="23"/>
        <v>0</v>
      </c>
      <c r="I102" s="112">
        <f t="shared" si="24"/>
        <v>0</v>
      </c>
    </row>
    <row r="103" spans="1:9" x14ac:dyDescent="0.25">
      <c r="A103" s="18"/>
      <c r="B103" s="2"/>
      <c r="C103" s="2"/>
      <c r="D103" s="2"/>
      <c r="E103" s="2"/>
      <c r="F103" s="112">
        <f t="shared" si="21"/>
        <v>0</v>
      </c>
      <c r="G103" s="112">
        <f t="shared" si="22"/>
        <v>0</v>
      </c>
      <c r="H103" s="112">
        <f t="shared" si="23"/>
        <v>0</v>
      </c>
      <c r="I103" s="112">
        <f t="shared" si="24"/>
        <v>0</v>
      </c>
    </row>
    <row r="104" spans="1:9" x14ac:dyDescent="0.25">
      <c r="A104" s="18"/>
      <c r="B104" s="2"/>
      <c r="C104" s="2"/>
      <c r="D104" s="2"/>
      <c r="E104" s="2"/>
      <c r="F104" s="112">
        <f t="shared" si="21"/>
        <v>0</v>
      </c>
      <c r="G104" s="112">
        <f t="shared" si="22"/>
        <v>0</v>
      </c>
      <c r="H104" s="112">
        <f t="shared" si="23"/>
        <v>0</v>
      </c>
      <c r="I104" s="112">
        <f t="shared" si="24"/>
        <v>0</v>
      </c>
    </row>
    <row r="105" spans="1:9" x14ac:dyDescent="0.25">
      <c r="A105" s="18"/>
      <c r="B105" s="2"/>
      <c r="C105" s="2"/>
      <c r="D105" s="2"/>
      <c r="E105" s="2"/>
      <c r="F105" s="112">
        <f t="shared" si="21"/>
        <v>0</v>
      </c>
      <c r="G105" s="112">
        <f t="shared" si="22"/>
        <v>0</v>
      </c>
      <c r="H105" s="112">
        <f t="shared" si="23"/>
        <v>0</v>
      </c>
      <c r="I105" s="112">
        <f t="shared" si="24"/>
        <v>0</v>
      </c>
    </row>
    <row r="106" spans="1:9" x14ac:dyDescent="0.25">
      <c r="A106" s="18"/>
      <c r="B106" s="2"/>
      <c r="C106" s="2"/>
      <c r="D106" s="2"/>
      <c r="E106" s="2"/>
      <c r="F106" s="112">
        <f t="shared" si="21"/>
        <v>0</v>
      </c>
      <c r="G106" s="112">
        <f t="shared" si="22"/>
        <v>0</v>
      </c>
      <c r="H106" s="112">
        <f t="shared" si="23"/>
        <v>0</v>
      </c>
      <c r="I106" s="112">
        <f t="shared" si="24"/>
        <v>0</v>
      </c>
    </row>
    <row r="107" spans="1:9" x14ac:dyDescent="0.25">
      <c r="A107" s="18"/>
      <c r="B107" s="2"/>
      <c r="C107" s="2"/>
      <c r="D107" s="2"/>
      <c r="E107" s="2"/>
      <c r="F107" s="112">
        <f t="shared" si="21"/>
        <v>0</v>
      </c>
      <c r="G107" s="112">
        <f t="shared" si="22"/>
        <v>0</v>
      </c>
      <c r="H107" s="112">
        <f t="shared" si="23"/>
        <v>0</v>
      </c>
      <c r="I107" s="112">
        <f t="shared" si="24"/>
        <v>0</v>
      </c>
    </row>
    <row r="108" spans="1:9" x14ac:dyDescent="0.25">
      <c r="A108" s="18"/>
      <c r="B108" s="2"/>
      <c r="C108" s="2"/>
      <c r="D108" s="2"/>
      <c r="E108" s="2"/>
      <c r="F108" s="112">
        <f t="shared" si="21"/>
        <v>0</v>
      </c>
      <c r="G108" s="112">
        <f t="shared" si="22"/>
        <v>0</v>
      </c>
      <c r="H108" s="112">
        <f t="shared" si="23"/>
        <v>0</v>
      </c>
      <c r="I108" s="112">
        <f t="shared" si="24"/>
        <v>0</v>
      </c>
    </row>
    <row r="109" spans="1:9" x14ac:dyDescent="0.25">
      <c r="A109" s="18"/>
      <c r="B109" s="2"/>
      <c r="C109" s="2"/>
      <c r="D109" s="2"/>
      <c r="E109" s="2"/>
      <c r="F109" s="112">
        <f t="shared" si="21"/>
        <v>0</v>
      </c>
      <c r="G109" s="112">
        <f t="shared" si="22"/>
        <v>0</v>
      </c>
      <c r="H109" s="112">
        <f t="shared" si="23"/>
        <v>0</v>
      </c>
      <c r="I109" s="112">
        <f t="shared" si="24"/>
        <v>0</v>
      </c>
    </row>
    <row r="110" spans="1:9" x14ac:dyDescent="0.25">
      <c r="A110" s="18"/>
      <c r="B110" s="2"/>
      <c r="C110" s="2"/>
      <c r="D110" s="2"/>
      <c r="E110" s="2"/>
      <c r="F110" s="112">
        <f t="shared" si="21"/>
        <v>0</v>
      </c>
      <c r="G110" s="112">
        <f t="shared" si="22"/>
        <v>0</v>
      </c>
      <c r="H110" s="112">
        <f t="shared" si="23"/>
        <v>0</v>
      </c>
      <c r="I110" s="112">
        <f t="shared" si="24"/>
        <v>0</v>
      </c>
    </row>
    <row r="111" spans="1:9" x14ac:dyDescent="0.25">
      <c r="A111" s="18"/>
      <c r="B111" s="2"/>
      <c r="C111" s="2"/>
      <c r="D111" s="2"/>
      <c r="E111" s="2"/>
      <c r="F111" s="112">
        <f>+IFERROR(B111/(C18+C49),0)*100</f>
        <v>0</v>
      </c>
      <c r="G111" s="112">
        <f t="shared" si="22"/>
        <v>0</v>
      </c>
      <c r="H111" s="112">
        <f t="shared" si="23"/>
        <v>0</v>
      </c>
      <c r="I111" s="112">
        <f t="shared" si="24"/>
        <v>0</v>
      </c>
    </row>
    <row r="112" spans="1:9" x14ac:dyDescent="0.25">
      <c r="A112" s="18"/>
      <c r="B112" s="2"/>
      <c r="C112" s="2"/>
      <c r="D112" s="2"/>
      <c r="E112" s="2"/>
      <c r="F112" s="112">
        <f t="shared" ref="F112:F124" si="25">+IFERROR(B112/(C19+C50),0)*100</f>
        <v>0</v>
      </c>
      <c r="G112" s="112">
        <f t="shared" ref="G112:G124" si="26">+IFERROR(C112/(D19+D50),0)*100</f>
        <v>0</v>
      </c>
      <c r="H112" s="112">
        <f t="shared" ref="H112:H124" si="27">+IFERROR(D112/(E19+E50),0)*100</f>
        <v>0</v>
      </c>
      <c r="I112" s="112">
        <f t="shared" ref="I112:I124" si="28">+IFERROR(E112/(F19+F50),0)*100</f>
        <v>0</v>
      </c>
    </row>
    <row r="113" spans="1:9" x14ac:dyDescent="0.25">
      <c r="A113" s="18"/>
      <c r="B113" s="2"/>
      <c r="C113" s="2"/>
      <c r="D113" s="2"/>
      <c r="E113" s="2"/>
      <c r="F113" s="112">
        <f t="shared" si="25"/>
        <v>0</v>
      </c>
      <c r="G113" s="112">
        <f t="shared" si="26"/>
        <v>0</v>
      </c>
      <c r="H113" s="112">
        <f t="shared" si="27"/>
        <v>0</v>
      </c>
      <c r="I113" s="112">
        <f t="shared" si="28"/>
        <v>0</v>
      </c>
    </row>
    <row r="114" spans="1:9" x14ac:dyDescent="0.25">
      <c r="A114" s="18"/>
      <c r="B114" s="2"/>
      <c r="C114" s="2"/>
      <c r="D114" s="2"/>
      <c r="E114" s="2"/>
      <c r="F114" s="112">
        <f t="shared" si="25"/>
        <v>0</v>
      </c>
      <c r="G114" s="112">
        <f t="shared" si="26"/>
        <v>0</v>
      </c>
      <c r="H114" s="112">
        <f t="shared" si="27"/>
        <v>0</v>
      </c>
      <c r="I114" s="112">
        <f t="shared" si="28"/>
        <v>0</v>
      </c>
    </row>
    <row r="115" spans="1:9" x14ac:dyDescent="0.25">
      <c r="A115" s="18"/>
      <c r="B115" s="2"/>
      <c r="C115" s="2"/>
      <c r="D115" s="2"/>
      <c r="E115" s="2"/>
      <c r="F115" s="112">
        <f t="shared" si="25"/>
        <v>0</v>
      </c>
      <c r="G115" s="112">
        <f t="shared" si="26"/>
        <v>0</v>
      </c>
      <c r="H115" s="112">
        <f t="shared" si="27"/>
        <v>0</v>
      </c>
      <c r="I115" s="112">
        <f t="shared" si="28"/>
        <v>0</v>
      </c>
    </row>
    <row r="116" spans="1:9" x14ac:dyDescent="0.25">
      <c r="A116" s="18"/>
      <c r="B116" s="2"/>
      <c r="C116" s="2"/>
      <c r="D116" s="2"/>
      <c r="E116" s="2"/>
      <c r="F116" s="112">
        <f t="shared" si="25"/>
        <v>0</v>
      </c>
      <c r="G116" s="112">
        <f t="shared" si="26"/>
        <v>0</v>
      </c>
      <c r="H116" s="112">
        <f t="shared" si="27"/>
        <v>0</v>
      </c>
      <c r="I116" s="112">
        <f t="shared" si="28"/>
        <v>0</v>
      </c>
    </row>
    <row r="117" spans="1:9" x14ac:dyDescent="0.25">
      <c r="A117" s="18"/>
      <c r="B117" s="2"/>
      <c r="C117" s="2"/>
      <c r="D117" s="2"/>
      <c r="E117" s="2"/>
      <c r="F117" s="112">
        <f t="shared" si="25"/>
        <v>0</v>
      </c>
      <c r="G117" s="112">
        <f t="shared" si="26"/>
        <v>0</v>
      </c>
      <c r="H117" s="112">
        <f t="shared" si="27"/>
        <v>0</v>
      </c>
      <c r="I117" s="112">
        <f t="shared" si="28"/>
        <v>0</v>
      </c>
    </row>
    <row r="118" spans="1:9" x14ac:dyDescent="0.25">
      <c r="A118" s="18"/>
      <c r="B118" s="2"/>
      <c r="C118" s="2"/>
      <c r="D118" s="2"/>
      <c r="E118" s="2"/>
      <c r="F118" s="112">
        <f t="shared" si="25"/>
        <v>0</v>
      </c>
      <c r="G118" s="112">
        <f t="shared" si="26"/>
        <v>0</v>
      </c>
      <c r="H118" s="112">
        <f t="shared" si="27"/>
        <v>0</v>
      </c>
      <c r="I118" s="112">
        <f t="shared" si="28"/>
        <v>0</v>
      </c>
    </row>
    <row r="119" spans="1:9" x14ac:dyDescent="0.25">
      <c r="A119" s="18"/>
      <c r="B119" s="2"/>
      <c r="C119" s="2"/>
      <c r="D119" s="2"/>
      <c r="E119" s="2"/>
      <c r="F119" s="112">
        <f t="shared" si="25"/>
        <v>0</v>
      </c>
      <c r="G119" s="112">
        <f t="shared" si="26"/>
        <v>0</v>
      </c>
      <c r="H119" s="112">
        <f t="shared" si="27"/>
        <v>0</v>
      </c>
      <c r="I119" s="112">
        <f t="shared" si="28"/>
        <v>0</v>
      </c>
    </row>
    <row r="120" spans="1:9" x14ac:dyDescent="0.25">
      <c r="A120" s="18"/>
      <c r="B120" s="2"/>
      <c r="C120" s="2"/>
      <c r="D120" s="2"/>
      <c r="E120" s="2"/>
      <c r="F120" s="112">
        <f t="shared" si="25"/>
        <v>0</v>
      </c>
      <c r="G120" s="112">
        <f t="shared" si="26"/>
        <v>0</v>
      </c>
      <c r="H120" s="112">
        <f t="shared" si="27"/>
        <v>0</v>
      </c>
      <c r="I120" s="112">
        <f t="shared" si="28"/>
        <v>0</v>
      </c>
    </row>
    <row r="121" spans="1:9" x14ac:dyDescent="0.25">
      <c r="A121" s="18"/>
      <c r="B121" s="2"/>
      <c r="C121" s="2"/>
      <c r="D121" s="2"/>
      <c r="E121" s="2"/>
      <c r="F121" s="112">
        <f t="shared" si="25"/>
        <v>0</v>
      </c>
      <c r="G121" s="112">
        <f t="shared" si="26"/>
        <v>0</v>
      </c>
      <c r="H121" s="112">
        <f t="shared" si="27"/>
        <v>0</v>
      </c>
      <c r="I121" s="112">
        <f t="shared" si="28"/>
        <v>0</v>
      </c>
    </row>
    <row r="122" spans="1:9" x14ac:dyDescent="0.25">
      <c r="A122" s="18"/>
      <c r="B122" s="2"/>
      <c r="C122" s="2"/>
      <c r="D122" s="2"/>
      <c r="E122" s="2"/>
      <c r="F122" s="112">
        <f t="shared" si="25"/>
        <v>0</v>
      </c>
      <c r="G122" s="112">
        <f t="shared" si="26"/>
        <v>0</v>
      </c>
      <c r="H122" s="112">
        <f t="shared" si="27"/>
        <v>0</v>
      </c>
      <c r="I122" s="112">
        <f t="shared" si="28"/>
        <v>0</v>
      </c>
    </row>
    <row r="123" spans="1:9" x14ac:dyDescent="0.25">
      <c r="A123" s="38"/>
      <c r="B123" s="2"/>
      <c r="C123" s="2"/>
      <c r="D123" s="2"/>
      <c r="E123" s="2"/>
      <c r="F123" s="112">
        <f t="shared" si="25"/>
        <v>0</v>
      </c>
      <c r="G123" s="112">
        <f t="shared" si="26"/>
        <v>0</v>
      </c>
      <c r="H123" s="112">
        <f t="shared" si="27"/>
        <v>0</v>
      </c>
      <c r="I123" s="112">
        <f t="shared" si="28"/>
        <v>0</v>
      </c>
    </row>
    <row r="124" spans="1:9" x14ac:dyDescent="0.25">
      <c r="A124" s="108" t="s">
        <v>55</v>
      </c>
      <c r="B124" s="48">
        <f>SUM(B97:B123)</f>
        <v>0</v>
      </c>
      <c r="C124" s="48">
        <f>SUM(C97:C123)</f>
        <v>0</v>
      </c>
      <c r="D124" s="48">
        <f>SUM(D97:D123)</f>
        <v>0</v>
      </c>
      <c r="E124" s="48">
        <f>SUM(E97:E123)</f>
        <v>0</v>
      </c>
      <c r="F124" s="112">
        <f t="shared" si="25"/>
        <v>0</v>
      </c>
      <c r="G124" s="112">
        <f t="shared" si="26"/>
        <v>0</v>
      </c>
      <c r="H124" s="112">
        <f t="shared" si="27"/>
        <v>0</v>
      </c>
      <c r="I124" s="112">
        <f t="shared" si="28"/>
        <v>0</v>
      </c>
    </row>
    <row r="125" spans="1:9" x14ac:dyDescent="0.25">
      <c r="A125" s="22"/>
      <c r="B125" s="7"/>
      <c r="C125" s="7"/>
      <c r="D125" s="7"/>
      <c r="I125" s="7"/>
    </row>
    <row r="126" spans="1:9" x14ac:dyDescent="0.25">
      <c r="A126" s="22"/>
      <c r="B126" s="7"/>
      <c r="C126" s="7"/>
      <c r="D126" s="7"/>
      <c r="E126" s="7"/>
    </row>
    <row r="127" spans="1:9" x14ac:dyDescent="0.25">
      <c r="A127" s="22"/>
      <c r="B127" s="7"/>
      <c r="C127" s="7"/>
      <c r="D127" s="7"/>
      <c r="E127" s="7"/>
    </row>
    <row r="128" spans="1:9" x14ac:dyDescent="0.25">
      <c r="A128" s="22"/>
      <c r="B128" s="7"/>
      <c r="C128" s="7"/>
      <c r="D128" s="7"/>
      <c r="E128" s="7"/>
    </row>
    <row r="129" spans="1:5" x14ac:dyDescent="0.25">
      <c r="A129" s="22"/>
      <c r="B129" s="7"/>
      <c r="C129" s="7"/>
      <c r="D129" s="7"/>
      <c r="E129" s="7"/>
    </row>
    <row r="130" spans="1:5" x14ac:dyDescent="0.25">
      <c r="A130" s="22"/>
      <c r="B130" s="7"/>
      <c r="C130" s="7"/>
      <c r="D130" s="7"/>
      <c r="E130" s="7"/>
    </row>
    <row r="131" spans="1:5" x14ac:dyDescent="0.25">
      <c r="A131" s="10"/>
      <c r="B131" s="7"/>
      <c r="C131" s="7"/>
      <c r="D131" s="7"/>
      <c r="E131" s="7"/>
    </row>
    <row r="132" spans="1:5" x14ac:dyDescent="0.25">
      <c r="A132" s="22"/>
      <c r="B132" s="7"/>
      <c r="C132" s="7"/>
      <c r="D132" s="7"/>
      <c r="E132" s="7"/>
    </row>
  </sheetData>
  <mergeCells count="4">
    <mergeCell ref="A33:J33"/>
    <mergeCell ref="A64:E64"/>
    <mergeCell ref="A1:J1"/>
    <mergeCell ref="A2:J2"/>
  </mergeCells>
  <phoneticPr fontId="2" type="noConversion"/>
  <pageMargins left="0.75" right="0.75" top="1" bottom="1" header="0.4921259845" footer="0.4921259845"/>
  <pageSetup paperSize="9" scale="74" orientation="landscape" r:id="rId1"/>
  <headerFooter alignWithMargins="0"/>
  <rowBreaks count="3" manualBreakCount="3">
    <brk id="32" max="16383" man="1"/>
    <brk id="63" max="16383" man="1"/>
    <brk id="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
  <sheetViews>
    <sheetView view="pageBreakPreview" zoomScaleNormal="100" zoomScaleSheetLayoutView="100" workbookViewId="0">
      <selection activeCell="B14" sqref="B14"/>
    </sheetView>
  </sheetViews>
  <sheetFormatPr defaultRowHeight="15.75" x14ac:dyDescent="0.25"/>
  <cols>
    <col min="1" max="1" width="24.125" customWidth="1"/>
    <col min="2" max="10" width="10.625" customWidth="1"/>
  </cols>
  <sheetData>
    <row r="1" spans="1:12" ht="31.5" customHeight="1" x14ac:dyDescent="0.25">
      <c r="A1" s="695" t="s">
        <v>109</v>
      </c>
      <c r="B1" s="695"/>
      <c r="C1" s="695"/>
      <c r="D1" s="695"/>
      <c r="E1" s="695"/>
      <c r="F1" s="695"/>
      <c r="G1" s="695"/>
      <c r="H1" s="695"/>
      <c r="I1" s="695"/>
      <c r="J1" s="695"/>
      <c r="K1" s="162"/>
    </row>
    <row r="2" spans="1:12" ht="16.5" thickBot="1" x14ac:dyDescent="0.3">
      <c r="A2" s="688" t="s">
        <v>53</v>
      </c>
      <c r="B2" s="688"/>
      <c r="C2" s="688"/>
      <c r="D2" s="688"/>
      <c r="E2" s="688"/>
      <c r="F2" s="688"/>
      <c r="G2" s="688"/>
      <c r="H2" s="688"/>
      <c r="I2" s="688"/>
      <c r="J2" s="688"/>
      <c r="K2" s="15"/>
      <c r="L2" s="7"/>
    </row>
    <row r="3" spans="1:12" ht="32.25" thickBot="1" x14ac:dyDescent="0.3">
      <c r="A3" s="68" t="s">
        <v>91</v>
      </c>
      <c r="B3" s="69" t="s">
        <v>92</v>
      </c>
      <c r="C3" s="69" t="s">
        <v>93</v>
      </c>
      <c r="D3" s="70" t="s">
        <v>94</v>
      </c>
      <c r="E3" s="70" t="s">
        <v>95</v>
      </c>
      <c r="F3" s="70" t="s">
        <v>96</v>
      </c>
      <c r="G3" s="84" t="s">
        <v>97</v>
      </c>
      <c r="H3" s="84" t="s">
        <v>98</v>
      </c>
      <c r="I3" s="84" t="s">
        <v>99</v>
      </c>
      <c r="J3" s="85" t="s">
        <v>100</v>
      </c>
      <c r="K3" s="15"/>
      <c r="L3" s="7"/>
    </row>
    <row r="4" spans="1:12" x14ac:dyDescent="0.25">
      <c r="A4" s="66"/>
      <c r="B4" s="67"/>
      <c r="C4" s="67"/>
      <c r="D4" s="67"/>
      <c r="E4" s="67"/>
      <c r="F4" s="67"/>
      <c r="G4" s="109">
        <f>IFERROR(C4/B4,0)</f>
        <v>0</v>
      </c>
      <c r="H4" s="109">
        <f>IFERROR(E4/D4,0)</f>
        <v>0</v>
      </c>
      <c r="I4" s="109">
        <f>IFERROR(F4/E4,0)</f>
        <v>0</v>
      </c>
      <c r="J4" s="109">
        <f>IFERROR(F4/B4,0)</f>
        <v>0</v>
      </c>
      <c r="K4" s="15"/>
      <c r="L4" s="7"/>
    </row>
    <row r="5" spans="1:12" x14ac:dyDescent="0.25">
      <c r="A5" s="18"/>
      <c r="B5" s="2"/>
      <c r="C5" s="2"/>
      <c r="D5" s="2"/>
      <c r="E5" s="2"/>
      <c r="F5" s="2"/>
      <c r="G5" s="110">
        <f t="shared" ref="G5:G22" si="0">IFERROR(C5/B5,0)</f>
        <v>0</v>
      </c>
      <c r="H5" s="110">
        <f t="shared" ref="H5:H22" si="1">IFERROR(E5/D5,0)</f>
        <v>0</v>
      </c>
      <c r="I5" s="110">
        <f t="shared" ref="I5:I22" si="2">IFERROR(F5/E5,0)</f>
        <v>0</v>
      </c>
      <c r="J5" s="110">
        <f t="shared" ref="J5:J22" si="3">IFERROR(F5/B5,0)</f>
        <v>0</v>
      </c>
      <c r="K5" s="15"/>
      <c r="L5" s="7"/>
    </row>
    <row r="6" spans="1:12" x14ac:dyDescent="0.25">
      <c r="A6" s="18"/>
      <c r="B6" s="2"/>
      <c r="C6" s="2"/>
      <c r="D6" s="2"/>
      <c r="E6" s="2"/>
      <c r="F6" s="2"/>
      <c r="G6" s="110">
        <f t="shared" si="0"/>
        <v>0</v>
      </c>
      <c r="H6" s="110">
        <f t="shared" si="1"/>
        <v>0</v>
      </c>
      <c r="I6" s="110">
        <f t="shared" si="2"/>
        <v>0</v>
      </c>
      <c r="J6" s="110">
        <f t="shared" si="3"/>
        <v>0</v>
      </c>
      <c r="K6" s="15"/>
      <c r="L6" s="7"/>
    </row>
    <row r="7" spans="1:12" x14ac:dyDescent="0.25">
      <c r="A7" s="18"/>
      <c r="B7" s="2"/>
      <c r="C7" s="2"/>
      <c r="D7" s="2"/>
      <c r="E7" s="2"/>
      <c r="F7" s="2"/>
      <c r="G7" s="110">
        <f t="shared" si="0"/>
        <v>0</v>
      </c>
      <c r="H7" s="110">
        <f t="shared" si="1"/>
        <v>0</v>
      </c>
      <c r="I7" s="110">
        <f t="shared" si="2"/>
        <v>0</v>
      </c>
      <c r="J7" s="110">
        <f t="shared" si="3"/>
        <v>0</v>
      </c>
      <c r="K7" s="15"/>
      <c r="L7" s="7"/>
    </row>
    <row r="8" spans="1:12" x14ac:dyDescent="0.25">
      <c r="A8" s="18"/>
      <c r="B8" s="2"/>
      <c r="C8" s="2"/>
      <c r="D8" s="2"/>
      <c r="E8" s="2"/>
      <c r="F8" s="2"/>
      <c r="G8" s="110">
        <f t="shared" si="0"/>
        <v>0</v>
      </c>
      <c r="H8" s="110">
        <f t="shared" si="1"/>
        <v>0</v>
      </c>
      <c r="I8" s="110">
        <f t="shared" si="2"/>
        <v>0</v>
      </c>
      <c r="J8" s="110">
        <f t="shared" si="3"/>
        <v>0</v>
      </c>
      <c r="K8" s="15"/>
      <c r="L8" s="7"/>
    </row>
    <row r="9" spans="1:12" x14ac:dyDescent="0.25">
      <c r="A9" s="18"/>
      <c r="B9" s="2"/>
      <c r="C9" s="2"/>
      <c r="D9" s="2"/>
      <c r="E9" s="2"/>
      <c r="F9" s="2"/>
      <c r="G9" s="110">
        <f t="shared" si="0"/>
        <v>0</v>
      </c>
      <c r="H9" s="110">
        <f t="shared" si="1"/>
        <v>0</v>
      </c>
      <c r="I9" s="110">
        <f t="shared" si="2"/>
        <v>0</v>
      </c>
      <c r="J9" s="110">
        <f t="shared" si="3"/>
        <v>0</v>
      </c>
      <c r="K9" s="15"/>
      <c r="L9" s="7"/>
    </row>
    <row r="10" spans="1:12" x14ac:dyDescent="0.25">
      <c r="A10" s="18"/>
      <c r="B10" s="2"/>
      <c r="C10" s="2"/>
      <c r="D10" s="2"/>
      <c r="E10" s="2"/>
      <c r="F10" s="2"/>
      <c r="G10" s="110">
        <f t="shared" si="0"/>
        <v>0</v>
      </c>
      <c r="H10" s="110">
        <f t="shared" si="1"/>
        <v>0</v>
      </c>
      <c r="I10" s="110">
        <f t="shared" si="2"/>
        <v>0</v>
      </c>
      <c r="J10" s="110">
        <f t="shared" si="3"/>
        <v>0</v>
      </c>
      <c r="K10" s="15"/>
      <c r="L10" s="7"/>
    </row>
    <row r="11" spans="1:12" x14ac:dyDescent="0.25">
      <c r="A11" s="18"/>
      <c r="B11" s="2"/>
      <c r="C11" s="2"/>
      <c r="D11" s="2"/>
      <c r="E11" s="2"/>
      <c r="F11" s="2"/>
      <c r="G11" s="110">
        <f t="shared" si="0"/>
        <v>0</v>
      </c>
      <c r="H11" s="110">
        <f t="shared" si="1"/>
        <v>0</v>
      </c>
      <c r="I11" s="110">
        <f t="shared" si="2"/>
        <v>0</v>
      </c>
      <c r="J11" s="110">
        <f t="shared" si="3"/>
        <v>0</v>
      </c>
      <c r="K11" s="15"/>
      <c r="L11" s="7"/>
    </row>
    <row r="12" spans="1:12" x14ac:dyDescent="0.25">
      <c r="A12" s="18"/>
      <c r="B12" s="49"/>
      <c r="C12" s="49"/>
      <c r="D12" s="49"/>
      <c r="E12" s="49"/>
      <c r="F12" s="49"/>
      <c r="G12" s="110">
        <f t="shared" si="0"/>
        <v>0</v>
      </c>
      <c r="H12" s="110">
        <f t="shared" si="1"/>
        <v>0</v>
      </c>
      <c r="I12" s="110">
        <f t="shared" si="2"/>
        <v>0</v>
      </c>
      <c r="J12" s="110">
        <f t="shared" si="3"/>
        <v>0</v>
      </c>
      <c r="K12" s="15"/>
      <c r="L12" s="7"/>
    </row>
    <row r="13" spans="1:12" x14ac:dyDescent="0.25">
      <c r="A13" s="18"/>
      <c r="B13" s="38"/>
      <c r="C13" s="38"/>
      <c r="D13" s="49"/>
      <c r="E13" s="49"/>
      <c r="F13" s="49"/>
      <c r="G13" s="110">
        <f t="shared" si="0"/>
        <v>0</v>
      </c>
      <c r="H13" s="110">
        <f t="shared" si="1"/>
        <v>0</v>
      </c>
      <c r="I13" s="110">
        <f t="shared" si="2"/>
        <v>0</v>
      </c>
      <c r="J13" s="110">
        <f t="shared" si="3"/>
        <v>0</v>
      </c>
      <c r="K13" s="15"/>
      <c r="L13" s="7"/>
    </row>
    <row r="14" spans="1:12" x14ac:dyDescent="0.25">
      <c r="A14" s="18"/>
      <c r="B14" s="2"/>
      <c r="C14" s="2"/>
      <c r="D14" s="2"/>
      <c r="E14" s="2"/>
      <c r="F14" s="2"/>
      <c r="G14" s="110">
        <f t="shared" si="0"/>
        <v>0</v>
      </c>
      <c r="H14" s="110">
        <f t="shared" si="1"/>
        <v>0</v>
      </c>
      <c r="I14" s="110">
        <f t="shared" si="2"/>
        <v>0</v>
      </c>
      <c r="J14" s="110">
        <f t="shared" si="3"/>
        <v>0</v>
      </c>
      <c r="K14" s="15"/>
      <c r="L14" s="7"/>
    </row>
    <row r="15" spans="1:12" x14ac:dyDescent="0.25">
      <c r="A15" s="18"/>
      <c r="B15" s="2"/>
      <c r="C15" s="2"/>
      <c r="D15" s="2"/>
      <c r="E15" s="2"/>
      <c r="F15" s="2"/>
      <c r="G15" s="110">
        <f t="shared" si="0"/>
        <v>0</v>
      </c>
      <c r="H15" s="110">
        <f t="shared" si="1"/>
        <v>0</v>
      </c>
      <c r="I15" s="110">
        <f t="shared" si="2"/>
        <v>0</v>
      </c>
      <c r="J15" s="110">
        <f t="shared" si="3"/>
        <v>0</v>
      </c>
      <c r="K15" s="15"/>
      <c r="L15" s="7"/>
    </row>
    <row r="16" spans="1:12" x14ac:dyDescent="0.25">
      <c r="A16" s="18"/>
      <c r="B16" s="2"/>
      <c r="C16" s="2"/>
      <c r="D16" s="2"/>
      <c r="E16" s="2"/>
      <c r="F16" s="2"/>
      <c r="G16" s="110">
        <f t="shared" si="0"/>
        <v>0</v>
      </c>
      <c r="H16" s="110">
        <f t="shared" si="1"/>
        <v>0</v>
      </c>
      <c r="I16" s="110">
        <f t="shared" si="2"/>
        <v>0</v>
      </c>
      <c r="J16" s="110">
        <f t="shared" si="3"/>
        <v>0</v>
      </c>
      <c r="K16" s="15"/>
      <c r="L16" s="7"/>
    </row>
    <row r="17" spans="1:12" x14ac:dyDescent="0.25">
      <c r="A17" s="18"/>
      <c r="B17" s="2"/>
      <c r="C17" s="2"/>
      <c r="D17" s="2"/>
      <c r="E17" s="2"/>
      <c r="F17" s="2"/>
      <c r="G17" s="110">
        <f t="shared" si="0"/>
        <v>0</v>
      </c>
      <c r="H17" s="110">
        <f t="shared" si="1"/>
        <v>0</v>
      </c>
      <c r="I17" s="110">
        <f t="shared" si="2"/>
        <v>0</v>
      </c>
      <c r="J17" s="110">
        <f t="shared" si="3"/>
        <v>0</v>
      </c>
      <c r="K17" s="15"/>
      <c r="L17" s="7"/>
    </row>
    <row r="18" spans="1:12" x14ac:dyDescent="0.25">
      <c r="A18" s="18"/>
      <c r="B18" s="2"/>
      <c r="C18" s="2"/>
      <c r="D18" s="2"/>
      <c r="E18" s="2"/>
      <c r="F18" s="2"/>
      <c r="G18" s="110">
        <f t="shared" si="0"/>
        <v>0</v>
      </c>
      <c r="H18" s="110">
        <f t="shared" si="1"/>
        <v>0</v>
      </c>
      <c r="I18" s="110">
        <f t="shared" si="2"/>
        <v>0</v>
      </c>
      <c r="J18" s="110">
        <f t="shared" si="3"/>
        <v>0</v>
      </c>
      <c r="K18" s="15"/>
      <c r="L18" s="7"/>
    </row>
    <row r="19" spans="1:12" x14ac:dyDescent="0.25">
      <c r="A19" s="18"/>
      <c r="B19" s="2"/>
      <c r="C19" s="2"/>
      <c r="D19" s="2"/>
      <c r="E19" s="2"/>
      <c r="F19" s="2"/>
      <c r="G19" s="110">
        <f t="shared" si="0"/>
        <v>0</v>
      </c>
      <c r="H19" s="110">
        <f t="shared" si="1"/>
        <v>0</v>
      </c>
      <c r="I19" s="110">
        <f t="shared" si="2"/>
        <v>0</v>
      </c>
      <c r="J19" s="110">
        <f t="shared" si="3"/>
        <v>0</v>
      </c>
      <c r="K19" s="15"/>
      <c r="L19" s="7"/>
    </row>
    <row r="20" spans="1:12" x14ac:dyDescent="0.25">
      <c r="A20" s="18"/>
      <c r="B20" s="2"/>
      <c r="C20" s="2"/>
      <c r="D20" s="2"/>
      <c r="E20" s="2"/>
      <c r="F20" s="2"/>
      <c r="G20" s="110">
        <f t="shared" si="0"/>
        <v>0</v>
      </c>
      <c r="H20" s="110">
        <f t="shared" si="1"/>
        <v>0</v>
      </c>
      <c r="I20" s="110">
        <f t="shared" si="2"/>
        <v>0</v>
      </c>
      <c r="J20" s="110">
        <f t="shared" si="3"/>
        <v>0</v>
      </c>
      <c r="K20" s="39"/>
      <c r="L20" s="7"/>
    </row>
    <row r="21" spans="1:12" x14ac:dyDescent="0.25">
      <c r="A21" s="18"/>
      <c r="B21" s="2"/>
      <c r="C21" s="2"/>
      <c r="D21" s="2"/>
      <c r="E21" s="2"/>
      <c r="F21" s="2"/>
      <c r="G21" s="110">
        <f t="shared" si="0"/>
        <v>0</v>
      </c>
      <c r="H21" s="110">
        <f t="shared" si="1"/>
        <v>0</v>
      </c>
      <c r="I21" s="110">
        <f t="shared" si="2"/>
        <v>0</v>
      </c>
      <c r="J21" s="110">
        <f t="shared" si="3"/>
        <v>0</v>
      </c>
      <c r="K21" s="15"/>
      <c r="L21" s="7"/>
    </row>
    <row r="22" spans="1:12" x14ac:dyDescent="0.25">
      <c r="A22" s="18"/>
      <c r="B22" s="2"/>
      <c r="C22" s="2"/>
      <c r="D22" s="2"/>
      <c r="E22" s="2"/>
      <c r="F22" s="2"/>
      <c r="G22" s="110">
        <f t="shared" si="0"/>
        <v>0</v>
      </c>
      <c r="H22" s="110">
        <f t="shared" si="1"/>
        <v>0</v>
      </c>
      <c r="I22" s="110">
        <f t="shared" si="2"/>
        <v>0</v>
      </c>
      <c r="J22" s="110">
        <f t="shared" si="3"/>
        <v>0</v>
      </c>
      <c r="K22" s="15"/>
      <c r="L22" s="7"/>
    </row>
    <row r="23" spans="1:12" x14ac:dyDescent="0.25">
      <c r="A23" s="18"/>
      <c r="B23" s="2"/>
      <c r="C23" s="2"/>
      <c r="D23" s="2"/>
      <c r="E23" s="2"/>
      <c r="F23" s="2"/>
      <c r="G23" s="110">
        <f t="shared" ref="G23:G31" si="4">IFERROR(C23/B23,0)</f>
        <v>0</v>
      </c>
      <c r="H23" s="110">
        <f t="shared" ref="H23:H31" si="5">IFERROR(E23/D23,0)</f>
        <v>0</v>
      </c>
      <c r="I23" s="110">
        <f t="shared" ref="I23:I31" si="6">IFERROR(F23/E23,0)</f>
        <v>0</v>
      </c>
      <c r="J23" s="110">
        <f t="shared" ref="J23:J31" si="7">IFERROR(F23/B23,0)</f>
        <v>0</v>
      </c>
      <c r="K23" s="15"/>
      <c r="L23" s="7"/>
    </row>
    <row r="24" spans="1:12" x14ac:dyDescent="0.25">
      <c r="A24" s="18"/>
      <c r="B24" s="2"/>
      <c r="C24" s="2"/>
      <c r="D24" s="2"/>
      <c r="E24" s="2"/>
      <c r="F24" s="2"/>
      <c r="G24" s="110">
        <f t="shared" si="4"/>
        <v>0</v>
      </c>
      <c r="H24" s="110">
        <f t="shared" si="5"/>
        <v>0</v>
      </c>
      <c r="I24" s="110">
        <f t="shared" si="6"/>
        <v>0</v>
      </c>
      <c r="J24" s="110">
        <f t="shared" si="7"/>
        <v>0</v>
      </c>
      <c r="K24" s="15"/>
      <c r="L24" s="7"/>
    </row>
    <row r="25" spans="1:12" x14ac:dyDescent="0.25">
      <c r="A25" s="18"/>
      <c r="B25" s="2"/>
      <c r="C25" s="2"/>
      <c r="D25" s="2"/>
      <c r="E25" s="2"/>
      <c r="F25" s="2"/>
      <c r="G25" s="110">
        <f t="shared" si="4"/>
        <v>0</v>
      </c>
      <c r="H25" s="110">
        <f t="shared" si="5"/>
        <v>0</v>
      </c>
      <c r="I25" s="110">
        <f t="shared" si="6"/>
        <v>0</v>
      </c>
      <c r="J25" s="110">
        <f t="shared" si="7"/>
        <v>0</v>
      </c>
      <c r="K25" s="15"/>
      <c r="L25" s="7"/>
    </row>
    <row r="26" spans="1:12" x14ac:dyDescent="0.25">
      <c r="A26" s="18"/>
      <c r="B26" s="2"/>
      <c r="C26" s="2"/>
      <c r="D26" s="2"/>
      <c r="E26" s="2"/>
      <c r="F26" s="2"/>
      <c r="G26" s="110">
        <f t="shared" si="4"/>
        <v>0</v>
      </c>
      <c r="H26" s="110">
        <f t="shared" si="5"/>
        <v>0</v>
      </c>
      <c r="I26" s="110">
        <f t="shared" si="6"/>
        <v>0</v>
      </c>
      <c r="J26" s="110">
        <f t="shared" si="7"/>
        <v>0</v>
      </c>
      <c r="K26" s="15"/>
      <c r="L26" s="7"/>
    </row>
    <row r="27" spans="1:12" x14ac:dyDescent="0.25">
      <c r="A27" s="18"/>
      <c r="B27" s="2"/>
      <c r="C27" s="2"/>
      <c r="D27" s="2"/>
      <c r="E27" s="2"/>
      <c r="F27" s="2"/>
      <c r="G27" s="110">
        <f t="shared" si="4"/>
        <v>0</v>
      </c>
      <c r="H27" s="110">
        <f t="shared" si="5"/>
        <v>0</v>
      </c>
      <c r="I27" s="110">
        <f t="shared" si="6"/>
        <v>0</v>
      </c>
      <c r="J27" s="110">
        <f t="shared" si="7"/>
        <v>0</v>
      </c>
      <c r="K27" s="15"/>
      <c r="L27" s="7"/>
    </row>
    <row r="28" spans="1:12" x14ac:dyDescent="0.25">
      <c r="A28" s="18"/>
      <c r="B28" s="2"/>
      <c r="C28" s="2"/>
      <c r="D28" s="2"/>
      <c r="E28" s="2"/>
      <c r="F28" s="2"/>
      <c r="G28" s="110">
        <f t="shared" si="4"/>
        <v>0</v>
      </c>
      <c r="H28" s="110">
        <f t="shared" si="5"/>
        <v>0</v>
      </c>
      <c r="I28" s="110">
        <f t="shared" si="6"/>
        <v>0</v>
      </c>
      <c r="J28" s="110">
        <f t="shared" si="7"/>
        <v>0</v>
      </c>
      <c r="K28" s="15"/>
      <c r="L28" s="7"/>
    </row>
    <row r="29" spans="1:12" x14ac:dyDescent="0.25">
      <c r="A29" s="18"/>
      <c r="B29" s="2"/>
      <c r="C29" s="2"/>
      <c r="D29" s="2"/>
      <c r="E29" s="2"/>
      <c r="F29" s="2"/>
      <c r="G29" s="110">
        <f t="shared" si="4"/>
        <v>0</v>
      </c>
      <c r="H29" s="110">
        <f t="shared" si="5"/>
        <v>0</v>
      </c>
      <c r="I29" s="110">
        <f t="shared" si="6"/>
        <v>0</v>
      </c>
      <c r="J29" s="110">
        <f t="shared" si="7"/>
        <v>0</v>
      </c>
      <c r="K29" s="15"/>
      <c r="L29" s="7"/>
    </row>
    <row r="30" spans="1:12" x14ac:dyDescent="0.25">
      <c r="A30" s="38"/>
      <c r="B30" s="49"/>
      <c r="C30" s="49"/>
      <c r="D30" s="49"/>
      <c r="E30" s="49"/>
      <c r="F30" s="49"/>
      <c r="G30" s="110">
        <f t="shared" si="4"/>
        <v>0</v>
      </c>
      <c r="H30" s="110">
        <f t="shared" si="5"/>
        <v>0</v>
      </c>
      <c r="I30" s="110">
        <f t="shared" si="6"/>
        <v>0</v>
      </c>
      <c r="J30" s="110">
        <f t="shared" si="7"/>
        <v>0</v>
      </c>
      <c r="K30" s="15"/>
      <c r="L30" s="7"/>
    </row>
    <row r="31" spans="1:12" x14ac:dyDescent="0.25">
      <c r="A31" s="107" t="s">
        <v>55</v>
      </c>
      <c r="B31" s="48">
        <f>SUM(B4:B30)</f>
        <v>0</v>
      </c>
      <c r="C31" s="48">
        <f>SUM(C4:C30)</f>
        <v>0</v>
      </c>
      <c r="D31" s="48">
        <f>SUM(D4:D30)</f>
        <v>0</v>
      </c>
      <c r="E31" s="48">
        <f>SUM(E4:E30)</f>
        <v>0</v>
      </c>
      <c r="F31" s="48">
        <f>SUM(F4:F30)</f>
        <v>0</v>
      </c>
      <c r="G31" s="110">
        <f t="shared" si="4"/>
        <v>0</v>
      </c>
      <c r="H31" s="110">
        <f t="shared" si="5"/>
        <v>0</v>
      </c>
      <c r="I31" s="110">
        <f t="shared" si="6"/>
        <v>0</v>
      </c>
      <c r="J31" s="110">
        <f t="shared" si="7"/>
        <v>0</v>
      </c>
      <c r="K31" s="15"/>
      <c r="L31" s="7"/>
    </row>
    <row r="32" spans="1:12" x14ac:dyDescent="0.25">
      <c r="A32" s="39"/>
      <c r="B32" s="7"/>
      <c r="C32" s="7"/>
      <c r="D32" s="7"/>
      <c r="E32" s="7"/>
      <c r="F32" s="7"/>
      <c r="G32" s="7"/>
      <c r="H32" s="7"/>
      <c r="I32" s="7"/>
      <c r="J32" s="7"/>
      <c r="K32" s="15"/>
      <c r="L32" s="7"/>
    </row>
    <row r="33" spans="1:12" ht="16.5" thickBot="1" x14ac:dyDescent="0.3">
      <c r="A33" s="688" t="s">
        <v>54</v>
      </c>
      <c r="B33" s="688"/>
      <c r="C33" s="688"/>
      <c r="D33" s="688"/>
      <c r="E33" s="688"/>
      <c r="F33" s="688"/>
      <c r="G33" s="688"/>
      <c r="H33" s="688"/>
      <c r="I33" s="688"/>
      <c r="J33" s="688"/>
      <c r="K33" s="15"/>
      <c r="L33" s="7"/>
    </row>
    <row r="34" spans="1:12" ht="32.25" thickBot="1" x14ac:dyDescent="0.3">
      <c r="A34" s="68" t="s">
        <v>91</v>
      </c>
      <c r="B34" s="69" t="s">
        <v>92</v>
      </c>
      <c r="C34" s="69" t="s">
        <v>93</v>
      </c>
      <c r="D34" s="70" t="s">
        <v>94</v>
      </c>
      <c r="E34" s="70" t="s">
        <v>95</v>
      </c>
      <c r="F34" s="70" t="s">
        <v>96</v>
      </c>
      <c r="G34" s="84" t="s">
        <v>97</v>
      </c>
      <c r="H34" s="84" t="s">
        <v>98</v>
      </c>
      <c r="I34" s="84" t="s">
        <v>99</v>
      </c>
      <c r="J34" s="85" t="s">
        <v>100</v>
      </c>
      <c r="K34" s="15"/>
      <c r="L34" s="7"/>
    </row>
    <row r="35" spans="1:12" x14ac:dyDescent="0.25">
      <c r="A35" s="66"/>
      <c r="B35" s="67"/>
      <c r="C35" s="67"/>
      <c r="D35" s="67"/>
      <c r="E35" s="67"/>
      <c r="F35" s="67"/>
      <c r="G35" s="109">
        <f>IFERROR(C35/B35,0)</f>
        <v>0</v>
      </c>
      <c r="H35" s="109">
        <f>IFERROR(E35/D35,0)</f>
        <v>0</v>
      </c>
      <c r="I35" s="109">
        <f>IFERROR(F35/E35,0)</f>
        <v>0</v>
      </c>
      <c r="J35" s="109">
        <f>IFERROR(F35/B35,0)</f>
        <v>0</v>
      </c>
      <c r="K35" s="15"/>
      <c r="L35" s="7"/>
    </row>
    <row r="36" spans="1:12" ht="20.25" customHeight="1" x14ac:dyDescent="0.25">
      <c r="A36" s="18"/>
      <c r="B36" s="2"/>
      <c r="C36" s="2"/>
      <c r="D36" s="2"/>
      <c r="E36" s="2"/>
      <c r="F36" s="2"/>
      <c r="G36" s="110">
        <f t="shared" ref="G36:G46" si="8">IFERROR(C36/B36,0)</f>
        <v>0</v>
      </c>
      <c r="H36" s="110">
        <f t="shared" ref="H36:H46" si="9">IFERROR(E36/D36,0)</f>
        <v>0</v>
      </c>
      <c r="I36" s="110">
        <f t="shared" ref="I36:I46" si="10">IFERROR(F36/E36,0)</f>
        <v>0</v>
      </c>
      <c r="J36" s="110">
        <f t="shared" ref="J36:J46" si="11">IFERROR(F36/B36,0)</f>
        <v>0</v>
      </c>
      <c r="K36" s="15"/>
      <c r="L36" s="7"/>
    </row>
    <row r="37" spans="1:12" x14ac:dyDescent="0.25">
      <c r="A37" s="18"/>
      <c r="B37" s="2"/>
      <c r="C37" s="2"/>
      <c r="D37" s="2"/>
      <c r="E37" s="2"/>
      <c r="F37" s="2"/>
      <c r="G37" s="110">
        <f t="shared" si="8"/>
        <v>0</v>
      </c>
      <c r="H37" s="110">
        <f t="shared" si="9"/>
        <v>0</v>
      </c>
      <c r="I37" s="110">
        <f t="shared" si="10"/>
        <v>0</v>
      </c>
      <c r="J37" s="110">
        <f t="shared" si="11"/>
        <v>0</v>
      </c>
      <c r="K37" s="15"/>
      <c r="L37" s="7"/>
    </row>
    <row r="38" spans="1:12" x14ac:dyDescent="0.25">
      <c r="A38" s="18"/>
      <c r="B38" s="2"/>
      <c r="C38" s="2"/>
      <c r="D38" s="2"/>
      <c r="E38" s="2"/>
      <c r="F38" s="2"/>
      <c r="G38" s="110">
        <f t="shared" si="8"/>
        <v>0</v>
      </c>
      <c r="H38" s="110">
        <f t="shared" si="9"/>
        <v>0</v>
      </c>
      <c r="I38" s="110">
        <f t="shared" si="10"/>
        <v>0</v>
      </c>
      <c r="J38" s="110">
        <f t="shared" si="11"/>
        <v>0</v>
      </c>
      <c r="K38" s="11"/>
    </row>
    <row r="39" spans="1:12" ht="19.5" customHeight="1" x14ac:dyDescent="0.25">
      <c r="A39" s="18"/>
      <c r="B39" s="2"/>
      <c r="C39" s="2"/>
      <c r="D39" s="2"/>
      <c r="E39" s="2"/>
      <c r="F39" s="2"/>
      <c r="G39" s="110">
        <f t="shared" si="8"/>
        <v>0</v>
      </c>
      <c r="H39" s="110">
        <f t="shared" si="9"/>
        <v>0</v>
      </c>
      <c r="I39" s="110">
        <f t="shared" si="10"/>
        <v>0</v>
      </c>
      <c r="J39" s="110">
        <f t="shared" si="11"/>
        <v>0</v>
      </c>
      <c r="K39" s="11"/>
    </row>
    <row r="40" spans="1:12" ht="20.25" customHeight="1" x14ac:dyDescent="0.25">
      <c r="A40" s="18"/>
      <c r="B40" s="2"/>
      <c r="C40" s="2"/>
      <c r="D40" s="2"/>
      <c r="E40" s="2"/>
      <c r="F40" s="2"/>
      <c r="G40" s="110">
        <f t="shared" si="8"/>
        <v>0</v>
      </c>
      <c r="H40" s="110">
        <f t="shared" si="9"/>
        <v>0</v>
      </c>
      <c r="I40" s="110">
        <f t="shared" si="10"/>
        <v>0</v>
      </c>
      <c r="J40" s="110">
        <f t="shared" si="11"/>
        <v>0</v>
      </c>
      <c r="K40" s="11"/>
    </row>
    <row r="41" spans="1:12" ht="19.5" customHeight="1" x14ac:dyDescent="0.25">
      <c r="A41" s="18"/>
      <c r="B41" s="2"/>
      <c r="C41" s="2"/>
      <c r="D41" s="2"/>
      <c r="E41" s="2"/>
      <c r="F41" s="2"/>
      <c r="G41" s="110">
        <f t="shared" si="8"/>
        <v>0</v>
      </c>
      <c r="H41" s="110">
        <f t="shared" si="9"/>
        <v>0</v>
      </c>
      <c r="I41" s="110">
        <f t="shared" si="10"/>
        <v>0</v>
      </c>
      <c r="J41" s="110">
        <f t="shared" si="11"/>
        <v>0</v>
      </c>
      <c r="K41" s="11"/>
    </row>
    <row r="42" spans="1:12" ht="18.75" customHeight="1" x14ac:dyDescent="0.25">
      <c r="A42" s="18"/>
      <c r="B42" s="2"/>
      <c r="C42" s="2"/>
      <c r="D42" s="2"/>
      <c r="E42" s="2"/>
      <c r="F42" s="2"/>
      <c r="G42" s="110">
        <f t="shared" si="8"/>
        <v>0</v>
      </c>
      <c r="H42" s="110">
        <f t="shared" si="9"/>
        <v>0</v>
      </c>
      <c r="I42" s="110">
        <f t="shared" si="10"/>
        <v>0</v>
      </c>
      <c r="J42" s="110">
        <f t="shared" si="11"/>
        <v>0</v>
      </c>
      <c r="K42" s="11"/>
    </row>
    <row r="43" spans="1:12" ht="21.75" customHeight="1" x14ac:dyDescent="0.25">
      <c r="A43" s="18"/>
      <c r="B43" s="49"/>
      <c r="C43" s="49"/>
      <c r="D43" s="49"/>
      <c r="E43" s="49"/>
      <c r="F43" s="49"/>
      <c r="G43" s="110">
        <f t="shared" si="8"/>
        <v>0</v>
      </c>
      <c r="H43" s="110">
        <f t="shared" si="9"/>
        <v>0</v>
      </c>
      <c r="I43" s="110">
        <f t="shared" si="10"/>
        <v>0</v>
      </c>
      <c r="J43" s="110">
        <f t="shared" si="11"/>
        <v>0</v>
      </c>
      <c r="K43" s="11"/>
    </row>
    <row r="44" spans="1:12" x14ac:dyDescent="0.25">
      <c r="A44" s="18"/>
      <c r="B44" s="38"/>
      <c r="C44" s="38"/>
      <c r="D44" s="49"/>
      <c r="E44" s="49"/>
      <c r="F44" s="49"/>
      <c r="G44" s="110">
        <f t="shared" si="8"/>
        <v>0</v>
      </c>
      <c r="H44" s="110">
        <f t="shared" si="9"/>
        <v>0</v>
      </c>
      <c r="I44" s="110">
        <f t="shared" si="10"/>
        <v>0</v>
      </c>
      <c r="J44" s="110">
        <f t="shared" si="11"/>
        <v>0</v>
      </c>
      <c r="K44" s="11"/>
    </row>
    <row r="45" spans="1:12" x14ac:dyDescent="0.25">
      <c r="A45" s="18"/>
      <c r="B45" s="2"/>
      <c r="C45" s="2"/>
      <c r="D45" s="2"/>
      <c r="E45" s="2"/>
      <c r="F45" s="2"/>
      <c r="G45" s="110">
        <f t="shared" si="8"/>
        <v>0</v>
      </c>
      <c r="H45" s="110">
        <f t="shared" si="9"/>
        <v>0</v>
      </c>
      <c r="I45" s="110">
        <f t="shared" si="10"/>
        <v>0</v>
      </c>
      <c r="J45" s="110">
        <f t="shared" si="11"/>
        <v>0</v>
      </c>
      <c r="K45" s="11"/>
    </row>
    <row r="46" spans="1:12" x14ac:dyDescent="0.25">
      <c r="A46" s="18"/>
      <c r="B46" s="2"/>
      <c r="C46" s="2"/>
      <c r="D46" s="2"/>
      <c r="E46" s="2"/>
      <c r="F46" s="2"/>
      <c r="G46" s="110">
        <f t="shared" si="8"/>
        <v>0</v>
      </c>
      <c r="H46" s="110">
        <f t="shared" si="9"/>
        <v>0</v>
      </c>
      <c r="I46" s="110">
        <f t="shared" si="10"/>
        <v>0</v>
      </c>
      <c r="J46" s="110">
        <f t="shared" si="11"/>
        <v>0</v>
      </c>
      <c r="K46" s="11"/>
    </row>
    <row r="47" spans="1:12" x14ac:dyDescent="0.25">
      <c r="A47" s="18"/>
      <c r="B47" s="2"/>
      <c r="C47" s="2"/>
      <c r="D47" s="2"/>
      <c r="E47" s="2"/>
      <c r="F47" s="2"/>
      <c r="G47" s="110">
        <f t="shared" ref="G47:G62" si="12">IFERROR(C47/B47,0)</f>
        <v>0</v>
      </c>
      <c r="H47" s="110">
        <f t="shared" ref="H47:H62" si="13">IFERROR(E47/D47,0)</f>
        <v>0</v>
      </c>
      <c r="I47" s="110">
        <f t="shared" ref="I47:I62" si="14">IFERROR(F47/E47,0)</f>
        <v>0</v>
      </c>
      <c r="J47" s="110">
        <f t="shared" ref="J47:J62" si="15">IFERROR(F47/B47,0)</f>
        <v>0</v>
      </c>
      <c r="K47" s="11"/>
    </row>
    <row r="48" spans="1:12" x14ac:dyDescent="0.25">
      <c r="A48" s="18"/>
      <c r="B48" s="2"/>
      <c r="C48" s="2"/>
      <c r="D48" s="2"/>
      <c r="E48" s="2"/>
      <c r="F48" s="2"/>
      <c r="G48" s="110">
        <f t="shared" si="12"/>
        <v>0</v>
      </c>
      <c r="H48" s="110">
        <f t="shared" si="13"/>
        <v>0</v>
      </c>
      <c r="I48" s="110">
        <f t="shared" si="14"/>
        <v>0</v>
      </c>
      <c r="J48" s="110">
        <f t="shared" si="15"/>
        <v>0</v>
      </c>
      <c r="K48" s="11"/>
    </row>
    <row r="49" spans="1:11" x14ac:dyDescent="0.25">
      <c r="A49" s="18"/>
      <c r="B49" s="2"/>
      <c r="C49" s="2"/>
      <c r="D49" s="2"/>
      <c r="E49" s="2"/>
      <c r="F49" s="2"/>
      <c r="G49" s="110">
        <f t="shared" si="12"/>
        <v>0</v>
      </c>
      <c r="H49" s="110">
        <f t="shared" si="13"/>
        <v>0</v>
      </c>
      <c r="I49" s="110">
        <f t="shared" si="14"/>
        <v>0</v>
      </c>
      <c r="J49" s="110">
        <f t="shared" si="15"/>
        <v>0</v>
      </c>
      <c r="K49" s="11"/>
    </row>
    <row r="50" spans="1:11" x14ac:dyDescent="0.25">
      <c r="A50" s="18"/>
      <c r="B50" s="2"/>
      <c r="C50" s="2"/>
      <c r="D50" s="2"/>
      <c r="E50" s="2"/>
      <c r="F50" s="2"/>
      <c r="G50" s="110">
        <f t="shared" si="12"/>
        <v>0</v>
      </c>
      <c r="H50" s="110">
        <f t="shared" si="13"/>
        <v>0</v>
      </c>
      <c r="I50" s="110">
        <f t="shared" si="14"/>
        <v>0</v>
      </c>
      <c r="J50" s="110">
        <f t="shared" si="15"/>
        <v>0</v>
      </c>
      <c r="K50" s="11"/>
    </row>
    <row r="51" spans="1:11" x14ac:dyDescent="0.25">
      <c r="A51" s="18"/>
      <c r="B51" s="2"/>
      <c r="C51" s="2"/>
      <c r="D51" s="2"/>
      <c r="E51" s="2"/>
      <c r="F51" s="2"/>
      <c r="G51" s="110">
        <f t="shared" si="12"/>
        <v>0</v>
      </c>
      <c r="H51" s="110">
        <f t="shared" si="13"/>
        <v>0</v>
      </c>
      <c r="I51" s="110">
        <f t="shared" si="14"/>
        <v>0</v>
      </c>
      <c r="J51" s="110">
        <f t="shared" si="15"/>
        <v>0</v>
      </c>
      <c r="K51" s="11"/>
    </row>
    <row r="52" spans="1:11" x14ac:dyDescent="0.25">
      <c r="A52" s="18"/>
      <c r="B52" s="2"/>
      <c r="C52" s="2"/>
      <c r="D52" s="2"/>
      <c r="E52" s="2"/>
      <c r="F52" s="2"/>
      <c r="G52" s="110">
        <f t="shared" si="12"/>
        <v>0</v>
      </c>
      <c r="H52" s="110">
        <f t="shared" si="13"/>
        <v>0</v>
      </c>
      <c r="I52" s="110">
        <f t="shared" si="14"/>
        <v>0</v>
      </c>
      <c r="J52" s="110">
        <f t="shared" si="15"/>
        <v>0</v>
      </c>
      <c r="K52" s="11"/>
    </row>
    <row r="53" spans="1:11" x14ac:dyDescent="0.25">
      <c r="A53" s="18"/>
      <c r="B53" s="2"/>
      <c r="C53" s="2"/>
      <c r="D53" s="2"/>
      <c r="E53" s="2"/>
      <c r="F53" s="2"/>
      <c r="G53" s="110">
        <f t="shared" si="12"/>
        <v>0</v>
      </c>
      <c r="H53" s="110">
        <f t="shared" si="13"/>
        <v>0</v>
      </c>
      <c r="I53" s="110">
        <f t="shared" si="14"/>
        <v>0</v>
      </c>
      <c r="J53" s="110">
        <f t="shared" si="15"/>
        <v>0</v>
      </c>
      <c r="K53" s="11"/>
    </row>
    <row r="54" spans="1:11" ht="20.25" customHeight="1" x14ac:dyDescent="0.25">
      <c r="A54" s="18"/>
      <c r="B54" s="2"/>
      <c r="C54" s="2"/>
      <c r="D54" s="2"/>
      <c r="E54" s="2"/>
      <c r="F54" s="2"/>
      <c r="G54" s="110">
        <f t="shared" si="12"/>
        <v>0</v>
      </c>
      <c r="H54" s="110">
        <f t="shared" si="13"/>
        <v>0</v>
      </c>
      <c r="I54" s="110">
        <f t="shared" si="14"/>
        <v>0</v>
      </c>
      <c r="J54" s="110">
        <f t="shared" si="15"/>
        <v>0</v>
      </c>
      <c r="K54" s="11"/>
    </row>
    <row r="55" spans="1:11" x14ac:dyDescent="0.25">
      <c r="A55" s="18"/>
      <c r="B55" s="2"/>
      <c r="C55" s="2"/>
      <c r="D55" s="2"/>
      <c r="E55" s="2"/>
      <c r="F55" s="2"/>
      <c r="G55" s="110">
        <f t="shared" si="12"/>
        <v>0</v>
      </c>
      <c r="H55" s="110">
        <f t="shared" si="13"/>
        <v>0</v>
      </c>
      <c r="I55" s="110">
        <f t="shared" si="14"/>
        <v>0</v>
      </c>
      <c r="J55" s="110">
        <f t="shared" si="15"/>
        <v>0</v>
      </c>
      <c r="K55" s="11"/>
    </row>
    <row r="56" spans="1:11" ht="20.25" customHeight="1" x14ac:dyDescent="0.25">
      <c r="A56" s="18"/>
      <c r="B56" s="2"/>
      <c r="C56" s="2"/>
      <c r="D56" s="2"/>
      <c r="E56" s="2"/>
      <c r="F56" s="2"/>
      <c r="G56" s="110">
        <f t="shared" si="12"/>
        <v>0</v>
      </c>
      <c r="H56" s="110">
        <f t="shared" si="13"/>
        <v>0</v>
      </c>
      <c r="I56" s="110">
        <f t="shared" si="14"/>
        <v>0</v>
      </c>
      <c r="J56" s="110">
        <f t="shared" si="15"/>
        <v>0</v>
      </c>
      <c r="K56" s="11"/>
    </row>
    <row r="57" spans="1:11" ht="18" customHeight="1" x14ac:dyDescent="0.25">
      <c r="A57" s="18"/>
      <c r="B57" s="2"/>
      <c r="C57" s="2"/>
      <c r="D57" s="2"/>
      <c r="E57" s="2"/>
      <c r="F57" s="2"/>
      <c r="G57" s="110">
        <f t="shared" si="12"/>
        <v>0</v>
      </c>
      <c r="H57" s="110">
        <f t="shared" si="13"/>
        <v>0</v>
      </c>
      <c r="I57" s="110">
        <f t="shared" si="14"/>
        <v>0</v>
      </c>
      <c r="J57" s="110">
        <f t="shared" si="15"/>
        <v>0</v>
      </c>
      <c r="K57" s="11"/>
    </row>
    <row r="58" spans="1:11" ht="17.25" customHeight="1" x14ac:dyDescent="0.25">
      <c r="A58" s="18"/>
      <c r="B58" s="2"/>
      <c r="C58" s="2"/>
      <c r="D58" s="2"/>
      <c r="E58" s="2"/>
      <c r="F58" s="2"/>
      <c r="G58" s="110">
        <f t="shared" si="12"/>
        <v>0</v>
      </c>
      <c r="H58" s="110">
        <f t="shared" si="13"/>
        <v>0</v>
      </c>
      <c r="I58" s="110">
        <f t="shared" si="14"/>
        <v>0</v>
      </c>
      <c r="J58" s="110">
        <f t="shared" si="15"/>
        <v>0</v>
      </c>
      <c r="K58" s="11"/>
    </row>
    <row r="59" spans="1:11" ht="18" customHeight="1" x14ac:dyDescent="0.25">
      <c r="A59" s="18"/>
      <c r="B59" s="2"/>
      <c r="C59" s="2"/>
      <c r="D59" s="2"/>
      <c r="E59" s="2"/>
      <c r="F59" s="2"/>
      <c r="G59" s="110">
        <f t="shared" si="12"/>
        <v>0</v>
      </c>
      <c r="H59" s="110">
        <f t="shared" si="13"/>
        <v>0</v>
      </c>
      <c r="I59" s="110">
        <f t="shared" si="14"/>
        <v>0</v>
      </c>
      <c r="J59" s="110">
        <f t="shared" si="15"/>
        <v>0</v>
      </c>
      <c r="K59" s="11"/>
    </row>
    <row r="60" spans="1:11" ht="18" customHeight="1" x14ac:dyDescent="0.25">
      <c r="A60" s="18"/>
      <c r="B60" s="2"/>
      <c r="C60" s="2"/>
      <c r="D60" s="2"/>
      <c r="E60" s="2"/>
      <c r="F60" s="2"/>
      <c r="G60" s="110">
        <f t="shared" si="12"/>
        <v>0</v>
      </c>
      <c r="H60" s="110">
        <f t="shared" si="13"/>
        <v>0</v>
      </c>
      <c r="I60" s="110">
        <f t="shared" si="14"/>
        <v>0</v>
      </c>
      <c r="J60" s="110">
        <f t="shared" si="15"/>
        <v>0</v>
      </c>
      <c r="K60" s="11"/>
    </row>
    <row r="61" spans="1:11" x14ac:dyDescent="0.25">
      <c r="A61" s="38"/>
      <c r="B61" s="49"/>
      <c r="C61" s="49"/>
      <c r="D61" s="49"/>
      <c r="E61" s="49"/>
      <c r="F61" s="49"/>
      <c r="G61" s="110">
        <f t="shared" si="12"/>
        <v>0</v>
      </c>
      <c r="H61" s="110">
        <f t="shared" si="13"/>
        <v>0</v>
      </c>
      <c r="I61" s="110">
        <f t="shared" si="14"/>
        <v>0</v>
      </c>
      <c r="J61" s="110">
        <f t="shared" si="15"/>
        <v>0</v>
      </c>
      <c r="K61" s="11"/>
    </row>
    <row r="62" spans="1:11" x14ac:dyDescent="0.25">
      <c r="A62" s="107" t="s">
        <v>55</v>
      </c>
      <c r="B62" s="48">
        <f>SUM(B35:B61)</f>
        <v>0</v>
      </c>
      <c r="C62" s="48">
        <f>SUM(C35:C61)</f>
        <v>0</v>
      </c>
      <c r="D62" s="48">
        <f>SUM(D35:D61)</f>
        <v>0</v>
      </c>
      <c r="E62" s="48">
        <f>SUM(E35:E61)</f>
        <v>0</v>
      </c>
      <c r="F62" s="48">
        <f>SUM(F35:F61)</f>
        <v>0</v>
      </c>
      <c r="G62" s="110">
        <f t="shared" si="12"/>
        <v>0</v>
      </c>
      <c r="H62" s="110">
        <f t="shared" si="13"/>
        <v>0</v>
      </c>
      <c r="I62" s="110">
        <f t="shared" si="14"/>
        <v>0</v>
      </c>
      <c r="J62" s="110">
        <f t="shared" si="15"/>
        <v>0</v>
      </c>
      <c r="K62" s="11"/>
    </row>
    <row r="63" spans="1:11" x14ac:dyDescent="0.25">
      <c r="K63" s="11"/>
    </row>
    <row r="64" spans="1:11" ht="16.5" thickBot="1" x14ac:dyDescent="0.3">
      <c r="A64" s="691" t="s">
        <v>107</v>
      </c>
      <c r="B64" s="692"/>
      <c r="C64" s="692"/>
      <c r="D64" s="692"/>
      <c r="E64" s="693"/>
      <c r="K64" s="11"/>
    </row>
    <row r="65" spans="1:11" ht="63.75" thickBot="1" x14ac:dyDescent="0.3">
      <c r="A65" s="79" t="s">
        <v>91</v>
      </c>
      <c r="B65" s="80" t="s">
        <v>93</v>
      </c>
      <c r="C65" s="81" t="s">
        <v>94</v>
      </c>
      <c r="D65" s="81" t="s">
        <v>95</v>
      </c>
      <c r="E65" s="81" t="s">
        <v>96</v>
      </c>
      <c r="F65" s="82" t="s">
        <v>102</v>
      </c>
      <c r="G65" s="82" t="s">
        <v>103</v>
      </c>
      <c r="H65" s="82" t="s">
        <v>104</v>
      </c>
      <c r="I65" s="83" t="s">
        <v>105</v>
      </c>
      <c r="K65" s="11"/>
    </row>
    <row r="66" spans="1:11" x14ac:dyDescent="0.25">
      <c r="A66" s="66"/>
      <c r="B66" s="67"/>
      <c r="C66" s="67"/>
      <c r="D66" s="67"/>
      <c r="E66" s="67"/>
      <c r="F66" s="111">
        <f>+IFERROR(B66/(C4+C35),0)*100</f>
        <v>0</v>
      </c>
      <c r="G66" s="111">
        <f>+IFERROR(C66/(D4+D35),0)*100</f>
        <v>0</v>
      </c>
      <c r="H66" s="111">
        <f>+IFERROR(D66/(E4+E35),0)*100</f>
        <v>0</v>
      </c>
      <c r="I66" s="111">
        <f>+IFERROR(E66/(F4+F35),0)*100</f>
        <v>0</v>
      </c>
      <c r="K66" s="11"/>
    </row>
    <row r="67" spans="1:11" x14ac:dyDescent="0.25">
      <c r="A67" s="18"/>
      <c r="B67" s="2"/>
      <c r="C67" s="2"/>
      <c r="D67" s="2"/>
      <c r="E67" s="2"/>
      <c r="F67" s="112">
        <f t="shared" ref="F67:F77" si="16">+IFERROR(B67/(C5+C36),0)*100</f>
        <v>0</v>
      </c>
      <c r="G67" s="112">
        <f t="shared" ref="G67:G77" si="17">+IFERROR(C67/(D5+D36),0)*100</f>
        <v>0</v>
      </c>
      <c r="H67" s="112">
        <f t="shared" ref="H67:H78" si="18">+IFERROR(D67/(E5+E36),0)*100</f>
        <v>0</v>
      </c>
      <c r="I67" s="112">
        <f t="shared" ref="I67:I78" si="19">+IFERROR(E67/(F5+F36),0)*100</f>
        <v>0</v>
      </c>
      <c r="K67" s="11"/>
    </row>
    <row r="68" spans="1:11" x14ac:dyDescent="0.25">
      <c r="A68" s="18"/>
      <c r="B68" s="2"/>
      <c r="C68" s="2"/>
      <c r="D68" s="2"/>
      <c r="E68" s="2"/>
      <c r="F68" s="112">
        <f t="shared" si="16"/>
        <v>0</v>
      </c>
      <c r="G68" s="112">
        <f t="shared" si="17"/>
        <v>0</v>
      </c>
      <c r="H68" s="112">
        <f t="shared" si="18"/>
        <v>0</v>
      </c>
      <c r="I68" s="112">
        <f t="shared" si="19"/>
        <v>0</v>
      </c>
      <c r="K68" s="11"/>
    </row>
    <row r="69" spans="1:11" x14ac:dyDescent="0.25">
      <c r="A69" s="18"/>
      <c r="B69" s="2"/>
      <c r="C69" s="2"/>
      <c r="D69" s="2"/>
      <c r="E69" s="2"/>
      <c r="F69" s="112">
        <f t="shared" si="16"/>
        <v>0</v>
      </c>
      <c r="G69" s="112">
        <f t="shared" si="17"/>
        <v>0</v>
      </c>
      <c r="H69" s="112">
        <f t="shared" si="18"/>
        <v>0</v>
      </c>
      <c r="I69" s="112">
        <f t="shared" si="19"/>
        <v>0</v>
      </c>
      <c r="K69" s="11"/>
    </row>
    <row r="70" spans="1:11" x14ac:dyDescent="0.25">
      <c r="A70" s="18"/>
      <c r="B70" s="2"/>
      <c r="C70" s="2"/>
      <c r="D70" s="2"/>
      <c r="E70" s="2"/>
      <c r="F70" s="112">
        <f t="shared" si="16"/>
        <v>0</v>
      </c>
      <c r="G70" s="112">
        <f t="shared" si="17"/>
        <v>0</v>
      </c>
      <c r="H70" s="112">
        <f t="shared" si="18"/>
        <v>0</v>
      </c>
      <c r="I70" s="112">
        <f t="shared" si="19"/>
        <v>0</v>
      </c>
      <c r="K70" s="11"/>
    </row>
    <row r="71" spans="1:11" x14ac:dyDescent="0.25">
      <c r="A71" s="18"/>
      <c r="B71" s="2"/>
      <c r="C71" s="2"/>
      <c r="D71" s="2"/>
      <c r="E71" s="2"/>
      <c r="F71" s="112">
        <f t="shared" si="16"/>
        <v>0</v>
      </c>
      <c r="G71" s="112">
        <f t="shared" si="17"/>
        <v>0</v>
      </c>
      <c r="H71" s="112">
        <f t="shared" si="18"/>
        <v>0</v>
      </c>
      <c r="I71" s="112">
        <f t="shared" si="19"/>
        <v>0</v>
      </c>
      <c r="K71" s="11"/>
    </row>
    <row r="72" spans="1:11" x14ac:dyDescent="0.25">
      <c r="A72" s="18"/>
      <c r="B72" s="2"/>
      <c r="C72" s="2"/>
      <c r="D72" s="2"/>
      <c r="E72" s="2"/>
      <c r="F72" s="112">
        <f t="shared" si="16"/>
        <v>0</v>
      </c>
      <c r="G72" s="112">
        <f t="shared" si="17"/>
        <v>0</v>
      </c>
      <c r="H72" s="112">
        <f t="shared" si="18"/>
        <v>0</v>
      </c>
      <c r="I72" s="112">
        <f t="shared" si="19"/>
        <v>0</v>
      </c>
      <c r="K72" s="11"/>
    </row>
    <row r="73" spans="1:11" x14ac:dyDescent="0.25">
      <c r="A73" s="18"/>
      <c r="B73" s="49"/>
      <c r="C73" s="49"/>
      <c r="D73" s="49"/>
      <c r="E73" s="49"/>
      <c r="F73" s="112">
        <f t="shared" si="16"/>
        <v>0</v>
      </c>
      <c r="G73" s="112">
        <f t="shared" si="17"/>
        <v>0</v>
      </c>
      <c r="H73" s="112">
        <f t="shared" si="18"/>
        <v>0</v>
      </c>
      <c r="I73" s="112">
        <f t="shared" si="19"/>
        <v>0</v>
      </c>
      <c r="K73" s="11"/>
    </row>
    <row r="74" spans="1:11" x14ac:dyDescent="0.25">
      <c r="A74" s="18"/>
      <c r="B74" s="38"/>
      <c r="C74" s="49"/>
      <c r="D74" s="49"/>
      <c r="E74" s="49"/>
      <c r="F74" s="112">
        <f t="shared" si="16"/>
        <v>0</v>
      </c>
      <c r="G74" s="112">
        <f t="shared" si="17"/>
        <v>0</v>
      </c>
      <c r="H74" s="112">
        <f t="shared" si="18"/>
        <v>0</v>
      </c>
      <c r="I74" s="112">
        <f t="shared" si="19"/>
        <v>0</v>
      </c>
      <c r="K74" s="11"/>
    </row>
    <row r="75" spans="1:11" x14ac:dyDescent="0.25">
      <c r="A75" s="18"/>
      <c r="B75" s="2"/>
      <c r="C75" s="2"/>
      <c r="D75" s="2"/>
      <c r="E75" s="2"/>
      <c r="F75" s="112">
        <f t="shared" si="16"/>
        <v>0</v>
      </c>
      <c r="G75" s="112">
        <f t="shared" si="17"/>
        <v>0</v>
      </c>
      <c r="H75" s="112">
        <f t="shared" si="18"/>
        <v>0</v>
      </c>
      <c r="I75" s="112">
        <f t="shared" si="19"/>
        <v>0</v>
      </c>
      <c r="K75" s="11"/>
    </row>
    <row r="76" spans="1:11" x14ac:dyDescent="0.25">
      <c r="A76" s="18"/>
      <c r="B76" s="2"/>
      <c r="C76" s="2"/>
      <c r="D76" s="2"/>
      <c r="E76" s="2"/>
      <c r="F76" s="112">
        <f t="shared" si="16"/>
        <v>0</v>
      </c>
      <c r="G76" s="112">
        <f t="shared" si="17"/>
        <v>0</v>
      </c>
      <c r="H76" s="112">
        <f t="shared" si="18"/>
        <v>0</v>
      </c>
      <c r="I76" s="112">
        <f t="shared" si="19"/>
        <v>0</v>
      </c>
      <c r="K76" s="11"/>
    </row>
    <row r="77" spans="1:11" x14ac:dyDescent="0.25">
      <c r="A77" s="18"/>
      <c r="B77" s="2"/>
      <c r="C77" s="2"/>
      <c r="D77" s="2"/>
      <c r="E77" s="2"/>
      <c r="F77" s="112">
        <f t="shared" si="16"/>
        <v>0</v>
      </c>
      <c r="G77" s="112">
        <f t="shared" si="17"/>
        <v>0</v>
      </c>
      <c r="H77" s="112">
        <f t="shared" si="18"/>
        <v>0</v>
      </c>
      <c r="I77" s="112">
        <f t="shared" si="19"/>
        <v>0</v>
      </c>
      <c r="K77" s="11"/>
    </row>
    <row r="78" spans="1:11" x14ac:dyDescent="0.25">
      <c r="A78" s="18"/>
      <c r="B78" s="2"/>
      <c r="C78" s="2"/>
      <c r="D78" s="2"/>
      <c r="E78" s="2"/>
      <c r="F78" s="112">
        <f t="shared" ref="F78:G89" si="20">+IFERROR(B78/(C16+C47),0)*100</f>
        <v>0</v>
      </c>
      <c r="G78" s="112">
        <f t="shared" si="20"/>
        <v>0</v>
      </c>
      <c r="H78" s="112">
        <f t="shared" si="18"/>
        <v>0</v>
      </c>
      <c r="I78" s="112">
        <f t="shared" si="19"/>
        <v>0</v>
      </c>
      <c r="K78" s="11"/>
    </row>
    <row r="79" spans="1:11" x14ac:dyDescent="0.25">
      <c r="A79" s="18"/>
      <c r="B79" s="2"/>
      <c r="C79" s="2"/>
      <c r="D79" s="2"/>
      <c r="E79" s="2"/>
      <c r="F79" s="112">
        <f t="shared" si="20"/>
        <v>0</v>
      </c>
      <c r="G79" s="112">
        <f t="shared" si="20"/>
        <v>0</v>
      </c>
      <c r="H79" s="112">
        <f t="shared" ref="H79:H93" si="21">+IFERROR(D79/(E17+E48),0)*100</f>
        <v>0</v>
      </c>
      <c r="I79" s="112">
        <f t="shared" ref="I79:I93" si="22">+IFERROR(E79/(F17+F48),0)*100</f>
        <v>0</v>
      </c>
      <c r="K79" s="11"/>
    </row>
    <row r="80" spans="1:11" x14ac:dyDescent="0.25">
      <c r="A80" s="18"/>
      <c r="B80" s="2"/>
      <c r="C80" s="2"/>
      <c r="D80" s="2"/>
      <c r="E80" s="2"/>
      <c r="F80" s="112">
        <f t="shared" si="20"/>
        <v>0</v>
      </c>
      <c r="G80" s="112">
        <f t="shared" si="20"/>
        <v>0</v>
      </c>
      <c r="H80" s="112">
        <f t="shared" si="21"/>
        <v>0</v>
      </c>
      <c r="I80" s="112">
        <f t="shared" si="22"/>
        <v>0</v>
      </c>
      <c r="K80" s="11"/>
    </row>
    <row r="81" spans="1:11" x14ac:dyDescent="0.25">
      <c r="A81" s="18"/>
      <c r="B81" s="2"/>
      <c r="C81" s="2"/>
      <c r="D81" s="2"/>
      <c r="E81" s="2"/>
      <c r="F81" s="112">
        <f t="shared" si="20"/>
        <v>0</v>
      </c>
      <c r="G81" s="112">
        <f t="shared" si="20"/>
        <v>0</v>
      </c>
      <c r="H81" s="112">
        <f t="shared" si="21"/>
        <v>0</v>
      </c>
      <c r="I81" s="112">
        <f t="shared" si="22"/>
        <v>0</v>
      </c>
      <c r="K81" s="11"/>
    </row>
    <row r="82" spans="1:11" x14ac:dyDescent="0.25">
      <c r="A82" s="18"/>
      <c r="B82" s="2"/>
      <c r="C82" s="2"/>
      <c r="D82" s="2"/>
      <c r="E82" s="2"/>
      <c r="F82" s="112">
        <f t="shared" si="20"/>
        <v>0</v>
      </c>
      <c r="G82" s="112">
        <f t="shared" si="20"/>
        <v>0</v>
      </c>
      <c r="H82" s="112">
        <f t="shared" si="21"/>
        <v>0</v>
      </c>
      <c r="I82" s="112">
        <f t="shared" si="22"/>
        <v>0</v>
      </c>
      <c r="K82" s="11"/>
    </row>
    <row r="83" spans="1:11" x14ac:dyDescent="0.25">
      <c r="A83" s="18"/>
      <c r="B83" s="2"/>
      <c r="C83" s="2"/>
      <c r="D83" s="2"/>
      <c r="E83" s="2"/>
      <c r="F83" s="112">
        <f t="shared" si="20"/>
        <v>0</v>
      </c>
      <c r="G83" s="112">
        <f t="shared" si="20"/>
        <v>0</v>
      </c>
      <c r="H83" s="112">
        <f t="shared" si="21"/>
        <v>0</v>
      </c>
      <c r="I83" s="112">
        <f t="shared" si="22"/>
        <v>0</v>
      </c>
      <c r="K83" s="11"/>
    </row>
    <row r="84" spans="1:11" x14ac:dyDescent="0.25">
      <c r="A84" s="18"/>
      <c r="B84" s="2"/>
      <c r="C84" s="2"/>
      <c r="D84" s="2"/>
      <c r="E84" s="2"/>
      <c r="F84" s="112">
        <f t="shared" si="20"/>
        <v>0</v>
      </c>
      <c r="G84" s="112">
        <f t="shared" si="20"/>
        <v>0</v>
      </c>
      <c r="H84" s="112">
        <f t="shared" si="21"/>
        <v>0</v>
      </c>
      <c r="I84" s="112">
        <f t="shared" si="22"/>
        <v>0</v>
      </c>
      <c r="K84" s="11"/>
    </row>
    <row r="85" spans="1:11" x14ac:dyDescent="0.25">
      <c r="A85" s="18"/>
      <c r="B85" s="2"/>
      <c r="C85" s="2"/>
      <c r="D85" s="2"/>
      <c r="E85" s="2"/>
      <c r="F85" s="112">
        <f t="shared" si="20"/>
        <v>0</v>
      </c>
      <c r="G85" s="112">
        <f t="shared" si="20"/>
        <v>0</v>
      </c>
      <c r="H85" s="112">
        <f t="shared" si="21"/>
        <v>0</v>
      </c>
      <c r="I85" s="112">
        <f t="shared" si="22"/>
        <v>0</v>
      </c>
      <c r="K85" s="11"/>
    </row>
    <row r="86" spans="1:11" x14ac:dyDescent="0.25">
      <c r="A86" s="18"/>
      <c r="B86" s="2"/>
      <c r="C86" s="2"/>
      <c r="D86" s="2"/>
      <c r="E86" s="2"/>
      <c r="F86" s="112">
        <f t="shared" si="20"/>
        <v>0</v>
      </c>
      <c r="G86" s="112">
        <f t="shared" si="20"/>
        <v>0</v>
      </c>
      <c r="H86" s="112">
        <f t="shared" si="21"/>
        <v>0</v>
      </c>
      <c r="I86" s="112">
        <f t="shared" si="22"/>
        <v>0</v>
      </c>
      <c r="K86" s="11"/>
    </row>
    <row r="87" spans="1:11" x14ac:dyDescent="0.25">
      <c r="A87" s="18"/>
      <c r="B87" s="2"/>
      <c r="C87" s="2"/>
      <c r="D87" s="2"/>
      <c r="E87" s="2"/>
      <c r="F87" s="112">
        <f t="shared" si="20"/>
        <v>0</v>
      </c>
      <c r="G87" s="112">
        <f t="shared" si="20"/>
        <v>0</v>
      </c>
      <c r="H87" s="112">
        <f t="shared" si="21"/>
        <v>0</v>
      </c>
      <c r="I87" s="112">
        <f t="shared" si="22"/>
        <v>0</v>
      </c>
      <c r="K87" s="11"/>
    </row>
    <row r="88" spans="1:11" x14ac:dyDescent="0.25">
      <c r="A88" s="18"/>
      <c r="B88" s="2"/>
      <c r="C88" s="2"/>
      <c r="D88" s="2"/>
      <c r="E88" s="2"/>
      <c r="F88" s="112">
        <f t="shared" si="20"/>
        <v>0</v>
      </c>
      <c r="G88" s="112">
        <f t="shared" si="20"/>
        <v>0</v>
      </c>
      <c r="H88" s="112">
        <f t="shared" si="21"/>
        <v>0</v>
      </c>
      <c r="I88" s="112">
        <f t="shared" si="22"/>
        <v>0</v>
      </c>
      <c r="K88" s="11"/>
    </row>
    <row r="89" spans="1:11" x14ac:dyDescent="0.25">
      <c r="A89" s="18"/>
      <c r="B89" s="2"/>
      <c r="C89" s="2"/>
      <c r="D89" s="2"/>
      <c r="E89" s="2"/>
      <c r="F89" s="112">
        <f t="shared" si="20"/>
        <v>0</v>
      </c>
      <c r="G89" s="112">
        <f t="shared" si="20"/>
        <v>0</v>
      </c>
      <c r="H89" s="112">
        <f t="shared" si="21"/>
        <v>0</v>
      </c>
      <c r="I89" s="112">
        <f t="shared" si="22"/>
        <v>0</v>
      </c>
      <c r="K89" s="11"/>
    </row>
    <row r="90" spans="1:11" x14ac:dyDescent="0.25">
      <c r="A90" s="18"/>
      <c r="B90" s="2"/>
      <c r="C90" s="2"/>
      <c r="D90" s="2"/>
      <c r="E90" s="2"/>
      <c r="F90" s="112">
        <f t="shared" ref="F90:G93" si="23">+IFERROR(B90/(C28+C59),0)*100</f>
        <v>0</v>
      </c>
      <c r="G90" s="112">
        <f t="shared" si="23"/>
        <v>0</v>
      </c>
      <c r="H90" s="112">
        <f t="shared" si="21"/>
        <v>0</v>
      </c>
      <c r="I90" s="112">
        <f t="shared" si="22"/>
        <v>0</v>
      </c>
      <c r="K90" s="11"/>
    </row>
    <row r="91" spans="1:11" x14ac:dyDescent="0.25">
      <c r="A91" s="18"/>
      <c r="B91" s="2"/>
      <c r="C91" s="2"/>
      <c r="D91" s="2"/>
      <c r="E91" s="2"/>
      <c r="F91" s="112">
        <f t="shared" si="23"/>
        <v>0</v>
      </c>
      <c r="G91" s="112">
        <f t="shared" si="23"/>
        <v>0</v>
      </c>
      <c r="H91" s="112">
        <f t="shared" si="21"/>
        <v>0</v>
      </c>
      <c r="I91" s="112">
        <f t="shared" si="22"/>
        <v>0</v>
      </c>
      <c r="K91" s="11"/>
    </row>
    <row r="92" spans="1:11" x14ac:dyDescent="0.25">
      <c r="A92" s="38"/>
      <c r="B92" s="2"/>
      <c r="C92" s="2"/>
      <c r="D92" s="2"/>
      <c r="E92" s="2"/>
      <c r="F92" s="112">
        <f>+IFERROR(B92/(C30+C61),0)*100</f>
        <v>0</v>
      </c>
      <c r="G92" s="112">
        <f t="shared" si="23"/>
        <v>0</v>
      </c>
      <c r="H92" s="112">
        <f t="shared" si="21"/>
        <v>0</v>
      </c>
      <c r="I92" s="112">
        <f t="shared" si="22"/>
        <v>0</v>
      </c>
      <c r="K92" s="11"/>
    </row>
    <row r="93" spans="1:11" x14ac:dyDescent="0.25">
      <c r="A93" s="107" t="s">
        <v>55</v>
      </c>
      <c r="B93" s="48">
        <f>SUM(B66:B92)</f>
        <v>0</v>
      </c>
      <c r="C93" s="48">
        <f>SUM(C66:C92)</f>
        <v>0</v>
      </c>
      <c r="D93" s="48">
        <f>SUM(D66:D92)</f>
        <v>0</v>
      </c>
      <c r="E93" s="48">
        <f>SUM(E66:E92)</f>
        <v>0</v>
      </c>
      <c r="F93" s="112">
        <f t="shared" si="23"/>
        <v>0</v>
      </c>
      <c r="G93" s="112">
        <f t="shared" si="23"/>
        <v>0</v>
      </c>
      <c r="H93" s="112">
        <f t="shared" si="21"/>
        <v>0</v>
      </c>
      <c r="I93" s="112">
        <f t="shared" si="22"/>
        <v>0</v>
      </c>
      <c r="K93" s="11"/>
    </row>
    <row r="94" spans="1:11" x14ac:dyDescent="0.25">
      <c r="A94" s="7"/>
      <c r="B94" s="7"/>
      <c r="C94" s="7"/>
      <c r="E94" s="7"/>
      <c r="I94" s="33"/>
      <c r="K94" s="11"/>
    </row>
    <row r="95" spans="1:11" x14ac:dyDescent="0.25">
      <c r="A95" s="15"/>
      <c r="B95" s="15"/>
      <c r="C95" s="15"/>
      <c r="D95" s="15"/>
      <c r="E95" s="15"/>
      <c r="K95" s="11"/>
    </row>
    <row r="96" spans="1:11" ht="17.25" customHeight="1" thickBot="1" x14ac:dyDescent="0.3">
      <c r="A96" s="694" t="s">
        <v>108</v>
      </c>
      <c r="B96" s="694"/>
      <c r="C96" s="694"/>
      <c r="D96" s="694"/>
      <c r="E96" s="694"/>
      <c r="F96" s="7"/>
      <c r="G96" s="7"/>
      <c r="H96" s="7"/>
      <c r="I96" s="7"/>
      <c r="K96" s="11"/>
    </row>
    <row r="97" spans="1:11" ht="63.75" thickBot="1" x14ac:dyDescent="0.3">
      <c r="A97" s="79" t="s">
        <v>91</v>
      </c>
      <c r="B97" s="80" t="s">
        <v>93</v>
      </c>
      <c r="C97" s="81" t="s">
        <v>94</v>
      </c>
      <c r="D97" s="81" t="s">
        <v>95</v>
      </c>
      <c r="E97" s="81" t="s">
        <v>96</v>
      </c>
      <c r="F97" s="82" t="s">
        <v>102</v>
      </c>
      <c r="G97" s="82" t="s">
        <v>103</v>
      </c>
      <c r="H97" s="82" t="s">
        <v>104</v>
      </c>
      <c r="I97" s="83" t="s">
        <v>105</v>
      </c>
      <c r="K97" s="11"/>
    </row>
    <row r="98" spans="1:11" x14ac:dyDescent="0.25">
      <c r="A98" s="66"/>
      <c r="B98" s="67"/>
      <c r="C98" s="67"/>
      <c r="D98" s="67"/>
      <c r="E98" s="67"/>
      <c r="F98" s="111">
        <f t="shared" ref="F98:F110" si="24">+IFERROR(B98/(C4+C35),0)*100</f>
        <v>0</v>
      </c>
      <c r="G98" s="111">
        <f t="shared" ref="G98:G110" si="25">+IFERROR(C98/(D4+D35),0)*100</f>
        <v>0</v>
      </c>
      <c r="H98" s="111">
        <f t="shared" ref="H98:H110" si="26">+IFERROR(D98/(E4+E35),0)*100</f>
        <v>0</v>
      </c>
      <c r="I98" s="111">
        <f t="shared" ref="I98:I110" si="27">+IFERROR(E98/(F4+F35),0)*100</f>
        <v>0</v>
      </c>
      <c r="K98" s="11"/>
    </row>
    <row r="99" spans="1:11" x14ac:dyDescent="0.25">
      <c r="A99" s="18"/>
      <c r="B99" s="2"/>
      <c r="C99" s="2"/>
      <c r="D99" s="2"/>
      <c r="E99" s="2"/>
      <c r="F99" s="112">
        <f t="shared" si="24"/>
        <v>0</v>
      </c>
      <c r="G99" s="112">
        <f t="shared" si="25"/>
        <v>0</v>
      </c>
      <c r="H99" s="112">
        <f t="shared" si="26"/>
        <v>0</v>
      </c>
      <c r="I99" s="112">
        <f t="shared" si="27"/>
        <v>0</v>
      </c>
      <c r="K99" s="11"/>
    </row>
    <row r="100" spans="1:11" x14ac:dyDescent="0.25">
      <c r="A100" s="18"/>
      <c r="B100" s="2"/>
      <c r="C100" s="2"/>
      <c r="D100" s="2"/>
      <c r="E100" s="2"/>
      <c r="F100" s="112">
        <f t="shared" si="24"/>
        <v>0</v>
      </c>
      <c r="G100" s="112">
        <f t="shared" si="25"/>
        <v>0</v>
      </c>
      <c r="H100" s="112">
        <f t="shared" si="26"/>
        <v>0</v>
      </c>
      <c r="I100" s="112">
        <f t="shared" si="27"/>
        <v>0</v>
      </c>
      <c r="K100" s="11"/>
    </row>
    <row r="101" spans="1:11" x14ac:dyDescent="0.25">
      <c r="A101" s="18"/>
      <c r="B101" s="2"/>
      <c r="C101" s="2"/>
      <c r="D101" s="2"/>
      <c r="E101" s="2"/>
      <c r="F101" s="112">
        <f t="shared" si="24"/>
        <v>0</v>
      </c>
      <c r="G101" s="112">
        <f t="shared" si="25"/>
        <v>0</v>
      </c>
      <c r="H101" s="112">
        <f t="shared" si="26"/>
        <v>0</v>
      </c>
      <c r="I101" s="112">
        <f t="shared" si="27"/>
        <v>0</v>
      </c>
      <c r="K101" s="11"/>
    </row>
    <row r="102" spans="1:11" x14ac:dyDescent="0.25">
      <c r="A102" s="18"/>
      <c r="B102" s="2"/>
      <c r="C102" s="2"/>
      <c r="D102" s="2"/>
      <c r="E102" s="2"/>
      <c r="F102" s="112">
        <f t="shared" si="24"/>
        <v>0</v>
      </c>
      <c r="G102" s="112">
        <f t="shared" si="25"/>
        <v>0</v>
      </c>
      <c r="H102" s="112">
        <f t="shared" si="26"/>
        <v>0</v>
      </c>
      <c r="I102" s="112">
        <f t="shared" si="27"/>
        <v>0</v>
      </c>
      <c r="K102" s="11"/>
    </row>
    <row r="103" spans="1:11" x14ac:dyDescent="0.25">
      <c r="A103" s="18"/>
      <c r="B103" s="2"/>
      <c r="C103" s="2"/>
      <c r="D103" s="2"/>
      <c r="E103" s="2"/>
      <c r="F103" s="112">
        <f t="shared" si="24"/>
        <v>0</v>
      </c>
      <c r="G103" s="112">
        <f t="shared" si="25"/>
        <v>0</v>
      </c>
      <c r="H103" s="112">
        <f t="shared" si="26"/>
        <v>0</v>
      </c>
      <c r="I103" s="112">
        <f t="shared" si="27"/>
        <v>0</v>
      </c>
      <c r="K103" s="11"/>
    </row>
    <row r="104" spans="1:11" x14ac:dyDescent="0.25">
      <c r="A104" s="18"/>
      <c r="B104" s="2"/>
      <c r="C104" s="2"/>
      <c r="D104" s="2"/>
      <c r="E104" s="2"/>
      <c r="F104" s="112">
        <f t="shared" si="24"/>
        <v>0</v>
      </c>
      <c r="G104" s="112">
        <f t="shared" si="25"/>
        <v>0</v>
      </c>
      <c r="H104" s="112">
        <f t="shared" si="26"/>
        <v>0</v>
      </c>
      <c r="I104" s="112">
        <f t="shared" si="27"/>
        <v>0</v>
      </c>
      <c r="K104" s="11"/>
    </row>
    <row r="105" spans="1:11" x14ac:dyDescent="0.25">
      <c r="A105" s="18"/>
      <c r="B105" s="2"/>
      <c r="C105" s="2"/>
      <c r="D105" s="2"/>
      <c r="E105" s="2"/>
      <c r="F105" s="112">
        <f t="shared" si="24"/>
        <v>0</v>
      </c>
      <c r="G105" s="112">
        <f t="shared" si="25"/>
        <v>0</v>
      </c>
      <c r="H105" s="112">
        <f t="shared" si="26"/>
        <v>0</v>
      </c>
      <c r="I105" s="112">
        <f t="shared" si="27"/>
        <v>0</v>
      </c>
      <c r="K105" s="11"/>
    </row>
    <row r="106" spans="1:11" x14ac:dyDescent="0.25">
      <c r="A106" s="18"/>
      <c r="B106" s="2"/>
      <c r="C106" s="2"/>
      <c r="D106" s="2"/>
      <c r="E106" s="2"/>
      <c r="F106" s="112">
        <f t="shared" si="24"/>
        <v>0</v>
      </c>
      <c r="G106" s="112">
        <f t="shared" si="25"/>
        <v>0</v>
      </c>
      <c r="H106" s="112">
        <f t="shared" si="26"/>
        <v>0</v>
      </c>
      <c r="I106" s="112">
        <f t="shared" si="27"/>
        <v>0</v>
      </c>
      <c r="K106" s="11"/>
    </row>
    <row r="107" spans="1:11" x14ac:dyDescent="0.25">
      <c r="A107" s="18"/>
      <c r="B107" s="2"/>
      <c r="C107" s="2"/>
      <c r="D107" s="2"/>
      <c r="E107" s="2"/>
      <c r="F107" s="112">
        <f t="shared" si="24"/>
        <v>0</v>
      </c>
      <c r="G107" s="112">
        <f t="shared" si="25"/>
        <v>0</v>
      </c>
      <c r="H107" s="112">
        <f t="shared" si="26"/>
        <v>0</v>
      </c>
      <c r="I107" s="112">
        <f t="shared" si="27"/>
        <v>0</v>
      </c>
      <c r="K107" s="11"/>
    </row>
    <row r="108" spans="1:11" x14ac:dyDescent="0.25">
      <c r="A108" s="18"/>
      <c r="B108" s="2"/>
      <c r="C108" s="2"/>
      <c r="D108" s="2"/>
      <c r="E108" s="2"/>
      <c r="F108" s="112">
        <f t="shared" si="24"/>
        <v>0</v>
      </c>
      <c r="G108" s="112">
        <f t="shared" si="25"/>
        <v>0</v>
      </c>
      <c r="H108" s="112">
        <f t="shared" si="26"/>
        <v>0</v>
      </c>
      <c r="I108" s="112">
        <f t="shared" si="27"/>
        <v>0</v>
      </c>
      <c r="K108" s="11"/>
    </row>
    <row r="109" spans="1:11" x14ac:dyDescent="0.25">
      <c r="A109" s="18"/>
      <c r="B109" s="2"/>
      <c r="C109" s="2"/>
      <c r="D109" s="2"/>
      <c r="E109" s="2"/>
      <c r="F109" s="112">
        <f t="shared" si="24"/>
        <v>0</v>
      </c>
      <c r="G109" s="112">
        <f t="shared" si="25"/>
        <v>0</v>
      </c>
      <c r="H109" s="112">
        <f t="shared" si="26"/>
        <v>0</v>
      </c>
      <c r="I109" s="112">
        <f t="shared" si="27"/>
        <v>0</v>
      </c>
      <c r="K109" s="11"/>
    </row>
    <row r="110" spans="1:11" x14ac:dyDescent="0.25">
      <c r="A110" s="18"/>
      <c r="B110" s="2"/>
      <c r="C110" s="2"/>
      <c r="D110" s="2"/>
      <c r="E110" s="2"/>
      <c r="F110" s="112">
        <f t="shared" si="24"/>
        <v>0</v>
      </c>
      <c r="G110" s="112">
        <f t="shared" si="25"/>
        <v>0</v>
      </c>
      <c r="H110" s="112">
        <f t="shared" si="26"/>
        <v>0</v>
      </c>
      <c r="I110" s="112">
        <f t="shared" si="27"/>
        <v>0</v>
      </c>
      <c r="K110" s="11"/>
    </row>
    <row r="111" spans="1:11" x14ac:dyDescent="0.25">
      <c r="A111" s="18"/>
      <c r="B111" s="2"/>
      <c r="C111" s="2"/>
      <c r="D111" s="2"/>
      <c r="E111" s="2"/>
      <c r="F111" s="112">
        <f t="shared" ref="F111:I123" si="28">+IFERROR(B111/(C17+C48),0)*100</f>
        <v>0</v>
      </c>
      <c r="G111" s="112">
        <f t="shared" si="28"/>
        <v>0</v>
      </c>
      <c r="H111" s="112">
        <f t="shared" si="28"/>
        <v>0</v>
      </c>
      <c r="I111" s="112">
        <f t="shared" si="28"/>
        <v>0</v>
      </c>
      <c r="K111" s="11"/>
    </row>
    <row r="112" spans="1:11" x14ac:dyDescent="0.25">
      <c r="A112" s="18"/>
      <c r="B112" s="2"/>
      <c r="C112" s="2"/>
      <c r="D112" s="2"/>
      <c r="E112" s="2"/>
      <c r="F112" s="112">
        <f t="shared" si="28"/>
        <v>0</v>
      </c>
      <c r="G112" s="112">
        <f t="shared" si="28"/>
        <v>0</v>
      </c>
      <c r="H112" s="112">
        <f t="shared" si="28"/>
        <v>0</v>
      </c>
      <c r="I112" s="112">
        <f t="shared" si="28"/>
        <v>0</v>
      </c>
      <c r="K112" s="11"/>
    </row>
    <row r="113" spans="1:11" x14ac:dyDescent="0.25">
      <c r="A113" s="18"/>
      <c r="B113" s="2"/>
      <c r="C113" s="2"/>
      <c r="D113" s="2"/>
      <c r="E113" s="2"/>
      <c r="F113" s="112">
        <f t="shared" si="28"/>
        <v>0</v>
      </c>
      <c r="G113" s="112">
        <f t="shared" si="28"/>
        <v>0</v>
      </c>
      <c r="H113" s="112">
        <f t="shared" si="28"/>
        <v>0</v>
      </c>
      <c r="I113" s="112">
        <f t="shared" si="28"/>
        <v>0</v>
      </c>
      <c r="K113" s="11"/>
    </row>
    <row r="114" spans="1:11" x14ac:dyDescent="0.25">
      <c r="A114" s="18"/>
      <c r="B114" s="2"/>
      <c r="C114" s="2"/>
      <c r="D114" s="2"/>
      <c r="E114" s="2"/>
      <c r="F114" s="112">
        <f t="shared" si="28"/>
        <v>0</v>
      </c>
      <c r="G114" s="112">
        <f t="shared" si="28"/>
        <v>0</v>
      </c>
      <c r="H114" s="112">
        <f t="shared" si="28"/>
        <v>0</v>
      </c>
      <c r="I114" s="112">
        <f t="shared" si="28"/>
        <v>0</v>
      </c>
      <c r="K114" s="11"/>
    </row>
    <row r="115" spans="1:11" x14ac:dyDescent="0.25">
      <c r="A115" s="18"/>
      <c r="B115" s="2"/>
      <c r="C115" s="2"/>
      <c r="D115" s="2"/>
      <c r="E115" s="2"/>
      <c r="F115" s="112">
        <f t="shared" si="28"/>
        <v>0</v>
      </c>
      <c r="G115" s="112">
        <f t="shared" si="28"/>
        <v>0</v>
      </c>
      <c r="H115" s="112">
        <f t="shared" si="28"/>
        <v>0</v>
      </c>
      <c r="I115" s="112">
        <f t="shared" si="28"/>
        <v>0</v>
      </c>
      <c r="K115" s="11"/>
    </row>
    <row r="116" spans="1:11" x14ac:dyDescent="0.25">
      <c r="A116" s="18"/>
      <c r="B116" s="2"/>
      <c r="C116" s="2"/>
      <c r="D116" s="2"/>
      <c r="E116" s="2"/>
      <c r="F116" s="112">
        <f t="shared" si="28"/>
        <v>0</v>
      </c>
      <c r="G116" s="112">
        <f t="shared" si="28"/>
        <v>0</v>
      </c>
      <c r="H116" s="112">
        <f t="shared" si="28"/>
        <v>0</v>
      </c>
      <c r="I116" s="112">
        <f t="shared" si="28"/>
        <v>0</v>
      </c>
      <c r="K116" s="11"/>
    </row>
    <row r="117" spans="1:11" x14ac:dyDescent="0.25">
      <c r="A117" s="18"/>
      <c r="B117" s="2"/>
      <c r="C117" s="2"/>
      <c r="D117" s="2"/>
      <c r="E117" s="2"/>
      <c r="F117" s="112">
        <f t="shared" si="28"/>
        <v>0</v>
      </c>
      <c r="G117" s="112">
        <f t="shared" si="28"/>
        <v>0</v>
      </c>
      <c r="H117" s="112">
        <f t="shared" si="28"/>
        <v>0</v>
      </c>
      <c r="I117" s="112">
        <f t="shared" si="28"/>
        <v>0</v>
      </c>
      <c r="K117" s="11"/>
    </row>
    <row r="118" spans="1:11" x14ac:dyDescent="0.25">
      <c r="A118" s="18"/>
      <c r="B118" s="2"/>
      <c r="C118" s="2"/>
      <c r="D118" s="2"/>
      <c r="E118" s="2"/>
      <c r="F118" s="112">
        <f t="shared" si="28"/>
        <v>0</v>
      </c>
      <c r="G118" s="112">
        <f t="shared" si="28"/>
        <v>0</v>
      </c>
      <c r="H118" s="112">
        <f t="shared" si="28"/>
        <v>0</v>
      </c>
      <c r="I118" s="112">
        <f t="shared" si="28"/>
        <v>0</v>
      </c>
      <c r="K118" s="11"/>
    </row>
    <row r="119" spans="1:11" x14ac:dyDescent="0.25">
      <c r="A119" s="18"/>
      <c r="B119" s="2"/>
      <c r="C119" s="2"/>
      <c r="D119" s="2"/>
      <c r="E119" s="2"/>
      <c r="F119" s="112">
        <f t="shared" si="28"/>
        <v>0</v>
      </c>
      <c r="G119" s="112">
        <f t="shared" si="28"/>
        <v>0</v>
      </c>
      <c r="H119" s="112">
        <f t="shared" si="28"/>
        <v>0</v>
      </c>
      <c r="I119" s="112">
        <f t="shared" si="28"/>
        <v>0</v>
      </c>
      <c r="K119" s="11"/>
    </row>
    <row r="120" spans="1:11" x14ac:dyDescent="0.25">
      <c r="A120" s="18"/>
      <c r="B120" s="2"/>
      <c r="C120" s="2"/>
      <c r="D120" s="2"/>
      <c r="E120" s="2"/>
      <c r="F120" s="112">
        <f t="shared" si="28"/>
        <v>0</v>
      </c>
      <c r="G120" s="112">
        <f t="shared" si="28"/>
        <v>0</v>
      </c>
      <c r="H120" s="112">
        <f t="shared" si="28"/>
        <v>0</v>
      </c>
      <c r="I120" s="112">
        <f t="shared" si="28"/>
        <v>0</v>
      </c>
      <c r="K120" s="11"/>
    </row>
    <row r="121" spans="1:11" x14ac:dyDescent="0.25">
      <c r="A121" s="18"/>
      <c r="B121" s="2"/>
      <c r="C121" s="2"/>
      <c r="D121" s="2"/>
      <c r="E121" s="2"/>
      <c r="F121" s="112">
        <f t="shared" si="28"/>
        <v>0</v>
      </c>
      <c r="G121" s="112">
        <f t="shared" si="28"/>
        <v>0</v>
      </c>
      <c r="H121" s="112">
        <f t="shared" si="28"/>
        <v>0</v>
      </c>
      <c r="I121" s="112">
        <f t="shared" si="28"/>
        <v>0</v>
      </c>
      <c r="K121" s="11"/>
    </row>
    <row r="122" spans="1:11" x14ac:dyDescent="0.25">
      <c r="A122" s="18"/>
      <c r="B122" s="2"/>
      <c r="C122" s="2"/>
      <c r="D122" s="2"/>
      <c r="E122" s="2"/>
      <c r="F122" s="112">
        <f t="shared" si="28"/>
        <v>0</v>
      </c>
      <c r="G122" s="112">
        <f t="shared" si="28"/>
        <v>0</v>
      </c>
      <c r="H122" s="112">
        <f t="shared" si="28"/>
        <v>0</v>
      </c>
      <c r="I122" s="112">
        <f t="shared" si="28"/>
        <v>0</v>
      </c>
      <c r="K122" s="11"/>
    </row>
    <row r="123" spans="1:11" x14ac:dyDescent="0.25">
      <c r="A123" s="18"/>
      <c r="B123" s="2"/>
      <c r="C123" s="2"/>
      <c r="D123" s="2"/>
      <c r="E123" s="2"/>
      <c r="F123" s="112">
        <f t="shared" si="28"/>
        <v>0</v>
      </c>
      <c r="G123" s="112">
        <f t="shared" si="28"/>
        <v>0</v>
      </c>
      <c r="H123" s="112">
        <f t="shared" si="28"/>
        <v>0</v>
      </c>
      <c r="I123" s="112">
        <f t="shared" si="28"/>
        <v>0</v>
      </c>
      <c r="K123" s="11"/>
    </row>
    <row r="124" spans="1:11" x14ac:dyDescent="0.25">
      <c r="A124" s="38"/>
      <c r="B124" s="2"/>
      <c r="C124" s="2"/>
      <c r="D124" s="2"/>
      <c r="E124" s="2"/>
      <c r="F124" s="112">
        <f t="shared" ref="F124:I125" si="29">+IFERROR(B124/(C30+C61),0)*100</f>
        <v>0</v>
      </c>
      <c r="G124" s="112">
        <f t="shared" si="29"/>
        <v>0</v>
      </c>
      <c r="H124" s="112">
        <f t="shared" si="29"/>
        <v>0</v>
      </c>
      <c r="I124" s="112">
        <f t="shared" si="29"/>
        <v>0</v>
      </c>
      <c r="K124" s="11"/>
    </row>
    <row r="125" spans="1:11" x14ac:dyDescent="0.25">
      <c r="A125" s="107" t="s">
        <v>55</v>
      </c>
      <c r="B125" s="48">
        <f>SUM(B98:B124)</f>
        <v>0</v>
      </c>
      <c r="C125" s="48">
        <f>SUM(C98:C124)</f>
        <v>0</v>
      </c>
      <c r="D125" s="48">
        <f>SUM(D98:D124)</f>
        <v>0</v>
      </c>
      <c r="E125" s="48">
        <f>SUM(E98:E124)</f>
        <v>0</v>
      </c>
      <c r="F125" s="112">
        <f t="shared" si="29"/>
        <v>0</v>
      </c>
      <c r="G125" s="112">
        <f t="shared" si="29"/>
        <v>0</v>
      </c>
      <c r="H125" s="112">
        <f t="shared" si="29"/>
        <v>0</v>
      </c>
      <c r="I125" s="112">
        <f t="shared" si="29"/>
        <v>0</v>
      </c>
      <c r="K125" s="11"/>
    </row>
    <row r="126" spans="1:11" x14ac:dyDescent="0.25">
      <c r="A126" s="11"/>
      <c r="B126" s="11"/>
      <c r="C126" s="11"/>
      <c r="D126" s="11"/>
      <c r="F126" s="11"/>
      <c r="G126" s="11"/>
      <c r="H126" s="11"/>
      <c r="I126" s="11"/>
      <c r="J126" s="11"/>
      <c r="K126" s="11"/>
    </row>
    <row r="127" spans="1:11" x14ac:dyDescent="0.25">
      <c r="A127" s="11"/>
      <c r="B127" s="11"/>
      <c r="C127" s="11"/>
      <c r="D127" s="11"/>
      <c r="E127" s="11"/>
      <c r="F127" s="11"/>
      <c r="G127" s="11"/>
      <c r="H127" s="11"/>
      <c r="I127" s="11"/>
      <c r="J127" s="11"/>
      <c r="K127" s="11"/>
    </row>
    <row r="128" spans="1:11" x14ac:dyDescent="0.25">
      <c r="A128" s="11"/>
      <c r="B128" s="11"/>
      <c r="C128" s="11"/>
      <c r="D128" s="11"/>
      <c r="E128" s="11"/>
      <c r="F128" s="11"/>
      <c r="G128" s="11"/>
      <c r="H128" s="11"/>
      <c r="I128" s="11"/>
      <c r="J128" s="11"/>
      <c r="K128" s="11"/>
    </row>
    <row r="129" spans="1:11" x14ac:dyDescent="0.25">
      <c r="A129" s="11"/>
      <c r="B129" s="11"/>
      <c r="C129" s="11"/>
      <c r="D129" s="11"/>
      <c r="E129" s="11"/>
      <c r="F129" s="11"/>
      <c r="G129" s="11"/>
      <c r="H129" s="11"/>
      <c r="I129" s="11"/>
      <c r="J129" s="11"/>
      <c r="K129" s="11"/>
    </row>
    <row r="130" spans="1:11" x14ac:dyDescent="0.25">
      <c r="A130" s="11"/>
      <c r="B130" s="11"/>
      <c r="C130" s="11"/>
      <c r="D130" s="11"/>
      <c r="E130" s="11"/>
      <c r="F130" s="11"/>
      <c r="G130" s="11"/>
      <c r="H130" s="11"/>
      <c r="I130" s="11"/>
      <c r="J130" s="11"/>
      <c r="K130" s="11"/>
    </row>
    <row r="131" spans="1:11" x14ac:dyDescent="0.25">
      <c r="A131" s="11"/>
      <c r="B131" s="11"/>
      <c r="C131" s="11"/>
      <c r="D131" s="11"/>
      <c r="E131" s="11"/>
      <c r="F131" s="11"/>
      <c r="G131" s="11"/>
      <c r="H131" s="11"/>
      <c r="I131" s="11"/>
      <c r="J131" s="11"/>
      <c r="K131" s="11"/>
    </row>
    <row r="132" spans="1:11" x14ac:dyDescent="0.25">
      <c r="A132" s="11"/>
      <c r="B132" s="11"/>
      <c r="C132" s="11"/>
      <c r="D132" s="11"/>
      <c r="E132" s="11"/>
      <c r="F132" s="11"/>
      <c r="G132" s="11"/>
      <c r="H132" s="11"/>
      <c r="I132" s="11"/>
      <c r="J132" s="11"/>
      <c r="K132" s="11"/>
    </row>
    <row r="133" spans="1:11" x14ac:dyDescent="0.25">
      <c r="A133" s="11"/>
      <c r="B133" s="11"/>
      <c r="C133" s="11"/>
      <c r="D133" s="11"/>
      <c r="E133" s="11"/>
      <c r="F133" s="11"/>
      <c r="G133" s="11"/>
      <c r="H133" s="11"/>
      <c r="I133" s="11"/>
      <c r="J133" s="11"/>
      <c r="K133" s="11"/>
    </row>
    <row r="134" spans="1:11" x14ac:dyDescent="0.25">
      <c r="A134" s="11"/>
      <c r="B134" s="11"/>
      <c r="C134" s="11"/>
      <c r="D134" s="11"/>
      <c r="E134" s="11"/>
      <c r="F134" s="11"/>
      <c r="G134" s="11"/>
      <c r="H134" s="11"/>
      <c r="I134" s="11"/>
      <c r="J134" s="11"/>
      <c r="K134" s="11"/>
    </row>
    <row r="135" spans="1:11" x14ac:dyDescent="0.25">
      <c r="A135" s="11"/>
      <c r="B135" s="11"/>
      <c r="C135" s="11"/>
      <c r="D135" s="11"/>
      <c r="E135" s="11"/>
      <c r="F135" s="11"/>
      <c r="G135" s="11"/>
      <c r="H135" s="11"/>
      <c r="I135" s="11"/>
      <c r="J135" s="11"/>
      <c r="K135" s="11"/>
    </row>
    <row r="136" spans="1:11" x14ac:dyDescent="0.25">
      <c r="A136" s="11"/>
      <c r="B136" s="11"/>
      <c r="C136" s="11"/>
      <c r="D136" s="11"/>
      <c r="E136" s="11"/>
      <c r="F136" s="11"/>
      <c r="G136" s="11"/>
      <c r="H136" s="11"/>
      <c r="I136" s="11"/>
      <c r="J136" s="11"/>
      <c r="K136" s="11"/>
    </row>
    <row r="137" spans="1:11" x14ac:dyDescent="0.25">
      <c r="A137" s="11"/>
      <c r="B137" s="11"/>
      <c r="C137" s="11"/>
      <c r="D137" s="11"/>
      <c r="E137" s="11"/>
      <c r="F137" s="11"/>
      <c r="G137" s="11"/>
      <c r="H137" s="11"/>
      <c r="I137" s="11"/>
      <c r="J137" s="11"/>
      <c r="K137" s="11"/>
    </row>
    <row r="138" spans="1:11" x14ac:dyDescent="0.25">
      <c r="A138" s="11"/>
      <c r="B138" s="11"/>
      <c r="C138" s="11"/>
      <c r="D138" s="11"/>
      <c r="E138" s="11"/>
      <c r="F138" s="11"/>
      <c r="G138" s="11"/>
      <c r="H138" s="11"/>
      <c r="I138" s="11"/>
      <c r="J138" s="11"/>
      <c r="K138" s="11"/>
    </row>
    <row r="139" spans="1:11" x14ac:dyDescent="0.25">
      <c r="A139" s="11"/>
      <c r="B139" s="11"/>
      <c r="C139" s="11"/>
      <c r="D139" s="11"/>
      <c r="E139" s="11"/>
      <c r="F139" s="11"/>
      <c r="G139" s="11"/>
      <c r="H139" s="11"/>
      <c r="I139" s="11"/>
      <c r="J139" s="11"/>
      <c r="K139" s="11"/>
    </row>
    <row r="140" spans="1:11" x14ac:dyDescent="0.25">
      <c r="A140" s="11"/>
      <c r="B140" s="11"/>
      <c r="C140" s="11"/>
      <c r="D140" s="11"/>
      <c r="E140" s="11"/>
      <c r="F140" s="11"/>
      <c r="G140" s="11"/>
      <c r="H140" s="11"/>
      <c r="I140" s="11"/>
      <c r="J140" s="11"/>
      <c r="K140" s="11"/>
    </row>
    <row r="141" spans="1:11" x14ac:dyDescent="0.25">
      <c r="A141" s="11"/>
      <c r="B141" s="11"/>
      <c r="C141" s="11"/>
      <c r="D141" s="11"/>
      <c r="E141" s="11"/>
      <c r="F141" s="11"/>
      <c r="G141" s="11"/>
      <c r="H141" s="11"/>
      <c r="I141" s="11"/>
      <c r="J141" s="11"/>
      <c r="K141" s="11"/>
    </row>
    <row r="142" spans="1:11" x14ac:dyDescent="0.25">
      <c r="A142" s="11"/>
      <c r="B142" s="11"/>
      <c r="C142" s="11"/>
      <c r="D142" s="11"/>
      <c r="E142" s="11"/>
      <c r="F142" s="11"/>
      <c r="G142" s="11"/>
      <c r="H142" s="11"/>
      <c r="I142" s="11"/>
      <c r="J142" s="11"/>
      <c r="K142" s="11"/>
    </row>
    <row r="143" spans="1:11" x14ac:dyDescent="0.25">
      <c r="A143" s="11"/>
      <c r="B143" s="11"/>
      <c r="C143" s="11"/>
      <c r="D143" s="11"/>
      <c r="E143" s="11"/>
      <c r="F143" s="11"/>
      <c r="G143" s="11"/>
      <c r="H143" s="11"/>
      <c r="I143" s="11"/>
      <c r="J143" s="11"/>
      <c r="K143" s="11"/>
    </row>
    <row r="144" spans="1:11" x14ac:dyDescent="0.25">
      <c r="A144" s="11"/>
      <c r="B144" s="11"/>
      <c r="C144" s="11"/>
      <c r="D144" s="11"/>
      <c r="E144" s="11"/>
      <c r="F144" s="11"/>
      <c r="G144" s="11"/>
      <c r="H144" s="11"/>
      <c r="I144" s="11"/>
      <c r="J144" s="11"/>
      <c r="K144" s="11"/>
    </row>
    <row r="145" spans="1:11" x14ac:dyDescent="0.25">
      <c r="A145" s="11"/>
      <c r="B145" s="11"/>
      <c r="C145" s="11"/>
      <c r="D145" s="11"/>
      <c r="E145" s="11"/>
      <c r="F145" s="11"/>
      <c r="G145" s="11"/>
      <c r="H145" s="11"/>
      <c r="I145" s="11"/>
      <c r="J145" s="11"/>
      <c r="K145" s="11"/>
    </row>
    <row r="146" spans="1:11" x14ac:dyDescent="0.25">
      <c r="A146" s="11"/>
      <c r="B146" s="11"/>
      <c r="C146" s="11"/>
      <c r="D146" s="11"/>
      <c r="E146" s="11"/>
      <c r="F146" s="11"/>
      <c r="G146" s="11"/>
      <c r="H146" s="11"/>
      <c r="I146" s="11"/>
      <c r="J146" s="11"/>
      <c r="K146" s="11"/>
    </row>
    <row r="147" spans="1:11" x14ac:dyDescent="0.25">
      <c r="A147" s="11"/>
      <c r="B147" s="11"/>
      <c r="C147" s="11"/>
      <c r="D147" s="11"/>
      <c r="E147" s="11"/>
      <c r="F147" s="11"/>
      <c r="G147" s="11"/>
      <c r="H147" s="11"/>
      <c r="I147" s="11"/>
      <c r="J147" s="11"/>
      <c r="K147" s="11"/>
    </row>
    <row r="148" spans="1:11" x14ac:dyDescent="0.25">
      <c r="A148" s="11"/>
      <c r="B148" s="11"/>
      <c r="C148" s="11"/>
      <c r="D148" s="11"/>
      <c r="E148" s="11"/>
      <c r="F148" s="11"/>
      <c r="G148" s="11"/>
      <c r="H148" s="11"/>
      <c r="I148" s="11"/>
      <c r="J148" s="11"/>
      <c r="K148" s="11"/>
    </row>
    <row r="149" spans="1:11" x14ac:dyDescent="0.25">
      <c r="A149" s="11"/>
      <c r="B149" s="11"/>
      <c r="C149" s="11"/>
      <c r="D149" s="11"/>
      <c r="E149" s="11"/>
      <c r="F149" s="11"/>
      <c r="G149" s="11"/>
      <c r="H149" s="11"/>
      <c r="I149" s="11"/>
      <c r="J149" s="11"/>
      <c r="K149" s="11"/>
    </row>
    <row r="150" spans="1:11" x14ac:dyDescent="0.25">
      <c r="A150" s="11"/>
      <c r="B150" s="11"/>
      <c r="C150" s="11"/>
      <c r="D150" s="11"/>
      <c r="E150" s="11"/>
      <c r="F150" s="11"/>
      <c r="G150" s="11"/>
      <c r="H150" s="11"/>
      <c r="I150" s="11"/>
      <c r="J150" s="11"/>
      <c r="K150" s="11"/>
    </row>
    <row r="151" spans="1:11" x14ac:dyDescent="0.25">
      <c r="A151" s="11"/>
      <c r="B151" s="11"/>
      <c r="C151" s="11"/>
      <c r="D151" s="11"/>
      <c r="E151" s="11"/>
      <c r="F151" s="11"/>
      <c r="G151" s="11"/>
      <c r="H151" s="11"/>
      <c r="I151" s="11"/>
      <c r="J151" s="11"/>
      <c r="K151" s="11"/>
    </row>
    <row r="152" spans="1:11" x14ac:dyDescent="0.25">
      <c r="A152" s="11"/>
      <c r="B152" s="11"/>
      <c r="C152" s="11"/>
      <c r="D152" s="11"/>
      <c r="E152" s="11"/>
      <c r="F152" s="11"/>
      <c r="G152" s="11"/>
      <c r="H152" s="11"/>
      <c r="I152" s="11"/>
      <c r="J152" s="11"/>
      <c r="K152" s="11"/>
    </row>
    <row r="153" spans="1:11" x14ac:dyDescent="0.25">
      <c r="A153" s="11"/>
      <c r="B153" s="11"/>
      <c r="C153" s="11"/>
      <c r="D153" s="11"/>
      <c r="E153" s="11"/>
      <c r="F153" s="11"/>
      <c r="G153" s="11"/>
      <c r="H153" s="11"/>
      <c r="I153" s="11"/>
      <c r="J153" s="11"/>
      <c r="K153" s="11"/>
    </row>
    <row r="154" spans="1:11" x14ac:dyDescent="0.25">
      <c r="A154" s="11"/>
      <c r="B154" s="11"/>
      <c r="C154" s="11"/>
      <c r="D154" s="11"/>
      <c r="E154" s="11"/>
      <c r="F154" s="11"/>
      <c r="G154" s="11"/>
      <c r="H154" s="11"/>
      <c r="I154" s="11"/>
      <c r="J154" s="11"/>
      <c r="K154" s="11"/>
    </row>
    <row r="155" spans="1:11" x14ac:dyDescent="0.25">
      <c r="A155" s="11"/>
      <c r="B155" s="11"/>
      <c r="C155" s="11"/>
      <c r="D155" s="11"/>
      <c r="E155" s="11"/>
      <c r="F155" s="11"/>
      <c r="G155" s="11"/>
      <c r="H155" s="11"/>
      <c r="I155" s="11"/>
      <c r="J155" s="11"/>
      <c r="K155" s="11"/>
    </row>
    <row r="156" spans="1:11" x14ac:dyDescent="0.25">
      <c r="A156" s="11"/>
      <c r="B156" s="11"/>
      <c r="C156" s="11"/>
      <c r="D156" s="11"/>
      <c r="E156" s="11"/>
      <c r="F156" s="11"/>
      <c r="G156" s="11"/>
      <c r="H156" s="11"/>
      <c r="I156" s="11"/>
      <c r="J156" s="11"/>
      <c r="K156" s="11"/>
    </row>
    <row r="157" spans="1:11" x14ac:dyDescent="0.25">
      <c r="A157" s="11"/>
      <c r="B157" s="11"/>
      <c r="C157" s="11"/>
      <c r="D157" s="11"/>
      <c r="E157" s="11"/>
      <c r="F157" s="11"/>
      <c r="G157" s="11"/>
      <c r="H157" s="11"/>
      <c r="I157" s="11"/>
      <c r="J157" s="11"/>
      <c r="K157" s="11"/>
    </row>
    <row r="158" spans="1:11" x14ac:dyDescent="0.25">
      <c r="A158" s="11"/>
      <c r="B158" s="11"/>
      <c r="C158" s="11"/>
      <c r="D158" s="11"/>
      <c r="E158" s="11"/>
      <c r="F158" s="11"/>
      <c r="G158" s="11"/>
      <c r="H158" s="11"/>
      <c r="I158" s="11"/>
      <c r="J158" s="11"/>
      <c r="K158" s="11"/>
    </row>
    <row r="159" spans="1:11" x14ac:dyDescent="0.25">
      <c r="A159" s="11"/>
      <c r="B159" s="11"/>
      <c r="C159" s="11"/>
      <c r="D159" s="11"/>
      <c r="E159" s="11"/>
      <c r="F159" s="11"/>
      <c r="G159" s="11"/>
      <c r="H159" s="11"/>
      <c r="I159" s="11"/>
      <c r="J159" s="11"/>
      <c r="K159" s="11"/>
    </row>
    <row r="160" spans="1:11" x14ac:dyDescent="0.25">
      <c r="A160" s="11"/>
      <c r="B160" s="11"/>
      <c r="C160" s="11"/>
      <c r="D160" s="11"/>
      <c r="E160" s="11"/>
      <c r="F160" s="11"/>
      <c r="G160" s="11"/>
      <c r="H160" s="11"/>
      <c r="I160" s="11"/>
      <c r="J160" s="11"/>
      <c r="K160" s="11"/>
    </row>
    <row r="161" spans="1:11" x14ac:dyDescent="0.25">
      <c r="A161" s="11"/>
      <c r="B161" s="11"/>
      <c r="C161" s="11"/>
      <c r="D161" s="11"/>
      <c r="E161" s="11"/>
      <c r="F161" s="11"/>
      <c r="G161" s="11"/>
      <c r="H161" s="11"/>
      <c r="I161" s="11"/>
      <c r="J161" s="11"/>
      <c r="K161" s="11"/>
    </row>
    <row r="162" spans="1:11" x14ac:dyDescent="0.25">
      <c r="A162" s="11"/>
      <c r="B162" s="11"/>
      <c r="C162" s="11"/>
      <c r="D162" s="11"/>
      <c r="E162" s="11"/>
      <c r="F162" s="11"/>
      <c r="G162" s="11"/>
      <c r="H162" s="11"/>
      <c r="I162" s="11"/>
      <c r="J162" s="11"/>
      <c r="K162" s="11"/>
    </row>
    <row r="163" spans="1:11" x14ac:dyDescent="0.25">
      <c r="A163" s="11"/>
      <c r="B163" s="11"/>
      <c r="C163" s="11"/>
      <c r="D163" s="11"/>
      <c r="E163" s="11"/>
      <c r="F163" s="11"/>
      <c r="G163" s="11"/>
      <c r="H163" s="11"/>
      <c r="I163" s="11"/>
      <c r="J163" s="11"/>
      <c r="K163" s="11"/>
    </row>
    <row r="164" spans="1:11" x14ac:dyDescent="0.25">
      <c r="A164" s="11"/>
      <c r="B164" s="11"/>
      <c r="C164" s="11"/>
      <c r="D164" s="11"/>
      <c r="E164" s="11"/>
      <c r="F164" s="11"/>
      <c r="G164" s="11"/>
      <c r="H164" s="11"/>
      <c r="I164" s="11"/>
      <c r="J164" s="11"/>
      <c r="K164" s="11"/>
    </row>
    <row r="165" spans="1:11" x14ac:dyDescent="0.25">
      <c r="A165" s="11"/>
      <c r="B165" s="11"/>
      <c r="C165" s="11"/>
      <c r="D165" s="11"/>
      <c r="E165" s="11"/>
      <c r="F165" s="11"/>
      <c r="G165" s="11"/>
      <c r="H165" s="11"/>
      <c r="I165" s="11"/>
      <c r="J165" s="11"/>
      <c r="K165" s="11"/>
    </row>
    <row r="166" spans="1:11" x14ac:dyDescent="0.25">
      <c r="A166" s="11"/>
      <c r="B166" s="11"/>
      <c r="C166" s="11"/>
      <c r="D166" s="11"/>
      <c r="E166" s="11"/>
      <c r="F166" s="11"/>
      <c r="G166" s="11"/>
      <c r="H166" s="11"/>
      <c r="I166" s="11"/>
      <c r="J166" s="11"/>
      <c r="K166" s="11"/>
    </row>
    <row r="167" spans="1:11" x14ac:dyDescent="0.25">
      <c r="A167" s="11"/>
      <c r="B167" s="11"/>
      <c r="C167" s="11"/>
      <c r="D167" s="11"/>
      <c r="E167" s="11"/>
      <c r="F167" s="11"/>
      <c r="G167" s="11"/>
      <c r="H167" s="11"/>
      <c r="I167" s="11"/>
      <c r="J167" s="11"/>
      <c r="K167" s="11"/>
    </row>
    <row r="168" spans="1:11" x14ac:dyDescent="0.25">
      <c r="A168" s="11"/>
      <c r="B168" s="11"/>
      <c r="C168" s="11"/>
      <c r="D168" s="11"/>
      <c r="E168" s="11"/>
      <c r="F168" s="11"/>
      <c r="G168" s="11"/>
      <c r="H168" s="11"/>
      <c r="I168" s="11"/>
      <c r="J168" s="11"/>
      <c r="K168" s="11"/>
    </row>
    <row r="169" spans="1:11" x14ac:dyDescent="0.25">
      <c r="A169" s="11"/>
      <c r="B169" s="11"/>
      <c r="C169" s="11"/>
      <c r="D169" s="11"/>
      <c r="E169" s="11"/>
      <c r="F169" s="11"/>
      <c r="G169" s="11"/>
      <c r="H169" s="11"/>
      <c r="I169" s="11"/>
      <c r="J169" s="11"/>
      <c r="K169" s="11"/>
    </row>
    <row r="170" spans="1:11" x14ac:dyDescent="0.25">
      <c r="A170" s="11"/>
      <c r="B170" s="11"/>
      <c r="C170" s="11"/>
      <c r="D170" s="11"/>
      <c r="E170" s="11"/>
      <c r="F170" s="11"/>
      <c r="G170" s="11"/>
      <c r="H170" s="11"/>
      <c r="I170" s="11"/>
      <c r="J170" s="11"/>
      <c r="K170" s="11"/>
    </row>
    <row r="171" spans="1:11" x14ac:dyDescent="0.25">
      <c r="A171" s="11"/>
      <c r="B171" s="11"/>
      <c r="C171" s="11"/>
      <c r="D171" s="11"/>
      <c r="E171" s="11"/>
      <c r="F171" s="11"/>
      <c r="G171" s="11"/>
      <c r="H171" s="11"/>
      <c r="I171" s="11"/>
      <c r="J171" s="11"/>
      <c r="K171" s="11"/>
    </row>
    <row r="172" spans="1:11" x14ac:dyDescent="0.25">
      <c r="A172" s="11"/>
      <c r="B172" s="11"/>
      <c r="C172" s="11"/>
      <c r="D172" s="11"/>
      <c r="E172" s="11"/>
      <c r="F172" s="11"/>
      <c r="G172" s="11"/>
      <c r="H172" s="11"/>
      <c r="I172" s="11"/>
      <c r="J172" s="11"/>
      <c r="K172" s="11"/>
    </row>
    <row r="173" spans="1:11" x14ac:dyDescent="0.25">
      <c r="A173" s="11"/>
      <c r="B173" s="11"/>
      <c r="C173" s="11"/>
      <c r="D173" s="11"/>
      <c r="E173" s="11"/>
      <c r="F173" s="11"/>
      <c r="G173" s="11"/>
      <c r="H173" s="11"/>
      <c r="I173" s="11"/>
      <c r="J173" s="11"/>
      <c r="K173" s="11"/>
    </row>
    <row r="174" spans="1:11" x14ac:dyDescent="0.25">
      <c r="A174" s="11"/>
      <c r="B174" s="11"/>
      <c r="C174" s="11"/>
      <c r="D174" s="11"/>
      <c r="E174" s="11"/>
      <c r="F174" s="11"/>
      <c r="G174" s="11"/>
      <c r="H174" s="11"/>
      <c r="I174" s="11"/>
      <c r="J174" s="11"/>
      <c r="K174" s="11"/>
    </row>
    <row r="175" spans="1:11" x14ac:dyDescent="0.25">
      <c r="A175" s="11"/>
      <c r="B175" s="11"/>
      <c r="C175" s="11"/>
      <c r="D175" s="11"/>
      <c r="E175" s="11"/>
      <c r="F175" s="11"/>
      <c r="G175" s="11"/>
      <c r="H175" s="11"/>
      <c r="I175" s="11"/>
      <c r="J175" s="11"/>
      <c r="K175" s="11"/>
    </row>
    <row r="176" spans="1:11" x14ac:dyDescent="0.25">
      <c r="A176" s="11"/>
      <c r="B176" s="11"/>
      <c r="C176" s="11"/>
      <c r="D176" s="11"/>
      <c r="E176" s="11"/>
      <c r="F176" s="11"/>
      <c r="G176" s="11"/>
      <c r="H176" s="11"/>
      <c r="I176" s="11"/>
      <c r="J176" s="11"/>
      <c r="K176" s="11"/>
    </row>
    <row r="177" spans="1:11" x14ac:dyDescent="0.25">
      <c r="A177" s="11"/>
      <c r="B177" s="11"/>
      <c r="C177" s="11"/>
      <c r="D177" s="11"/>
      <c r="E177" s="11"/>
      <c r="F177" s="11"/>
      <c r="G177" s="11"/>
      <c r="H177" s="11"/>
      <c r="I177" s="11"/>
      <c r="J177" s="11"/>
      <c r="K177" s="11"/>
    </row>
    <row r="178" spans="1:11" x14ac:dyDescent="0.25">
      <c r="A178" s="11"/>
      <c r="B178" s="11"/>
      <c r="C178" s="11"/>
      <c r="D178" s="11"/>
      <c r="E178" s="11"/>
      <c r="F178" s="11"/>
      <c r="G178" s="11"/>
      <c r="H178" s="11"/>
      <c r="I178" s="11"/>
      <c r="J178" s="11"/>
      <c r="K178" s="11"/>
    </row>
    <row r="179" spans="1:11" x14ac:dyDescent="0.25">
      <c r="A179" s="11"/>
      <c r="B179" s="11"/>
      <c r="C179" s="11"/>
      <c r="D179" s="11"/>
      <c r="E179" s="11"/>
      <c r="F179" s="11"/>
      <c r="G179" s="11"/>
      <c r="H179" s="11"/>
      <c r="I179" s="11"/>
      <c r="J179" s="11"/>
      <c r="K179" s="11"/>
    </row>
    <row r="180" spans="1:11" x14ac:dyDescent="0.25">
      <c r="A180" s="11"/>
      <c r="B180" s="11"/>
      <c r="C180" s="11"/>
      <c r="D180" s="11"/>
      <c r="E180" s="11"/>
      <c r="F180" s="11"/>
      <c r="G180" s="11"/>
      <c r="H180" s="11"/>
      <c r="I180" s="11"/>
      <c r="J180" s="11"/>
      <c r="K180" s="11"/>
    </row>
    <row r="181" spans="1:11" x14ac:dyDescent="0.25">
      <c r="A181" s="11"/>
      <c r="B181" s="11"/>
      <c r="C181" s="11"/>
      <c r="D181" s="11"/>
      <c r="E181" s="11"/>
      <c r="F181" s="11"/>
      <c r="G181" s="11"/>
      <c r="H181" s="11"/>
      <c r="I181" s="11"/>
      <c r="J181" s="11"/>
      <c r="K181" s="11"/>
    </row>
    <row r="182" spans="1:11" x14ac:dyDescent="0.25">
      <c r="A182" s="11"/>
      <c r="B182" s="11"/>
      <c r="C182" s="11"/>
      <c r="D182" s="11"/>
      <c r="E182" s="11"/>
      <c r="F182" s="11"/>
      <c r="G182" s="11"/>
      <c r="H182" s="11"/>
      <c r="I182" s="11"/>
      <c r="J182" s="11"/>
      <c r="K182" s="11"/>
    </row>
    <row r="183" spans="1:11" x14ac:dyDescent="0.25">
      <c r="A183" s="11"/>
      <c r="B183" s="11"/>
      <c r="C183" s="11"/>
      <c r="D183" s="11"/>
      <c r="E183" s="11"/>
      <c r="F183" s="11"/>
      <c r="G183" s="11"/>
      <c r="H183" s="11"/>
      <c r="I183" s="11"/>
      <c r="J183" s="11"/>
      <c r="K183" s="11"/>
    </row>
    <row r="184" spans="1:11" x14ac:dyDescent="0.25">
      <c r="A184" s="11"/>
      <c r="B184" s="11"/>
      <c r="C184" s="11"/>
      <c r="D184" s="11"/>
      <c r="E184" s="11"/>
      <c r="F184" s="11"/>
      <c r="G184" s="11"/>
      <c r="H184" s="11"/>
      <c r="I184" s="11"/>
      <c r="J184" s="11"/>
      <c r="K184" s="11"/>
    </row>
    <row r="185" spans="1:11" x14ac:dyDescent="0.25">
      <c r="A185" s="11"/>
      <c r="B185" s="11"/>
      <c r="C185" s="11"/>
      <c r="D185" s="11"/>
      <c r="E185" s="11"/>
      <c r="F185" s="11"/>
      <c r="G185" s="11"/>
      <c r="H185" s="11"/>
      <c r="I185" s="11"/>
      <c r="J185" s="11"/>
      <c r="K185" s="11"/>
    </row>
    <row r="186" spans="1:11" x14ac:dyDescent="0.25">
      <c r="A186" s="11"/>
      <c r="B186" s="11"/>
      <c r="C186" s="11"/>
      <c r="D186" s="11"/>
      <c r="E186" s="11"/>
      <c r="F186" s="11"/>
      <c r="G186" s="11"/>
      <c r="H186" s="11"/>
      <c r="I186" s="11"/>
      <c r="J186" s="11"/>
      <c r="K186" s="11"/>
    </row>
    <row r="187" spans="1:11" x14ac:dyDescent="0.25">
      <c r="A187" s="11"/>
      <c r="B187" s="11"/>
      <c r="C187" s="11"/>
      <c r="D187" s="11"/>
      <c r="E187" s="11"/>
      <c r="F187" s="11"/>
      <c r="G187" s="11"/>
      <c r="H187" s="11"/>
      <c r="I187" s="11"/>
      <c r="J187" s="11"/>
      <c r="K187" s="11"/>
    </row>
    <row r="188" spans="1:11" x14ac:dyDescent="0.25">
      <c r="A188" s="11"/>
      <c r="B188" s="11"/>
      <c r="C188" s="11"/>
      <c r="D188" s="11"/>
      <c r="E188" s="11"/>
      <c r="F188" s="11"/>
      <c r="G188" s="11"/>
      <c r="H188" s="11"/>
      <c r="I188" s="11"/>
      <c r="J188" s="11"/>
      <c r="K188" s="11"/>
    </row>
    <row r="189" spans="1:11" x14ac:dyDescent="0.25">
      <c r="A189" s="11"/>
      <c r="B189" s="11"/>
      <c r="C189" s="11"/>
      <c r="D189" s="11"/>
      <c r="E189" s="11"/>
      <c r="F189" s="11"/>
      <c r="G189" s="11"/>
      <c r="H189" s="11"/>
      <c r="I189" s="11"/>
      <c r="J189" s="11"/>
      <c r="K189" s="11"/>
    </row>
    <row r="190" spans="1:11" x14ac:dyDescent="0.25">
      <c r="A190" s="11"/>
      <c r="B190" s="11"/>
      <c r="C190" s="11"/>
      <c r="D190" s="11"/>
      <c r="E190" s="11"/>
      <c r="F190" s="11"/>
      <c r="G190" s="11"/>
      <c r="H190" s="11"/>
      <c r="I190" s="11"/>
      <c r="J190" s="11"/>
      <c r="K190" s="11"/>
    </row>
    <row r="191" spans="1:11" x14ac:dyDescent="0.25">
      <c r="A191" s="11"/>
      <c r="B191" s="11"/>
      <c r="C191" s="11"/>
      <c r="D191" s="11"/>
      <c r="E191" s="11"/>
      <c r="F191" s="11"/>
      <c r="G191" s="11"/>
      <c r="H191" s="11"/>
      <c r="I191" s="11"/>
      <c r="J191" s="11"/>
      <c r="K191" s="11"/>
    </row>
    <row r="192" spans="1:11" x14ac:dyDescent="0.25">
      <c r="A192" s="11"/>
      <c r="B192" s="11"/>
      <c r="C192" s="11"/>
      <c r="D192" s="11"/>
      <c r="E192" s="11"/>
      <c r="F192" s="11"/>
      <c r="G192" s="11"/>
      <c r="H192" s="11"/>
      <c r="I192" s="11"/>
      <c r="J192" s="11"/>
      <c r="K192" s="11"/>
    </row>
    <row r="193" spans="1:11" x14ac:dyDescent="0.25">
      <c r="A193" s="11"/>
      <c r="B193" s="11"/>
      <c r="C193" s="11"/>
      <c r="D193" s="11"/>
      <c r="E193" s="11"/>
      <c r="F193" s="11"/>
      <c r="G193" s="11"/>
      <c r="H193" s="11"/>
      <c r="I193" s="11"/>
      <c r="J193" s="11"/>
      <c r="K193" s="11"/>
    </row>
    <row r="194" spans="1:11" x14ac:dyDescent="0.25">
      <c r="A194" s="11"/>
      <c r="B194" s="11"/>
      <c r="C194" s="11"/>
      <c r="D194" s="11"/>
      <c r="E194" s="11"/>
      <c r="F194" s="11"/>
      <c r="G194" s="11"/>
      <c r="H194" s="11"/>
      <c r="I194" s="11"/>
      <c r="J194" s="11"/>
      <c r="K194" s="11"/>
    </row>
    <row r="195" spans="1:11" x14ac:dyDescent="0.25">
      <c r="A195" s="11"/>
      <c r="B195" s="11"/>
      <c r="C195" s="11"/>
      <c r="D195" s="11"/>
      <c r="E195" s="11"/>
      <c r="F195" s="11"/>
      <c r="G195" s="11"/>
      <c r="H195" s="11"/>
      <c r="I195" s="11"/>
      <c r="J195" s="11"/>
      <c r="K195" s="11"/>
    </row>
    <row r="196" spans="1:11" x14ac:dyDescent="0.25">
      <c r="A196" s="11"/>
      <c r="B196" s="11"/>
      <c r="C196" s="11"/>
      <c r="D196" s="11"/>
      <c r="E196" s="11"/>
      <c r="F196" s="11"/>
      <c r="G196" s="11"/>
      <c r="H196" s="11"/>
      <c r="I196" s="11"/>
      <c r="J196" s="11"/>
      <c r="K196" s="11"/>
    </row>
    <row r="197" spans="1:11" x14ac:dyDescent="0.25">
      <c r="A197" s="11"/>
      <c r="B197" s="11"/>
      <c r="C197" s="11"/>
      <c r="D197" s="11"/>
      <c r="E197" s="11"/>
      <c r="F197" s="11"/>
      <c r="G197" s="11"/>
      <c r="H197" s="11"/>
      <c r="I197" s="11"/>
      <c r="J197" s="11"/>
      <c r="K197" s="11"/>
    </row>
    <row r="198" spans="1:11" x14ac:dyDescent="0.25">
      <c r="A198" s="11"/>
      <c r="B198" s="11"/>
      <c r="C198" s="11"/>
      <c r="D198" s="11"/>
      <c r="E198" s="11"/>
      <c r="F198" s="11"/>
      <c r="G198" s="11"/>
      <c r="H198" s="11"/>
      <c r="I198" s="11"/>
      <c r="J198" s="11"/>
      <c r="K198" s="11"/>
    </row>
    <row r="199" spans="1:11" x14ac:dyDescent="0.25">
      <c r="A199" s="11"/>
      <c r="B199" s="11"/>
      <c r="C199" s="11"/>
      <c r="D199" s="11"/>
      <c r="E199" s="11"/>
      <c r="F199" s="11"/>
      <c r="G199" s="11"/>
      <c r="H199" s="11"/>
      <c r="I199" s="11"/>
      <c r="J199" s="11"/>
      <c r="K199" s="11"/>
    </row>
    <row r="200" spans="1:11" x14ac:dyDescent="0.25">
      <c r="A200" s="11"/>
      <c r="B200" s="11"/>
      <c r="C200" s="11"/>
      <c r="D200" s="11"/>
      <c r="E200" s="11"/>
      <c r="F200" s="11"/>
      <c r="G200" s="11"/>
      <c r="H200" s="11"/>
      <c r="I200" s="11"/>
      <c r="J200" s="11"/>
      <c r="K200" s="11"/>
    </row>
    <row r="201" spans="1:11" x14ac:dyDescent="0.25">
      <c r="A201" s="11"/>
      <c r="B201" s="11"/>
      <c r="C201" s="11"/>
      <c r="D201" s="11"/>
      <c r="E201" s="11"/>
      <c r="F201" s="11"/>
      <c r="G201" s="11"/>
      <c r="H201" s="11"/>
      <c r="I201" s="11"/>
      <c r="J201" s="11"/>
      <c r="K201" s="11"/>
    </row>
    <row r="202" spans="1:11" x14ac:dyDescent="0.25">
      <c r="A202" s="11"/>
      <c r="B202" s="11"/>
      <c r="C202" s="11"/>
      <c r="D202" s="11"/>
      <c r="E202" s="11"/>
      <c r="F202" s="11"/>
      <c r="G202" s="11"/>
      <c r="H202" s="11"/>
      <c r="I202" s="11"/>
      <c r="J202" s="11"/>
      <c r="K202" s="11"/>
    </row>
    <row r="203" spans="1:11" x14ac:dyDescent="0.25">
      <c r="A203" s="11"/>
      <c r="B203" s="11"/>
      <c r="C203" s="11"/>
      <c r="D203" s="11"/>
      <c r="E203" s="11"/>
      <c r="F203" s="11"/>
      <c r="G203" s="11"/>
      <c r="H203" s="11"/>
      <c r="I203" s="11"/>
      <c r="J203" s="11"/>
      <c r="K203" s="11"/>
    </row>
    <row r="204" spans="1:11" x14ac:dyDescent="0.25">
      <c r="A204" s="11"/>
      <c r="B204" s="11"/>
      <c r="C204" s="11"/>
      <c r="D204" s="11"/>
      <c r="E204" s="11"/>
      <c r="F204" s="11"/>
      <c r="G204" s="11"/>
      <c r="H204" s="11"/>
      <c r="I204" s="11"/>
      <c r="J204" s="11"/>
      <c r="K204" s="11"/>
    </row>
    <row r="205" spans="1:11" x14ac:dyDescent="0.25">
      <c r="A205" s="11"/>
      <c r="B205" s="11"/>
      <c r="C205" s="11"/>
      <c r="D205" s="11"/>
      <c r="E205" s="11"/>
      <c r="F205" s="11"/>
      <c r="G205" s="11"/>
      <c r="H205" s="11"/>
      <c r="I205" s="11"/>
      <c r="J205" s="11"/>
      <c r="K205" s="11"/>
    </row>
    <row r="206" spans="1:11" x14ac:dyDescent="0.25">
      <c r="A206" s="11"/>
      <c r="B206" s="11"/>
      <c r="C206" s="11"/>
      <c r="D206" s="11"/>
      <c r="E206" s="11"/>
      <c r="F206" s="11"/>
      <c r="G206" s="11"/>
      <c r="H206" s="11"/>
      <c r="I206" s="11"/>
      <c r="J206" s="11"/>
      <c r="K206" s="11"/>
    </row>
    <row r="207" spans="1:11" x14ac:dyDescent="0.25">
      <c r="A207" s="11"/>
      <c r="B207" s="11"/>
      <c r="C207" s="11"/>
      <c r="D207" s="11"/>
      <c r="E207" s="11"/>
      <c r="F207" s="11"/>
      <c r="G207" s="11"/>
      <c r="H207" s="11"/>
      <c r="I207" s="11"/>
      <c r="J207" s="11"/>
      <c r="K207" s="11"/>
    </row>
    <row r="208" spans="1:11" x14ac:dyDescent="0.25">
      <c r="A208" s="11"/>
      <c r="B208" s="11"/>
      <c r="C208" s="11"/>
      <c r="D208" s="11"/>
      <c r="E208" s="11"/>
      <c r="F208" s="11"/>
      <c r="G208" s="11"/>
      <c r="H208" s="11"/>
      <c r="I208" s="11"/>
      <c r="J208" s="11"/>
      <c r="K208" s="11"/>
    </row>
    <row r="209" spans="1:11" x14ac:dyDescent="0.25">
      <c r="A209" s="11"/>
      <c r="B209" s="11"/>
      <c r="C209" s="11"/>
      <c r="D209" s="11"/>
      <c r="E209" s="11"/>
      <c r="F209" s="11"/>
      <c r="G209" s="11"/>
      <c r="H209" s="11"/>
      <c r="I209" s="11"/>
      <c r="J209" s="11"/>
      <c r="K209" s="11"/>
    </row>
    <row r="210" spans="1:11" x14ac:dyDescent="0.25">
      <c r="A210" s="11"/>
      <c r="B210" s="11"/>
      <c r="C210" s="11"/>
      <c r="D210" s="11"/>
      <c r="E210" s="11"/>
      <c r="F210" s="11"/>
      <c r="G210" s="11"/>
      <c r="H210" s="11"/>
      <c r="I210" s="11"/>
      <c r="J210" s="11"/>
      <c r="K210" s="11"/>
    </row>
    <row r="211" spans="1:11" x14ac:dyDescent="0.25">
      <c r="A211" s="11"/>
      <c r="B211" s="11"/>
      <c r="C211" s="11"/>
      <c r="D211" s="11"/>
      <c r="E211" s="11"/>
      <c r="F211" s="11"/>
      <c r="G211" s="11"/>
      <c r="H211" s="11"/>
      <c r="I211" s="11"/>
      <c r="J211" s="11"/>
      <c r="K211" s="11"/>
    </row>
    <row r="212" spans="1:11" x14ac:dyDescent="0.25">
      <c r="A212" s="11"/>
      <c r="B212" s="11"/>
      <c r="C212" s="11"/>
      <c r="D212" s="11"/>
      <c r="E212" s="11"/>
      <c r="F212" s="11"/>
      <c r="G212" s="11"/>
      <c r="H212" s="11"/>
      <c r="I212" s="11"/>
      <c r="J212" s="11"/>
      <c r="K212" s="11"/>
    </row>
    <row r="213" spans="1:11" x14ac:dyDescent="0.25">
      <c r="A213" s="11"/>
      <c r="B213" s="11"/>
      <c r="C213" s="11"/>
      <c r="D213" s="11"/>
      <c r="E213" s="11"/>
      <c r="F213" s="11"/>
      <c r="G213" s="11"/>
      <c r="H213" s="11"/>
      <c r="I213" s="11"/>
      <c r="J213" s="11"/>
      <c r="K213" s="11"/>
    </row>
    <row r="214" spans="1:11" x14ac:dyDescent="0.25">
      <c r="A214" s="11"/>
      <c r="B214" s="11"/>
      <c r="C214" s="11"/>
      <c r="D214" s="11"/>
      <c r="E214" s="11"/>
      <c r="F214" s="11"/>
      <c r="G214" s="11"/>
      <c r="H214" s="11"/>
      <c r="I214" s="11"/>
      <c r="J214" s="11"/>
      <c r="K214" s="11"/>
    </row>
    <row r="215" spans="1:11" x14ac:dyDescent="0.25">
      <c r="A215" s="11"/>
      <c r="B215" s="11"/>
      <c r="C215" s="11"/>
      <c r="D215" s="11"/>
      <c r="E215" s="11"/>
      <c r="F215" s="11"/>
      <c r="G215" s="11"/>
      <c r="H215" s="11"/>
      <c r="I215" s="11"/>
      <c r="J215" s="11"/>
      <c r="K215" s="11"/>
    </row>
    <row r="216" spans="1:11" x14ac:dyDescent="0.25">
      <c r="A216" s="11"/>
      <c r="B216" s="11"/>
      <c r="C216" s="11"/>
      <c r="D216" s="11"/>
      <c r="E216" s="11"/>
      <c r="F216" s="11"/>
      <c r="G216" s="11"/>
      <c r="H216" s="11"/>
      <c r="I216" s="11"/>
      <c r="J216" s="11"/>
      <c r="K216" s="11"/>
    </row>
    <row r="217" spans="1:11" x14ac:dyDescent="0.25">
      <c r="A217" s="11"/>
      <c r="B217" s="11"/>
      <c r="C217" s="11"/>
      <c r="D217" s="11"/>
      <c r="E217" s="11"/>
      <c r="F217" s="11"/>
      <c r="G217" s="11"/>
      <c r="H217" s="11"/>
      <c r="I217" s="11"/>
      <c r="J217" s="11"/>
      <c r="K217" s="11"/>
    </row>
  </sheetData>
  <mergeCells count="5">
    <mergeCell ref="A33:J33"/>
    <mergeCell ref="A64:E64"/>
    <mergeCell ref="A2:J2"/>
    <mergeCell ref="A96:E96"/>
    <mergeCell ref="A1:J1"/>
  </mergeCells>
  <phoneticPr fontId="2" type="noConversion"/>
  <pageMargins left="0.75" right="0.75" top="1" bottom="1" header="0.4921259845" footer="0.4921259845"/>
  <pageSetup paperSize="9" scale="72" orientation="landscape" r:id="rId1"/>
  <headerFooter alignWithMargins="0"/>
  <rowBreaks count="2" manualBreakCount="2">
    <brk id="32" max="9" man="1"/>
    <brk id="9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Normal="100" zoomScaleSheetLayoutView="100" workbookViewId="0">
      <selection activeCell="D2" sqref="D1:D1048576"/>
    </sheetView>
  </sheetViews>
  <sheetFormatPr defaultRowHeight="15.75" x14ac:dyDescent="0.25"/>
  <cols>
    <col min="1" max="1" width="15.875" bestFit="1" customWidth="1"/>
    <col min="2" max="2" width="9.125" customWidth="1"/>
    <col min="3" max="5" width="12.625" customWidth="1"/>
    <col min="6" max="6" width="15" customWidth="1"/>
    <col min="7" max="7" width="9.5" customWidth="1"/>
    <col min="8" max="8" width="12.625" customWidth="1"/>
    <col min="9" max="9" width="10.875" customWidth="1"/>
  </cols>
  <sheetData>
    <row r="1" spans="1:11" ht="20.25" customHeight="1" thickBot="1" x14ac:dyDescent="0.35">
      <c r="A1" s="690" t="s">
        <v>110</v>
      </c>
      <c r="B1" s="701"/>
      <c r="C1" s="701"/>
      <c r="D1" s="701"/>
      <c r="E1" s="701"/>
      <c r="F1" s="701"/>
      <c r="G1" s="701"/>
      <c r="H1" s="701"/>
      <c r="I1" s="701"/>
      <c r="J1" s="701"/>
      <c r="K1" s="701"/>
    </row>
    <row r="2" spans="1:11" ht="15.75" customHeight="1" x14ac:dyDescent="0.25">
      <c r="A2" s="698" t="s">
        <v>111</v>
      </c>
      <c r="B2" s="696" t="s">
        <v>112</v>
      </c>
      <c r="C2" s="697"/>
      <c r="D2" s="44"/>
      <c r="E2" s="86"/>
      <c r="F2" s="86"/>
      <c r="G2" s="86"/>
      <c r="H2" s="696" t="s">
        <v>113</v>
      </c>
      <c r="I2" s="702"/>
      <c r="J2" s="703" t="s">
        <v>114</v>
      </c>
      <c r="K2" s="706" t="s">
        <v>115</v>
      </c>
    </row>
    <row r="3" spans="1:11" ht="15.75" customHeight="1" x14ac:dyDescent="0.25">
      <c r="A3" s="699"/>
      <c r="B3" s="50"/>
      <c r="C3" s="51"/>
      <c r="D3" s="35" t="s">
        <v>116</v>
      </c>
      <c r="E3" s="35"/>
      <c r="F3" s="35"/>
      <c r="G3" s="35"/>
      <c r="H3" s="50"/>
      <c r="I3" s="53"/>
      <c r="J3" s="704"/>
      <c r="K3" s="707"/>
    </row>
    <row r="4" spans="1:11" s="4" customFormat="1" ht="138.75" customHeight="1" x14ac:dyDescent="0.25">
      <c r="A4" s="700"/>
      <c r="B4" s="129" t="s">
        <v>117</v>
      </c>
      <c r="C4" s="293" t="s">
        <v>118</v>
      </c>
      <c r="D4" s="129" t="s">
        <v>119</v>
      </c>
      <c r="E4" s="129" t="s">
        <v>120</v>
      </c>
      <c r="F4" s="129" t="s">
        <v>121</v>
      </c>
      <c r="G4" s="129" t="s">
        <v>122</v>
      </c>
      <c r="H4" s="129" t="s">
        <v>123</v>
      </c>
      <c r="I4" s="129" t="s">
        <v>124</v>
      </c>
      <c r="J4" s="705"/>
      <c r="K4" s="708"/>
    </row>
    <row r="5" spans="1:11" x14ac:dyDescent="0.25">
      <c r="A5" s="130" t="s">
        <v>53</v>
      </c>
      <c r="B5" s="49">
        <v>1</v>
      </c>
      <c r="C5" s="2"/>
      <c r="D5" s="2"/>
      <c r="E5" s="2"/>
      <c r="F5" s="2"/>
      <c r="G5" s="2"/>
      <c r="H5" s="2"/>
      <c r="I5" s="2"/>
      <c r="J5" s="2"/>
      <c r="K5" s="2"/>
    </row>
    <row r="6" spans="1:11" x14ac:dyDescent="0.25">
      <c r="A6" s="128"/>
      <c r="B6" s="49">
        <v>2</v>
      </c>
      <c r="C6" s="2"/>
      <c r="D6" s="2"/>
      <c r="E6" s="2"/>
      <c r="F6" s="2"/>
      <c r="G6" s="2"/>
      <c r="H6" s="2"/>
      <c r="I6" s="2"/>
      <c r="J6" s="2"/>
      <c r="K6" s="2"/>
    </row>
    <row r="7" spans="1:11" x14ac:dyDescent="0.25">
      <c r="A7" s="128"/>
      <c r="B7" s="49" t="s">
        <v>61</v>
      </c>
      <c r="C7" s="2"/>
      <c r="D7" s="2"/>
      <c r="E7" s="2"/>
      <c r="F7" s="2"/>
      <c r="G7" s="2"/>
      <c r="H7" s="2"/>
      <c r="I7" s="2"/>
      <c r="J7" s="2"/>
      <c r="K7" s="2"/>
    </row>
    <row r="8" spans="1:11" x14ac:dyDescent="0.25">
      <c r="A8" s="128"/>
      <c r="B8" s="49">
        <v>3</v>
      </c>
      <c r="C8" s="2"/>
      <c r="D8" s="2"/>
      <c r="E8" s="2"/>
      <c r="F8" s="2"/>
      <c r="G8" s="2"/>
      <c r="H8" s="2"/>
      <c r="I8" s="2"/>
      <c r="J8" s="2"/>
      <c r="K8" s="2"/>
    </row>
    <row r="9" spans="1:11" x14ac:dyDescent="0.25">
      <c r="A9" s="64" t="s">
        <v>125</v>
      </c>
      <c r="B9" s="107"/>
      <c r="C9" s="48">
        <f>+SUM(C5:C8)</f>
        <v>0</v>
      </c>
      <c r="D9" s="48">
        <f t="shared" ref="D9:K9" si="0">+SUM(D5:D8)</f>
        <v>0</v>
      </c>
      <c r="E9" s="48">
        <f t="shared" si="0"/>
        <v>0</v>
      </c>
      <c r="F9" s="48">
        <f>+SUM(F5:F8)</f>
        <v>0</v>
      </c>
      <c r="G9" s="48">
        <f t="shared" si="0"/>
        <v>0</v>
      </c>
      <c r="H9" s="48">
        <f t="shared" si="0"/>
        <v>0</v>
      </c>
      <c r="I9" s="48">
        <f t="shared" si="0"/>
        <v>0</v>
      </c>
      <c r="J9" s="48">
        <f t="shared" si="0"/>
        <v>0</v>
      </c>
      <c r="K9" s="48">
        <f t="shared" si="0"/>
        <v>0</v>
      </c>
    </row>
    <row r="10" spans="1:11" x14ac:dyDescent="0.25">
      <c r="A10" s="128" t="s">
        <v>54</v>
      </c>
      <c r="B10" s="49">
        <v>1</v>
      </c>
      <c r="C10" s="2"/>
      <c r="D10" s="2"/>
      <c r="E10" s="2"/>
      <c r="F10" s="2"/>
      <c r="G10" s="2"/>
      <c r="H10" s="2"/>
      <c r="I10" s="2"/>
      <c r="J10" s="2"/>
      <c r="K10" s="2"/>
    </row>
    <row r="11" spans="1:11" x14ac:dyDescent="0.25">
      <c r="A11" s="128"/>
      <c r="B11" s="49">
        <v>2</v>
      </c>
      <c r="C11" s="2"/>
      <c r="D11" s="2"/>
      <c r="E11" s="2"/>
      <c r="F11" s="2"/>
      <c r="G11" s="2"/>
      <c r="H11" s="2"/>
      <c r="I11" s="2"/>
      <c r="J11" s="2"/>
      <c r="K11" s="2"/>
    </row>
    <row r="12" spans="1:11" x14ac:dyDescent="0.25">
      <c r="A12" s="128"/>
      <c r="B12" s="49" t="s">
        <v>61</v>
      </c>
      <c r="C12" s="2"/>
      <c r="D12" s="2"/>
      <c r="E12" s="2"/>
      <c r="F12" s="2"/>
      <c r="G12" s="2"/>
      <c r="H12" s="2"/>
      <c r="I12" s="2"/>
      <c r="J12" s="2"/>
      <c r="K12" s="2"/>
    </row>
    <row r="13" spans="1:11" x14ac:dyDescent="0.25">
      <c r="A13" s="128"/>
      <c r="B13" s="49">
        <v>3</v>
      </c>
      <c r="C13" s="2"/>
      <c r="D13" s="2"/>
      <c r="E13" s="2"/>
      <c r="F13" s="2"/>
      <c r="G13" s="2"/>
      <c r="H13" s="2"/>
      <c r="I13" s="2"/>
      <c r="J13" s="2"/>
      <c r="K13" s="2"/>
    </row>
    <row r="14" spans="1:11" x14ac:dyDescent="0.25">
      <c r="A14" s="113" t="s">
        <v>126</v>
      </c>
      <c r="B14" s="114"/>
      <c r="C14" s="115">
        <f t="shared" ref="C14:K14" si="1">+SUM(C10:C13)</f>
        <v>0</v>
      </c>
      <c r="D14" s="115">
        <f t="shared" si="1"/>
        <v>0</v>
      </c>
      <c r="E14" s="115">
        <f t="shared" si="1"/>
        <v>0</v>
      </c>
      <c r="F14" s="115">
        <f t="shared" ref="F14" si="2">+SUM(F10:F13)</f>
        <v>0</v>
      </c>
      <c r="G14" s="115">
        <f t="shared" si="1"/>
        <v>0</v>
      </c>
      <c r="H14" s="115">
        <f t="shared" si="1"/>
        <v>0</v>
      </c>
      <c r="I14" s="115">
        <f t="shared" si="1"/>
        <v>0</v>
      </c>
      <c r="J14" s="115">
        <f t="shared" si="1"/>
        <v>0</v>
      </c>
      <c r="K14" s="115">
        <f t="shared" si="1"/>
        <v>0</v>
      </c>
    </row>
    <row r="15" spans="1:11" x14ac:dyDescent="0.25">
      <c r="A15" s="124" t="s">
        <v>127</v>
      </c>
      <c r="B15" s="107">
        <v>1</v>
      </c>
      <c r="C15" s="48">
        <f>+C5+C10</f>
        <v>0</v>
      </c>
      <c r="D15" s="48">
        <f t="shared" ref="D15:K15" si="3">+D5+D10</f>
        <v>0</v>
      </c>
      <c r="E15" s="48">
        <f t="shared" si="3"/>
        <v>0</v>
      </c>
      <c r="F15" s="48">
        <f t="shared" ref="F15" si="4">+F5+F10</f>
        <v>0</v>
      </c>
      <c r="G15" s="48">
        <f t="shared" si="3"/>
        <v>0</v>
      </c>
      <c r="H15" s="48">
        <f t="shared" si="3"/>
        <v>0</v>
      </c>
      <c r="I15" s="48">
        <f t="shared" si="3"/>
        <v>0</v>
      </c>
      <c r="J15" s="48">
        <f t="shared" si="3"/>
        <v>0</v>
      </c>
      <c r="K15" s="48">
        <f t="shared" si="3"/>
        <v>0</v>
      </c>
    </row>
    <row r="16" spans="1:11" x14ac:dyDescent="0.25">
      <c r="A16" s="125"/>
      <c r="B16" s="107">
        <v>2</v>
      </c>
      <c r="C16" s="48">
        <f t="shared" ref="C16:K16" si="5">+C6+C11</f>
        <v>0</v>
      </c>
      <c r="D16" s="48">
        <f t="shared" si="5"/>
        <v>0</v>
      </c>
      <c r="E16" s="48">
        <f t="shared" si="5"/>
        <v>0</v>
      </c>
      <c r="F16" s="48">
        <f t="shared" ref="F16" si="6">+F6+F11</f>
        <v>0</v>
      </c>
      <c r="G16" s="48">
        <f t="shared" si="5"/>
        <v>0</v>
      </c>
      <c r="H16" s="48">
        <f t="shared" si="5"/>
        <v>0</v>
      </c>
      <c r="I16" s="48">
        <f t="shared" si="5"/>
        <v>0</v>
      </c>
      <c r="J16" s="48">
        <f t="shared" si="5"/>
        <v>0</v>
      </c>
      <c r="K16" s="48">
        <f t="shared" si="5"/>
        <v>0</v>
      </c>
    </row>
    <row r="17" spans="1:11" x14ac:dyDescent="0.25">
      <c r="A17" s="125"/>
      <c r="B17" s="107" t="s">
        <v>61</v>
      </c>
      <c r="C17" s="48">
        <f t="shared" ref="C17:K17" si="7">+C7+C12</f>
        <v>0</v>
      </c>
      <c r="D17" s="48">
        <f t="shared" si="7"/>
        <v>0</v>
      </c>
      <c r="E17" s="48">
        <f t="shared" si="7"/>
        <v>0</v>
      </c>
      <c r="F17" s="48">
        <f t="shared" ref="F17" si="8">+F7+F12</f>
        <v>0</v>
      </c>
      <c r="G17" s="48">
        <f t="shared" si="7"/>
        <v>0</v>
      </c>
      <c r="H17" s="48">
        <f t="shared" si="7"/>
        <v>0</v>
      </c>
      <c r="I17" s="48">
        <f t="shared" si="7"/>
        <v>0</v>
      </c>
      <c r="J17" s="48">
        <f t="shared" si="7"/>
        <v>0</v>
      </c>
      <c r="K17" s="48">
        <f t="shared" si="7"/>
        <v>0</v>
      </c>
    </row>
    <row r="18" spans="1:11" x14ac:dyDescent="0.25">
      <c r="A18" s="126"/>
      <c r="B18" s="107">
        <v>3</v>
      </c>
      <c r="C18" s="48">
        <f t="shared" ref="C18:K18" si="9">+C8+C13</f>
        <v>0</v>
      </c>
      <c r="D18" s="48">
        <f t="shared" si="9"/>
        <v>0</v>
      </c>
      <c r="E18" s="48">
        <f t="shared" si="9"/>
        <v>0</v>
      </c>
      <c r="F18" s="48">
        <f t="shared" ref="F18" si="10">+F8+F13</f>
        <v>0</v>
      </c>
      <c r="G18" s="48">
        <f t="shared" si="9"/>
        <v>0</v>
      </c>
      <c r="H18" s="48">
        <f t="shared" si="9"/>
        <v>0</v>
      </c>
      <c r="I18" s="48">
        <f t="shared" si="9"/>
        <v>0</v>
      </c>
      <c r="J18" s="48">
        <f t="shared" si="9"/>
        <v>0</v>
      </c>
      <c r="K18" s="48">
        <f t="shared" si="9"/>
        <v>0</v>
      </c>
    </row>
    <row r="19" spans="1:11" x14ac:dyDescent="0.25">
      <c r="A19" s="116" t="s">
        <v>55</v>
      </c>
      <c r="B19" s="107"/>
      <c r="C19" s="48">
        <f>+SUM(C15:C18)</f>
        <v>0</v>
      </c>
      <c r="D19" s="48">
        <f t="shared" ref="D19:K19" si="11">+SUM(D15:D18)</f>
        <v>0</v>
      </c>
      <c r="E19" s="48">
        <f t="shared" si="11"/>
        <v>0</v>
      </c>
      <c r="F19" s="48">
        <f t="shared" ref="F19" si="12">+SUM(F15:F18)</f>
        <v>0</v>
      </c>
      <c r="G19" s="48">
        <f t="shared" si="11"/>
        <v>0</v>
      </c>
      <c r="H19" s="48">
        <f t="shared" si="11"/>
        <v>0</v>
      </c>
      <c r="I19" s="48">
        <f t="shared" si="11"/>
        <v>0</v>
      </c>
      <c r="J19" s="48">
        <f t="shared" si="11"/>
        <v>0</v>
      </c>
      <c r="K19" s="48">
        <f t="shared" si="11"/>
        <v>0</v>
      </c>
    </row>
    <row r="20" spans="1:11" x14ac:dyDescent="0.25">
      <c r="A20" s="7"/>
      <c r="B20" s="39"/>
      <c r="C20" s="7"/>
      <c r="D20" s="7"/>
      <c r="E20" s="7"/>
      <c r="F20" s="7"/>
      <c r="G20" s="7"/>
      <c r="H20" s="7"/>
      <c r="I20" s="7"/>
      <c r="J20" s="7"/>
      <c r="K20" s="7"/>
    </row>
    <row r="21" spans="1:11" x14ac:dyDescent="0.25">
      <c r="A21" s="7"/>
      <c r="B21" s="39"/>
      <c r="C21" s="7"/>
      <c r="D21" s="7"/>
      <c r="E21" s="7"/>
      <c r="F21" s="7"/>
      <c r="G21" s="7"/>
      <c r="H21" s="7"/>
      <c r="I21" s="7"/>
    </row>
    <row r="22" spans="1:11" x14ac:dyDescent="0.25">
      <c r="A22" s="7"/>
      <c r="B22" s="39"/>
      <c r="C22" s="7"/>
      <c r="D22" s="7"/>
      <c r="E22" s="7"/>
      <c r="F22" s="7"/>
      <c r="G22" s="7"/>
      <c r="H22" s="7"/>
      <c r="I22" s="7"/>
    </row>
  </sheetData>
  <mergeCells count="6">
    <mergeCell ref="B2:C2"/>
    <mergeCell ref="A2:A4"/>
    <mergeCell ref="A1:K1"/>
    <mergeCell ref="H2:I2"/>
    <mergeCell ref="J2:J4"/>
    <mergeCell ref="K2:K4"/>
  </mergeCells>
  <phoneticPr fontId="2" type="noConversion"/>
  <pageMargins left="0.74803149606299213" right="0.74803149606299213" top="0.98425196850393704" bottom="0.98425196850393704" header="0.51181102362204722" footer="0.51181102362204722"/>
  <pageSetup paperSize="9" scale="9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DE53FDDBD7F542805C64E693AD18E5" ma:contentTypeVersion="6" ma:contentTypeDescription="Create a new document." ma:contentTypeScope="" ma:versionID="426b7daa0e52a98a89de9c45ad3d4366">
  <xsd:schema xmlns:xsd="http://www.w3.org/2001/XMLSchema" xmlns:xs="http://www.w3.org/2001/XMLSchema" xmlns:p="http://schemas.microsoft.com/office/2006/metadata/properties" xmlns:ns2="62dc8d3a-4265-423e-88e4-c330826fd5a8" xmlns:ns3="46f6adf5-eaad-4dbb-91ac-274e33425322" targetNamespace="http://schemas.microsoft.com/office/2006/metadata/properties" ma:root="true" ma:fieldsID="03910a10302b0d5cdb9c6b6d972424b1" ns2:_="" ns3:_="">
    <xsd:import namespace="62dc8d3a-4265-423e-88e4-c330826fd5a8"/>
    <xsd:import namespace="46f6adf5-eaad-4dbb-91ac-274e334253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dc8d3a-4265-423e-88e4-c330826fd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f6adf5-eaad-4dbb-91ac-274e334253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3C6806-6D91-4A70-8D4E-662D199623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dc8d3a-4265-423e-88e4-c330826fd5a8"/>
    <ds:schemaRef ds:uri="46f6adf5-eaad-4dbb-91ac-274e33425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E5DD19-53CA-4759-8263-5958EF87136D}">
  <ds:schemaRefs>
    <ds:schemaRef ds:uri="http://schemas.microsoft.com/sharepoint/v3/contenttype/forms"/>
  </ds:schemaRefs>
</ds:datastoreItem>
</file>

<file path=customXml/itemProps3.xml><?xml version="1.0" encoding="utf-8"?>
<ds:datastoreItem xmlns:ds="http://schemas.openxmlformats.org/officeDocument/2006/customXml" ds:itemID="{FE0E4545-BAD6-469B-9218-C04FA07708F4}">
  <ds:schemaRefs>
    <ds:schemaRef ds:uri="http://schemas.microsoft.com/office/infopath/2007/PartnerControls"/>
    <ds:schemaRef ds:uri="http://schemas.microsoft.com/office/2006/metadata/properties"/>
    <ds:schemaRef ds:uri="http://purl.org/dc/terms/"/>
    <ds:schemaRef ds:uri="http://www.w3.org/XML/1998/namespace"/>
    <ds:schemaRef ds:uri="http://purl.org/dc/elements/1.1/"/>
    <ds:schemaRef ds:uri="46f6adf5-eaad-4dbb-91ac-274e33425322"/>
    <ds:schemaRef ds:uri="62dc8d3a-4265-423e-88e4-c330826fd5a8"/>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27</vt:i4>
      </vt:variant>
      <vt:variant>
        <vt:lpstr>Pomenované rozsahy</vt:lpstr>
      </vt:variant>
      <vt:variant>
        <vt:i4>10</vt:i4>
      </vt:variant>
    </vt:vector>
  </HeadingPairs>
  <TitlesOfParts>
    <vt:vector size="37" baseType="lpstr">
      <vt:lpstr>titulná strana</vt:lpstr>
      <vt:lpstr>zoznam tabuliek</vt:lpstr>
      <vt:lpstr>T1 počet študentov</vt:lpstr>
      <vt:lpstr>T1a vývoj počtu študentov</vt:lpstr>
      <vt:lpstr>T2 počet absolventov</vt:lpstr>
      <vt:lpstr>T3a - I.stupeň prijatia</vt:lpstr>
      <vt:lpstr>T3B - II. stupeň prijatia</vt:lpstr>
      <vt:lpstr>T3C - III stupeň prijatia</vt:lpstr>
      <vt:lpstr>T4 štruktúra platiacich</vt:lpstr>
      <vt:lpstr>T5 - úspešnosť štúdia</vt:lpstr>
      <vt:lpstr>T6 mobility študenti</vt:lpstr>
      <vt:lpstr>T7 profesori</vt:lpstr>
      <vt:lpstr>T8 docenti</vt:lpstr>
      <vt:lpstr>T9 výberové konania</vt:lpstr>
      <vt:lpstr>T10 kvalif. štruktúra učiteľov</vt:lpstr>
      <vt:lpstr>T11 mobility zam</vt:lpstr>
      <vt:lpstr>T12 záverečné práce</vt:lpstr>
      <vt:lpstr>T13 publ činnosť</vt:lpstr>
      <vt:lpstr>T14 umel.cinnost</vt:lpstr>
      <vt:lpstr>T15 štud.program - ŠP</vt:lpstr>
      <vt:lpstr>T16 odňaté ŠP</vt:lpstr>
      <vt:lpstr>17 HI konania</vt:lpstr>
      <vt:lpstr>18 HI odňatie </vt:lpstr>
      <vt:lpstr>T19 Výskumné projekty</vt:lpstr>
      <vt:lpstr>T20 Ostatné (nevýsk.) projekty</vt:lpstr>
      <vt:lpstr>T21 umelecká činnosť</vt:lpstr>
      <vt:lpstr>skratky</vt:lpstr>
      <vt:lpstr>'17 HI konania'!Oblasť_tlače</vt:lpstr>
      <vt:lpstr>'18 HI odňatie '!Oblasť_tlače</vt:lpstr>
      <vt:lpstr>'T12 záverečné práce'!Oblasť_tlače</vt:lpstr>
      <vt:lpstr>'T19 Výskumné projekty'!Oblasť_tlače</vt:lpstr>
      <vt:lpstr>'T20 Ostatné (nevýsk.) projekty'!Oblasť_tlače</vt:lpstr>
      <vt:lpstr>'T21 umelecká činnosť'!Oblasť_tlače</vt:lpstr>
      <vt:lpstr>'T3a - I.stupeň prijatia'!Oblasť_tlače</vt:lpstr>
      <vt:lpstr>'T3C - III stupeň prijatia'!Oblasť_tlače</vt:lpstr>
      <vt:lpstr>'T7 profesori'!Oblasť_tlače</vt:lpstr>
      <vt:lpstr>'T9 výberové konania'!Oblasť_tlače</vt:lpstr>
    </vt:vector>
  </TitlesOfParts>
  <Company>MŠSR</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Jozef Jurkovič</dc:creator>
  <cp:lastModifiedBy>Gogorova</cp:lastModifiedBy>
  <cp:revision/>
  <cp:lastPrinted>2023-01-21T06:24:04Z</cp:lastPrinted>
  <dcterms:created xsi:type="dcterms:W3CDTF">2010-01-11T10:19:31Z</dcterms:created>
  <dcterms:modified xsi:type="dcterms:W3CDTF">2023-02-20T08:35:31Z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0x010100DBDE53FDDBD7F542805C64E693AD18E5</vt:lpwstr>
  </property>
</Properties>
</file>