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Hárok1" sheetId="1" r:id="rId1"/>
    <sheet name="Hárok2" sheetId="2" r:id="rId2"/>
    <sheet name="Hárok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I6" i="1"/>
  <c r="I5" i="1"/>
  <c r="I4" i="1"/>
  <c r="G11" i="1"/>
  <c r="G10" i="1"/>
  <c r="G9" i="1"/>
  <c r="G8" i="1"/>
  <c r="G7" i="1"/>
  <c r="G6" i="1"/>
  <c r="G5" i="1"/>
  <c r="G4" i="1"/>
  <c r="I12" i="1" l="1"/>
  <c r="G12" i="1"/>
  <c r="D12" i="1"/>
  <c r="E11" i="1" s="1"/>
  <c r="F11" i="1" s="1"/>
  <c r="H11" i="1" s="1"/>
  <c r="J11" i="1" s="1"/>
  <c r="E4" i="1" l="1"/>
  <c r="E6" i="1"/>
  <c r="F6" i="1" s="1"/>
  <c r="H6" i="1" s="1"/>
  <c r="J6" i="1" s="1"/>
  <c r="E8" i="1"/>
  <c r="F8" i="1" s="1"/>
  <c r="H8" i="1" s="1"/>
  <c r="J8" i="1" s="1"/>
  <c r="E10" i="1"/>
  <c r="F10" i="1" s="1"/>
  <c r="H10" i="1" s="1"/>
  <c r="J10" i="1" s="1"/>
  <c r="E5" i="1"/>
  <c r="F5" i="1" s="1"/>
  <c r="H5" i="1" s="1"/>
  <c r="J5" i="1" s="1"/>
  <c r="E7" i="1"/>
  <c r="F7" i="1" s="1"/>
  <c r="H7" i="1" s="1"/>
  <c r="J7" i="1" s="1"/>
  <c r="E9" i="1"/>
  <c r="F9" i="1" s="1"/>
  <c r="H9" i="1" s="1"/>
  <c r="J9" i="1" s="1"/>
  <c r="E12" i="1" l="1"/>
  <c r="F4" i="1"/>
  <c r="F12" i="1" l="1"/>
  <c r="H12" i="1" s="1"/>
  <c r="J12" i="1" s="1"/>
  <c r="H4" i="1"/>
  <c r="J4" i="1" s="1"/>
</calcChain>
</file>

<file path=xl/sharedStrings.xml><?xml version="1.0" encoding="utf-8"?>
<sst xmlns="http://schemas.openxmlformats.org/spreadsheetml/2006/main" count="20" uniqueCount="20">
  <si>
    <t>fakulta</t>
  </si>
  <si>
    <t>SvF</t>
  </si>
  <si>
    <t>SjF</t>
  </si>
  <si>
    <t>FEI</t>
  </si>
  <si>
    <t>FCHPT</t>
  </si>
  <si>
    <t>MTF</t>
  </si>
  <si>
    <t>FIIT</t>
  </si>
  <si>
    <t>FA</t>
  </si>
  <si>
    <t>Spolu</t>
  </si>
  <si>
    <t xml:space="preserve"> </t>
  </si>
  <si>
    <t>rozdiel</t>
  </si>
  <si>
    <t>UVP - C. pre nanodiag.</t>
  </si>
  <si>
    <t>deklarované prev. nákl.</t>
  </si>
  <si>
    <t>podiel</t>
  </si>
  <si>
    <t>pôvodný rozpis (podľa obstaráv.ceny)</t>
  </si>
  <si>
    <t>rozpis podľa prev.nákl.</t>
  </si>
  <si>
    <t>návrh rozpisu (1/2 obst.cena, 1/2 prev.nákl.)</t>
  </si>
  <si>
    <t>upravené prev. nákl.</t>
  </si>
  <si>
    <t>pôvodný návrh</t>
  </si>
  <si>
    <t>NÁVRH ROZPISU DOTÁCIE UVP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</si>
</sst>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/>
    <xf numFmtId="0" fontId="0" fillId="0" borderId="4" xfId="0" applyBorder="1"/>
    <xf numFmtId="3" fontId="0" fillId="0" borderId="4" xfId="0" applyNumberForma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3" fontId="1" fillId="2" borderId="6" xfId="0" applyNumberFormat="1" applyFont="1" applyFill="1" applyBorder="1"/>
    <xf numFmtId="0" fontId="1" fillId="2" borderId="7" xfId="0" applyFont="1" applyFill="1" applyBorder="1"/>
    <xf numFmtId="3" fontId="0" fillId="0" borderId="8" xfId="0" applyNumberFormat="1" applyBorder="1"/>
    <xf numFmtId="3" fontId="1" fillId="2" borderId="9" xfId="0" applyNumberFormat="1" applyFont="1" applyFill="1" applyBorder="1"/>
    <xf numFmtId="3" fontId="0" fillId="2" borderId="4" xfId="0" applyNumberFormat="1" applyFill="1" applyBorder="1"/>
    <xf numFmtId="3" fontId="0" fillId="0" borderId="0" xfId="0" applyNumberFormat="1"/>
    <xf numFmtId="3" fontId="0" fillId="3" borderId="4" xfId="0" applyNumberFormat="1" applyFill="1" applyBorder="1"/>
    <xf numFmtId="0" fontId="1" fillId="2" borderId="10" xfId="0" applyFont="1" applyFill="1" applyBorder="1"/>
    <xf numFmtId="0" fontId="1" fillId="2" borderId="12" xfId="0" applyFont="1" applyFill="1" applyBorder="1"/>
    <xf numFmtId="3" fontId="0" fillId="0" borderId="11" xfId="0" applyNumberForma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0" fillId="0" borderId="4" xfId="0" applyNumberFormat="1" applyFill="1" applyBorder="1"/>
    <xf numFmtId="0" fontId="2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ktor/Documents/Pracovn&#233;_2017/SD_2017_upr.%20po%20korekcii-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 2017"/>
      <sheetName val="Graf 2017, 2016"/>
    </sheetNames>
    <sheetDataSet>
      <sheetData sheetId="0">
        <row r="44">
          <cell r="D44">
            <v>78091</v>
          </cell>
          <cell r="E44">
            <v>31977</v>
          </cell>
          <cell r="F44">
            <v>32479</v>
          </cell>
          <cell r="G44">
            <v>66955</v>
          </cell>
          <cell r="H44">
            <v>10000</v>
          </cell>
          <cell r="I44">
            <v>200000</v>
          </cell>
          <cell r="J44">
            <v>80536</v>
          </cell>
          <cell r="L44">
            <v>99962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tabSelected="1" workbookViewId="0">
      <selection activeCell="C7" sqref="C7"/>
    </sheetView>
  </sheetViews>
  <sheetFormatPr defaultRowHeight="15" x14ac:dyDescent="0.25"/>
  <cols>
    <col min="2" max="2" width="23.140625" customWidth="1"/>
    <col min="3" max="3" width="12" customWidth="1"/>
    <col min="4" max="4" width="15.28515625" customWidth="1"/>
    <col min="5" max="5" width="14.42578125" customWidth="1"/>
    <col min="6" max="6" width="15.28515625" customWidth="1"/>
    <col min="7" max="7" width="18.140625" customWidth="1"/>
    <col min="8" max="8" width="16.28515625" customWidth="1"/>
    <col min="12" max="12" width="13.85546875" customWidth="1"/>
  </cols>
  <sheetData>
    <row r="1" spans="2:12" ht="36.75" customHeight="1" thickBot="1" x14ac:dyDescent="0.3">
      <c r="B1" s="23" t="s">
        <v>19</v>
      </c>
    </row>
    <row r="2" spans="2:12" ht="22.5" customHeight="1" x14ac:dyDescent="0.25">
      <c r="B2" s="4"/>
      <c r="C2" s="15"/>
      <c r="D2" s="5"/>
      <c r="E2" s="5"/>
      <c r="F2" s="5">
        <v>300000</v>
      </c>
      <c r="G2" s="5">
        <v>300000</v>
      </c>
      <c r="H2" s="5"/>
      <c r="I2" s="9"/>
      <c r="J2" s="2"/>
    </row>
    <row r="3" spans="2:12" ht="45" x14ac:dyDescent="0.25">
      <c r="B3" s="18" t="s">
        <v>0</v>
      </c>
      <c r="C3" s="19" t="s">
        <v>12</v>
      </c>
      <c r="D3" s="20" t="s">
        <v>17</v>
      </c>
      <c r="E3" s="20" t="s">
        <v>13</v>
      </c>
      <c r="F3" s="20" t="s">
        <v>15</v>
      </c>
      <c r="G3" s="20" t="s">
        <v>14</v>
      </c>
      <c r="H3" s="20" t="s">
        <v>16</v>
      </c>
      <c r="I3" s="21" t="s">
        <v>18</v>
      </c>
      <c r="J3" s="20" t="s">
        <v>10</v>
      </c>
    </row>
    <row r="4" spans="2:12" x14ac:dyDescent="0.25">
      <c r="B4" s="1" t="s">
        <v>1</v>
      </c>
      <c r="C4" s="17">
        <v>198060</v>
      </c>
      <c r="D4" s="12">
        <v>136220</v>
      </c>
      <c r="E4" s="2">
        <f>D4/D12</f>
        <v>0.10711409987041254</v>
      </c>
      <c r="F4" s="3">
        <f>E4*F2</f>
        <v>32134.229961123761</v>
      </c>
      <c r="G4" s="3">
        <f>'[1]SD 2017'!$D$44/2</f>
        <v>39045.5</v>
      </c>
      <c r="H4" s="14">
        <f>SUM(F4:G4)</f>
        <v>71179.729961123754</v>
      </c>
      <c r="I4" s="10">
        <f>'[1]SD 2017'!$D$44</f>
        <v>78091</v>
      </c>
      <c r="J4" s="3">
        <f>H4-I4</f>
        <v>-6911.270038876246</v>
      </c>
      <c r="L4" s="13"/>
    </row>
    <row r="5" spans="2:12" x14ac:dyDescent="0.25">
      <c r="B5" s="1" t="s">
        <v>2</v>
      </c>
      <c r="C5" s="17">
        <v>117136</v>
      </c>
      <c r="D5" s="12">
        <v>83986</v>
      </c>
      <c r="E5" s="2">
        <f>D5/D12</f>
        <v>6.6040851502837089E-2</v>
      </c>
      <c r="F5" s="3">
        <f>E5*F2</f>
        <v>19812.255450851128</v>
      </c>
      <c r="G5" s="3">
        <f>'[1]SD 2017'!$E$44/2</f>
        <v>15988.5</v>
      </c>
      <c r="H5" s="14">
        <f t="shared" ref="H5:H12" si="0">SUM(F5:G5)</f>
        <v>35800.755450851124</v>
      </c>
      <c r="I5" s="10">
        <f>'[1]SD 2017'!$E$44</f>
        <v>31977</v>
      </c>
      <c r="J5" s="3">
        <f t="shared" ref="J5:J12" si="1">H5-I5</f>
        <v>3823.7554508511239</v>
      </c>
      <c r="L5" s="13"/>
    </row>
    <row r="6" spans="2:12" x14ac:dyDescent="0.25">
      <c r="B6" s="1" t="s">
        <v>3</v>
      </c>
      <c r="C6" s="17">
        <v>231000</v>
      </c>
      <c r="D6" s="12">
        <v>80000</v>
      </c>
      <c r="E6" s="2">
        <f>D6/D12</f>
        <v>6.2906533472566459E-2</v>
      </c>
      <c r="F6" s="3">
        <f>E6*F2</f>
        <v>18871.960041769937</v>
      </c>
      <c r="G6" s="3">
        <f>'[1]SD 2017'!$F$44/2</f>
        <v>16239.5</v>
      </c>
      <c r="H6" s="14">
        <f t="shared" si="0"/>
        <v>35111.46004176994</v>
      </c>
      <c r="I6" s="10">
        <f>'[1]SD 2017'!$F$44</f>
        <v>32479</v>
      </c>
      <c r="J6" s="3">
        <f t="shared" si="1"/>
        <v>2632.4600417699403</v>
      </c>
      <c r="L6" s="13"/>
    </row>
    <row r="7" spans="2:12" x14ac:dyDescent="0.25">
      <c r="B7" s="1" t="s">
        <v>4</v>
      </c>
      <c r="C7" s="17">
        <v>155642</v>
      </c>
      <c r="D7" s="3">
        <v>155642</v>
      </c>
      <c r="E7" s="2">
        <f>D7/D12</f>
        <v>0.12238623353421486</v>
      </c>
      <c r="F7" s="3">
        <f>E7*F2</f>
        <v>36715.87006026446</v>
      </c>
      <c r="G7" s="3">
        <f>'[1]SD 2017'!$G$44/2</f>
        <v>33477.5</v>
      </c>
      <c r="H7" s="14">
        <f t="shared" si="0"/>
        <v>70193.370060264453</v>
      </c>
      <c r="I7" s="10">
        <f>'[1]SD 2017'!$G$44</f>
        <v>66955</v>
      </c>
      <c r="J7" s="3">
        <f t="shared" si="1"/>
        <v>3238.3700602644531</v>
      </c>
      <c r="L7" s="13"/>
    </row>
    <row r="8" spans="2:12" x14ac:dyDescent="0.25">
      <c r="B8" s="1" t="s">
        <v>7</v>
      </c>
      <c r="C8" s="17">
        <v>32660</v>
      </c>
      <c r="D8" s="3">
        <v>32660</v>
      </c>
      <c r="E8" s="2">
        <f>D8/D12</f>
        <v>2.5681592290175258E-2</v>
      </c>
      <c r="F8" s="3">
        <f>E8*F2</f>
        <v>7704.4776870525775</v>
      </c>
      <c r="G8" s="3">
        <f>'[1]SD 2017'!$H$44/2</f>
        <v>5000</v>
      </c>
      <c r="H8" s="14">
        <f t="shared" si="0"/>
        <v>12704.477687052578</v>
      </c>
      <c r="I8" s="10">
        <f>'[1]SD 2017'!$H$44</f>
        <v>10000</v>
      </c>
      <c r="J8" s="3">
        <f t="shared" si="1"/>
        <v>2704.4776870525784</v>
      </c>
      <c r="L8" s="13"/>
    </row>
    <row r="9" spans="2:12" x14ac:dyDescent="0.25">
      <c r="B9" s="1" t="s">
        <v>5</v>
      </c>
      <c r="C9" s="17">
        <v>400000</v>
      </c>
      <c r="D9" s="3">
        <v>400000</v>
      </c>
      <c r="E9" s="2">
        <f>D9/D12</f>
        <v>0.31453266736283231</v>
      </c>
      <c r="F9" s="3">
        <f>E9*F2</f>
        <v>94359.800208849687</v>
      </c>
      <c r="G9" s="3">
        <f>'[1]SD 2017'!$I$44/2</f>
        <v>100000</v>
      </c>
      <c r="H9" s="14">
        <f t="shared" si="0"/>
        <v>194359.80020884969</v>
      </c>
      <c r="I9" s="10">
        <f>'[1]SD 2017'!$I$44</f>
        <v>200000</v>
      </c>
      <c r="J9" s="3">
        <f t="shared" si="1"/>
        <v>-5640.1997911503131</v>
      </c>
      <c r="L9" s="13"/>
    </row>
    <row r="10" spans="2:12" x14ac:dyDescent="0.25">
      <c r="B10" s="1" t="s">
        <v>6</v>
      </c>
      <c r="C10" s="17">
        <v>181220</v>
      </c>
      <c r="D10" s="3">
        <v>181220</v>
      </c>
      <c r="E10" s="2">
        <f>D10/D12</f>
        <v>0.14249902494873118</v>
      </c>
      <c r="F10" s="3">
        <f>E10*F2</f>
        <v>42749.707484619357</v>
      </c>
      <c r="G10" s="3">
        <f>'[1]SD 2017'!$J$44/2</f>
        <v>40268</v>
      </c>
      <c r="H10" s="14">
        <f t="shared" si="0"/>
        <v>83017.707484619357</v>
      </c>
      <c r="I10" s="10">
        <f>'[1]SD 2017'!$J$44</f>
        <v>80536</v>
      </c>
      <c r="J10" s="22">
        <f t="shared" si="1"/>
        <v>2481.7074846193573</v>
      </c>
      <c r="L10" s="13"/>
    </row>
    <row r="11" spans="2:12" x14ac:dyDescent="0.25">
      <c r="B11" s="1" t="s">
        <v>11</v>
      </c>
      <c r="C11" s="17">
        <v>345160</v>
      </c>
      <c r="D11" s="12">
        <v>202000</v>
      </c>
      <c r="E11" s="2">
        <f>D11/D12</f>
        <v>0.15883899701823032</v>
      </c>
      <c r="F11" s="3">
        <f>E11*F2</f>
        <v>47651.699105469095</v>
      </c>
      <c r="G11" s="3">
        <f>'[1]SD 2017'!$L$44/2</f>
        <v>49981</v>
      </c>
      <c r="H11" s="14">
        <f t="shared" si="0"/>
        <v>97632.699105469103</v>
      </c>
      <c r="I11" s="10">
        <f>'[1]SD 2017'!$L$44</f>
        <v>99962</v>
      </c>
      <c r="J11" s="3">
        <f t="shared" si="1"/>
        <v>-2329.3008945308975</v>
      </c>
      <c r="L11" s="13"/>
    </row>
    <row r="12" spans="2:12" ht="30" customHeight="1" thickBot="1" x14ac:dyDescent="0.3">
      <c r="B12" s="6" t="s">
        <v>8</v>
      </c>
      <c r="C12" s="16"/>
      <c r="D12" s="8">
        <f>SUM(D4:D11)</f>
        <v>1271728</v>
      </c>
      <c r="E12" s="7">
        <f>SUM(E4:E11)</f>
        <v>1</v>
      </c>
      <c r="F12" s="7">
        <f>SUM(F4:F11)</f>
        <v>300000</v>
      </c>
      <c r="G12" s="8">
        <f>SUM(G4:G11)</f>
        <v>300000</v>
      </c>
      <c r="H12" s="8">
        <f t="shared" si="0"/>
        <v>600000</v>
      </c>
      <c r="I12" s="11">
        <f>SUM(I4:I11)</f>
        <v>600000</v>
      </c>
      <c r="J12" s="12">
        <f t="shared" si="1"/>
        <v>0</v>
      </c>
      <c r="L12" s="13"/>
    </row>
    <row r="19" spans="7:7" x14ac:dyDescent="0.25">
      <c r="G19" t="s">
        <v>9</v>
      </c>
    </row>
  </sheetData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faktor</cp:lastModifiedBy>
  <cp:lastPrinted>2017-04-03T08:30:20Z</cp:lastPrinted>
  <dcterms:created xsi:type="dcterms:W3CDTF">2017-03-28T12:12:28Z</dcterms:created>
  <dcterms:modified xsi:type="dcterms:W3CDTF">2017-04-06T05:31:05Z</dcterms:modified>
</cp:coreProperties>
</file>