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700"/>
  </bookViews>
  <sheets>
    <sheet name="Návrh 2021" sheetId="5" r:id="rId1"/>
  </sheets>
  <externalReferences>
    <externalReference r:id="rId2"/>
  </externalReferences>
  <definedNames>
    <definedName name="_xlnm.Print_Area" localSheetId="0">'Návrh 2021'!$A$1:$F$59</definedName>
  </definedNames>
  <calcPr calcId="162913"/>
</workbook>
</file>

<file path=xl/calcChain.xml><?xml version="1.0" encoding="utf-8"?>
<calcChain xmlns="http://schemas.openxmlformats.org/spreadsheetml/2006/main">
  <c r="D34" i="5" l="1"/>
  <c r="C34" i="5"/>
  <c r="C35" i="5" l="1"/>
  <c r="D35" i="5" l="1"/>
  <c r="F58" i="5" l="1"/>
  <c r="E27" i="5"/>
  <c r="E26" i="5"/>
  <c r="C52" i="5"/>
  <c r="D52" i="5"/>
  <c r="E50" i="5"/>
  <c r="F48" i="5"/>
  <c r="D48" i="5"/>
  <c r="C48" i="5"/>
  <c r="E46" i="5"/>
  <c r="F44" i="5"/>
  <c r="D44" i="5"/>
  <c r="C44" i="5"/>
  <c r="E42" i="5"/>
  <c r="F40" i="5"/>
  <c r="D40" i="5"/>
  <c r="C40" i="5"/>
  <c r="E38" i="5"/>
  <c r="F36" i="5"/>
  <c r="D36" i="5"/>
  <c r="C36" i="5"/>
  <c r="E34" i="5"/>
  <c r="F32" i="5"/>
  <c r="D32" i="5"/>
  <c r="C32" i="5"/>
  <c r="E30" i="5"/>
  <c r="F28" i="5"/>
  <c r="D28" i="5"/>
  <c r="C28" i="5"/>
  <c r="F24" i="5"/>
  <c r="D24" i="5"/>
  <c r="C24" i="5"/>
  <c r="E22" i="5"/>
  <c r="F20" i="5"/>
  <c r="D20" i="5"/>
  <c r="C20" i="5"/>
  <c r="E18" i="5"/>
  <c r="F16" i="5"/>
  <c r="D16" i="5"/>
  <c r="C16" i="5"/>
  <c r="E14" i="5"/>
  <c r="F12" i="5"/>
  <c r="D12" i="5"/>
  <c r="E11" i="5"/>
  <c r="E10" i="5"/>
  <c r="D8" i="5"/>
  <c r="C8" i="5"/>
  <c r="F57" i="5"/>
  <c r="D57" i="5"/>
  <c r="C57" i="5"/>
  <c r="E12" i="5" l="1"/>
  <c r="E51" i="5"/>
  <c r="E52" i="5" s="1"/>
  <c r="F52" i="5"/>
  <c r="F59" i="5"/>
  <c r="C12" i="5"/>
  <c r="E6" i="5"/>
  <c r="E57" i="5" s="1"/>
  <c r="E7" i="5"/>
  <c r="E15" i="5"/>
  <c r="E16" i="5" s="1"/>
  <c r="E19" i="5"/>
  <c r="E20" i="5" s="1"/>
  <c r="E23" i="5"/>
  <c r="E24" i="5" s="1"/>
  <c r="E28" i="5"/>
  <c r="E31" i="5"/>
  <c r="E32" i="5" s="1"/>
  <c r="E35" i="5"/>
  <c r="E36" i="5" s="1"/>
  <c r="E39" i="5"/>
  <c r="E40" i="5" s="1"/>
  <c r="E43" i="5"/>
  <c r="E44" i="5" s="1"/>
  <c r="E47" i="5"/>
  <c r="E48" i="5" s="1"/>
  <c r="C58" i="5"/>
  <c r="C59" i="5" s="1"/>
  <c r="F8" i="5"/>
  <c r="D58" i="5"/>
  <c r="D59" i="5" s="1"/>
  <c r="E58" i="5" l="1"/>
  <c r="E59" i="5" s="1"/>
  <c r="E8" i="5"/>
</calcChain>
</file>

<file path=xl/sharedStrings.xml><?xml version="1.0" encoding="utf-8"?>
<sst xmlns="http://schemas.openxmlformats.org/spreadsheetml/2006/main" count="62" uniqueCount="27">
  <si>
    <t>Príloha č. 2</t>
  </si>
  <si>
    <t>Súčasť STU</t>
  </si>
  <si>
    <t>Hlavná činnosť</t>
  </si>
  <si>
    <t>Ekonomická činnnosť</t>
  </si>
  <si>
    <t>Spolu</t>
  </si>
  <si>
    <t>SvF</t>
  </si>
  <si>
    <t xml:space="preserve">Náklady </t>
  </si>
  <si>
    <t xml:space="preserve">Výnosy </t>
  </si>
  <si>
    <t>Hospodársky výsledok</t>
  </si>
  <si>
    <t>SjF</t>
  </si>
  <si>
    <t>Náklady</t>
  </si>
  <si>
    <t>FEI</t>
  </si>
  <si>
    <t>Výnosy</t>
  </si>
  <si>
    <t>FCHPT</t>
  </si>
  <si>
    <t>FA</t>
  </si>
  <si>
    <t>MTF</t>
  </si>
  <si>
    <t>FIIT</t>
  </si>
  <si>
    <t>Rektorát+ost.UP</t>
  </si>
  <si>
    <t>UZ Technik</t>
  </si>
  <si>
    <t>ÚZ CAŠ</t>
  </si>
  <si>
    <t>ÚZ ŠDaJ</t>
  </si>
  <si>
    <t>ÚZ Gabčíkovo</t>
  </si>
  <si>
    <t>UVP, BA, TT</t>
  </si>
  <si>
    <t xml:space="preserve">Náklady, </t>
  </si>
  <si>
    <t>Hosp.výsledok</t>
  </si>
  <si>
    <t>predchádzajúce obdobie (skutočnosť )</t>
  </si>
  <si>
    <t xml:space="preserve">Návrh rozpočtu STU na rok 2021  podľa súčasti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</si>
</sst>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color indexed="10"/>
      <name val="Arial CE"/>
      <charset val="238"/>
    </font>
    <font>
      <sz val="8"/>
      <name val="Arial CE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3366FF"/>
      <name val="Arial CE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03">
    <xf numFmtId="0" fontId="0" fillId="0" borderId="0" xfId="0"/>
    <xf numFmtId="0" fontId="19" fillId="0" borderId="0" xfId="43" applyFill="1"/>
    <xf numFmtId="0" fontId="19" fillId="0" borderId="0" xfId="43" applyNumberFormat="1" applyFont="1" applyFill="1" applyBorder="1" applyAlignment="1" applyProtection="1"/>
    <xf numFmtId="0" fontId="19" fillId="0" borderId="0" xfId="43" applyFill="1" applyBorder="1"/>
    <xf numFmtId="0" fontId="20" fillId="0" borderId="0" xfId="43" applyFont="1" applyFill="1"/>
    <xf numFmtId="0" fontId="19" fillId="0" borderId="0" xfId="43" applyFont="1" applyFill="1"/>
    <xf numFmtId="0" fontId="21" fillId="0" borderId="0" xfId="42" applyFont="1" applyFill="1" applyBorder="1"/>
    <xf numFmtId="0" fontId="22" fillId="0" borderId="0" xfId="43" applyFont="1" applyFill="1"/>
    <xf numFmtId="0" fontId="22" fillId="0" borderId="0" xfId="43" applyFont="1" applyFill="1" applyBorder="1"/>
    <xf numFmtId="0" fontId="20" fillId="0" borderId="10" xfId="43" applyFont="1" applyFill="1" applyBorder="1"/>
    <xf numFmtId="3" fontId="23" fillId="0" borderId="11" xfId="43" applyNumberFormat="1" applyFont="1" applyFill="1" applyBorder="1" applyAlignment="1">
      <alignment horizontal="center" wrapText="1"/>
    </xf>
    <xf numFmtId="3" fontId="23" fillId="0" borderId="12" xfId="43" applyNumberFormat="1" applyFont="1" applyFill="1" applyBorder="1" applyAlignment="1">
      <alignment horizontal="center" wrapText="1"/>
    </xf>
    <xf numFmtId="3" fontId="23" fillId="0" borderId="10" xfId="43" applyNumberFormat="1" applyFont="1" applyFill="1" applyBorder="1" applyAlignment="1">
      <alignment horizontal="center" wrapText="1"/>
    </xf>
    <xf numFmtId="0" fontId="23" fillId="33" borderId="13" xfId="43" applyFont="1" applyFill="1" applyBorder="1"/>
    <xf numFmtId="3" fontId="23" fillId="33" borderId="14" xfId="43" applyNumberFormat="1" applyFont="1" applyFill="1" applyBorder="1"/>
    <xf numFmtId="0" fontId="19" fillId="33" borderId="15" xfId="43" applyFill="1" applyBorder="1"/>
    <xf numFmtId="0" fontId="23" fillId="33" borderId="16" xfId="43" applyFont="1" applyFill="1" applyBorder="1"/>
    <xf numFmtId="0" fontId="23" fillId="0" borderId="0" xfId="43" applyFont="1" applyFill="1" applyBorder="1"/>
    <xf numFmtId="0" fontId="25" fillId="0" borderId="17" xfId="43" applyFont="1" applyFill="1" applyBorder="1"/>
    <xf numFmtId="3" fontId="25" fillId="0" borderId="18" xfId="43" applyNumberFormat="1" applyFont="1" applyFill="1" applyBorder="1"/>
    <xf numFmtId="3" fontId="25" fillId="0" borderId="19" xfId="43" applyNumberFormat="1" applyFont="1" applyFill="1" applyBorder="1"/>
    <xf numFmtId="3" fontId="25" fillId="0" borderId="20" xfId="43" applyNumberFormat="1" applyFont="1" applyFill="1" applyBorder="1"/>
    <xf numFmtId="0" fontId="25" fillId="0" borderId="21" xfId="43" applyFont="1" applyFill="1" applyBorder="1"/>
    <xf numFmtId="3" fontId="25" fillId="0" borderId="22" xfId="43" applyNumberFormat="1" applyFont="1" applyFill="1" applyBorder="1"/>
    <xf numFmtId="0" fontId="23" fillId="0" borderId="23" xfId="43" applyFont="1" applyFill="1" applyBorder="1" applyAlignment="1">
      <alignment horizontal="left"/>
    </xf>
    <xf numFmtId="3" fontId="23" fillId="0" borderId="11" xfId="43" applyNumberFormat="1" applyFont="1" applyFill="1" applyBorder="1" applyAlignment="1">
      <alignment horizontal="right"/>
    </xf>
    <xf numFmtId="3" fontId="24" fillId="0" borderId="0" xfId="43" applyNumberFormat="1" applyFont="1" applyFill="1" applyBorder="1" applyAlignment="1">
      <alignment horizontal="right"/>
    </xf>
    <xf numFmtId="0" fontId="23" fillId="34" borderId="17" xfId="43" applyFont="1" applyFill="1" applyBorder="1"/>
    <xf numFmtId="3" fontId="23" fillId="34" borderId="24" xfId="43" applyNumberFormat="1" applyFont="1" applyFill="1" applyBorder="1"/>
    <xf numFmtId="3" fontId="23" fillId="34" borderId="20" xfId="43" applyNumberFormat="1" applyFont="1" applyFill="1" applyBorder="1"/>
    <xf numFmtId="3" fontId="25" fillId="0" borderId="25" xfId="43" applyNumberFormat="1" applyFont="1" applyFill="1" applyBorder="1"/>
    <xf numFmtId="3" fontId="23" fillId="0" borderId="23" xfId="43" applyNumberFormat="1" applyFont="1" applyFill="1" applyBorder="1" applyAlignment="1">
      <alignment horizontal="left"/>
    </xf>
    <xf numFmtId="0" fontId="23" fillId="35" borderId="26" xfId="43" applyFont="1" applyFill="1" applyBorder="1"/>
    <xf numFmtId="0" fontId="23" fillId="35" borderId="14" xfId="43" applyFont="1" applyFill="1" applyBorder="1"/>
    <xf numFmtId="0" fontId="23" fillId="35" borderId="16" xfId="43" applyFont="1" applyFill="1" applyBorder="1"/>
    <xf numFmtId="0" fontId="23" fillId="0" borderId="27" xfId="43" applyFont="1" applyFill="1" applyBorder="1"/>
    <xf numFmtId="0" fontId="23" fillId="36" borderId="26" xfId="43" applyFont="1" applyFill="1" applyBorder="1"/>
    <xf numFmtId="0" fontId="23" fillId="36" borderId="14" xfId="43" applyFont="1" applyFill="1" applyBorder="1"/>
    <xf numFmtId="0" fontId="23" fillId="36" borderId="16" xfId="43" applyFont="1" applyFill="1" applyBorder="1"/>
    <xf numFmtId="0" fontId="23" fillId="37" borderId="17" xfId="43" applyFont="1" applyFill="1" applyBorder="1"/>
    <xf numFmtId="0" fontId="23" fillId="37" borderId="18" xfId="43" applyFont="1" applyFill="1" applyBorder="1"/>
    <xf numFmtId="0" fontId="23" fillId="37" borderId="20" xfId="43" applyFont="1" applyFill="1" applyBorder="1"/>
    <xf numFmtId="0" fontId="26" fillId="0" borderId="0" xfId="43" applyNumberFormat="1" applyFont="1" applyFill="1" applyBorder="1" applyAlignment="1" applyProtection="1"/>
    <xf numFmtId="0" fontId="23" fillId="38" borderId="17" xfId="43" applyFont="1" applyFill="1" applyBorder="1"/>
    <xf numFmtId="0" fontId="23" fillId="38" borderId="24" xfId="43" applyFont="1" applyFill="1" applyBorder="1"/>
    <xf numFmtId="0" fontId="23" fillId="38" borderId="20" xfId="43" applyFont="1" applyFill="1" applyBorder="1"/>
    <xf numFmtId="3" fontId="21" fillId="0" borderId="23" xfId="43" applyNumberFormat="1" applyFont="1" applyFill="1" applyBorder="1" applyAlignment="1">
      <alignment horizontal="left"/>
    </xf>
    <xf numFmtId="3" fontId="21" fillId="0" borderId="11" xfId="43" applyNumberFormat="1" applyFont="1" applyFill="1" applyBorder="1" applyAlignment="1">
      <alignment horizontal="right"/>
    </xf>
    <xf numFmtId="0" fontId="23" fillId="39" borderId="17" xfId="43" applyFont="1" applyFill="1" applyBorder="1"/>
    <xf numFmtId="0" fontId="23" fillId="39" borderId="24" xfId="43" applyFont="1" applyFill="1" applyBorder="1"/>
    <xf numFmtId="0" fontId="23" fillId="39" borderId="20" xfId="43" applyFont="1" applyFill="1" applyBorder="1"/>
    <xf numFmtId="0" fontId="23" fillId="40" borderId="17" xfId="43" applyFont="1" applyFill="1" applyBorder="1"/>
    <xf numFmtId="0" fontId="23" fillId="40" borderId="24" xfId="43" applyFont="1" applyFill="1" applyBorder="1"/>
    <xf numFmtId="0" fontId="23" fillId="40" borderId="20" xfId="43" applyFont="1" applyFill="1" applyBorder="1"/>
    <xf numFmtId="3" fontId="21" fillId="41" borderId="21" xfId="43" applyNumberFormat="1" applyFont="1" applyFill="1" applyBorder="1" applyAlignment="1">
      <alignment horizontal="left"/>
    </xf>
    <xf numFmtId="3" fontId="27" fillId="41" borderId="0" xfId="43" applyNumberFormat="1" applyFont="1" applyFill="1" applyBorder="1" applyAlignment="1">
      <alignment horizontal="right"/>
    </xf>
    <xf numFmtId="0" fontId="25" fillId="0" borderId="28" xfId="43" applyFont="1" applyFill="1" applyBorder="1"/>
    <xf numFmtId="3" fontId="25" fillId="0" borderId="28" xfId="43" applyNumberFormat="1" applyFont="1" applyFill="1" applyBorder="1"/>
    <xf numFmtId="0" fontId="21" fillId="0" borderId="23" xfId="43" applyFont="1" applyFill="1" applyBorder="1"/>
    <xf numFmtId="3" fontId="21" fillId="0" borderId="12" xfId="43" applyNumberFormat="1" applyFont="1" applyFill="1" applyBorder="1"/>
    <xf numFmtId="0" fontId="23" fillId="42" borderId="17" xfId="43" applyFont="1" applyFill="1" applyBorder="1"/>
    <xf numFmtId="0" fontId="23" fillId="42" borderId="24" xfId="43" applyFont="1" applyFill="1" applyBorder="1"/>
    <xf numFmtId="0" fontId="23" fillId="42" borderId="20" xfId="43" applyFont="1" applyFill="1" applyBorder="1"/>
    <xf numFmtId="0" fontId="21" fillId="0" borderId="29" xfId="43" applyFont="1" applyFill="1" applyBorder="1"/>
    <xf numFmtId="0" fontId="23" fillId="43" borderId="17" xfId="43" applyFont="1" applyFill="1" applyBorder="1"/>
    <xf numFmtId="0" fontId="23" fillId="43" borderId="24" xfId="43" applyFont="1" applyFill="1" applyBorder="1"/>
    <xf numFmtId="0" fontId="23" fillId="43" borderId="20" xfId="43" applyFont="1" applyFill="1" applyBorder="1"/>
    <xf numFmtId="0" fontId="23" fillId="44" borderId="17" xfId="43" applyFont="1" applyFill="1" applyBorder="1"/>
    <xf numFmtId="0" fontId="23" fillId="44" borderId="24" xfId="43" applyFont="1" applyFill="1" applyBorder="1"/>
    <xf numFmtId="0" fontId="23" fillId="44" borderId="20" xfId="43" applyFont="1" applyFill="1" applyBorder="1"/>
    <xf numFmtId="0" fontId="23" fillId="0" borderId="17" xfId="43" applyFont="1" applyFill="1" applyBorder="1"/>
    <xf numFmtId="0" fontId="23" fillId="0" borderId="24" xfId="43" applyFont="1" applyFill="1" applyBorder="1"/>
    <xf numFmtId="0" fontId="23" fillId="0" borderId="20" xfId="43" applyFont="1" applyFill="1" applyBorder="1"/>
    <xf numFmtId="0" fontId="25" fillId="0" borderId="0" xfId="43" applyFont="1" applyFill="1" applyBorder="1"/>
    <xf numFmtId="3" fontId="23" fillId="45" borderId="23" xfId="43" applyNumberFormat="1" applyFont="1" applyFill="1" applyBorder="1" applyAlignment="1">
      <alignment horizontal="left"/>
    </xf>
    <xf numFmtId="3" fontId="23" fillId="45" borderId="11" xfId="43" applyNumberFormat="1" applyFont="1" applyFill="1" applyBorder="1" applyAlignment="1">
      <alignment horizontal="right"/>
    </xf>
    <xf numFmtId="3" fontId="23" fillId="45" borderId="30" xfId="43" applyNumberFormat="1" applyFont="1" applyFill="1" applyBorder="1" applyAlignment="1">
      <alignment horizontal="right"/>
    </xf>
    <xf numFmtId="0" fontId="21" fillId="46" borderId="31" xfId="43" applyFont="1" applyFill="1" applyBorder="1"/>
    <xf numFmtId="3" fontId="21" fillId="46" borderId="32" xfId="43" applyNumberFormat="1" applyFont="1" applyFill="1" applyBorder="1"/>
    <xf numFmtId="3" fontId="28" fillId="0" borderId="0" xfId="43" applyNumberFormat="1" applyFont="1" applyFill="1" applyBorder="1"/>
    <xf numFmtId="0" fontId="21" fillId="46" borderId="21" xfId="43" applyFont="1" applyFill="1" applyBorder="1"/>
    <xf numFmtId="3" fontId="19" fillId="0" borderId="0" xfId="43" applyNumberFormat="1" applyFill="1" applyBorder="1"/>
    <xf numFmtId="0" fontId="23" fillId="46" borderId="29" xfId="43" applyFont="1" applyFill="1" applyBorder="1"/>
    <xf numFmtId="3" fontId="29" fillId="46" borderId="23" xfId="43" applyNumberFormat="1" applyFont="1" applyFill="1" applyBorder="1"/>
    <xf numFmtId="3" fontId="22" fillId="0" borderId="0" xfId="43" applyNumberFormat="1" applyFont="1" applyFill="1"/>
    <xf numFmtId="0" fontId="30" fillId="0" borderId="0" xfId="43" applyNumberFormat="1" applyFont="1" applyFill="1" applyBorder="1" applyAlignment="1" applyProtection="1"/>
    <xf numFmtId="0" fontId="31" fillId="0" borderId="0" xfId="43" applyFont="1" applyFill="1"/>
    <xf numFmtId="3" fontId="19" fillId="0" borderId="0" xfId="43" applyNumberFormat="1" applyFont="1" applyFill="1"/>
    <xf numFmtId="3" fontId="19" fillId="0" borderId="0" xfId="43" applyNumberFormat="1" applyFont="1" applyFill="1" applyBorder="1"/>
    <xf numFmtId="3" fontId="32" fillId="0" borderId="0" xfId="43" applyNumberFormat="1" applyFont="1" applyFill="1" applyBorder="1"/>
    <xf numFmtId="3" fontId="19" fillId="0" borderId="0" xfId="43" applyNumberFormat="1" applyFont="1" applyFill="1" applyBorder="1" applyAlignment="1" applyProtection="1"/>
    <xf numFmtId="3" fontId="33" fillId="0" borderId="0" xfId="43" applyNumberFormat="1" applyFont="1" applyFill="1" applyBorder="1"/>
    <xf numFmtId="3" fontId="30" fillId="0" borderId="0" xfId="43" applyNumberFormat="1" applyFont="1" applyFill="1" applyBorder="1" applyAlignment="1" applyProtection="1"/>
    <xf numFmtId="3" fontId="23" fillId="0" borderId="33" xfId="43" applyNumberFormat="1" applyFont="1" applyFill="1" applyBorder="1" applyAlignment="1">
      <alignment horizontal="right"/>
    </xf>
    <xf numFmtId="3" fontId="23" fillId="0" borderId="10" xfId="43" applyNumberFormat="1" applyFont="1" applyFill="1" applyBorder="1" applyAlignment="1">
      <alignment horizontal="right"/>
    </xf>
    <xf numFmtId="3" fontId="29" fillId="46" borderId="29" xfId="43" applyNumberFormat="1" applyFont="1" applyFill="1" applyBorder="1"/>
    <xf numFmtId="3" fontId="34" fillId="0" borderId="10" xfId="43" applyNumberFormat="1" applyFont="1" applyFill="1" applyBorder="1"/>
    <xf numFmtId="3" fontId="24" fillId="0" borderId="10" xfId="43" applyNumberFormat="1" applyFont="1" applyFill="1" applyBorder="1" applyAlignment="1">
      <alignment horizontal="right"/>
    </xf>
    <xf numFmtId="3" fontId="24" fillId="0" borderId="10" xfId="43" applyNumberFormat="1" applyFont="1" applyFill="1" applyBorder="1" applyAlignment="1">
      <alignment horizontal="center" wrapText="1"/>
    </xf>
    <xf numFmtId="4" fontId="19" fillId="0" borderId="0" xfId="43" applyNumberFormat="1" applyFont="1" applyFill="1" applyBorder="1" applyAlignment="1" applyProtection="1"/>
    <xf numFmtId="4" fontId="19" fillId="0" borderId="0" xfId="43" applyNumberFormat="1" applyFill="1" applyBorder="1"/>
    <xf numFmtId="0" fontId="35" fillId="0" borderId="0" xfId="43" applyFont="1" applyFill="1"/>
    <xf numFmtId="0" fontId="30" fillId="0" borderId="0" xfId="43" applyNumberFormat="1" applyFont="1" applyFill="1" applyBorder="1" applyAlignment="1" applyProtection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2"/>
    <cellStyle name="normálne_HV 2004 extra tabuľky pre KR, AS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INetCache/Content.Outlook/VJFGJ7WE/Rektor&#225;t%20+CFS-Navrh-rozpoctu-2021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torát a ÚM"/>
      <sheetName val="Rektorát a ÚM_zdroje"/>
      <sheetName val="CAŠ"/>
      <sheetName val="Technik"/>
    </sheetNames>
    <sheetDataSet>
      <sheetData sheetId="0">
        <row r="34">
          <cell r="C34">
            <v>16396571</v>
          </cell>
          <cell r="D34">
            <v>1718245</v>
          </cell>
        </row>
        <row r="95">
          <cell r="C95">
            <v>15046570.32</v>
          </cell>
          <cell r="D95">
            <v>1810000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4"/>
  <sheetViews>
    <sheetView tabSelected="1" view="pageBreakPreview" topLeftCell="B10" zoomScaleNormal="100" zoomScaleSheetLayoutView="100" workbookViewId="0">
      <selection activeCell="I6" sqref="I6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6.42578125" style="3" customWidth="1"/>
    <col min="7" max="7" width="12.42578125" style="3" bestFit="1" customWidth="1"/>
    <col min="8" max="8" width="11.140625" style="2" bestFit="1" customWidth="1"/>
    <col min="9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7" ht="28.35" customHeight="1" x14ac:dyDescent="0.2">
      <c r="B1" s="4" t="s">
        <v>26</v>
      </c>
      <c r="C1" s="5"/>
      <c r="D1" s="5"/>
      <c r="E1" s="5"/>
      <c r="F1" s="6"/>
    </row>
    <row r="2" spans="2:7" x14ac:dyDescent="0.2">
      <c r="B2" s="5"/>
      <c r="C2" s="5"/>
      <c r="D2" s="5"/>
      <c r="F2" s="101" t="s">
        <v>0</v>
      </c>
    </row>
    <row r="3" spans="2:7" ht="10.35" customHeight="1" thickBot="1" x14ac:dyDescent="0.3">
      <c r="B3" s="7"/>
      <c r="C3" s="7"/>
      <c r="D3" s="7"/>
      <c r="E3" s="7"/>
      <c r="F3" s="8"/>
    </row>
    <row r="4" spans="2:7" ht="87" customHeight="1" thickBot="1" x14ac:dyDescent="0.25">
      <c r="B4" s="9" t="s">
        <v>1</v>
      </c>
      <c r="C4" s="10" t="s">
        <v>2</v>
      </c>
      <c r="D4" s="11" t="s">
        <v>3</v>
      </c>
      <c r="E4" s="12" t="s">
        <v>4</v>
      </c>
      <c r="F4" s="98" t="s">
        <v>25</v>
      </c>
    </row>
    <row r="5" spans="2:7" ht="15" customHeight="1" x14ac:dyDescent="0.2">
      <c r="B5" s="13" t="s">
        <v>5</v>
      </c>
      <c r="C5" s="14"/>
      <c r="D5" s="15"/>
      <c r="E5" s="16"/>
      <c r="F5" s="16"/>
    </row>
    <row r="6" spans="2:7" x14ac:dyDescent="0.2">
      <c r="B6" s="18" t="s">
        <v>6</v>
      </c>
      <c r="C6" s="19">
        <v>13878309</v>
      </c>
      <c r="D6" s="20">
        <v>960542</v>
      </c>
      <c r="E6" s="21">
        <f>C6+D6</f>
        <v>14838851</v>
      </c>
      <c r="F6" s="89">
        <v>15428598</v>
      </c>
      <c r="G6" s="81"/>
    </row>
    <row r="7" spans="2:7" ht="13.5" customHeight="1" thickBot="1" x14ac:dyDescent="0.25">
      <c r="B7" s="22" t="s">
        <v>7</v>
      </c>
      <c r="C7" s="23">
        <v>13952800</v>
      </c>
      <c r="D7" s="23">
        <v>1081000</v>
      </c>
      <c r="E7" s="21">
        <f>C7+D7</f>
        <v>15033800</v>
      </c>
      <c r="F7" s="89">
        <v>15757263</v>
      </c>
      <c r="G7" s="81"/>
    </row>
    <row r="8" spans="2:7" ht="19.5" customHeight="1" thickBot="1" x14ac:dyDescent="0.25">
      <c r="B8" s="24" t="s">
        <v>8</v>
      </c>
      <c r="C8" s="25">
        <f>C7-C6</f>
        <v>74491</v>
      </c>
      <c r="D8" s="25">
        <f t="shared" ref="D8:F8" si="0">D7-D6</f>
        <v>120458</v>
      </c>
      <c r="E8" s="25">
        <f t="shared" si="0"/>
        <v>194949</v>
      </c>
      <c r="F8" s="25">
        <f t="shared" si="0"/>
        <v>328665</v>
      </c>
    </row>
    <row r="9" spans="2:7" ht="13.35" customHeight="1" x14ac:dyDescent="0.2">
      <c r="B9" s="27" t="s">
        <v>9</v>
      </c>
      <c r="C9" s="28"/>
      <c r="D9" s="28"/>
      <c r="E9" s="29"/>
      <c r="F9" s="29"/>
    </row>
    <row r="10" spans="2:7" x14ac:dyDescent="0.2">
      <c r="B10" s="18" t="s">
        <v>10</v>
      </c>
      <c r="C10" s="19">
        <v>7117260</v>
      </c>
      <c r="D10" s="19">
        <v>223800</v>
      </c>
      <c r="E10" s="21">
        <f>C10+D10</f>
        <v>7341060</v>
      </c>
      <c r="F10" s="89">
        <v>7981164.9499999993</v>
      </c>
      <c r="G10" s="81"/>
    </row>
    <row r="11" spans="2:7" ht="13.5" customHeight="1" thickBot="1" x14ac:dyDescent="0.25">
      <c r="B11" s="22" t="s">
        <v>7</v>
      </c>
      <c r="C11" s="23">
        <v>7151292</v>
      </c>
      <c r="D11" s="23">
        <v>298000</v>
      </c>
      <c r="E11" s="21">
        <f>C11+D11</f>
        <v>7449292</v>
      </c>
      <c r="F11" s="89">
        <v>8014133.2300000004</v>
      </c>
      <c r="G11" s="81"/>
    </row>
    <row r="12" spans="2:7" ht="19.5" customHeight="1" thickBot="1" x14ac:dyDescent="0.25">
      <c r="B12" s="31" t="s">
        <v>8</v>
      </c>
      <c r="C12" s="25">
        <f>C11-C10</f>
        <v>34032</v>
      </c>
      <c r="D12" s="25">
        <f t="shared" ref="D12:F12" si="1">D11-D10</f>
        <v>74200</v>
      </c>
      <c r="E12" s="25">
        <f t="shared" si="1"/>
        <v>108232</v>
      </c>
      <c r="F12" s="25">
        <f t="shared" si="1"/>
        <v>32968.280000001192</v>
      </c>
    </row>
    <row r="13" spans="2:7" ht="13.35" customHeight="1" x14ac:dyDescent="0.2">
      <c r="B13" s="32" t="s">
        <v>11</v>
      </c>
      <c r="C13" s="33"/>
      <c r="D13" s="33"/>
      <c r="E13" s="34"/>
      <c r="F13" s="34"/>
    </row>
    <row r="14" spans="2:7" x14ac:dyDescent="0.2">
      <c r="B14" s="35" t="s">
        <v>10</v>
      </c>
      <c r="C14" s="19">
        <v>19443363</v>
      </c>
      <c r="D14" s="19">
        <v>673010</v>
      </c>
      <c r="E14" s="21">
        <f>C14+D14</f>
        <v>20116373</v>
      </c>
      <c r="F14" s="26">
        <v>15332229</v>
      </c>
      <c r="G14" s="81"/>
    </row>
    <row r="15" spans="2:7" ht="13.5" customHeight="1" thickBot="1" x14ac:dyDescent="0.25">
      <c r="B15" s="22" t="s">
        <v>12</v>
      </c>
      <c r="C15" s="23">
        <v>19276310</v>
      </c>
      <c r="D15" s="23">
        <v>888870</v>
      </c>
      <c r="E15" s="30">
        <f>C15+D15</f>
        <v>20165180</v>
      </c>
      <c r="F15" s="26">
        <v>15713984</v>
      </c>
      <c r="G15" s="81"/>
    </row>
    <row r="16" spans="2:7" ht="19.5" customHeight="1" thickBot="1" x14ac:dyDescent="0.25">
      <c r="B16" s="31" t="s">
        <v>8</v>
      </c>
      <c r="C16" s="25">
        <f>C15-C14</f>
        <v>-167053</v>
      </c>
      <c r="D16" s="25">
        <f t="shared" ref="D16:F16" si="2">D15-D14</f>
        <v>215860</v>
      </c>
      <c r="E16" s="25">
        <f t="shared" si="2"/>
        <v>48807</v>
      </c>
      <c r="F16" s="25">
        <f t="shared" si="2"/>
        <v>381755</v>
      </c>
    </row>
    <row r="17" spans="2:10" ht="13.35" customHeight="1" x14ac:dyDescent="0.2">
      <c r="B17" s="36" t="s">
        <v>13</v>
      </c>
      <c r="C17" s="37"/>
      <c r="D17" s="37"/>
      <c r="E17" s="38"/>
      <c r="F17" s="38"/>
    </row>
    <row r="18" spans="2:10" x14ac:dyDescent="0.2">
      <c r="B18" s="18" t="s">
        <v>10</v>
      </c>
      <c r="C18" s="19">
        <v>17710104</v>
      </c>
      <c r="D18" s="19">
        <v>317013</v>
      </c>
      <c r="E18" s="21">
        <f>C18+D18</f>
        <v>18027117</v>
      </c>
      <c r="F18" s="26">
        <v>17481731.900000002</v>
      </c>
      <c r="G18" s="81"/>
    </row>
    <row r="19" spans="2:10" ht="13.5" customHeight="1" thickBot="1" x14ac:dyDescent="0.25">
      <c r="B19" s="22" t="s">
        <v>12</v>
      </c>
      <c r="C19" s="23">
        <v>17822493</v>
      </c>
      <c r="D19" s="23">
        <v>339020</v>
      </c>
      <c r="E19" s="21">
        <f>C19+D19</f>
        <v>18161513</v>
      </c>
      <c r="F19" s="26">
        <v>17744161.099999998</v>
      </c>
      <c r="G19" s="81"/>
    </row>
    <row r="20" spans="2:10" ht="19.5" customHeight="1" thickBot="1" x14ac:dyDescent="0.25">
      <c r="B20" s="31" t="s">
        <v>8</v>
      </c>
      <c r="C20" s="25">
        <f>C19-C18</f>
        <v>112389</v>
      </c>
      <c r="D20" s="25">
        <f t="shared" ref="D20:F20" si="3">D19-D18</f>
        <v>22007</v>
      </c>
      <c r="E20" s="25">
        <f t="shared" si="3"/>
        <v>134396</v>
      </c>
      <c r="F20" s="25">
        <f t="shared" si="3"/>
        <v>262429.19999999553</v>
      </c>
    </row>
    <row r="21" spans="2:10" ht="13.35" customHeight="1" x14ac:dyDescent="0.2">
      <c r="B21" s="39" t="s">
        <v>14</v>
      </c>
      <c r="C21" s="40"/>
      <c r="D21" s="40"/>
      <c r="E21" s="41"/>
      <c r="F21" s="41"/>
    </row>
    <row r="22" spans="2:10" x14ac:dyDescent="0.2">
      <c r="B22" s="18" t="s">
        <v>10</v>
      </c>
      <c r="C22" s="19">
        <v>5725629.7300000004</v>
      </c>
      <c r="D22" s="19">
        <v>194281</v>
      </c>
      <c r="E22" s="21">
        <f>C22+D22</f>
        <v>5919910.7300000004</v>
      </c>
      <c r="F22" s="26">
        <v>5075844.1000000006</v>
      </c>
      <c r="G22" s="81"/>
    </row>
    <row r="23" spans="2:10" ht="13.5" customHeight="1" thickBot="1" x14ac:dyDescent="0.25">
      <c r="B23" s="22" t="s">
        <v>12</v>
      </c>
      <c r="C23" s="23">
        <v>5841722</v>
      </c>
      <c r="D23" s="23">
        <v>203000</v>
      </c>
      <c r="E23" s="30">
        <f>C23+D23</f>
        <v>6044722</v>
      </c>
      <c r="F23" s="26">
        <v>5188766.0199999996</v>
      </c>
      <c r="G23" s="81"/>
    </row>
    <row r="24" spans="2:10" ht="19.5" customHeight="1" thickBot="1" x14ac:dyDescent="0.25">
      <c r="B24" s="31" t="s">
        <v>8</v>
      </c>
      <c r="C24" s="25">
        <f>C23-C22</f>
        <v>116092.26999999955</v>
      </c>
      <c r="D24" s="25">
        <f t="shared" ref="D24:F24" si="4">D23-D22</f>
        <v>8719</v>
      </c>
      <c r="E24" s="25">
        <f t="shared" si="4"/>
        <v>124811.26999999955</v>
      </c>
      <c r="F24" s="25">
        <f t="shared" si="4"/>
        <v>112921.91999999899</v>
      </c>
      <c r="J24" s="42"/>
    </row>
    <row r="25" spans="2:10" ht="13.35" customHeight="1" x14ac:dyDescent="0.2">
      <c r="B25" s="43" t="s">
        <v>15</v>
      </c>
      <c r="C25" s="44"/>
      <c r="D25" s="44"/>
      <c r="E25" s="45"/>
      <c r="F25" s="45"/>
    </row>
    <row r="26" spans="2:10" x14ac:dyDescent="0.2">
      <c r="B26" s="18" t="s">
        <v>10</v>
      </c>
      <c r="C26" s="19">
        <v>15110084</v>
      </c>
      <c r="D26" s="19">
        <v>403271</v>
      </c>
      <c r="E26" s="21">
        <f>C26+D26</f>
        <v>15513355</v>
      </c>
      <c r="F26" s="89">
        <v>16553810.23</v>
      </c>
      <c r="G26" s="81"/>
    </row>
    <row r="27" spans="2:10" ht="13.5" customHeight="1" thickBot="1" x14ac:dyDescent="0.25">
      <c r="B27" s="22" t="s">
        <v>12</v>
      </c>
      <c r="C27" s="23">
        <v>15142442</v>
      </c>
      <c r="D27" s="23">
        <v>886633</v>
      </c>
      <c r="E27" s="21">
        <f>C27+D27</f>
        <v>16029075</v>
      </c>
      <c r="F27" s="89">
        <v>16711815.439999999</v>
      </c>
      <c r="G27" s="81"/>
    </row>
    <row r="28" spans="2:10" ht="19.5" customHeight="1" thickBot="1" x14ac:dyDescent="0.25">
      <c r="B28" s="46" t="s">
        <v>8</v>
      </c>
      <c r="C28" s="47">
        <f>C27-C26</f>
        <v>32358</v>
      </c>
      <c r="D28" s="47">
        <f t="shared" ref="D28:F28" si="5">D27-D26</f>
        <v>483362</v>
      </c>
      <c r="E28" s="47">
        <f t="shared" si="5"/>
        <v>515720</v>
      </c>
      <c r="F28" s="47">
        <f t="shared" si="5"/>
        <v>158005.20999999903</v>
      </c>
      <c r="G28" s="81"/>
    </row>
    <row r="29" spans="2:10" ht="13.35" customHeight="1" x14ac:dyDescent="0.2">
      <c r="B29" s="48" t="s">
        <v>16</v>
      </c>
      <c r="C29" s="49"/>
      <c r="D29" s="49"/>
      <c r="E29" s="50"/>
      <c r="F29" s="50"/>
    </row>
    <row r="30" spans="2:10" x14ac:dyDescent="0.2">
      <c r="B30" s="18" t="s">
        <v>10</v>
      </c>
      <c r="C30" s="19">
        <v>4946705</v>
      </c>
      <c r="D30" s="19">
        <v>8484</v>
      </c>
      <c r="E30" s="21">
        <f>SUM(C30:D30)</f>
        <v>4955189</v>
      </c>
      <c r="F30" s="26">
        <v>4701275</v>
      </c>
      <c r="G30" s="81"/>
    </row>
    <row r="31" spans="2:10" ht="13.5" customHeight="1" thickBot="1" x14ac:dyDescent="0.25">
      <c r="B31" s="22" t="s">
        <v>12</v>
      </c>
      <c r="C31" s="23">
        <v>5118679</v>
      </c>
      <c r="D31" s="23">
        <v>11900</v>
      </c>
      <c r="E31" s="21">
        <f>SUM(C31:D31)</f>
        <v>5130579</v>
      </c>
      <c r="F31" s="26">
        <v>4744535</v>
      </c>
      <c r="G31" s="81"/>
    </row>
    <row r="32" spans="2:10" ht="19.5" customHeight="1" thickBot="1" x14ac:dyDescent="0.25">
      <c r="B32" s="31" t="s">
        <v>8</v>
      </c>
      <c r="C32" s="25">
        <f>C31-C30</f>
        <v>171974</v>
      </c>
      <c r="D32" s="25">
        <f t="shared" ref="D32:E32" si="6">D31-D30</f>
        <v>3416</v>
      </c>
      <c r="E32" s="93">
        <f t="shared" si="6"/>
        <v>175390</v>
      </c>
      <c r="F32" s="97">
        <f>F31-F30</f>
        <v>43260</v>
      </c>
    </row>
    <row r="33" spans="2:8" x14ac:dyDescent="0.2">
      <c r="B33" s="51" t="s">
        <v>17</v>
      </c>
      <c r="C33" s="52"/>
      <c r="D33" s="52"/>
      <c r="E33" s="53"/>
      <c r="F33" s="53"/>
    </row>
    <row r="34" spans="2:8" x14ac:dyDescent="0.2">
      <c r="B34" s="18" t="s">
        <v>10</v>
      </c>
      <c r="C34" s="19">
        <f>'[1]Rektorát a ÚM'!$C$34</f>
        <v>16396571</v>
      </c>
      <c r="D34" s="19">
        <f>'[1]Rektorát a ÚM'!$D$34</f>
        <v>1718245</v>
      </c>
      <c r="E34" s="21">
        <f>C34+D34</f>
        <v>18114816</v>
      </c>
      <c r="F34" s="26">
        <v>16697442.130000001</v>
      </c>
      <c r="G34" s="81"/>
    </row>
    <row r="35" spans="2:8" ht="13.5" customHeight="1" thickBot="1" x14ac:dyDescent="0.25">
      <c r="B35" s="22" t="s">
        <v>12</v>
      </c>
      <c r="C35" s="23">
        <f>'[1]Rektorát a ÚM'!$C$95</f>
        <v>15046570.32</v>
      </c>
      <c r="D35" s="23">
        <f>'[1]Rektorát a ÚM'!$D$95</f>
        <v>1810000</v>
      </c>
      <c r="E35" s="30">
        <f>C35+D35</f>
        <v>16856570.32</v>
      </c>
      <c r="F35" s="26">
        <v>15438736.32</v>
      </c>
      <c r="G35" s="81"/>
      <c r="H35" s="90"/>
    </row>
    <row r="36" spans="2:8" ht="19.5" customHeight="1" thickBot="1" x14ac:dyDescent="0.25">
      <c r="B36" s="31" t="s">
        <v>8</v>
      </c>
      <c r="C36" s="25">
        <f>C35-C34</f>
        <v>-1350000.6799999997</v>
      </c>
      <c r="D36" s="25">
        <f t="shared" ref="D36:F36" si="7">D35-D34</f>
        <v>91755</v>
      </c>
      <c r="E36" s="25">
        <f t="shared" si="7"/>
        <v>-1258245.6799999997</v>
      </c>
      <c r="F36" s="25">
        <f t="shared" si="7"/>
        <v>-1258705.8100000005</v>
      </c>
      <c r="G36" s="81"/>
    </row>
    <row r="37" spans="2:8" ht="19.5" customHeight="1" x14ac:dyDescent="0.2">
      <c r="B37" s="54" t="s">
        <v>18</v>
      </c>
      <c r="C37" s="55"/>
      <c r="D37" s="55"/>
      <c r="E37" s="55"/>
      <c r="F37" s="55"/>
    </row>
    <row r="38" spans="2:8" ht="13.5" customHeight="1" x14ac:dyDescent="0.2">
      <c r="B38" s="22" t="s">
        <v>10</v>
      </c>
      <c r="C38" s="23">
        <v>59200</v>
      </c>
      <c r="D38" s="23">
        <v>0</v>
      </c>
      <c r="E38" s="30">
        <f>C38+D38</f>
        <v>59200</v>
      </c>
      <c r="F38" s="26">
        <v>81744.020000000019</v>
      </c>
      <c r="G38" s="81"/>
    </row>
    <row r="39" spans="2:8" ht="14.25" customHeight="1" thickBot="1" x14ac:dyDescent="0.25">
      <c r="B39" s="56" t="s">
        <v>12</v>
      </c>
      <c r="C39" s="57">
        <v>56700</v>
      </c>
      <c r="D39" s="57">
        <v>2500</v>
      </c>
      <c r="E39" s="30">
        <f>C39+D39</f>
        <v>59200</v>
      </c>
      <c r="F39" s="26">
        <v>82747.360000000015</v>
      </c>
      <c r="G39" s="81"/>
    </row>
    <row r="40" spans="2:8" ht="21" customHeight="1" thickBot="1" x14ac:dyDescent="0.25">
      <c r="B40" s="58" t="s">
        <v>8</v>
      </c>
      <c r="C40" s="59">
        <f>C39-C38</f>
        <v>-2500</v>
      </c>
      <c r="D40" s="59">
        <f t="shared" ref="D40:F40" si="8">D39-D38</f>
        <v>2500</v>
      </c>
      <c r="E40" s="59">
        <f t="shared" si="8"/>
        <v>0</v>
      </c>
      <c r="F40" s="59">
        <f t="shared" si="8"/>
        <v>1003.3399999999965</v>
      </c>
    </row>
    <row r="41" spans="2:8" s="1" customFormat="1" x14ac:dyDescent="0.2">
      <c r="B41" s="60" t="s">
        <v>19</v>
      </c>
      <c r="C41" s="61"/>
      <c r="D41" s="61"/>
      <c r="E41" s="62"/>
      <c r="F41" s="62"/>
      <c r="G41" s="3"/>
    </row>
    <row r="42" spans="2:8" x14ac:dyDescent="0.2">
      <c r="B42" s="18" t="s">
        <v>10</v>
      </c>
      <c r="C42" s="19">
        <v>182135</v>
      </c>
      <c r="D42" s="19">
        <v>36700</v>
      </c>
      <c r="E42" s="21">
        <f>C42+D42</f>
        <v>218835</v>
      </c>
      <c r="F42" s="26">
        <v>244805.77999999997</v>
      </c>
      <c r="G42" s="81"/>
    </row>
    <row r="43" spans="2:8" ht="13.5" customHeight="1" thickBot="1" x14ac:dyDescent="0.25">
      <c r="B43" s="22" t="s">
        <v>12</v>
      </c>
      <c r="C43" s="23">
        <v>182135</v>
      </c>
      <c r="D43" s="23">
        <v>56700</v>
      </c>
      <c r="E43" s="21">
        <f>C43+D43</f>
        <v>238835</v>
      </c>
      <c r="F43" s="26">
        <v>221824.89</v>
      </c>
      <c r="G43" s="81"/>
    </row>
    <row r="44" spans="2:8" ht="23.25" customHeight="1" thickBot="1" x14ac:dyDescent="0.25">
      <c r="B44" s="63" t="s">
        <v>8</v>
      </c>
      <c r="C44" s="59">
        <f>C43-C42</f>
        <v>0</v>
      </c>
      <c r="D44" s="59">
        <f t="shared" ref="D44:F44" si="9">D43-D42</f>
        <v>20000</v>
      </c>
      <c r="E44" s="59">
        <f t="shared" si="9"/>
        <v>20000</v>
      </c>
      <c r="F44" s="59">
        <f t="shared" si="9"/>
        <v>-22980.889999999956</v>
      </c>
    </row>
    <row r="45" spans="2:8" s="1" customFormat="1" x14ac:dyDescent="0.2">
      <c r="B45" s="64" t="s">
        <v>20</v>
      </c>
      <c r="C45" s="65"/>
      <c r="D45" s="65"/>
      <c r="E45" s="66"/>
      <c r="F45" s="66"/>
      <c r="G45" s="3"/>
    </row>
    <row r="46" spans="2:8" x14ac:dyDescent="0.2">
      <c r="B46" s="18" t="s">
        <v>10</v>
      </c>
      <c r="C46" s="19">
        <v>5860665</v>
      </c>
      <c r="D46" s="19">
        <v>569856</v>
      </c>
      <c r="E46" s="21">
        <f>C46+D46</f>
        <v>6430521</v>
      </c>
      <c r="F46" s="26">
        <v>6369676.6200000001</v>
      </c>
      <c r="G46" s="81"/>
    </row>
    <row r="47" spans="2:8" ht="13.5" customHeight="1" thickBot="1" x14ac:dyDescent="0.25">
      <c r="B47" s="22" t="s">
        <v>12</v>
      </c>
      <c r="C47" s="23">
        <v>3581029</v>
      </c>
      <c r="D47" s="23">
        <v>613360</v>
      </c>
      <c r="E47" s="21">
        <f>C47+D47</f>
        <v>4194389</v>
      </c>
      <c r="F47" s="26">
        <v>6943962.5700000003</v>
      </c>
      <c r="G47" s="81"/>
    </row>
    <row r="48" spans="2:8" ht="19.5" customHeight="1" thickBot="1" x14ac:dyDescent="0.25">
      <c r="B48" s="31" t="s">
        <v>8</v>
      </c>
      <c r="C48" s="25">
        <f>C47-C46</f>
        <v>-2279636</v>
      </c>
      <c r="D48" s="25">
        <f t="shared" ref="D48:E48" si="10">D47-D46</f>
        <v>43504</v>
      </c>
      <c r="E48" s="93">
        <f t="shared" si="10"/>
        <v>-2236132</v>
      </c>
      <c r="F48" s="94">
        <f>F47-F46</f>
        <v>574285.95000000019</v>
      </c>
    </row>
    <row r="49" spans="2:14" x14ac:dyDescent="0.2">
      <c r="B49" s="67" t="s">
        <v>21</v>
      </c>
      <c r="C49" s="68"/>
      <c r="D49" s="68"/>
      <c r="E49" s="69"/>
      <c r="F49" s="69"/>
    </row>
    <row r="50" spans="2:14" x14ac:dyDescent="0.2">
      <c r="B50" s="18" t="s">
        <v>10</v>
      </c>
      <c r="C50" s="19">
        <v>14893.56</v>
      </c>
      <c r="D50" s="19">
        <v>527247</v>
      </c>
      <c r="E50" s="21">
        <f>C50+D50</f>
        <v>542140.56000000006</v>
      </c>
      <c r="F50" s="91">
        <v>665328.1100000001</v>
      </c>
      <c r="G50" s="81"/>
    </row>
    <row r="51" spans="2:14" ht="13.5" customHeight="1" thickBot="1" x14ac:dyDescent="0.25">
      <c r="B51" s="22" t="s">
        <v>12</v>
      </c>
      <c r="C51" s="23">
        <v>14893.56</v>
      </c>
      <c r="D51" s="23">
        <v>531710</v>
      </c>
      <c r="E51" s="21">
        <f>C51+D51</f>
        <v>546603.56000000006</v>
      </c>
      <c r="F51" s="91">
        <v>660565.47000000009</v>
      </c>
      <c r="G51" s="81"/>
    </row>
    <row r="52" spans="2:14" ht="19.5" customHeight="1" thickBot="1" x14ac:dyDescent="0.25">
      <c r="B52" s="31" t="s">
        <v>8</v>
      </c>
      <c r="C52" s="25">
        <f>C51-C50</f>
        <v>0</v>
      </c>
      <c r="D52" s="25">
        <f>D51-D50</f>
        <v>4463</v>
      </c>
      <c r="E52" s="25">
        <f>E51-E50</f>
        <v>4463</v>
      </c>
      <c r="F52" s="25">
        <f>F51-F50</f>
        <v>-4762.640000000014</v>
      </c>
      <c r="G52" s="81"/>
    </row>
    <row r="53" spans="2:14" ht="0.75" hidden="1" customHeight="1" x14ac:dyDescent="0.2">
      <c r="B53" s="70" t="s">
        <v>22</v>
      </c>
      <c r="C53" s="71"/>
      <c r="D53" s="71"/>
      <c r="E53" s="72"/>
      <c r="F53" s="17"/>
    </row>
    <row r="54" spans="2:14" ht="13.5" hidden="1" customHeight="1" x14ac:dyDescent="0.2">
      <c r="B54" s="18" t="s">
        <v>10</v>
      </c>
      <c r="C54" s="19"/>
      <c r="D54" s="19"/>
      <c r="E54" s="21"/>
      <c r="F54" s="73"/>
    </row>
    <row r="55" spans="2:14" ht="13.5" hidden="1" customHeight="1" x14ac:dyDescent="0.2">
      <c r="B55" s="22" t="s">
        <v>12</v>
      </c>
      <c r="C55" s="23"/>
      <c r="D55" s="23"/>
      <c r="E55" s="30"/>
      <c r="F55" s="73"/>
    </row>
    <row r="56" spans="2:14" ht="16.5" hidden="1" customHeight="1" x14ac:dyDescent="0.2">
      <c r="B56" s="74" t="s">
        <v>8</v>
      </c>
      <c r="C56" s="75"/>
      <c r="D56" s="75"/>
      <c r="E56" s="76"/>
      <c r="F56" s="26"/>
    </row>
    <row r="57" spans="2:14" x14ac:dyDescent="0.2">
      <c r="B57" s="77" t="s">
        <v>23</v>
      </c>
      <c r="C57" s="78">
        <f>C6+C10+C14+C18+C22+C26+C30+C34+C38+C42+C46+C50</f>
        <v>106444919.29000001</v>
      </c>
      <c r="D57" s="78">
        <f>D6+D10+D14+D18+D22+D26+D30+D34+D38+D42+D46+D50</f>
        <v>5632449</v>
      </c>
      <c r="E57" s="78">
        <f>E6+E10+E14+E18+E22+E26+E30+E34+E38+E42+E46+E50</f>
        <v>112077368.29000001</v>
      </c>
      <c r="F57" s="79">
        <f>F6+F10+F14+F18+F22+F26+F30+F34+F38+F42+F46+F50</f>
        <v>106613649.84</v>
      </c>
      <c r="G57" s="81"/>
      <c r="H57" s="90"/>
      <c r="I57" s="90"/>
    </row>
    <row r="58" spans="2:14" ht="13.5" customHeight="1" thickBot="1" x14ac:dyDescent="0.25">
      <c r="B58" s="80" t="s">
        <v>12</v>
      </c>
      <c r="C58" s="78">
        <f>C7+C11+C15+C19+C23+C27+C31+C35+C39+C43+C47+C51</f>
        <v>103187065.88</v>
      </c>
      <c r="D58" s="78">
        <f>D7+D11+D15+D19+D23+D27+D31+D35+D39+D43+D47+D51</f>
        <v>6722693</v>
      </c>
      <c r="E58" s="78">
        <f t="shared" ref="E58" si="11">E7+E11+E15+E19+E23+E27+E31+E35+E39+E43+E47+E51</f>
        <v>109909758.88</v>
      </c>
      <c r="F58" s="79">
        <f>F7+F11+F15+F19+F23+F27+F31+F35+F39+F43+F47+F51</f>
        <v>107222494.39999998</v>
      </c>
      <c r="G58" s="81"/>
      <c r="H58" s="90"/>
      <c r="I58" s="90"/>
    </row>
    <row r="59" spans="2:14" ht="19.5" customHeight="1" thickBot="1" x14ac:dyDescent="0.25">
      <c r="B59" s="82" t="s">
        <v>24</v>
      </c>
      <c r="C59" s="83">
        <f>C58-C57</f>
        <v>-3257853.4100000113</v>
      </c>
      <c r="D59" s="83">
        <f>D58-D57</f>
        <v>1090244</v>
      </c>
      <c r="E59" s="95">
        <f>E58-E57</f>
        <v>-2167609.4100000113</v>
      </c>
      <c r="F59" s="96">
        <f>F58-F57</f>
        <v>608844.55999997258</v>
      </c>
      <c r="G59" s="81"/>
      <c r="H59" s="90"/>
    </row>
    <row r="60" spans="2:14" ht="15.6" customHeight="1" x14ac:dyDescent="0.25">
      <c r="B60" s="7"/>
      <c r="C60" s="84"/>
      <c r="D60" s="84"/>
      <c r="E60" s="84"/>
      <c r="F60" s="8"/>
    </row>
    <row r="61" spans="2:14" ht="20.25" customHeight="1" x14ac:dyDescent="0.3">
      <c r="B61" s="102"/>
      <c r="C61" s="102"/>
      <c r="D61" s="102"/>
      <c r="E61" s="102"/>
      <c r="F61" s="85"/>
      <c r="G61" s="92"/>
      <c r="H61" s="85"/>
      <c r="I61" s="85"/>
      <c r="J61" s="85"/>
      <c r="K61" s="85"/>
      <c r="L61" s="85"/>
      <c r="M61" s="85"/>
      <c r="N61" s="85"/>
    </row>
    <row r="62" spans="2:14" ht="13.35" customHeight="1" x14ac:dyDescent="0.2">
      <c r="B62" s="86"/>
      <c r="C62" s="87"/>
      <c r="D62" s="87"/>
      <c r="E62" s="87"/>
      <c r="F62" s="88"/>
    </row>
    <row r="63" spans="2:14" x14ac:dyDescent="0.2">
      <c r="C63" s="99"/>
      <c r="D63" s="99"/>
      <c r="E63" s="99"/>
      <c r="F63" s="100"/>
      <c r="G63" s="100"/>
    </row>
    <row r="64" spans="2:14" x14ac:dyDescent="0.2">
      <c r="C64" s="99"/>
      <c r="D64" s="99"/>
      <c r="E64" s="99"/>
      <c r="F64" s="99"/>
    </row>
  </sheetData>
  <mergeCells count="1">
    <mergeCell ref="B61:E61"/>
  </mergeCells>
  <printOptions horizontalCentered="1" verticalCentered="1"/>
  <pageMargins left="0.6692913385826772" right="0.78740157480314965" top="0.47244094488188981" bottom="0.47244094488188981" header="0.23622047244094491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Návrh 2021</vt:lpstr>
      <vt:lpstr>'Návrh 2021'!Oblasť_tlače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2021-10-11T07:24:02Z</cp:lastPrinted>
  <dcterms:created xsi:type="dcterms:W3CDTF">2012-04-08T17:02:35Z</dcterms:created>
  <dcterms:modified xsi:type="dcterms:W3CDTF">2021-10-14T13:50:58Z</dcterms:modified>
</cp:coreProperties>
</file>