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300" windowHeight="8205"/>
  </bookViews>
  <sheets>
    <sheet name="HV súčasti STU  2016  " sheetId="1" r:id="rId1"/>
    <sheet name="Hárok1" sheetId="2" r:id="rId2"/>
    <sheet name="Hárok2" sheetId="3" r:id="rId3"/>
    <sheet name="Hárok3" sheetId="4" r:id="rId4"/>
  </sheets>
  <externalReferences>
    <externalReference r:id="rId5"/>
    <externalReference r:id="rId6"/>
  </externalReferences>
  <definedNames>
    <definedName name="_xlnm.Print_Area" localSheetId="0">'HV súčasti STU  2016  '!$A$1:$F$62</definedName>
  </definedNames>
  <calcPr calcId="145621"/>
</workbook>
</file>

<file path=xl/calcChain.xml><?xml version="1.0" encoding="utf-8"?>
<calcChain xmlns="http://schemas.openxmlformats.org/spreadsheetml/2006/main">
  <c r="F43" i="1" l="1"/>
  <c r="F44" i="1"/>
  <c r="D43" i="1"/>
  <c r="C39" i="1" l="1"/>
  <c r="C58" i="1"/>
  <c r="D57" i="1"/>
  <c r="D35" i="1" l="1"/>
  <c r="D34" i="1"/>
  <c r="F24" i="1"/>
  <c r="F23" i="1"/>
  <c r="D23" i="1"/>
  <c r="D22" i="1"/>
  <c r="F16" i="1"/>
  <c r="F15" i="1"/>
  <c r="D15" i="1"/>
  <c r="F14" i="1"/>
  <c r="D14" i="1"/>
  <c r="C15" i="1"/>
  <c r="C14" i="1"/>
  <c r="E14" i="1" l="1"/>
  <c r="F52" i="1"/>
  <c r="F51" i="1"/>
  <c r="D51" i="1"/>
  <c r="C51" i="1"/>
  <c r="F50" i="1"/>
  <c r="D50" i="1"/>
  <c r="C50" i="1"/>
  <c r="F48" i="1"/>
  <c r="F47" i="1"/>
  <c r="D47" i="1"/>
  <c r="C47" i="1"/>
  <c r="F46" i="1"/>
  <c r="D46" i="1"/>
  <c r="C46" i="1"/>
  <c r="C43" i="1"/>
  <c r="F42" i="1"/>
  <c r="D42" i="1"/>
  <c r="C42" i="1"/>
  <c r="F40" i="1"/>
  <c r="F39" i="1"/>
  <c r="D39" i="1"/>
  <c r="F38" i="1"/>
  <c r="D38" i="1"/>
  <c r="F32" i="1"/>
  <c r="F31" i="1"/>
  <c r="D31" i="1"/>
  <c r="C31" i="1"/>
  <c r="F30" i="1"/>
  <c r="D30" i="1"/>
  <c r="C30" i="1"/>
  <c r="F28" i="1"/>
  <c r="F27" i="1"/>
  <c r="D27" i="1"/>
  <c r="C27" i="1"/>
  <c r="F26" i="1"/>
  <c r="D26" i="1"/>
  <c r="C26" i="1"/>
  <c r="C23" i="1"/>
  <c r="F22" i="1"/>
  <c r="C22" i="1"/>
  <c r="F20" i="1"/>
  <c r="F19" i="1"/>
  <c r="D19" i="1"/>
  <c r="C19" i="1"/>
  <c r="F18" i="1"/>
  <c r="D18" i="1"/>
  <c r="C18" i="1"/>
  <c r="F12" i="1"/>
  <c r="C12" i="1"/>
  <c r="F11" i="1"/>
  <c r="D11" i="1"/>
  <c r="C11" i="1"/>
  <c r="F10" i="1"/>
  <c r="D10" i="1"/>
  <c r="C10" i="1"/>
  <c r="F8" i="1"/>
  <c r="F7" i="1"/>
  <c r="D7" i="1"/>
  <c r="C7" i="1"/>
  <c r="F6" i="1"/>
  <c r="D6" i="1"/>
  <c r="C6" i="1"/>
  <c r="D52" i="1"/>
  <c r="C52" i="1"/>
  <c r="E51" i="1"/>
  <c r="E52" i="1" s="1"/>
  <c r="E50" i="1"/>
  <c r="D48" i="1"/>
  <c r="C48" i="1"/>
  <c r="E47" i="1"/>
  <c r="E48" i="1" s="1"/>
  <c r="E46" i="1"/>
  <c r="D44" i="1"/>
  <c r="C44" i="1"/>
  <c r="E43" i="1"/>
  <c r="E44" i="1" s="1"/>
  <c r="E42" i="1"/>
  <c r="D40" i="1"/>
  <c r="E39" i="1"/>
  <c r="D36" i="1"/>
  <c r="D32" i="1"/>
  <c r="C32" i="1"/>
  <c r="E31" i="1"/>
  <c r="E32" i="1" s="1"/>
  <c r="E30" i="1"/>
  <c r="D28" i="1"/>
  <c r="C28" i="1"/>
  <c r="E27" i="1"/>
  <c r="E28" i="1" s="1"/>
  <c r="E26" i="1"/>
  <c r="D24" i="1"/>
  <c r="C24" i="1"/>
  <c r="E23" i="1"/>
  <c r="E22" i="1"/>
  <c r="D20" i="1"/>
  <c r="C20" i="1"/>
  <c r="E19" i="1"/>
  <c r="E18" i="1"/>
  <c r="E20" i="1" s="1"/>
  <c r="D16" i="1"/>
  <c r="C16" i="1"/>
  <c r="E15" i="1"/>
  <c r="D12" i="1"/>
  <c r="E11" i="1"/>
  <c r="E12" i="1" s="1"/>
  <c r="E10" i="1"/>
  <c r="D8" i="1"/>
  <c r="C8" i="1"/>
  <c r="E7" i="1"/>
  <c r="E6" i="1"/>
  <c r="E24" i="1" l="1"/>
  <c r="E16" i="1"/>
  <c r="E8" i="1"/>
  <c r="C35" i="1" l="1"/>
  <c r="E35" i="1" l="1"/>
  <c r="E58" i="1" s="1"/>
  <c r="F34" i="1"/>
  <c r="C34" i="1"/>
  <c r="C36" i="1" l="1"/>
  <c r="E34" i="1"/>
  <c r="F35" i="1" l="1"/>
  <c r="E36" i="1"/>
  <c r="F36" i="1" l="1"/>
  <c r="C57" i="1" l="1"/>
  <c r="C59" i="1" s="1"/>
  <c r="C38" i="1" l="1"/>
  <c r="E38" i="1" l="1"/>
  <c r="C40" i="1"/>
  <c r="E40" i="1" l="1"/>
  <c r="E60" i="1" s="1"/>
  <c r="E57" i="1"/>
  <c r="E59" i="1" s="1"/>
  <c r="F57" i="1" l="1"/>
  <c r="D58" i="1" l="1"/>
  <c r="D59" i="1" l="1"/>
  <c r="F58" i="1"/>
  <c r="F59" i="1" s="1"/>
</calcChain>
</file>

<file path=xl/sharedStrings.xml><?xml version="1.0" encoding="utf-8"?>
<sst xmlns="http://schemas.openxmlformats.org/spreadsheetml/2006/main" count="61" uniqueCount="26">
  <si>
    <t xml:space="preserve">Návrh rozpočtu STU na rok 2016   podľa súčasti  </t>
  </si>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</sst>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3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3" fontId="24" fillId="0" borderId="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3" fontId="25" fillId="0" borderId="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4" fontId="25" fillId="0" borderId="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&#237;loha%20&#269;.%203%20N&#225;vrh%20pl&#225;nu%20n&#225;kladov%20%20a%20v&#253;nosov%20%20po%20s&#250;&#269;astia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Pr&#237;loha%20&#269;.%203%20N&#225;vrh%20pl&#225;nu%20n&#225;kladov%20%20a%20v&#253;nosov%20%20po%20s&#250;&#269;asti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 2016"/>
      <sheetName val="Hárok1"/>
      <sheetName val="Hárok2"/>
      <sheetName val="Hárok3"/>
    </sheetNames>
    <sheetDataSet>
      <sheetData sheetId="0">
        <row r="43">
          <cell r="D43">
            <v>12919120</v>
          </cell>
          <cell r="E43">
            <v>904676</v>
          </cell>
          <cell r="F43">
            <v>13823796</v>
          </cell>
          <cell r="H43">
            <v>7174200</v>
          </cell>
          <cell r="I43">
            <v>263790</v>
          </cell>
          <cell r="J43">
            <v>7437990</v>
          </cell>
          <cell r="P43">
            <v>14543500</v>
          </cell>
          <cell r="Q43">
            <v>402530</v>
          </cell>
          <cell r="R43">
            <v>14946030</v>
          </cell>
          <cell r="T43">
            <v>4647000</v>
          </cell>
          <cell r="V43">
            <v>4706434.95</v>
          </cell>
          <cell r="Y43">
            <v>14925291.960000001</v>
          </cell>
          <cell r="Z43">
            <v>402034</v>
          </cell>
          <cell r="AA43">
            <v>15327325.960000001</v>
          </cell>
          <cell r="AC43">
            <v>3104516</v>
          </cell>
          <cell r="AD43">
            <v>81848</v>
          </cell>
          <cell r="AE43">
            <v>3186364</v>
          </cell>
          <cell r="AL43">
            <v>2433.6</v>
          </cell>
          <cell r="AM43">
            <v>83289.600000000006</v>
          </cell>
          <cell r="AO43">
            <v>229019</v>
          </cell>
          <cell r="AP43">
            <v>49200</v>
          </cell>
          <cell r="AQ43">
            <v>278219</v>
          </cell>
          <cell r="AS43">
            <v>6724750</v>
          </cell>
          <cell r="AT43">
            <v>956383</v>
          </cell>
          <cell r="AU43">
            <v>7681133</v>
          </cell>
          <cell r="AW43">
            <v>113300</v>
          </cell>
          <cell r="AX43">
            <v>1974500</v>
          </cell>
          <cell r="AY43">
            <v>2087800</v>
          </cell>
        </row>
        <row r="87">
          <cell r="AW87">
            <v>113300</v>
          </cell>
        </row>
        <row r="88">
          <cell r="D88">
            <v>12801450</v>
          </cell>
          <cell r="E88">
            <v>1059600</v>
          </cell>
          <cell r="F88">
            <v>13861050</v>
          </cell>
          <cell r="H88">
            <v>7174993</v>
          </cell>
          <cell r="I88">
            <v>297000</v>
          </cell>
          <cell r="J88">
            <v>7471993</v>
          </cell>
          <cell r="P88">
            <v>14545000</v>
          </cell>
          <cell r="Q88">
            <v>455000</v>
          </cell>
          <cell r="R88">
            <v>15000000</v>
          </cell>
          <cell r="T88">
            <v>4661000</v>
          </cell>
          <cell r="Y88">
            <v>14821668</v>
          </cell>
          <cell r="Z88">
            <v>560000</v>
          </cell>
          <cell r="AA88">
            <v>15381668</v>
          </cell>
          <cell r="AC88">
            <v>3104516</v>
          </cell>
          <cell r="AD88">
            <v>84288</v>
          </cell>
          <cell r="AE88">
            <v>3188804</v>
          </cell>
          <cell r="AL88">
            <v>4000</v>
          </cell>
          <cell r="AM88">
            <v>40946</v>
          </cell>
          <cell r="AO88">
            <v>137069.47999999998</v>
          </cell>
          <cell r="AS88">
            <v>6724750</v>
          </cell>
          <cell r="AT88">
            <v>1165700</v>
          </cell>
          <cell r="AU88">
            <v>7890450</v>
          </cell>
          <cell r="AX88">
            <v>2153500</v>
          </cell>
          <cell r="AY88">
            <v>2266800</v>
          </cell>
        </row>
        <row r="89">
          <cell r="F89">
            <v>37254</v>
          </cell>
          <cell r="H89">
            <v>793</v>
          </cell>
          <cell r="J89">
            <v>34003</v>
          </cell>
          <cell r="R89">
            <v>53970</v>
          </cell>
          <cell r="AA89">
            <v>54342.039999999106</v>
          </cell>
          <cell r="AE89">
            <v>2440</v>
          </cell>
          <cell r="AM89">
            <v>-42343.600000000006</v>
          </cell>
          <cell r="AU89">
            <v>209317</v>
          </cell>
          <cell r="AY89">
            <v>179003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 2016"/>
      <sheetName val="Hárok1"/>
      <sheetName val="Hárok2"/>
      <sheetName val="Hárok3"/>
    </sheetNames>
    <sheetDataSet>
      <sheetData sheetId="0">
        <row r="43">
          <cell r="L43">
            <v>13442579</v>
          </cell>
          <cell r="M43">
            <v>502030</v>
          </cell>
          <cell r="N43">
            <v>13944609</v>
          </cell>
          <cell r="U43">
            <v>59434.95</v>
          </cell>
          <cell r="AG43">
            <v>17635007</v>
          </cell>
          <cell r="AH43">
            <v>1825757</v>
          </cell>
          <cell r="AI43">
            <v>19460764</v>
          </cell>
          <cell r="AK43">
            <v>86631</v>
          </cell>
          <cell r="BA43">
            <v>95544913.960000008</v>
          </cell>
          <cell r="BB43">
            <v>7424616.9500000002</v>
          </cell>
          <cell r="BC43">
            <v>102969530.91000001</v>
          </cell>
        </row>
        <row r="88">
          <cell r="L88">
            <v>13297697</v>
          </cell>
          <cell r="M88">
            <v>696030</v>
          </cell>
          <cell r="N88">
            <v>13993727</v>
          </cell>
          <cell r="U88">
            <v>62010</v>
          </cell>
          <cell r="V88">
            <v>4723010</v>
          </cell>
          <cell r="AG88">
            <v>17165903</v>
          </cell>
          <cell r="AH88">
            <v>2061535</v>
          </cell>
          <cell r="AI88">
            <v>19227438</v>
          </cell>
          <cell r="AK88">
            <v>36936</v>
          </cell>
          <cell r="AP88">
            <v>141150</v>
          </cell>
          <cell r="AQ88">
            <v>278219.48</v>
          </cell>
          <cell r="BA88">
            <v>94584282.480000004</v>
          </cell>
          <cell r="BB88">
            <v>8739813</v>
          </cell>
        </row>
        <row r="89">
          <cell r="N89">
            <v>49118</v>
          </cell>
          <cell r="V89">
            <v>16575.049999999814</v>
          </cell>
          <cell r="AI89">
            <v>-233326</v>
          </cell>
          <cell r="AQ89">
            <v>0.47999999998137355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2"/>
  <sheetViews>
    <sheetView tabSelected="1" view="pageBreakPreview" topLeftCell="B22" zoomScaleNormal="100" zoomScaleSheetLayoutView="100" workbookViewId="0">
      <selection activeCell="J30" sqref="J30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1.7109375" style="3" hidden="1" customWidth="1"/>
    <col min="7" max="7" width="9.140625" style="3"/>
    <col min="8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6" ht="28.35" customHeight="1" x14ac:dyDescent="0.2">
      <c r="B1" s="4" t="s">
        <v>0</v>
      </c>
      <c r="C1" s="5"/>
      <c r="D1" s="5"/>
      <c r="E1" s="5"/>
      <c r="F1" s="6"/>
    </row>
    <row r="2" spans="2:6" x14ac:dyDescent="0.2">
      <c r="B2" s="5"/>
      <c r="C2" s="5"/>
      <c r="D2" s="5"/>
      <c r="E2" s="5" t="s">
        <v>1</v>
      </c>
      <c r="F2" s="6"/>
    </row>
    <row r="3" spans="2:6" ht="10.35" customHeight="1" thickBot="1" x14ac:dyDescent="0.3">
      <c r="B3" s="7"/>
      <c r="C3" s="7"/>
      <c r="D3" s="7"/>
      <c r="E3" s="7"/>
      <c r="F3" s="8"/>
    </row>
    <row r="4" spans="2:6" ht="24" customHeight="1" thickBot="1" x14ac:dyDescent="0.25">
      <c r="B4" s="9" t="s">
        <v>2</v>
      </c>
      <c r="C4" s="10" t="s">
        <v>3</v>
      </c>
      <c r="D4" s="11" t="s">
        <v>4</v>
      </c>
      <c r="E4" s="12" t="s">
        <v>5</v>
      </c>
      <c r="F4" s="13"/>
    </row>
    <row r="5" spans="2:6" ht="15" customHeight="1" x14ac:dyDescent="0.2">
      <c r="B5" s="14" t="s">
        <v>6</v>
      </c>
      <c r="C5" s="15"/>
      <c r="D5" s="16"/>
      <c r="E5" s="17"/>
      <c r="F5" s="18"/>
    </row>
    <row r="6" spans="2:6" x14ac:dyDescent="0.2">
      <c r="B6" s="19" t="s">
        <v>7</v>
      </c>
      <c r="C6" s="20">
        <f>'[1]Náklady a výnosy 2016'!$D$43</f>
        <v>12919120</v>
      </c>
      <c r="D6" s="21">
        <f>'[1]Náklady a výnosy 2016'!$E$43</f>
        <v>904676</v>
      </c>
      <c r="E6" s="22">
        <f>C6+D6</f>
        <v>13823796</v>
      </c>
      <c r="F6" s="23">
        <f>'[1]Náklady a výnosy 2016'!$F$43</f>
        <v>13823796</v>
      </c>
    </row>
    <row r="7" spans="2:6" ht="13.5" customHeight="1" thickBot="1" x14ac:dyDescent="0.25">
      <c r="B7" s="24" t="s">
        <v>8</v>
      </c>
      <c r="C7" s="25">
        <f>'[1]Náklady a výnosy 2016'!$D$88</f>
        <v>12801450</v>
      </c>
      <c r="D7" s="25">
        <f>'[1]Náklady a výnosy 2016'!$E$88</f>
        <v>1059600</v>
      </c>
      <c r="E7" s="22">
        <f>C7+D7</f>
        <v>13861050</v>
      </c>
      <c r="F7" s="23">
        <f>'[1]Náklady a výnosy 2016'!$F$88</f>
        <v>13861050</v>
      </c>
    </row>
    <row r="8" spans="2:6" ht="19.5" customHeight="1" thickBot="1" x14ac:dyDescent="0.25">
      <c r="B8" s="26" t="s">
        <v>9</v>
      </c>
      <c r="C8" s="27">
        <f>C7-C6</f>
        <v>-117670</v>
      </c>
      <c r="D8" s="27">
        <f>D7-D6</f>
        <v>154924</v>
      </c>
      <c r="E8" s="27">
        <f>E7-E6</f>
        <v>37254</v>
      </c>
      <c r="F8" s="28">
        <f>'[1]Náklady a výnosy 2016'!$F$89</f>
        <v>37254</v>
      </c>
    </row>
    <row r="9" spans="2:6" ht="13.35" customHeight="1" x14ac:dyDescent="0.2">
      <c r="B9" s="29" t="s">
        <v>10</v>
      </c>
      <c r="C9" s="30"/>
      <c r="D9" s="30"/>
      <c r="E9" s="31"/>
      <c r="F9" s="18"/>
    </row>
    <row r="10" spans="2:6" x14ac:dyDescent="0.2">
      <c r="B10" s="19" t="s">
        <v>11</v>
      </c>
      <c r="C10" s="20">
        <f>'[1]Náklady a výnosy 2016'!$H$43</f>
        <v>7174200</v>
      </c>
      <c r="D10" s="20">
        <f>'[1]Náklady a výnosy 2016'!$I$43</f>
        <v>263790</v>
      </c>
      <c r="E10" s="22">
        <f>C10+D10</f>
        <v>7437990</v>
      </c>
      <c r="F10" s="32">
        <f>'[1]Náklady a výnosy 2016'!$J$43</f>
        <v>7437990</v>
      </c>
    </row>
    <row r="11" spans="2:6" ht="13.5" customHeight="1" thickBot="1" x14ac:dyDescent="0.25">
      <c r="B11" s="24" t="s">
        <v>8</v>
      </c>
      <c r="C11" s="25">
        <f>'[1]Náklady a výnosy 2016'!$H$88</f>
        <v>7174993</v>
      </c>
      <c r="D11" s="25">
        <f>'[1]Náklady a výnosy 2016'!$I$88</f>
        <v>297000</v>
      </c>
      <c r="E11" s="33">
        <f>C11+D11</f>
        <v>7471993</v>
      </c>
      <c r="F11" s="32">
        <f>'[1]Náklady a výnosy 2016'!$J$88</f>
        <v>7471993</v>
      </c>
    </row>
    <row r="12" spans="2:6" ht="19.5" customHeight="1" thickBot="1" x14ac:dyDescent="0.25">
      <c r="B12" s="34" t="s">
        <v>9</v>
      </c>
      <c r="C12" s="27">
        <f>'[1]Náklady a výnosy 2016'!$H$89</f>
        <v>793</v>
      </c>
      <c r="D12" s="27">
        <f>D11-D10</f>
        <v>33210</v>
      </c>
      <c r="E12" s="27">
        <f>E11-E10</f>
        <v>34003</v>
      </c>
      <c r="F12" s="28">
        <f>'[1]Náklady a výnosy 2016'!$J$89</f>
        <v>34003</v>
      </c>
    </row>
    <row r="13" spans="2:6" ht="13.35" customHeight="1" x14ac:dyDescent="0.2">
      <c r="B13" s="35" t="s">
        <v>12</v>
      </c>
      <c r="C13" s="36"/>
      <c r="D13" s="36"/>
      <c r="E13" s="37"/>
      <c r="F13" s="28"/>
    </row>
    <row r="14" spans="2:6" x14ac:dyDescent="0.2">
      <c r="B14" s="38" t="s">
        <v>11</v>
      </c>
      <c r="C14" s="20">
        <f>'[2]Náklady a výnosy 2016'!$L$43</f>
        <v>13442579</v>
      </c>
      <c r="D14" s="20">
        <f>'[2]Náklady a výnosy 2016'!$M$43</f>
        <v>502030</v>
      </c>
      <c r="E14" s="22">
        <f>C14+D14</f>
        <v>13944609</v>
      </c>
      <c r="F14" s="28">
        <f>'[2]Náklady a výnosy 2016'!$N$43</f>
        <v>13944609</v>
      </c>
    </row>
    <row r="15" spans="2:6" ht="13.5" customHeight="1" thickBot="1" x14ac:dyDescent="0.25">
      <c r="B15" s="24" t="s">
        <v>13</v>
      </c>
      <c r="C15" s="25">
        <f>'[2]Náklady a výnosy 2016'!$L$88</f>
        <v>13297697</v>
      </c>
      <c r="D15" s="25">
        <f>'[2]Náklady a výnosy 2016'!$M$88</f>
        <v>696030</v>
      </c>
      <c r="E15" s="33">
        <f>C15+D15</f>
        <v>13993727</v>
      </c>
      <c r="F15" s="28">
        <f>'[2]Náklady a výnosy 2016'!$N$88</f>
        <v>13993727</v>
      </c>
    </row>
    <row r="16" spans="2:6" ht="19.5" customHeight="1" thickBot="1" x14ac:dyDescent="0.25">
      <c r="B16" s="34" t="s">
        <v>9</v>
      </c>
      <c r="C16" s="27">
        <f>C15-C14</f>
        <v>-144882</v>
      </c>
      <c r="D16" s="27">
        <f>D15-D14</f>
        <v>194000</v>
      </c>
      <c r="E16" s="27">
        <f>E15-E14</f>
        <v>49118</v>
      </c>
      <c r="F16" s="28">
        <f>'[2]Náklady a výnosy 2016'!$N$89</f>
        <v>49118</v>
      </c>
    </row>
    <row r="17" spans="2:10" ht="13.35" customHeight="1" x14ac:dyDescent="0.2">
      <c r="B17" s="39" t="s">
        <v>14</v>
      </c>
      <c r="C17" s="40"/>
      <c r="D17" s="40"/>
      <c r="E17" s="41"/>
      <c r="F17" s="28"/>
    </row>
    <row r="18" spans="2:10" x14ac:dyDescent="0.2">
      <c r="B18" s="19" t="s">
        <v>11</v>
      </c>
      <c r="C18" s="20">
        <f>'[1]Náklady a výnosy 2016'!$P$43</f>
        <v>14543500</v>
      </c>
      <c r="D18" s="20">
        <f>'[1]Náklady a výnosy 2016'!$Q$43</f>
        <v>402530</v>
      </c>
      <c r="E18" s="22">
        <f>C18+D18</f>
        <v>14946030</v>
      </c>
      <c r="F18" s="28">
        <f>'[1]Náklady a výnosy 2016'!$R$43</f>
        <v>14946030</v>
      </c>
    </row>
    <row r="19" spans="2:10" ht="13.5" customHeight="1" thickBot="1" x14ac:dyDescent="0.25">
      <c r="B19" s="24" t="s">
        <v>13</v>
      </c>
      <c r="C19" s="25">
        <f>'[1]Náklady a výnosy 2016'!$P$88</f>
        <v>14545000</v>
      </c>
      <c r="D19" s="25">
        <f>+'[1]Náklady a výnosy 2016'!$Q$88</f>
        <v>455000</v>
      </c>
      <c r="E19" s="33">
        <f>C19+D19</f>
        <v>15000000</v>
      </c>
      <c r="F19" s="28">
        <f>'[1]Náklady a výnosy 2016'!$R$88</f>
        <v>15000000</v>
      </c>
    </row>
    <row r="20" spans="2:10" ht="19.5" customHeight="1" thickBot="1" x14ac:dyDescent="0.25">
      <c r="B20" s="34" t="s">
        <v>9</v>
      </c>
      <c r="C20" s="27">
        <f>C19-C18</f>
        <v>1500</v>
      </c>
      <c r="D20" s="27">
        <f>D19-D18</f>
        <v>52470</v>
      </c>
      <c r="E20" s="27">
        <f>E19-E18</f>
        <v>53970</v>
      </c>
      <c r="F20" s="28">
        <f>'[1]Náklady a výnosy 2016'!$R$89</f>
        <v>53970</v>
      </c>
    </row>
    <row r="21" spans="2:10" ht="13.35" customHeight="1" x14ac:dyDescent="0.2">
      <c r="B21" s="42" t="s">
        <v>15</v>
      </c>
      <c r="C21" s="43"/>
      <c r="D21" s="43"/>
      <c r="E21" s="44"/>
      <c r="F21" s="28"/>
    </row>
    <row r="22" spans="2:10" x14ac:dyDescent="0.2">
      <c r="B22" s="19" t="s">
        <v>11</v>
      </c>
      <c r="C22" s="20">
        <f>'[1]Náklady a výnosy 2016'!$T$43</f>
        <v>4647000</v>
      </c>
      <c r="D22" s="20">
        <f>'[2]Náklady a výnosy 2016'!$U$43</f>
        <v>59434.95</v>
      </c>
      <c r="E22" s="22">
        <f>C22+D22</f>
        <v>4706434.95</v>
      </c>
      <c r="F22" s="28">
        <f>'[1]Náklady a výnosy 2016'!$V$43</f>
        <v>4706434.95</v>
      </c>
    </row>
    <row r="23" spans="2:10" ht="13.5" customHeight="1" thickBot="1" x14ac:dyDescent="0.25">
      <c r="B23" s="24" t="s">
        <v>13</v>
      </c>
      <c r="C23" s="25">
        <f>'[1]Náklady a výnosy 2016'!$T$88</f>
        <v>4661000</v>
      </c>
      <c r="D23" s="25">
        <f>'[2]Náklady a výnosy 2016'!$U$88</f>
        <v>62010</v>
      </c>
      <c r="E23" s="33">
        <f>C23+D23</f>
        <v>4723010</v>
      </c>
      <c r="F23" s="28">
        <f>'[2]Náklady a výnosy 2016'!$V$88</f>
        <v>4723010</v>
      </c>
    </row>
    <row r="24" spans="2:10" ht="19.5" customHeight="1" thickBot="1" x14ac:dyDescent="0.25">
      <c r="B24" s="34" t="s">
        <v>9</v>
      </c>
      <c r="C24" s="27">
        <f>C23-C22</f>
        <v>14000</v>
      </c>
      <c r="D24" s="27">
        <f>D23-D22</f>
        <v>2575.0500000000029</v>
      </c>
      <c r="E24" s="27">
        <f>E23-E22</f>
        <v>16575.049999999814</v>
      </c>
      <c r="F24" s="28">
        <f>'[2]Náklady a výnosy 2016'!$V$89</f>
        <v>16575.049999999814</v>
      </c>
      <c r="J24" s="45"/>
    </row>
    <row r="25" spans="2:10" ht="13.35" customHeight="1" x14ac:dyDescent="0.2">
      <c r="B25" s="46" t="s">
        <v>16</v>
      </c>
      <c r="C25" s="47"/>
      <c r="D25" s="47"/>
      <c r="E25" s="48"/>
      <c r="F25" s="18"/>
    </row>
    <row r="26" spans="2:10" x14ac:dyDescent="0.2">
      <c r="B26" s="19" t="s">
        <v>11</v>
      </c>
      <c r="C26" s="20">
        <f>'[1]Náklady a výnosy 2016'!$Y$43</f>
        <v>14925291.960000001</v>
      </c>
      <c r="D26" s="20">
        <f>'[1]Náklady a výnosy 2016'!$Z$43</f>
        <v>402034</v>
      </c>
      <c r="E26" s="22">
        <f>C26+D26</f>
        <v>15327325.960000001</v>
      </c>
      <c r="F26" s="23">
        <f>'[1]Náklady a výnosy 2016'!$AA$43</f>
        <v>15327325.960000001</v>
      </c>
    </row>
    <row r="27" spans="2:10" ht="13.5" customHeight="1" thickBot="1" x14ac:dyDescent="0.25">
      <c r="B27" s="24" t="s">
        <v>13</v>
      </c>
      <c r="C27" s="25">
        <f>'[1]Náklady a výnosy 2016'!$Y$88</f>
        <v>14821668</v>
      </c>
      <c r="D27" s="25">
        <f>'[1]Náklady a výnosy 2016'!$Z$88</f>
        <v>560000</v>
      </c>
      <c r="E27" s="33">
        <f>C27+D27</f>
        <v>15381668</v>
      </c>
      <c r="F27" s="23">
        <f>'[1]Náklady a výnosy 2016'!$AA$88</f>
        <v>15381668</v>
      </c>
    </row>
    <row r="28" spans="2:10" ht="19.5" customHeight="1" thickBot="1" x14ac:dyDescent="0.25">
      <c r="B28" s="49" t="s">
        <v>9</v>
      </c>
      <c r="C28" s="50">
        <f>C27-C26</f>
        <v>-103623.96000000089</v>
      </c>
      <c r="D28" s="50">
        <f>D27-D26</f>
        <v>157966</v>
      </c>
      <c r="E28" s="50">
        <f>E27-E26</f>
        <v>54342.039999999106</v>
      </c>
      <c r="F28" s="23">
        <f>'[1]Náklady a výnosy 2016'!$AA$89</f>
        <v>54342.039999999106</v>
      </c>
    </row>
    <row r="29" spans="2:10" ht="13.35" customHeight="1" x14ac:dyDescent="0.2">
      <c r="B29" s="51" t="s">
        <v>17</v>
      </c>
      <c r="C29" s="52"/>
      <c r="D29" s="52"/>
      <c r="E29" s="53"/>
      <c r="F29" s="28"/>
    </row>
    <row r="30" spans="2:10" x14ac:dyDescent="0.2">
      <c r="B30" s="19" t="s">
        <v>11</v>
      </c>
      <c r="C30" s="20">
        <f>'[1]Náklady a výnosy 2016'!$AC$43</f>
        <v>3104516</v>
      </c>
      <c r="D30" s="20">
        <f>'[1]Náklady a výnosy 2016'!$AD$43</f>
        <v>81848</v>
      </c>
      <c r="E30" s="22">
        <f>C30+D30</f>
        <v>3186364</v>
      </c>
      <c r="F30" s="28">
        <f>'[1]Náklady a výnosy 2016'!$AE$43</f>
        <v>3186364</v>
      </c>
    </row>
    <row r="31" spans="2:10" ht="13.5" customHeight="1" thickBot="1" x14ac:dyDescent="0.25">
      <c r="B31" s="24" t="s">
        <v>13</v>
      </c>
      <c r="C31" s="25">
        <f>'[1]Náklady a výnosy 2016'!$AC$88</f>
        <v>3104516</v>
      </c>
      <c r="D31" s="25">
        <f>'[1]Náklady a výnosy 2016'!$AD$88</f>
        <v>84288</v>
      </c>
      <c r="E31" s="33">
        <f>C31+D31</f>
        <v>3188804</v>
      </c>
      <c r="F31" s="28">
        <f>'[1]Náklady a výnosy 2016'!$AE$88</f>
        <v>3188804</v>
      </c>
    </row>
    <row r="32" spans="2:10" ht="19.5" customHeight="1" thickBot="1" x14ac:dyDescent="0.25">
      <c r="B32" s="34" t="s">
        <v>9</v>
      </c>
      <c r="C32" s="27">
        <f>C31-C30</f>
        <v>0</v>
      </c>
      <c r="D32" s="27">
        <f>D31-D30</f>
        <v>2440</v>
      </c>
      <c r="E32" s="27">
        <f>E31-E30</f>
        <v>2440</v>
      </c>
      <c r="F32" s="28">
        <f>'[1]Náklady a výnosy 2016'!$AE$89</f>
        <v>2440</v>
      </c>
    </row>
    <row r="33" spans="2:7" x14ac:dyDescent="0.2">
      <c r="B33" s="54" t="s">
        <v>18</v>
      </c>
      <c r="C33" s="55"/>
      <c r="D33" s="55"/>
      <c r="E33" s="56"/>
      <c r="F33" s="28"/>
    </row>
    <row r="34" spans="2:7" x14ac:dyDescent="0.2">
      <c r="B34" s="19" t="s">
        <v>11</v>
      </c>
      <c r="C34" s="20">
        <f>'[2]Náklady a výnosy 2016'!$AG$43</f>
        <v>17635007</v>
      </c>
      <c r="D34" s="20">
        <f>'[2]Náklady a výnosy 2016'!$AH$43</f>
        <v>1825757</v>
      </c>
      <c r="E34" s="22">
        <f>C34+D34</f>
        <v>19460764</v>
      </c>
      <c r="F34" s="28">
        <f>'[2]Náklady a výnosy 2016'!$AI$43</f>
        <v>19460764</v>
      </c>
    </row>
    <row r="35" spans="2:7" ht="13.5" customHeight="1" thickBot="1" x14ac:dyDescent="0.25">
      <c r="B35" s="24" t="s">
        <v>13</v>
      </c>
      <c r="C35" s="25">
        <f>'[2]Náklady a výnosy 2016'!$AG$88</f>
        <v>17165903</v>
      </c>
      <c r="D35" s="25">
        <f>'[2]Náklady a výnosy 2016'!$AH$88</f>
        <v>2061535</v>
      </c>
      <c r="E35" s="33">
        <f>C35+D35</f>
        <v>19227438</v>
      </c>
      <c r="F35" s="28">
        <f>'[2]Náklady a výnosy 2016'!$AI$88</f>
        <v>19227438</v>
      </c>
    </row>
    <row r="36" spans="2:7" ht="19.5" customHeight="1" thickBot="1" x14ac:dyDescent="0.25">
      <c r="B36" s="34" t="s">
        <v>9</v>
      </c>
      <c r="C36" s="27">
        <f>C35-C34</f>
        <v>-469104</v>
      </c>
      <c r="D36" s="27">
        <f>D35-D34</f>
        <v>235778</v>
      </c>
      <c r="E36" s="27">
        <f>E35-E34</f>
        <v>-233326</v>
      </c>
      <c r="F36" s="28">
        <f>'[2]Náklady a výnosy 2016'!$AI$89</f>
        <v>-233326</v>
      </c>
    </row>
    <row r="37" spans="2:7" ht="19.5" customHeight="1" x14ac:dyDescent="0.2">
      <c r="B37" s="57" t="s">
        <v>19</v>
      </c>
      <c r="C37" s="58"/>
      <c r="D37" s="58"/>
      <c r="E37" s="58"/>
      <c r="F37" s="28"/>
    </row>
    <row r="38" spans="2:7" ht="13.5" customHeight="1" x14ac:dyDescent="0.2">
      <c r="B38" s="24" t="s">
        <v>11</v>
      </c>
      <c r="C38" s="25">
        <f>'[2]Náklady a výnosy 2016'!$AK$43</f>
        <v>86631</v>
      </c>
      <c r="D38" s="25">
        <f>'[1]Náklady a výnosy 2016'!$AL$43</f>
        <v>2433.6</v>
      </c>
      <c r="E38" s="33">
        <f>C38+D38</f>
        <v>89064.6</v>
      </c>
      <c r="F38" s="28">
        <f>'[1]Náklady a výnosy 2016'!$AM$43</f>
        <v>83289.600000000006</v>
      </c>
    </row>
    <row r="39" spans="2:7" ht="14.25" customHeight="1" thickBot="1" x14ac:dyDescent="0.25">
      <c r="B39" s="59" t="s">
        <v>13</v>
      </c>
      <c r="C39" s="60">
        <f>'[2]Náklady a výnosy 2016'!$AK$88</f>
        <v>36936</v>
      </c>
      <c r="D39" s="60">
        <f>'[1]Náklady a výnosy 2016'!$AL$88</f>
        <v>4000</v>
      </c>
      <c r="E39" s="60">
        <f>C39+D39</f>
        <v>40936</v>
      </c>
      <c r="F39" s="28">
        <f>'[1]Náklady a výnosy 2016'!$AM$88</f>
        <v>40946</v>
      </c>
    </row>
    <row r="40" spans="2:7" ht="21" customHeight="1" thickBot="1" x14ac:dyDescent="0.25">
      <c r="B40" s="61" t="s">
        <v>9</v>
      </c>
      <c r="C40" s="62">
        <f>C39-C38</f>
        <v>-49695</v>
      </c>
      <c r="D40" s="62">
        <f>D39-D38</f>
        <v>1566.4</v>
      </c>
      <c r="E40" s="62">
        <f>E39-E38</f>
        <v>-48128.600000000006</v>
      </c>
      <c r="F40" s="28">
        <f>'[1]Náklady a výnosy 2016'!$AM$89</f>
        <v>-42343.600000000006</v>
      </c>
    </row>
    <row r="41" spans="2:7" s="1" customFormat="1" x14ac:dyDescent="0.2">
      <c r="B41" s="63" t="s">
        <v>20</v>
      </c>
      <c r="C41" s="64"/>
      <c r="D41" s="64"/>
      <c r="E41" s="65"/>
      <c r="F41" s="28"/>
      <c r="G41" s="3"/>
    </row>
    <row r="42" spans="2:7" x14ac:dyDescent="0.2">
      <c r="B42" s="19" t="s">
        <v>11</v>
      </c>
      <c r="C42" s="20">
        <f>'[1]Náklady a výnosy 2016'!$AO$43</f>
        <v>229019</v>
      </c>
      <c r="D42" s="20">
        <f>'[1]Náklady a výnosy 2016'!$AP$43</f>
        <v>49200</v>
      </c>
      <c r="E42" s="22">
        <f>C42+D42</f>
        <v>278219</v>
      </c>
      <c r="F42" s="28">
        <f>'[1]Náklady a výnosy 2016'!$AQ$43</f>
        <v>278219</v>
      </c>
    </row>
    <row r="43" spans="2:7" ht="13.5" customHeight="1" thickBot="1" x14ac:dyDescent="0.25">
      <c r="B43" s="24" t="s">
        <v>13</v>
      </c>
      <c r="C43" s="25">
        <f>'[1]Náklady a výnosy 2016'!$AO$88</f>
        <v>137069.47999999998</v>
      </c>
      <c r="D43" s="25">
        <f>'[2]Náklady a výnosy 2016'!$AP$88</f>
        <v>141150</v>
      </c>
      <c r="E43" s="33">
        <f>C43+D43</f>
        <v>278219.48</v>
      </c>
      <c r="F43" s="28">
        <f>'[2]Náklady a výnosy 2016'!$AQ$88</f>
        <v>278219.48</v>
      </c>
    </row>
    <row r="44" spans="2:7" ht="23.25" customHeight="1" thickBot="1" x14ac:dyDescent="0.25">
      <c r="B44" s="66" t="s">
        <v>9</v>
      </c>
      <c r="C44" s="62">
        <f>C43-C42</f>
        <v>-91949.520000000019</v>
      </c>
      <c r="D44" s="62">
        <f>D43-D42</f>
        <v>91950</v>
      </c>
      <c r="E44" s="62">
        <f>E43-E42</f>
        <v>0.47999999998137355</v>
      </c>
      <c r="F44" s="28">
        <f>'[2]Náklady a výnosy 2016'!$AQ$89</f>
        <v>0.47999999998137355</v>
      </c>
    </row>
    <row r="45" spans="2:7" s="1" customFormat="1" x14ac:dyDescent="0.2">
      <c r="B45" s="67" t="s">
        <v>21</v>
      </c>
      <c r="C45" s="68"/>
      <c r="D45" s="68"/>
      <c r="E45" s="69"/>
      <c r="F45" s="28"/>
      <c r="G45" s="3"/>
    </row>
    <row r="46" spans="2:7" x14ac:dyDescent="0.2">
      <c r="B46" s="19" t="s">
        <v>11</v>
      </c>
      <c r="C46" s="20">
        <f>'[1]Náklady a výnosy 2016'!$AS$43</f>
        <v>6724750</v>
      </c>
      <c r="D46" s="20">
        <f>'[1]Náklady a výnosy 2016'!$AT$43</f>
        <v>956383</v>
      </c>
      <c r="E46" s="22">
        <f>C46+D46</f>
        <v>7681133</v>
      </c>
      <c r="F46" s="28">
        <f>'[1]Náklady a výnosy 2016'!$AU$43</f>
        <v>7681133</v>
      </c>
    </row>
    <row r="47" spans="2:7" ht="13.5" customHeight="1" thickBot="1" x14ac:dyDescent="0.25">
      <c r="B47" s="24" t="s">
        <v>13</v>
      </c>
      <c r="C47" s="25">
        <f>'[1]Náklady a výnosy 2016'!$AS$88</f>
        <v>6724750</v>
      </c>
      <c r="D47" s="25">
        <f>'[1]Náklady a výnosy 2016'!$AT$88</f>
        <v>1165700</v>
      </c>
      <c r="E47" s="33">
        <f>C47+D47</f>
        <v>7890450</v>
      </c>
      <c r="F47" s="28">
        <f>'[1]Náklady a výnosy 2016'!$AU$88</f>
        <v>7890450</v>
      </c>
    </row>
    <row r="48" spans="2:7" ht="19.5" customHeight="1" thickBot="1" x14ac:dyDescent="0.25">
      <c r="B48" s="34" t="s">
        <v>9</v>
      </c>
      <c r="C48" s="27">
        <f>C47-C46</f>
        <v>0</v>
      </c>
      <c r="D48" s="27">
        <f>D47-D46</f>
        <v>209317</v>
      </c>
      <c r="E48" s="27">
        <f>E47-E46</f>
        <v>209317</v>
      </c>
      <c r="F48" s="28">
        <f>'[1]Náklady a výnosy 2016'!$AU$89</f>
        <v>209317</v>
      </c>
    </row>
    <row r="49" spans="2:14" x14ac:dyDescent="0.2">
      <c r="B49" s="70" t="s">
        <v>22</v>
      </c>
      <c r="C49" s="71"/>
      <c r="D49" s="71"/>
      <c r="E49" s="72"/>
      <c r="F49" s="18"/>
    </row>
    <row r="50" spans="2:14" x14ac:dyDescent="0.2">
      <c r="B50" s="19" t="s">
        <v>11</v>
      </c>
      <c r="C50" s="20">
        <f>'[1]Náklady a výnosy 2016'!$AW$43</f>
        <v>113300</v>
      </c>
      <c r="D50" s="20">
        <f>'[1]Náklady a výnosy 2016'!$AX$43</f>
        <v>1974500</v>
      </c>
      <c r="E50" s="22">
        <f>C50+D50</f>
        <v>2087800</v>
      </c>
      <c r="F50" s="23">
        <f>'[1]Náklady a výnosy 2016'!$AY$43</f>
        <v>2087800</v>
      </c>
    </row>
    <row r="51" spans="2:14" ht="13.5" customHeight="1" thickBot="1" x14ac:dyDescent="0.25">
      <c r="B51" s="24" t="s">
        <v>13</v>
      </c>
      <c r="C51" s="25">
        <f>'[1]Náklady a výnosy 2016'!$AW$87</f>
        <v>113300</v>
      </c>
      <c r="D51" s="25">
        <f>'[1]Náklady a výnosy 2016'!$AX$88</f>
        <v>2153500</v>
      </c>
      <c r="E51" s="33">
        <f>C51+D51</f>
        <v>2266800</v>
      </c>
      <c r="F51" s="23">
        <f>'[1]Náklady a výnosy 2016'!$AY$88</f>
        <v>2266800</v>
      </c>
    </row>
    <row r="52" spans="2:14" ht="19.5" customHeight="1" thickBot="1" x14ac:dyDescent="0.25">
      <c r="B52" s="34" t="s">
        <v>9</v>
      </c>
      <c r="C52" s="27">
        <f>C51-C50</f>
        <v>0</v>
      </c>
      <c r="D52" s="27">
        <f>D51-D50</f>
        <v>179000</v>
      </c>
      <c r="E52" s="27">
        <f>E51-E50</f>
        <v>179000</v>
      </c>
      <c r="F52" s="23">
        <f>'[1]Náklady a výnosy 2016'!$AY$89</f>
        <v>179003</v>
      </c>
    </row>
    <row r="53" spans="2:14" ht="0.75" hidden="1" customHeight="1" x14ac:dyDescent="0.2">
      <c r="B53" s="73" t="s">
        <v>23</v>
      </c>
      <c r="C53" s="74"/>
      <c r="D53" s="74"/>
      <c r="E53" s="75"/>
      <c r="F53" s="18"/>
    </row>
    <row r="54" spans="2:14" ht="13.5" hidden="1" customHeight="1" x14ac:dyDescent="0.2">
      <c r="B54" s="19" t="s">
        <v>11</v>
      </c>
      <c r="C54" s="20"/>
      <c r="D54" s="20"/>
      <c r="E54" s="22"/>
      <c r="F54" s="76"/>
    </row>
    <row r="55" spans="2:14" ht="13.5" hidden="1" customHeight="1" x14ac:dyDescent="0.2">
      <c r="B55" s="24" t="s">
        <v>13</v>
      </c>
      <c r="C55" s="25"/>
      <c r="D55" s="25"/>
      <c r="E55" s="33"/>
      <c r="F55" s="76"/>
    </row>
    <row r="56" spans="2:14" ht="16.5" hidden="1" customHeight="1" x14ac:dyDescent="0.2">
      <c r="B56" s="77" t="s">
        <v>9</v>
      </c>
      <c r="C56" s="78"/>
      <c r="D56" s="78"/>
      <c r="E56" s="79"/>
      <c r="F56" s="28"/>
    </row>
    <row r="57" spans="2:14" x14ac:dyDescent="0.2">
      <c r="B57" s="80" t="s">
        <v>24</v>
      </c>
      <c r="C57" s="81">
        <f>'[2]Náklady a výnosy 2016'!$BA$43</f>
        <v>95544913.960000008</v>
      </c>
      <c r="D57" s="81">
        <f>'[2]Náklady a výnosy 2016'!$BB$43</f>
        <v>7424616.9500000002</v>
      </c>
      <c r="E57" s="81">
        <f t="shared" ref="E57:E58" si="0">E6+E10+E14+E18+E22+E26+E30+E34+E38+E42+E46+E50</f>
        <v>102969530.50999999</v>
      </c>
      <c r="F57" s="82">
        <f>'[2]Náklady a výnosy 2016'!$BC$43</f>
        <v>102969530.91000001</v>
      </c>
    </row>
    <row r="58" spans="2:14" ht="13.5" customHeight="1" thickBot="1" x14ac:dyDescent="0.25">
      <c r="B58" s="83" t="s">
        <v>13</v>
      </c>
      <c r="C58" s="81">
        <f>'[2]Náklady a výnosy 2016'!$BA$88</f>
        <v>94584282.480000004</v>
      </c>
      <c r="D58" s="81">
        <f>'[2]Náklady a výnosy 2016'!$BB$88</f>
        <v>8739813</v>
      </c>
      <c r="E58" s="81">
        <f t="shared" si="0"/>
        <v>103324095.48</v>
      </c>
      <c r="F58" s="82">
        <f>C58+D58</f>
        <v>103324095.48</v>
      </c>
      <c r="G58" s="84"/>
    </row>
    <row r="59" spans="2:14" ht="19.5" customHeight="1" thickBot="1" x14ac:dyDescent="0.25">
      <c r="B59" s="85" t="s">
        <v>25</v>
      </c>
      <c r="C59" s="86">
        <f>C58-C57</f>
        <v>-960631.48000000417</v>
      </c>
      <c r="D59" s="86">
        <f>D58-D57</f>
        <v>1315196.0499999998</v>
      </c>
      <c r="E59" s="86">
        <f>E58-E57</f>
        <v>354564.97000001371</v>
      </c>
      <c r="F59" s="82">
        <f>F58-F57</f>
        <v>354564.56999999285</v>
      </c>
    </row>
    <row r="60" spans="2:14" ht="15.6" customHeight="1" x14ac:dyDescent="0.25">
      <c r="B60" s="7"/>
      <c r="C60" s="87"/>
      <c r="D60" s="87"/>
      <c r="E60" s="87">
        <f>E8+E12+E16+E20+E24+E28+E32+E36+E40+E44+E48+E52</f>
        <v>354564.96999999892</v>
      </c>
      <c r="F60" s="8"/>
    </row>
    <row r="61" spans="2:14" ht="57" customHeight="1" x14ac:dyDescent="0.3">
      <c r="B61" s="92"/>
      <c r="C61" s="92"/>
      <c r="D61" s="92"/>
      <c r="E61" s="92"/>
      <c r="F61" s="88"/>
      <c r="G61" s="88"/>
      <c r="H61" s="88"/>
      <c r="I61" s="88"/>
      <c r="J61" s="88"/>
      <c r="K61" s="88"/>
      <c r="L61" s="88"/>
      <c r="M61" s="88"/>
      <c r="N61" s="88"/>
    </row>
    <row r="62" spans="2:14" ht="13.35" customHeight="1" x14ac:dyDescent="0.2">
      <c r="B62" s="89"/>
      <c r="C62" s="90"/>
      <c r="D62" s="90"/>
      <c r="E62" s="90"/>
      <c r="F62" s="91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HV súčasti STU  2016  </vt:lpstr>
      <vt:lpstr>Hárok1</vt:lpstr>
      <vt:lpstr>Hárok2</vt:lpstr>
      <vt:lpstr>Hárok3</vt:lpstr>
      <vt:lpstr>'HV súčasti STU  2016 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2016-05-23T05:52:10Z</cp:lastPrinted>
  <dcterms:created xsi:type="dcterms:W3CDTF">2012-04-08T17:02:35Z</dcterms:created>
  <dcterms:modified xsi:type="dcterms:W3CDTF">2016-06-13T13:51:48Z</dcterms:modified>
</cp:coreProperties>
</file>