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170"/>
  </bookViews>
  <sheets>
    <sheet name="Hárok1" sheetId="1" r:id="rId1"/>
    <sheet name="Hárok2" sheetId="2" r:id="rId2"/>
    <sheet name="Hárok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5" i="1" l="1"/>
  <c r="F15" i="1" s="1"/>
  <c r="D14" i="1"/>
  <c r="D13" i="1" l="1"/>
  <c r="F14" i="1"/>
  <c r="F13" i="1" s="1"/>
  <c r="C17" i="1"/>
  <c r="D11" i="1"/>
  <c r="F11" i="1" s="1"/>
  <c r="D9" i="1"/>
  <c r="F9" i="1" s="1"/>
  <c r="D10" i="1"/>
  <c r="F10" i="1" s="1"/>
  <c r="D8" i="1"/>
  <c r="F8" i="1" s="1"/>
  <c r="D7" i="1"/>
  <c r="F7" i="1" s="1"/>
  <c r="D6" i="1"/>
  <c r="F6" i="1" s="1"/>
  <c r="D5" i="1"/>
  <c r="F5" i="1" s="1"/>
  <c r="F4" i="1" l="1"/>
  <c r="G5" i="1"/>
  <c r="G7" i="1"/>
  <c r="G11" i="1"/>
  <c r="G8" i="1"/>
  <c r="G10" i="1"/>
  <c r="G6" i="1"/>
  <c r="G9" i="1"/>
  <c r="F17" i="1"/>
  <c r="G14" i="1"/>
  <c r="G13" i="1" s="1"/>
  <c r="G15" i="1"/>
  <c r="D4" i="1"/>
  <c r="G17" i="1" l="1"/>
  <c r="D17" i="1"/>
</calcChain>
</file>

<file path=xl/sharedStrings.xml><?xml version="1.0" encoding="utf-8"?>
<sst xmlns="http://schemas.openxmlformats.org/spreadsheetml/2006/main" count="26" uniqueCount="26">
  <si>
    <t>UVP Centum (SjF)</t>
  </si>
  <si>
    <t>UVP Centrum (SvF)</t>
  </si>
  <si>
    <t>UVP Centrum (FCHPT)</t>
  </si>
  <si>
    <t>UVP Mlynská Dolina (FEI)</t>
  </si>
  <si>
    <t>UVP Centrum (FA)</t>
  </si>
  <si>
    <t>UVP Mlynská Dolina (FIIT)</t>
  </si>
  <si>
    <t>Hodnota prístrojov a zariadení</t>
  </si>
  <si>
    <t>Vyčlenená čiastka</t>
  </si>
  <si>
    <t>UVP Centrum STU pre nanodiagnostiku</t>
  </si>
  <si>
    <t>ROZPIS</t>
  </si>
  <si>
    <t>UVP Cambo Trnava</t>
  </si>
  <si>
    <t>UVP Cambo TT Ion</t>
  </si>
  <si>
    <t>Rozpis dotácie pre Univerzitné pracovisko UVP STU</t>
  </si>
  <si>
    <t>UVP Cambo TT Procesy (MTF)</t>
  </si>
  <si>
    <t>UVP BA</t>
  </si>
  <si>
    <t>UVP STU</t>
  </si>
  <si>
    <t>Úprava po rozdelení cloud (FIIT, FEI); zariadenia FA</t>
  </si>
  <si>
    <t>Hodnota po korekcii</t>
  </si>
  <si>
    <t>j</t>
  </si>
  <si>
    <t>c</t>
  </si>
  <si>
    <t>a</t>
  </si>
  <si>
    <t>e</t>
  </si>
  <si>
    <t>m</t>
  </si>
  <si>
    <t>v</t>
  </si>
  <si>
    <t>i</t>
  </si>
  <si>
    <t>Rozpis dotácie UVP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</si>
</sst>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2" xfId="0" applyBorder="1"/>
    <xf numFmtId="4" fontId="1" fillId="2" borderId="9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/>
    <xf numFmtId="0" fontId="1" fillId="4" borderId="1" xfId="0" applyFont="1" applyFill="1" applyBorder="1"/>
    <xf numFmtId="4" fontId="4" fillId="2" borderId="7" xfId="0" applyNumberFormat="1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right" vertical="center"/>
    </xf>
    <xf numFmtId="3" fontId="0" fillId="3" borderId="14" xfId="0" applyNumberForma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4" borderId="1" xfId="0" applyNumberFormat="1" applyFill="1" applyBorder="1"/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16/Rozpis_pr&#237;prava/Cena%20zariaden&#237;%20UVP%20pod&#318;a%20s&#250;&#269;ast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16/Rozpis_pr&#237;prava/Zoznam%20excelentn&#253;ch%20pr&#237;strojov%20UVP_MTF%20S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2">
          <cell r="D2">
            <v>1550500</v>
          </cell>
        </row>
        <row r="14">
          <cell r="D14">
            <v>3844622</v>
          </cell>
        </row>
        <row r="23">
          <cell r="D23">
            <v>3196327.92</v>
          </cell>
        </row>
        <row r="59">
          <cell r="D59">
            <v>3727922.92</v>
          </cell>
        </row>
        <row r="118">
          <cell r="D118">
            <v>477377.98000000004</v>
          </cell>
        </row>
        <row r="160">
          <cell r="D160">
            <v>1526529.4</v>
          </cell>
        </row>
        <row r="182">
          <cell r="D182">
            <v>4771999.2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7">
          <cell r="B7">
            <v>3447102.48</v>
          </cell>
        </row>
        <row r="18">
          <cell r="B18">
            <v>18004309.199999999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abSelected="1" zoomScale="90" zoomScaleNormal="90" workbookViewId="0">
      <selection activeCell="D1" sqref="D1"/>
    </sheetView>
  </sheetViews>
  <sheetFormatPr defaultRowHeight="15" x14ac:dyDescent="0.25"/>
  <cols>
    <col min="1" max="1" width="8.5703125" customWidth="1"/>
    <col min="2" max="2" width="61" customWidth="1"/>
    <col min="3" max="3" width="12.140625" customWidth="1"/>
    <col min="4" max="6" width="21.140625" customWidth="1"/>
    <col min="7" max="7" width="12.7109375" customWidth="1"/>
    <col min="8" max="8" width="4.28515625" customWidth="1"/>
  </cols>
  <sheetData>
    <row r="1" spans="2:8" ht="50.25" customHeight="1" x14ac:dyDescent="0.3">
      <c r="B1" s="1" t="s">
        <v>25</v>
      </c>
    </row>
    <row r="2" spans="2:8" ht="33.75" customHeight="1" thickBot="1" x14ac:dyDescent="0.35">
      <c r="B2" s="1"/>
      <c r="C2" s="1"/>
    </row>
    <row r="3" spans="2:8" ht="46.5" customHeight="1" x14ac:dyDescent="0.25">
      <c r="B3" s="30" t="s">
        <v>12</v>
      </c>
      <c r="C3" s="23" t="s">
        <v>7</v>
      </c>
      <c r="D3" s="24" t="s">
        <v>6</v>
      </c>
      <c r="E3" s="24" t="s">
        <v>16</v>
      </c>
      <c r="F3" s="24" t="s">
        <v>17</v>
      </c>
      <c r="G3" s="4" t="s">
        <v>9</v>
      </c>
    </row>
    <row r="4" spans="2:8" ht="27" customHeight="1" x14ac:dyDescent="0.25">
      <c r="B4" s="5" t="s">
        <v>14</v>
      </c>
      <c r="C4" s="8">
        <v>400000</v>
      </c>
      <c r="D4" s="9">
        <f>SUM(D5:D11)</f>
        <v>19095279.420000002</v>
      </c>
      <c r="E4" s="22"/>
      <c r="F4" s="9">
        <f>SUM(F5:F11)</f>
        <v>19245279.420000002</v>
      </c>
      <c r="G4" s="10"/>
    </row>
    <row r="5" spans="2:8" x14ac:dyDescent="0.25">
      <c r="B5" s="2" t="s">
        <v>1</v>
      </c>
      <c r="C5" s="11"/>
      <c r="D5" s="12">
        <f>[1]Hárok1!$D$59</f>
        <v>3727922.92</v>
      </c>
      <c r="E5" s="12"/>
      <c r="F5" s="12">
        <f>D5+E5</f>
        <v>3727922.92</v>
      </c>
      <c r="G5" s="25">
        <f>INT((F5/$F$4)*$C$4+0.5)</f>
        <v>77482</v>
      </c>
      <c r="H5" s="29" t="s">
        <v>23</v>
      </c>
    </row>
    <row r="6" spans="2:8" x14ac:dyDescent="0.25">
      <c r="B6" s="2" t="s">
        <v>0</v>
      </c>
      <c r="C6" s="11"/>
      <c r="D6" s="12">
        <f>[1]Hárok1!$D$160</f>
        <v>1526529.4</v>
      </c>
      <c r="E6" s="12"/>
      <c r="F6" s="12">
        <f t="shared" ref="F6:F11" si="0">D6+E6</f>
        <v>1526529.4</v>
      </c>
      <c r="G6" s="25">
        <f t="shared" ref="G6:G11" si="1">INT((F6/$F$4)*$C$4+0.5)</f>
        <v>31728</v>
      </c>
      <c r="H6" s="29" t="s">
        <v>18</v>
      </c>
    </row>
    <row r="7" spans="2:8" x14ac:dyDescent="0.25">
      <c r="B7" s="2" t="s">
        <v>2</v>
      </c>
      <c r="C7" s="11"/>
      <c r="D7" s="12">
        <f>[1]Hárok1!$D$23</f>
        <v>3196327.92</v>
      </c>
      <c r="E7" s="12"/>
      <c r="F7" s="12">
        <f t="shared" si="0"/>
        <v>3196327.92</v>
      </c>
      <c r="G7" s="25">
        <f t="shared" si="1"/>
        <v>66433</v>
      </c>
      <c r="H7" s="29" t="s">
        <v>19</v>
      </c>
    </row>
    <row r="8" spans="2:8" x14ac:dyDescent="0.25">
      <c r="B8" s="2" t="s">
        <v>4</v>
      </c>
      <c r="C8" s="11"/>
      <c r="D8" s="12">
        <f>[1]Hárok1!$D$118</f>
        <v>477377.98000000004</v>
      </c>
      <c r="E8" s="12">
        <v>150000</v>
      </c>
      <c r="F8" s="12">
        <f t="shared" si="0"/>
        <v>627377.98</v>
      </c>
      <c r="G8" s="25">
        <f t="shared" si="1"/>
        <v>13040</v>
      </c>
      <c r="H8" s="29" t="s">
        <v>20</v>
      </c>
    </row>
    <row r="9" spans="2:8" x14ac:dyDescent="0.25">
      <c r="B9" s="2" t="s">
        <v>8</v>
      </c>
      <c r="C9" s="11"/>
      <c r="D9" s="12">
        <f>[1]Hárok1!$D$182</f>
        <v>4771999.2</v>
      </c>
      <c r="E9" s="12"/>
      <c r="F9" s="12">
        <f t="shared" si="0"/>
        <v>4771999.2</v>
      </c>
      <c r="G9" s="25">
        <f t="shared" si="1"/>
        <v>99183</v>
      </c>
      <c r="H9" s="29"/>
    </row>
    <row r="10" spans="2:8" x14ac:dyDescent="0.25">
      <c r="B10" s="2" t="s">
        <v>3</v>
      </c>
      <c r="C10" s="11"/>
      <c r="D10" s="12">
        <f>[1]Hárok1!$D$2</f>
        <v>1550500</v>
      </c>
      <c r="E10" s="12">
        <v>1493250</v>
      </c>
      <c r="F10" s="12">
        <f t="shared" si="0"/>
        <v>3043750</v>
      </c>
      <c r="G10" s="25">
        <f t="shared" si="1"/>
        <v>63262</v>
      </c>
      <c r="H10" s="29" t="s">
        <v>21</v>
      </c>
    </row>
    <row r="11" spans="2:8" x14ac:dyDescent="0.25">
      <c r="B11" s="2" t="s">
        <v>5</v>
      </c>
      <c r="C11" s="11"/>
      <c r="D11" s="12">
        <f>[1]Hárok1!$D$14</f>
        <v>3844622</v>
      </c>
      <c r="E11" s="12">
        <v>-1493250</v>
      </c>
      <c r="F11" s="12">
        <f t="shared" si="0"/>
        <v>2351372</v>
      </c>
      <c r="G11" s="25">
        <f t="shared" si="1"/>
        <v>48872</v>
      </c>
      <c r="H11" s="29" t="s">
        <v>24</v>
      </c>
    </row>
    <row r="12" spans="2:8" ht="23.25" customHeight="1" x14ac:dyDescent="0.25">
      <c r="B12" s="2"/>
      <c r="C12" s="11"/>
      <c r="D12" s="12"/>
      <c r="E12" s="12"/>
      <c r="F12" s="12"/>
      <c r="G12" s="17"/>
      <c r="H12" s="29"/>
    </row>
    <row r="13" spans="2:8" ht="27.75" customHeight="1" x14ac:dyDescent="0.25">
      <c r="B13" s="6" t="s">
        <v>10</v>
      </c>
      <c r="C13" s="19">
        <v>200000</v>
      </c>
      <c r="D13" s="13">
        <f>SUM(D14:D15)</f>
        <v>21451411.68</v>
      </c>
      <c r="E13" s="13"/>
      <c r="F13" s="13">
        <f>SUM(F14:F15)</f>
        <v>21451411.68</v>
      </c>
      <c r="G13" s="18">
        <f>SUM(G14:G15)</f>
        <v>200000</v>
      </c>
      <c r="H13" s="29" t="s">
        <v>22</v>
      </c>
    </row>
    <row r="14" spans="2:8" x14ac:dyDescent="0.25">
      <c r="B14" s="7" t="s">
        <v>11</v>
      </c>
      <c r="C14" s="14"/>
      <c r="D14" s="14">
        <f>[2]Hárok1!$B$18</f>
        <v>18004309.199999999</v>
      </c>
      <c r="E14" s="14"/>
      <c r="F14" s="14">
        <f>D14+E14</f>
        <v>18004309.199999999</v>
      </c>
      <c r="G14" s="26">
        <f>INT((C13/$F$13)*F14+0.5)</f>
        <v>167861</v>
      </c>
    </row>
    <row r="15" spans="2:8" ht="15.75" thickBot="1" x14ac:dyDescent="0.3">
      <c r="B15" s="3" t="s">
        <v>13</v>
      </c>
      <c r="C15" s="15"/>
      <c r="D15" s="16">
        <f>[2]Hárok1!$B$7</f>
        <v>3447102.48</v>
      </c>
      <c r="E15" s="16"/>
      <c r="F15" s="16">
        <f>D15+E15</f>
        <v>3447102.48</v>
      </c>
      <c r="G15" s="27">
        <f>INT((C13/$F$13)*F15+0.5)</f>
        <v>32139</v>
      </c>
    </row>
    <row r="17" spans="2:7" x14ac:dyDescent="0.25">
      <c r="B17" s="21" t="s">
        <v>15</v>
      </c>
      <c r="C17" s="20">
        <f>C4+C13</f>
        <v>600000</v>
      </c>
      <c r="D17" s="20">
        <f>D4+D13</f>
        <v>40546691.100000001</v>
      </c>
      <c r="E17" s="20"/>
      <c r="F17" s="20">
        <f>F4+F13</f>
        <v>40696691.100000001</v>
      </c>
      <c r="G17" s="28">
        <f>SUM(G5:G13)</f>
        <v>600000</v>
      </c>
    </row>
  </sheetData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faktor</dc:creator>
  <cp:lastModifiedBy>faktor</cp:lastModifiedBy>
  <cp:lastPrinted>2017-05-22T06:09:04Z</cp:lastPrinted>
  <dcterms:created xsi:type="dcterms:W3CDTF">2015-12-22T10:12:16Z</dcterms:created>
  <dcterms:modified xsi:type="dcterms:W3CDTF">2017-05-22T09:59:11Z</dcterms:modified>
</cp:coreProperties>
</file>