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05" windowWidth="8700" windowHeight="7005"/>
  </bookViews>
  <sheets>
    <sheet name="HV súčasti STU  2014  " sheetId="1" r:id="rId1"/>
    <sheet name="Hárok1" sheetId="2" r:id="rId2"/>
    <sheet name="Hárok2" sheetId="3" r:id="rId3"/>
    <sheet name="Hárok3" sheetId="4" r:id="rId4"/>
  </sheets>
  <externalReferences>
    <externalReference r:id="rId5"/>
    <externalReference r:id="rId6"/>
    <externalReference r:id="rId7"/>
  </externalReferences>
  <definedNames>
    <definedName name="_xlnm.Print_Area" localSheetId="0">'HV súčasti STU  2014  '!$A$1:$E$51</definedName>
  </definedNames>
  <calcPr calcId="145621"/>
</workbook>
</file>

<file path=xl/calcChain.xml><?xml version="1.0" encoding="utf-8"?>
<calcChain xmlns="http://schemas.openxmlformats.org/spreadsheetml/2006/main">
  <c r="F51" i="1" l="1"/>
  <c r="F50" i="1"/>
  <c r="F49" i="1"/>
  <c r="F44" i="1"/>
  <c r="F43" i="1"/>
  <c r="D43" i="1"/>
  <c r="C43" i="1"/>
  <c r="F42" i="1"/>
  <c r="D42" i="1"/>
  <c r="C42" i="1"/>
  <c r="F40" i="1"/>
  <c r="F39" i="1"/>
  <c r="D39" i="1"/>
  <c r="C39" i="1"/>
  <c r="F38" i="1"/>
  <c r="D38" i="1"/>
  <c r="C38" i="1"/>
  <c r="F36" i="1"/>
  <c r="F35" i="1"/>
  <c r="D35" i="1"/>
  <c r="C35" i="1"/>
  <c r="F34" i="1"/>
  <c r="D34" i="1"/>
  <c r="C34" i="1"/>
  <c r="F32" i="1"/>
  <c r="F31" i="1"/>
  <c r="D31" i="1"/>
  <c r="C31" i="1"/>
  <c r="F30" i="1"/>
  <c r="D30" i="1"/>
  <c r="C30" i="1"/>
  <c r="F28" i="1"/>
  <c r="F27" i="1"/>
  <c r="D27" i="1"/>
  <c r="C27" i="1"/>
  <c r="F26" i="1"/>
  <c r="D26" i="1"/>
  <c r="C26" i="1"/>
  <c r="F24" i="1"/>
  <c r="F23" i="1"/>
  <c r="D23" i="1"/>
  <c r="C23" i="1"/>
  <c r="F22" i="1"/>
  <c r="D22" i="1"/>
  <c r="C22" i="1"/>
  <c r="F20" i="1"/>
  <c r="F19" i="1"/>
  <c r="D19" i="1"/>
  <c r="C19" i="1"/>
  <c r="F18" i="1"/>
  <c r="D18" i="1"/>
  <c r="C18" i="1"/>
  <c r="F16" i="1"/>
  <c r="F15" i="1"/>
  <c r="D15" i="1"/>
  <c r="C15" i="1"/>
  <c r="F14" i="1"/>
  <c r="D14" i="1"/>
  <c r="C14" i="1"/>
  <c r="F11" i="1"/>
  <c r="D11" i="1"/>
  <c r="C11" i="1"/>
  <c r="F10" i="1"/>
  <c r="D10" i="1"/>
  <c r="C10" i="1"/>
  <c r="F8" i="1"/>
  <c r="D7" i="1"/>
  <c r="C7" i="1"/>
  <c r="D6" i="1"/>
  <c r="C6" i="1"/>
  <c r="D50" i="1"/>
  <c r="C50" i="1"/>
  <c r="C53" i="1" s="1"/>
  <c r="D49" i="1"/>
  <c r="C49" i="1"/>
  <c r="E49" i="1" s="1"/>
  <c r="E48" i="1"/>
  <c r="D48" i="1"/>
  <c r="C48" i="1"/>
  <c r="D44" i="1"/>
  <c r="C44" i="1"/>
  <c r="E43" i="1"/>
  <c r="E44" i="1" s="1"/>
  <c r="E42" i="1"/>
  <c r="D40" i="1"/>
  <c r="C40" i="1"/>
  <c r="E39" i="1"/>
  <c r="E40" i="1" s="1"/>
  <c r="E38" i="1"/>
  <c r="D36" i="1"/>
  <c r="C36" i="1"/>
  <c r="E35" i="1"/>
  <c r="E36" i="1" s="1"/>
  <c r="E34" i="1"/>
  <c r="D32" i="1"/>
  <c r="C32" i="1"/>
  <c r="E31" i="1"/>
  <c r="E32" i="1" s="1"/>
  <c r="E30" i="1"/>
  <c r="D28" i="1"/>
  <c r="C28" i="1"/>
  <c r="E27" i="1"/>
  <c r="E28" i="1" s="1"/>
  <c r="E26" i="1"/>
  <c r="D24" i="1"/>
  <c r="C24" i="1"/>
  <c r="E23" i="1"/>
  <c r="E24" i="1" s="1"/>
  <c r="E22" i="1"/>
  <c r="D20" i="1"/>
  <c r="C20" i="1"/>
  <c r="E19" i="1"/>
  <c r="E20" i="1" s="1"/>
  <c r="E18" i="1"/>
  <c r="D16" i="1"/>
  <c r="C16" i="1"/>
  <c r="E15" i="1"/>
  <c r="E16" i="1" s="1"/>
  <c r="E14" i="1"/>
  <c r="F12" i="1"/>
  <c r="D12" i="1"/>
  <c r="C12" i="1"/>
  <c r="E11" i="1"/>
  <c r="E12" i="1" s="1"/>
  <c r="E10" i="1"/>
  <c r="D8" i="1"/>
  <c r="D51" i="1" s="1"/>
  <c r="C8" i="1"/>
  <c r="C51" i="1" s="1"/>
  <c r="E53" i="1" s="1"/>
  <c r="F7" i="1"/>
  <c r="E7" i="1"/>
  <c r="E8" i="1" s="1"/>
  <c r="E51" i="1" s="1"/>
  <c r="F6" i="1"/>
  <c r="E6" i="1"/>
  <c r="E50" i="1" l="1"/>
</calcChain>
</file>

<file path=xl/sharedStrings.xml><?xml version="1.0" encoding="utf-8"?>
<sst xmlns="http://schemas.openxmlformats.org/spreadsheetml/2006/main" count="53" uniqueCount="24">
  <si>
    <t xml:space="preserve">Návrh rozpočtu STU na rok 2014   podľa súčasti  </t>
  </si>
  <si>
    <t>Príloha č. 2</t>
  </si>
  <si>
    <t>Súčasť STU</t>
  </si>
  <si>
    <t>Hlavná činnosť</t>
  </si>
  <si>
    <t>Podnikateľská činnnosť</t>
  </si>
  <si>
    <t>Hospodársky výsledok 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</si>
  <si>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</si>
  <si>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</si>
  <si>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</si>
  <si>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</si>
  <si>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</si>
  <si>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</si>
  <si>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</si>
  <si>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</si>
  <si>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</si>
  <si>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</si>
  <si>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</si>
  <si>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</si>
  <si>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Rektorát+ost.CUP</t>
  </si>
  <si>
    <t>ÚZ ŠDaJ</t>
  </si>
  <si>
    <t>ÚZ Gabčíkovo</t>
  </si>
  <si>
    <t>UVP, BA, TT</t>
  </si>
  <si>
    <t xml:space="preserve">Náklady, </t>
  </si>
  <si>
    <t>Hosp.výsledok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</si>
</sst>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0"/>
      <name val="Arial CE"/>
      <charset val="238"/>
    </font>
    <font>
      <sz val="8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D79B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88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3" fontId="24" fillId="0" borderId="0" xfId="43" applyNumberFormat="1" applyFont="1" applyFill="1" applyBorder="1" applyAlignment="1">
      <alignment horizontal="center" wrapText="1"/>
    </xf>
    <xf numFmtId="0" fontId="23" fillId="0" borderId="13" xfId="43" applyFont="1" applyFill="1" applyBorder="1"/>
    <xf numFmtId="0" fontId="23" fillId="0" borderId="14" xfId="43" applyFont="1" applyFill="1" applyBorder="1"/>
    <xf numFmtId="0" fontId="19" fillId="0" borderId="15" xfId="43" applyFill="1" applyBorder="1"/>
    <xf numFmtId="0" fontId="23" fillId="0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3" fontId="25" fillId="0" borderId="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33" borderId="23" xfId="43" applyFont="1" applyFill="1" applyBorder="1" applyAlignment="1">
      <alignment horizontal="left"/>
    </xf>
    <xf numFmtId="3" fontId="23" fillId="33" borderId="11" xfId="43" applyNumberFormat="1" applyFont="1" applyFill="1" applyBorder="1" applyAlignment="1">
      <alignment horizontal="right"/>
    </xf>
    <xf numFmtId="3" fontId="23" fillId="33" borderId="24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0" borderId="17" xfId="43" applyFont="1" applyFill="1" applyBorder="1"/>
    <xf numFmtId="0" fontId="23" fillId="0" borderId="25" xfId="43" applyFont="1" applyFill="1" applyBorder="1"/>
    <xf numFmtId="0" fontId="23" fillId="0" borderId="20" xfId="43" applyFont="1" applyFill="1" applyBorder="1"/>
    <xf numFmtId="4" fontId="25" fillId="0" borderId="0" xfId="43" applyNumberFormat="1" applyFont="1" applyFill="1" applyBorder="1"/>
    <xf numFmtId="3" fontId="25" fillId="0" borderId="26" xfId="43" applyNumberFormat="1" applyFont="1" applyFill="1" applyBorder="1"/>
    <xf numFmtId="3" fontId="23" fillId="34" borderId="23" xfId="43" applyNumberFormat="1" applyFont="1" applyFill="1" applyBorder="1" applyAlignment="1">
      <alignment horizontal="left"/>
    </xf>
    <xf numFmtId="3" fontId="23" fillId="34" borderId="11" xfId="43" applyNumberFormat="1" applyFont="1" applyFill="1" applyBorder="1" applyAlignment="1">
      <alignment horizontal="right"/>
    </xf>
    <xf numFmtId="3" fontId="23" fillId="34" borderId="24" xfId="43" applyNumberFormat="1" applyFont="1" applyFill="1" applyBorder="1" applyAlignment="1">
      <alignment horizontal="right"/>
    </xf>
    <xf numFmtId="0" fontId="23" fillId="0" borderId="27" xfId="43" applyFont="1" applyFill="1" applyBorder="1"/>
    <xf numFmtId="0" fontId="23" fillId="0" borderId="28" xfId="43" applyFont="1" applyFill="1" applyBorder="1"/>
    <xf numFmtId="3" fontId="23" fillId="35" borderId="23" xfId="43" applyNumberFormat="1" applyFont="1" applyFill="1" applyBorder="1" applyAlignment="1">
      <alignment horizontal="left"/>
    </xf>
    <xf numFmtId="3" fontId="23" fillId="35" borderId="11" xfId="43" applyNumberFormat="1" applyFont="1" applyFill="1" applyBorder="1" applyAlignment="1">
      <alignment horizontal="right"/>
    </xf>
    <xf numFmtId="3" fontId="23" fillId="35" borderId="24" xfId="43" applyNumberFormat="1" applyFont="1" applyFill="1" applyBorder="1" applyAlignment="1">
      <alignment horizontal="right"/>
    </xf>
    <xf numFmtId="3" fontId="23" fillId="36" borderId="23" xfId="43" applyNumberFormat="1" applyFont="1" applyFill="1" applyBorder="1" applyAlignment="1">
      <alignment horizontal="left"/>
    </xf>
    <xf numFmtId="3" fontId="23" fillId="36" borderId="11" xfId="43" applyNumberFormat="1" applyFont="1" applyFill="1" applyBorder="1" applyAlignment="1">
      <alignment horizontal="right"/>
    </xf>
    <xf numFmtId="3" fontId="23" fillId="36" borderId="24" xfId="43" applyNumberFormat="1" applyFont="1" applyFill="1" applyBorder="1" applyAlignment="1">
      <alignment horizontal="right"/>
    </xf>
    <xf numFmtId="0" fontId="23" fillId="0" borderId="18" xfId="43" applyFont="1" applyFill="1" applyBorder="1"/>
    <xf numFmtId="3" fontId="23" fillId="37" borderId="23" xfId="43" applyNumberFormat="1" applyFont="1" applyFill="1" applyBorder="1" applyAlignment="1">
      <alignment horizontal="left"/>
    </xf>
    <xf numFmtId="3" fontId="23" fillId="37" borderId="11" xfId="43" applyNumberFormat="1" applyFont="1" applyFill="1" applyBorder="1" applyAlignment="1">
      <alignment horizontal="right"/>
    </xf>
    <xf numFmtId="3" fontId="23" fillId="37" borderId="24" xfId="43" applyNumberFormat="1" applyFont="1" applyFill="1" applyBorder="1" applyAlignment="1">
      <alignment horizontal="right"/>
    </xf>
    <xf numFmtId="3" fontId="23" fillId="38" borderId="23" xfId="43" applyNumberFormat="1" applyFont="1" applyFill="1" applyBorder="1" applyAlignment="1">
      <alignment horizontal="left"/>
    </xf>
    <xf numFmtId="3" fontId="26" fillId="0" borderId="11" xfId="43" applyNumberFormat="1" applyFont="1" applyFill="1" applyBorder="1" applyAlignment="1">
      <alignment horizontal="right"/>
    </xf>
    <xf numFmtId="3" fontId="23" fillId="38" borderId="11" xfId="43" applyNumberFormat="1" applyFont="1" applyFill="1" applyBorder="1" applyAlignment="1">
      <alignment horizontal="right"/>
    </xf>
    <xf numFmtId="3" fontId="23" fillId="38" borderId="24" xfId="43" applyNumberFormat="1" applyFont="1" applyFill="1" applyBorder="1" applyAlignment="1">
      <alignment horizontal="right"/>
    </xf>
    <xf numFmtId="3" fontId="23" fillId="39" borderId="23" xfId="43" applyNumberFormat="1" applyFont="1" applyFill="1" applyBorder="1" applyAlignment="1">
      <alignment horizontal="left"/>
    </xf>
    <xf numFmtId="3" fontId="23" fillId="39" borderId="11" xfId="43" applyNumberFormat="1" applyFont="1" applyFill="1" applyBorder="1" applyAlignment="1">
      <alignment horizontal="right"/>
    </xf>
    <xf numFmtId="3" fontId="23" fillId="39" borderId="24" xfId="43" applyNumberFormat="1" applyFont="1" applyFill="1" applyBorder="1" applyAlignment="1">
      <alignment horizontal="right"/>
    </xf>
    <xf numFmtId="3" fontId="26" fillId="0" borderId="23" xfId="43" applyNumberFormat="1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6" fillId="0" borderId="24" xfId="43" applyNumberFormat="1" applyFont="1" applyFill="1" applyBorder="1" applyAlignment="1">
      <alignment horizontal="right"/>
    </xf>
    <xf numFmtId="3" fontId="23" fillId="40" borderId="23" xfId="43" applyNumberFormat="1" applyFont="1" applyFill="1" applyBorder="1" applyAlignment="1">
      <alignment horizontal="left"/>
    </xf>
    <xf numFmtId="3" fontId="26" fillId="40" borderId="11" xfId="43" applyNumberFormat="1" applyFont="1" applyFill="1" applyBorder="1" applyAlignment="1">
      <alignment horizontal="right"/>
    </xf>
    <xf numFmtId="3" fontId="23" fillId="40" borderId="11" xfId="43" applyNumberFormat="1" applyFont="1" applyFill="1" applyBorder="1" applyAlignment="1">
      <alignment horizontal="right"/>
    </xf>
    <xf numFmtId="3" fontId="23" fillId="40" borderId="24" xfId="43" applyNumberFormat="1" applyFont="1" applyFill="1" applyBorder="1" applyAlignment="1">
      <alignment horizontal="right"/>
    </xf>
    <xf numFmtId="3" fontId="23" fillId="41" borderId="23" xfId="43" applyNumberFormat="1" applyFont="1" applyFill="1" applyBorder="1" applyAlignment="1">
      <alignment horizontal="left"/>
    </xf>
    <xf numFmtId="3" fontId="23" fillId="41" borderId="11" xfId="43" applyNumberFormat="1" applyFont="1" applyFill="1" applyBorder="1" applyAlignment="1">
      <alignment horizontal="right"/>
    </xf>
    <xf numFmtId="3" fontId="23" fillId="41" borderId="24" xfId="43" applyNumberFormat="1" applyFont="1" applyFill="1" applyBorder="1" applyAlignment="1">
      <alignment horizontal="right"/>
    </xf>
    <xf numFmtId="0" fontId="25" fillId="0" borderId="0" xfId="43" applyFont="1" applyFill="1" applyBorder="1"/>
    <xf numFmtId="3" fontId="23" fillId="42" borderId="23" xfId="43" applyNumberFormat="1" applyFont="1" applyFill="1" applyBorder="1" applyAlignment="1">
      <alignment horizontal="left"/>
    </xf>
    <xf numFmtId="3" fontId="23" fillId="42" borderId="11" xfId="43" applyNumberFormat="1" applyFont="1" applyFill="1" applyBorder="1" applyAlignment="1">
      <alignment horizontal="right"/>
    </xf>
    <xf numFmtId="3" fontId="23" fillId="42" borderId="24" xfId="43" applyNumberFormat="1" applyFont="1" applyFill="1" applyBorder="1" applyAlignment="1">
      <alignment horizontal="right"/>
    </xf>
    <xf numFmtId="0" fontId="21" fillId="39" borderId="29" xfId="43" applyFont="1" applyFill="1" applyBorder="1"/>
    <xf numFmtId="3" fontId="21" fillId="39" borderId="30" xfId="43" applyNumberFormat="1" applyFont="1" applyFill="1" applyBorder="1"/>
    <xf numFmtId="3" fontId="21" fillId="39" borderId="31" xfId="43" applyNumberFormat="1" applyFont="1" applyFill="1" applyBorder="1"/>
    <xf numFmtId="3" fontId="27" fillId="0" borderId="0" xfId="43" applyNumberFormat="1" applyFont="1" applyFill="1" applyBorder="1"/>
    <xf numFmtId="0" fontId="21" fillId="39" borderId="21" xfId="43" applyFont="1" applyFill="1" applyBorder="1"/>
    <xf numFmtId="3" fontId="21" fillId="39" borderId="32" xfId="43" applyNumberFormat="1" applyFont="1" applyFill="1" applyBorder="1"/>
    <xf numFmtId="3" fontId="21" fillId="39" borderId="26" xfId="43" applyNumberFormat="1" applyFont="1" applyFill="1" applyBorder="1"/>
    <xf numFmtId="3" fontId="19" fillId="0" borderId="0" xfId="43" applyNumberFormat="1" applyFill="1" applyBorder="1"/>
    <xf numFmtId="0" fontId="23" fillId="39" borderId="33" xfId="43" applyFont="1" applyFill="1" applyBorder="1"/>
    <xf numFmtId="3" fontId="28" fillId="39" borderId="23" xfId="43" applyNumberFormat="1" applyFont="1" applyFill="1" applyBorder="1"/>
    <xf numFmtId="3" fontId="21" fillId="39" borderId="24" xfId="43" applyNumberFormat="1" applyFont="1" applyFill="1" applyBorder="1"/>
    <xf numFmtId="3" fontId="23" fillId="0" borderId="0" xfId="43" applyNumberFormat="1" applyFont="1" applyFill="1" applyBorder="1"/>
    <xf numFmtId="3" fontId="22" fillId="0" borderId="0" xfId="43" applyNumberFormat="1" applyFont="1" applyFill="1"/>
    <xf numFmtId="0" fontId="29" fillId="0" borderId="0" xfId="43" applyFont="1" applyFill="1" applyAlignment="1">
      <alignment horizontal="right"/>
    </xf>
    <xf numFmtId="3" fontId="29" fillId="0" borderId="0" xfId="43" applyNumberFormat="1" applyFont="1" applyFill="1"/>
    <xf numFmtId="0" fontId="30" fillId="0" borderId="0" xfId="43" applyFont="1" applyFill="1"/>
    <xf numFmtId="0" fontId="19" fillId="0" borderId="0" xfId="43" applyFont="1" applyFill="1" applyBorder="1"/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4/Rozpo&#269;et/N&#225;vrh%20rozpo&#269;tu%202014%20s&#250;&#269;a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N&#225;vrh%20rozpo&#269;tu%202014%20s&#250;&#269;asti%20-%20veden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N&#225;vrh%20rozpo&#269;tu%202014%20s&#250;&#269;asti%20-%20vedeni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"/>
      <sheetName val="Hárok2"/>
      <sheetName val="Hárok3"/>
    </sheetNames>
    <sheetDataSet>
      <sheetData sheetId="0">
        <row r="44">
          <cell r="D44">
            <v>13101770</v>
          </cell>
          <cell r="E44">
            <v>855360</v>
          </cell>
        </row>
        <row r="88">
          <cell r="D88">
            <v>13013178</v>
          </cell>
          <cell r="E88">
            <v>1091100</v>
          </cell>
        </row>
        <row r="89">
          <cell r="F89">
            <v>147148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"/>
      <sheetName val="Hárok2"/>
      <sheetName val="Hárok3"/>
    </sheetNames>
    <sheetDataSet>
      <sheetData sheetId="0">
        <row r="44">
          <cell r="I44">
            <v>6533595</v>
          </cell>
          <cell r="J44">
            <v>212827</v>
          </cell>
          <cell r="K44">
            <v>6746422</v>
          </cell>
          <cell r="M44">
            <v>10452052</v>
          </cell>
          <cell r="N44">
            <v>391900</v>
          </cell>
          <cell r="O44">
            <v>10843952</v>
          </cell>
          <cell r="Q44">
            <v>16184946.82</v>
          </cell>
          <cell r="R44">
            <v>480624.17</v>
          </cell>
          <cell r="S44">
            <v>16665570.99</v>
          </cell>
          <cell r="U44">
            <v>4894250</v>
          </cell>
          <cell r="V44">
            <v>26314</v>
          </cell>
          <cell r="W44">
            <v>4920564</v>
          </cell>
          <cell r="Y44">
            <v>14164784</v>
          </cell>
          <cell r="Z44">
            <v>251533.98</v>
          </cell>
          <cell r="AA44">
            <v>14416317.98</v>
          </cell>
          <cell r="AC44">
            <v>2750127</v>
          </cell>
          <cell r="AD44">
            <v>27246</v>
          </cell>
          <cell r="AE44">
            <v>2777373</v>
          </cell>
          <cell r="AG44">
            <v>13342317</v>
          </cell>
          <cell r="AH44">
            <v>1414369</v>
          </cell>
          <cell r="AI44">
            <v>14756686</v>
          </cell>
          <cell r="AK44">
            <v>7505094</v>
          </cell>
          <cell r="AL44">
            <v>1187960</v>
          </cell>
          <cell r="AM44">
            <v>8693054</v>
          </cell>
          <cell r="AO44">
            <v>118200</v>
          </cell>
          <cell r="AP44">
            <v>653766</v>
          </cell>
          <cell r="AQ44">
            <v>771966</v>
          </cell>
          <cell r="AU44">
            <v>94549035.969999999</v>
          </cell>
        </row>
        <row r="88">
          <cell r="I88">
            <v>6534155</v>
          </cell>
          <cell r="J88">
            <v>302930</v>
          </cell>
          <cell r="K88">
            <v>6837085</v>
          </cell>
          <cell r="M88">
            <v>10452318</v>
          </cell>
          <cell r="N88">
            <v>655000</v>
          </cell>
          <cell r="O88">
            <v>11107318</v>
          </cell>
          <cell r="Q88">
            <v>16417915.279999999</v>
          </cell>
          <cell r="R88">
            <v>481000</v>
          </cell>
          <cell r="S88">
            <v>16898915.280000001</v>
          </cell>
          <cell r="U88">
            <v>4945741</v>
          </cell>
          <cell r="V88">
            <v>28010</v>
          </cell>
          <cell r="W88">
            <v>4973751</v>
          </cell>
          <cell r="Y88">
            <v>14164784</v>
          </cell>
          <cell r="Z88">
            <v>367000</v>
          </cell>
          <cell r="AA88">
            <v>14531784</v>
          </cell>
          <cell r="AC88">
            <v>2704658</v>
          </cell>
          <cell r="AD88">
            <v>91208</v>
          </cell>
          <cell r="AE88">
            <v>2795866</v>
          </cell>
          <cell r="AH88">
            <v>1671187</v>
          </cell>
          <cell r="AI88">
            <v>14004349</v>
          </cell>
          <cell r="AK88">
            <v>7605093.7400000002</v>
          </cell>
          <cell r="AL88">
            <v>1203160</v>
          </cell>
          <cell r="AM88">
            <v>8808253.7400000002</v>
          </cell>
          <cell r="AO88">
            <v>118200</v>
          </cell>
          <cell r="AP88">
            <v>654103</v>
          </cell>
          <cell r="AQ88">
            <v>772303</v>
          </cell>
          <cell r="AU88">
            <v>94833903.019999996</v>
          </cell>
        </row>
        <row r="89">
          <cell r="O89">
            <v>263366</v>
          </cell>
          <cell r="S89">
            <v>233344.29000000097</v>
          </cell>
          <cell r="W89">
            <v>53187</v>
          </cell>
          <cell r="AA89">
            <v>115466.01999999955</v>
          </cell>
          <cell r="AE89">
            <v>18493</v>
          </cell>
          <cell r="AI89">
            <v>-752337</v>
          </cell>
          <cell r="AM89">
            <v>115199.74000000022</v>
          </cell>
          <cell r="AQ89">
            <v>337</v>
          </cell>
          <cell r="AU89">
            <v>284867.05000000261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"/>
      <sheetName val="Hárok2"/>
      <sheetName val="Hárok3"/>
    </sheetNames>
    <sheetDataSet>
      <sheetData sheetId="0">
        <row r="88">
          <cell r="AG88">
            <v>12333162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54"/>
  <sheetViews>
    <sheetView tabSelected="1" view="pageBreakPreview" topLeftCell="B16" zoomScaleNormal="100" zoomScaleSheetLayoutView="100" workbookViewId="0">
      <selection activeCell="F52" sqref="F52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1.7109375" style="3" customWidth="1"/>
    <col min="7" max="7" width="9.140625" style="3"/>
    <col min="8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6" ht="28.35" customHeight="1" x14ac:dyDescent="0.2">
      <c r="B1" s="4" t="s">
        <v>0</v>
      </c>
      <c r="C1" s="5"/>
      <c r="D1" s="5"/>
      <c r="E1" s="5"/>
      <c r="F1" s="6"/>
    </row>
    <row r="2" spans="2:6" x14ac:dyDescent="0.2">
      <c r="B2" s="5"/>
      <c r="C2" s="5"/>
      <c r="D2" s="5"/>
      <c r="E2" s="5" t="s">
        <v>1</v>
      </c>
      <c r="F2" s="6"/>
    </row>
    <row r="3" spans="2:6" ht="10.35" customHeight="1" thickBot="1" x14ac:dyDescent="0.3">
      <c r="B3" s="7"/>
      <c r="C3" s="7"/>
      <c r="D3" s="7"/>
      <c r="E3" s="7"/>
      <c r="F3" s="8"/>
    </row>
    <row r="4" spans="2:6" ht="24" customHeight="1" thickBot="1" x14ac:dyDescent="0.25">
      <c r="B4" s="9" t="s">
        <v>2</v>
      </c>
      <c r="C4" s="10" t="s">
        <v>3</v>
      </c>
      <c r="D4" s="11" t="s">
        <v>4</v>
      </c>
      <c r="E4" s="12" t="s">
        <v>5</v>
      </c>
      <c r="F4" s="13"/>
    </row>
    <row r="5" spans="2:6" ht="15" customHeight="1" x14ac:dyDescent="0.2">
      <c r="B5" s="14" t="s">
        <v>6</v>
      </c>
      <c r="C5" s="15"/>
      <c r="D5" s="16"/>
      <c r="E5" s="17"/>
      <c r="F5" s="18"/>
    </row>
    <row r="6" spans="2:6" x14ac:dyDescent="0.2">
      <c r="B6" s="19" t="s">
        <v>7</v>
      </c>
      <c r="C6" s="20">
        <f>'[1]final '!$D$44</f>
        <v>13101770</v>
      </c>
      <c r="D6" s="21">
        <f>'[1]final '!$E$44</f>
        <v>855360</v>
      </c>
      <c r="E6" s="22">
        <f>C6+D6</f>
        <v>13957130</v>
      </c>
      <c r="F6" s="23">
        <f>C6+D6</f>
        <v>13957130</v>
      </c>
    </row>
    <row r="7" spans="2:6" ht="13.5" customHeight="1" thickBot="1" x14ac:dyDescent="0.25">
      <c r="B7" s="24" t="s">
        <v>8</v>
      </c>
      <c r="C7" s="25">
        <f>'[1]final '!$D$88</f>
        <v>13013178</v>
      </c>
      <c r="D7" s="25">
        <f>'[1]final '!$E$88</f>
        <v>1091100</v>
      </c>
      <c r="E7" s="22">
        <f>C7+D7</f>
        <v>14104278</v>
      </c>
      <c r="F7" s="23">
        <f>C7+D7</f>
        <v>14104278</v>
      </c>
    </row>
    <row r="8" spans="2:6" ht="19.5" customHeight="1" thickBot="1" x14ac:dyDescent="0.25">
      <c r="B8" s="26" t="s">
        <v>9</v>
      </c>
      <c r="C8" s="27">
        <f>C7-C6</f>
        <v>-88592</v>
      </c>
      <c r="D8" s="27">
        <f>D7-D6</f>
        <v>235740</v>
      </c>
      <c r="E8" s="28">
        <f>E7-E6</f>
        <v>147148</v>
      </c>
      <c r="F8" s="29">
        <f>'[1]final '!$F$89</f>
        <v>147148</v>
      </c>
    </row>
    <row r="9" spans="2:6" ht="13.35" customHeight="1" x14ac:dyDescent="0.2">
      <c r="B9" s="30" t="s">
        <v>10</v>
      </c>
      <c r="C9" s="31"/>
      <c r="D9" s="31"/>
      <c r="E9" s="32"/>
      <c r="F9" s="18"/>
    </row>
    <row r="10" spans="2:6" x14ac:dyDescent="0.2">
      <c r="B10" s="19" t="s">
        <v>11</v>
      </c>
      <c r="C10" s="20">
        <f>'[2]final '!$I$44</f>
        <v>6533595</v>
      </c>
      <c r="D10" s="20">
        <f>'[2]final '!$J$44</f>
        <v>212827</v>
      </c>
      <c r="E10" s="22">
        <f>C10+D10</f>
        <v>6746422</v>
      </c>
      <c r="F10" s="33">
        <f>'[2]final '!$K$44</f>
        <v>6746422</v>
      </c>
    </row>
    <row r="11" spans="2:6" ht="13.5" customHeight="1" thickBot="1" x14ac:dyDescent="0.25">
      <c r="B11" s="24" t="s">
        <v>8</v>
      </c>
      <c r="C11" s="25">
        <f>'[2]final '!$I$88</f>
        <v>6534155</v>
      </c>
      <c r="D11" s="25">
        <f>'[2]final '!$J$88</f>
        <v>302930</v>
      </c>
      <c r="E11" s="34">
        <f>SUM(C11:D11)</f>
        <v>6837085</v>
      </c>
      <c r="F11" s="33">
        <f>'[2]final '!$K$88</f>
        <v>6837085</v>
      </c>
    </row>
    <row r="12" spans="2:6" ht="19.5" customHeight="1" thickBot="1" x14ac:dyDescent="0.25">
      <c r="B12" s="35" t="s">
        <v>9</v>
      </c>
      <c r="C12" s="36">
        <f>C11-C10</f>
        <v>560</v>
      </c>
      <c r="D12" s="36">
        <f>D11-D10</f>
        <v>90103</v>
      </c>
      <c r="E12" s="37">
        <f>E11-E10</f>
        <v>90663</v>
      </c>
      <c r="F12" s="29">
        <f>F11-F10</f>
        <v>90663</v>
      </c>
    </row>
    <row r="13" spans="2:6" ht="13.35" customHeight="1" x14ac:dyDescent="0.2">
      <c r="B13" s="38" t="s">
        <v>12</v>
      </c>
      <c r="C13" s="15"/>
      <c r="D13" s="15"/>
      <c r="E13" s="17"/>
      <c r="F13" s="29"/>
    </row>
    <row r="14" spans="2:6" x14ac:dyDescent="0.2">
      <c r="B14" s="39" t="s">
        <v>11</v>
      </c>
      <c r="C14" s="20">
        <f>'[2]final '!$M$44</f>
        <v>10452052</v>
      </c>
      <c r="D14" s="20">
        <f>'[2]final '!$N$44</f>
        <v>391900</v>
      </c>
      <c r="E14" s="22">
        <f>SUM(C14:D14)</f>
        <v>10843952</v>
      </c>
      <c r="F14" s="29">
        <f>'[2]final '!$O$44</f>
        <v>10843952</v>
      </c>
    </row>
    <row r="15" spans="2:6" ht="13.5" customHeight="1" thickBot="1" x14ac:dyDescent="0.25">
      <c r="B15" s="24" t="s">
        <v>13</v>
      </c>
      <c r="C15" s="25">
        <f>'[2]final '!$M$88</f>
        <v>10452318</v>
      </c>
      <c r="D15" s="25">
        <f>'[2]final '!$N$88</f>
        <v>655000</v>
      </c>
      <c r="E15" s="34">
        <f>C15+D15</f>
        <v>11107318</v>
      </c>
      <c r="F15" s="29">
        <f>'[2]final '!$O$88</f>
        <v>11107318</v>
      </c>
    </row>
    <row r="16" spans="2:6" ht="19.5" customHeight="1" thickBot="1" x14ac:dyDescent="0.25">
      <c r="B16" s="40" t="s">
        <v>9</v>
      </c>
      <c r="C16" s="41">
        <f>C15-C14</f>
        <v>266</v>
      </c>
      <c r="D16" s="41">
        <f>D15-D14</f>
        <v>263100</v>
      </c>
      <c r="E16" s="42">
        <f>E15-E14</f>
        <v>263366</v>
      </c>
      <c r="F16" s="29">
        <f>'[2]final '!$O$89</f>
        <v>263366</v>
      </c>
    </row>
    <row r="17" spans="2:6" ht="13.35" customHeight="1" x14ac:dyDescent="0.2">
      <c r="B17" s="38" t="s">
        <v>14</v>
      </c>
      <c r="C17" s="15"/>
      <c r="D17" s="15"/>
      <c r="E17" s="17"/>
      <c r="F17" s="29"/>
    </row>
    <row r="18" spans="2:6" x14ac:dyDescent="0.2">
      <c r="B18" s="19" t="s">
        <v>11</v>
      </c>
      <c r="C18" s="20">
        <f>'[2]final '!$Q$44</f>
        <v>16184946.82</v>
      </c>
      <c r="D18" s="20">
        <f>'[2]final '!$R$44</f>
        <v>480624.17</v>
      </c>
      <c r="E18" s="22">
        <f>SUM(C18:D18)</f>
        <v>16665570.99</v>
      </c>
      <c r="F18" s="29">
        <f>'[2]final '!$S$44</f>
        <v>16665570.99</v>
      </c>
    </row>
    <row r="19" spans="2:6" ht="13.5" customHeight="1" thickBot="1" x14ac:dyDescent="0.25">
      <c r="B19" s="24" t="s">
        <v>13</v>
      </c>
      <c r="C19" s="25">
        <f>'[2]final '!$Q$88</f>
        <v>16417915.279999999</v>
      </c>
      <c r="D19" s="25">
        <f>'[2]final '!$R$88</f>
        <v>481000</v>
      </c>
      <c r="E19" s="34">
        <f>C19+D19</f>
        <v>16898915.280000001</v>
      </c>
      <c r="F19" s="29">
        <f>'[2]final '!$S$88</f>
        <v>16898915.280000001</v>
      </c>
    </row>
    <row r="20" spans="2:6" ht="19.5" customHeight="1" thickBot="1" x14ac:dyDescent="0.25">
      <c r="B20" s="43" t="s">
        <v>9</v>
      </c>
      <c r="C20" s="44">
        <f>C19-C18</f>
        <v>232968.45999999903</v>
      </c>
      <c r="D20" s="44">
        <f>D19-D18</f>
        <v>375.8300000000163</v>
      </c>
      <c r="E20" s="45">
        <f>E19-E18</f>
        <v>233344.29000000097</v>
      </c>
      <c r="F20" s="29">
        <f>'[2]final '!$S$89</f>
        <v>233344.29000000097</v>
      </c>
    </row>
    <row r="21" spans="2:6" ht="13.35" customHeight="1" x14ac:dyDescent="0.2">
      <c r="B21" s="30" t="s">
        <v>15</v>
      </c>
      <c r="C21" s="46"/>
      <c r="D21" s="46"/>
      <c r="E21" s="32"/>
      <c r="F21" s="29"/>
    </row>
    <row r="22" spans="2:6" x14ac:dyDescent="0.2">
      <c r="B22" s="19" t="s">
        <v>11</v>
      </c>
      <c r="C22" s="20">
        <f>'[2]final '!$U$44</f>
        <v>4894250</v>
      </c>
      <c r="D22" s="20">
        <f>'[2]final '!$V$44</f>
        <v>26314</v>
      </c>
      <c r="E22" s="22">
        <f>SUM(C22:D22)</f>
        <v>4920564</v>
      </c>
      <c r="F22" s="29">
        <f>'[2]final '!$W$44</f>
        <v>4920564</v>
      </c>
    </row>
    <row r="23" spans="2:6" ht="13.5" customHeight="1" thickBot="1" x14ac:dyDescent="0.25">
      <c r="B23" s="24" t="s">
        <v>13</v>
      </c>
      <c r="C23" s="25">
        <f>'[2]final '!$U$88</f>
        <v>4945741</v>
      </c>
      <c r="D23" s="25">
        <f>'[2]final '!$V$88</f>
        <v>28010</v>
      </c>
      <c r="E23" s="34">
        <f>SUM(C23:D23)</f>
        <v>4973751</v>
      </c>
      <c r="F23" s="29">
        <f>'[2]final '!$W$88</f>
        <v>4973751</v>
      </c>
    </row>
    <row r="24" spans="2:6" ht="19.5" customHeight="1" thickBot="1" x14ac:dyDescent="0.25">
      <c r="B24" s="47" t="s">
        <v>9</v>
      </c>
      <c r="C24" s="48">
        <f>C23-C22</f>
        <v>51491</v>
      </c>
      <c r="D24" s="48">
        <f>D23-D22</f>
        <v>1696</v>
      </c>
      <c r="E24" s="49">
        <f>E23-E22</f>
        <v>53187</v>
      </c>
      <c r="F24" s="29">
        <f>'[2]final '!$W$89</f>
        <v>53187</v>
      </c>
    </row>
    <row r="25" spans="2:6" ht="13.35" customHeight="1" x14ac:dyDescent="0.2">
      <c r="B25" s="30" t="s">
        <v>16</v>
      </c>
      <c r="C25" s="31"/>
      <c r="D25" s="31"/>
      <c r="E25" s="32"/>
      <c r="F25" s="18"/>
    </row>
    <row r="26" spans="2:6" x14ac:dyDescent="0.2">
      <c r="B26" s="19" t="s">
        <v>11</v>
      </c>
      <c r="C26" s="20">
        <f>'[2]final '!$Y$44</f>
        <v>14164784</v>
      </c>
      <c r="D26" s="20">
        <f>'[2]final '!$Z$44</f>
        <v>251533.98</v>
      </c>
      <c r="E26" s="22">
        <f>SUM(C26:D26)</f>
        <v>14416317.98</v>
      </c>
      <c r="F26" s="23">
        <f>'[2]final '!$AA$44</f>
        <v>14416317.98</v>
      </c>
    </row>
    <row r="27" spans="2:6" ht="13.5" customHeight="1" thickBot="1" x14ac:dyDescent="0.25">
      <c r="B27" s="24" t="s">
        <v>13</v>
      </c>
      <c r="C27" s="25">
        <f>'[2]final '!$Y$88</f>
        <v>14164784</v>
      </c>
      <c r="D27" s="25">
        <f>'[2]final '!$Z$88</f>
        <v>367000</v>
      </c>
      <c r="E27" s="34">
        <f>SUM(C27:D27)</f>
        <v>14531784</v>
      </c>
      <c r="F27" s="23">
        <f>'[2]final '!$AA$88</f>
        <v>14531784</v>
      </c>
    </row>
    <row r="28" spans="2:6" ht="19.5" customHeight="1" thickBot="1" x14ac:dyDescent="0.25">
      <c r="B28" s="50" t="s">
        <v>9</v>
      </c>
      <c r="C28" s="51">
        <f>C27-C26</f>
        <v>0</v>
      </c>
      <c r="D28" s="52">
        <f>D27-D26</f>
        <v>115466.01999999999</v>
      </c>
      <c r="E28" s="53">
        <f>E27-E26</f>
        <v>115466.01999999955</v>
      </c>
      <c r="F28" s="29">
        <f>'[2]final '!$AA$89</f>
        <v>115466.01999999955</v>
      </c>
    </row>
    <row r="29" spans="2:6" ht="13.35" customHeight="1" x14ac:dyDescent="0.2">
      <c r="B29" s="30" t="s">
        <v>17</v>
      </c>
      <c r="C29" s="31"/>
      <c r="D29" s="31"/>
      <c r="E29" s="32"/>
      <c r="F29" s="29"/>
    </row>
    <row r="30" spans="2:6" x14ac:dyDescent="0.2">
      <c r="B30" s="19" t="s">
        <v>11</v>
      </c>
      <c r="C30" s="20">
        <f>'[2]final '!$AC$44</f>
        <v>2750127</v>
      </c>
      <c r="D30" s="20">
        <f>'[2]final '!$AD$44</f>
        <v>27246</v>
      </c>
      <c r="E30" s="22">
        <f>SUM(C30:D30)</f>
        <v>2777373</v>
      </c>
      <c r="F30" s="29">
        <f>'[2]final '!$AE$44</f>
        <v>2777373</v>
      </c>
    </row>
    <row r="31" spans="2:6" ht="13.5" customHeight="1" thickBot="1" x14ac:dyDescent="0.25">
      <c r="B31" s="24" t="s">
        <v>13</v>
      </c>
      <c r="C31" s="25">
        <f>'[2]final '!$AC$88</f>
        <v>2704658</v>
      </c>
      <c r="D31" s="25">
        <f>'[2]final '!$AD$88</f>
        <v>91208</v>
      </c>
      <c r="E31" s="34">
        <f>SUM(C31:D31)</f>
        <v>2795866</v>
      </c>
      <c r="F31" s="29">
        <f>'[2]final '!$AE$88</f>
        <v>2795866</v>
      </c>
    </row>
    <row r="32" spans="2:6" ht="19.5" customHeight="1" thickBot="1" x14ac:dyDescent="0.25">
      <c r="B32" s="54" t="s">
        <v>9</v>
      </c>
      <c r="C32" s="55">
        <f>C31-C30</f>
        <v>-45469</v>
      </c>
      <c r="D32" s="55">
        <f>D31-D30</f>
        <v>63962</v>
      </c>
      <c r="E32" s="56">
        <f>E31-E30</f>
        <v>18493</v>
      </c>
      <c r="F32" s="29">
        <f>'[2]final '!$AE$89</f>
        <v>18493</v>
      </c>
    </row>
    <row r="33" spans="2:7" x14ac:dyDescent="0.2">
      <c r="B33" s="30" t="s">
        <v>18</v>
      </c>
      <c r="C33" s="31"/>
      <c r="D33" s="31"/>
      <c r="E33" s="32"/>
      <c r="F33" s="29"/>
    </row>
    <row r="34" spans="2:7" x14ac:dyDescent="0.2">
      <c r="B34" s="19" t="s">
        <v>11</v>
      </c>
      <c r="C34" s="20">
        <f>'[2]final '!$AG$44</f>
        <v>13342317</v>
      </c>
      <c r="D34" s="20">
        <f>'[2]final '!$AH$44</f>
        <v>1414369</v>
      </c>
      <c r="E34" s="22">
        <f>SUM(C34:D34)</f>
        <v>14756686</v>
      </c>
      <c r="F34" s="29">
        <f>'[2]final '!$AI$44</f>
        <v>14756686</v>
      </c>
    </row>
    <row r="35" spans="2:7" ht="13.5" customHeight="1" thickBot="1" x14ac:dyDescent="0.25">
      <c r="B35" s="24" t="s">
        <v>13</v>
      </c>
      <c r="C35" s="25">
        <f>'[3]final '!$AG$88</f>
        <v>12333162</v>
      </c>
      <c r="D35" s="25">
        <f>'[2]final '!$AH$88</f>
        <v>1671187</v>
      </c>
      <c r="E35" s="34">
        <f>SUM(C35:D35)</f>
        <v>14004349</v>
      </c>
      <c r="F35" s="29">
        <f>'[2]final '!$AI$88</f>
        <v>14004349</v>
      </c>
    </row>
    <row r="36" spans="2:7" ht="19.5" customHeight="1" thickBot="1" x14ac:dyDescent="0.25">
      <c r="B36" s="57" t="s">
        <v>9</v>
      </c>
      <c r="C36" s="51">
        <f>C35-C34</f>
        <v>-1009155</v>
      </c>
      <c r="D36" s="58">
        <f>D35-D34</f>
        <v>256818</v>
      </c>
      <c r="E36" s="59">
        <f>E35-E34</f>
        <v>-752337</v>
      </c>
      <c r="F36" s="29">
        <f>'[2]final '!$AI$89</f>
        <v>-752337</v>
      </c>
    </row>
    <row r="37" spans="2:7" s="1" customFormat="1" x14ac:dyDescent="0.2">
      <c r="B37" s="30" t="s">
        <v>19</v>
      </c>
      <c r="C37" s="31"/>
      <c r="D37" s="31"/>
      <c r="E37" s="32"/>
      <c r="F37" s="29"/>
      <c r="G37" s="3"/>
    </row>
    <row r="38" spans="2:7" x14ac:dyDescent="0.2">
      <c r="B38" s="19" t="s">
        <v>11</v>
      </c>
      <c r="C38" s="20">
        <f>'[2]final '!$AK$44</f>
        <v>7505094</v>
      </c>
      <c r="D38" s="20">
        <f>'[2]final '!$AL$44</f>
        <v>1187960</v>
      </c>
      <c r="E38" s="22">
        <f>SUM(C38:D38)</f>
        <v>8693054</v>
      </c>
      <c r="F38" s="29">
        <f>'[2]final '!$AM$44</f>
        <v>8693054</v>
      </c>
    </row>
    <row r="39" spans="2:7" ht="13.5" customHeight="1" thickBot="1" x14ac:dyDescent="0.25">
      <c r="B39" s="24" t="s">
        <v>13</v>
      </c>
      <c r="C39" s="25">
        <f>'[2]final '!$AK$88</f>
        <v>7605093.7400000002</v>
      </c>
      <c r="D39" s="25">
        <f>'[2]final '!$AL$88</f>
        <v>1203160</v>
      </c>
      <c r="E39" s="34">
        <f>SUM(C39:D39)</f>
        <v>8808253.7400000002</v>
      </c>
      <c r="F39" s="29">
        <f>'[2]final '!$AM$88</f>
        <v>8808253.7400000002</v>
      </c>
    </row>
    <row r="40" spans="2:7" ht="19.5" customHeight="1" thickBot="1" x14ac:dyDescent="0.25">
      <c r="B40" s="60" t="s">
        <v>9</v>
      </c>
      <c r="C40" s="61">
        <f>C39-C38</f>
        <v>99999.740000000224</v>
      </c>
      <c r="D40" s="62">
        <f>D39-D38</f>
        <v>15200</v>
      </c>
      <c r="E40" s="63">
        <f>E39-E38</f>
        <v>115199.74000000022</v>
      </c>
      <c r="F40" s="29">
        <f>'[2]final '!$AM$89</f>
        <v>115199.74000000022</v>
      </c>
    </row>
    <row r="41" spans="2:7" x14ac:dyDescent="0.2">
      <c r="B41" s="30" t="s">
        <v>20</v>
      </c>
      <c r="C41" s="31"/>
      <c r="D41" s="31"/>
      <c r="E41" s="32"/>
      <c r="F41" s="18"/>
    </row>
    <row r="42" spans="2:7" x14ac:dyDescent="0.2">
      <c r="B42" s="19" t="s">
        <v>11</v>
      </c>
      <c r="C42" s="20">
        <f>'[2]final '!$AO$44</f>
        <v>118200</v>
      </c>
      <c r="D42" s="20">
        <f>'[2]final '!$AP$44</f>
        <v>653766</v>
      </c>
      <c r="E42" s="22">
        <f>SUM(C42:D42)</f>
        <v>771966</v>
      </c>
      <c r="F42" s="23">
        <f>'[2]final '!$AQ$44</f>
        <v>771966</v>
      </c>
    </row>
    <row r="43" spans="2:7" ht="13.5" customHeight="1" thickBot="1" x14ac:dyDescent="0.25">
      <c r="B43" s="24" t="s">
        <v>13</v>
      </c>
      <c r="C43" s="25">
        <f>'[2]final '!$AO$88</f>
        <v>118200</v>
      </c>
      <c r="D43" s="25">
        <f>'[2]final '!$AP$88</f>
        <v>654103</v>
      </c>
      <c r="E43" s="34">
        <f>SUM(C43:D43)</f>
        <v>772303</v>
      </c>
      <c r="F43" s="23">
        <f>'[2]final '!$AQ$88</f>
        <v>772303</v>
      </c>
    </row>
    <row r="44" spans="2:7" ht="19.5" customHeight="1" thickBot="1" x14ac:dyDescent="0.25">
      <c r="B44" s="64" t="s">
        <v>9</v>
      </c>
      <c r="C44" s="65">
        <f>C43-C42</f>
        <v>0</v>
      </c>
      <c r="D44" s="65">
        <f>D43-D42</f>
        <v>337</v>
      </c>
      <c r="E44" s="66">
        <f>E43-E42</f>
        <v>337</v>
      </c>
      <c r="F44" s="29">
        <f>'[2]final '!$AQ$89</f>
        <v>337</v>
      </c>
    </row>
    <row r="45" spans="2:7" ht="0.75" hidden="1" customHeight="1" x14ac:dyDescent="0.2">
      <c r="B45" s="30" t="s">
        <v>21</v>
      </c>
      <c r="C45" s="31"/>
      <c r="D45" s="31"/>
      <c r="E45" s="32"/>
      <c r="F45" s="18"/>
    </row>
    <row r="46" spans="2:7" ht="13.5" hidden="1" customHeight="1" x14ac:dyDescent="0.2">
      <c r="B46" s="19" t="s">
        <v>11</v>
      </c>
      <c r="C46" s="20"/>
      <c r="D46" s="20"/>
      <c r="E46" s="22"/>
      <c r="F46" s="67"/>
    </row>
    <row r="47" spans="2:7" ht="13.5" hidden="1" customHeight="1" x14ac:dyDescent="0.2">
      <c r="B47" s="24" t="s">
        <v>13</v>
      </c>
      <c r="C47" s="25"/>
      <c r="D47" s="25"/>
      <c r="E47" s="34"/>
      <c r="F47" s="67"/>
    </row>
    <row r="48" spans="2:7" ht="16.5" hidden="1" customHeight="1" x14ac:dyDescent="0.2">
      <c r="B48" s="68" t="s">
        <v>9</v>
      </c>
      <c r="C48" s="69">
        <f>C47-C46</f>
        <v>0</v>
      </c>
      <c r="D48" s="69">
        <f>D47-D46</f>
        <v>0</v>
      </c>
      <c r="E48" s="70">
        <f>E47-E46</f>
        <v>0</v>
      </c>
      <c r="F48" s="29"/>
    </row>
    <row r="49" spans="2:7" x14ac:dyDescent="0.2">
      <c r="B49" s="71" t="s">
        <v>22</v>
      </c>
      <c r="C49" s="72">
        <f>C6+C10+C14+C18+C22+C26+C30+C34+C38+C42+C46</f>
        <v>89047135.819999993</v>
      </c>
      <c r="D49" s="72">
        <f>D6+D10+D14+D18+D22+D26+D30+D34+D38+D42+D46</f>
        <v>5501900.1500000004</v>
      </c>
      <c r="E49" s="73">
        <f>SUM(C49:D49)</f>
        <v>94549035.969999999</v>
      </c>
      <c r="F49" s="74">
        <f>'[2]final '!$AU$44</f>
        <v>94549035.969999999</v>
      </c>
    </row>
    <row r="50" spans="2:7" ht="13.5" customHeight="1" thickBot="1" x14ac:dyDescent="0.25">
      <c r="B50" s="75" t="s">
        <v>13</v>
      </c>
      <c r="C50" s="76">
        <f>C7+C11+C15+C19+C23+C27+C31+C35+C39+C43+C47</f>
        <v>88289205.019999996</v>
      </c>
      <c r="D50" s="76">
        <f>D7+D11+D15+D19+D23+D27+D31+D35+D39+D43+D46</f>
        <v>6544698</v>
      </c>
      <c r="E50" s="77">
        <f>SUM(C50:D50)</f>
        <v>94833903.019999996</v>
      </c>
      <c r="F50" s="74">
        <f>'[2]final '!$AU$88</f>
        <v>94833903.019999996</v>
      </c>
      <c r="G50" s="78"/>
    </row>
    <row r="51" spans="2:7" ht="19.5" customHeight="1" thickBot="1" x14ac:dyDescent="0.25">
      <c r="B51" s="79" t="s">
        <v>23</v>
      </c>
      <c r="C51" s="80">
        <f>C8+C12+C16+C20+C24+C28+C32+C36+C40+C44+C48</f>
        <v>-757930.80000000075</v>
      </c>
      <c r="D51" s="80">
        <f>D8+D12+D16+D20+D24+D28+D32+D36+D40+D44+D48</f>
        <v>1042797.8500000001</v>
      </c>
      <c r="E51" s="81">
        <f>E8+E12+E16+E20+E24+E28+E32+E36+E40+E44+E48</f>
        <v>284867.05000000075</v>
      </c>
      <c r="F51" s="82">
        <f>'[2]final '!$AU$89</f>
        <v>284867.05000000261</v>
      </c>
    </row>
    <row r="52" spans="2:7" ht="15.6" customHeight="1" x14ac:dyDescent="0.25">
      <c r="B52" s="7"/>
      <c r="C52" s="83"/>
      <c r="D52" s="83"/>
      <c r="E52" s="83"/>
      <c r="F52" s="8"/>
    </row>
    <row r="53" spans="2:7" ht="13.35" customHeight="1" x14ac:dyDescent="0.2">
      <c r="B53" s="84"/>
      <c r="C53" s="85">
        <f>C50-C49</f>
        <v>-757930.79999999702</v>
      </c>
      <c r="D53" s="85"/>
      <c r="E53" s="85">
        <f>C51+D51</f>
        <v>284867.04999999935</v>
      </c>
    </row>
    <row r="54" spans="2:7" ht="13.35" customHeight="1" x14ac:dyDescent="0.2">
      <c r="B54" s="86"/>
      <c r="C54" s="5"/>
      <c r="D54" s="5"/>
      <c r="E54" s="5"/>
      <c r="F54" s="87"/>
    </row>
  </sheetData>
  <printOptions horizontalCentered="1" verticalCentered="1"/>
  <pageMargins left="0.6692913385826772" right="0.78740157480314965" top="0.47244094488188981" bottom="0.47244094488188981" header="0.23622047244094491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HV súčasti STU  2014  </vt:lpstr>
      <vt:lpstr>Hárok1</vt:lpstr>
      <vt:lpstr>Hárok2</vt:lpstr>
      <vt:lpstr>Hárok3</vt:lpstr>
      <vt:lpstr>'HV súčasti STU  2014 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2013-04-17T08:41:11Z</cp:lastPrinted>
  <dcterms:created xsi:type="dcterms:W3CDTF">2012-04-08T17:02:35Z</dcterms:created>
  <dcterms:modified xsi:type="dcterms:W3CDTF">2014-10-08T09:06:33Z</dcterms:modified>
</cp:coreProperties>
</file>