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uskova\Desktop\ROZPOČET\rozpočet 2018\Rozpočet N+V\AS\"/>
    </mc:Choice>
  </mc:AlternateContent>
  <bookViews>
    <workbookView xWindow="10065" yWindow="345" windowWidth="10110" windowHeight="9090"/>
  </bookViews>
  <sheets>
    <sheet name="NV 2018 STU  " sheetId="5" r:id="rId1"/>
    <sheet name="Hárok1" sheetId="1" r:id="rId2"/>
    <sheet name="Hárok2" sheetId="2" r:id="rId3"/>
    <sheet name="Hárok3" sheetId="3" r:id="rId4"/>
  </sheets>
  <externalReferences>
    <externalReference r:id="rId5"/>
    <externalReference r:id="rId6"/>
    <externalReference r:id="rId7"/>
  </externalReferences>
  <definedNames>
    <definedName name="_xlnm.Print_Area" localSheetId="0">'NV 2018 STU  '!#REF!</definedName>
  </definedNames>
  <calcPr calcId="162913"/>
</workbook>
</file>

<file path=xl/calcChain.xml><?xml version="1.0" encoding="utf-8"?>
<calcChain xmlns="http://schemas.openxmlformats.org/spreadsheetml/2006/main">
  <c r="H66" i="5" l="1"/>
  <c r="H65" i="5"/>
  <c r="H64" i="5"/>
  <c r="I114" i="5"/>
  <c r="H113" i="5"/>
  <c r="H112" i="5"/>
  <c r="H107" i="5"/>
  <c r="H105" i="5"/>
  <c r="H102" i="5"/>
  <c r="H93" i="5"/>
  <c r="H92" i="5"/>
  <c r="H91" i="5"/>
  <c r="H90" i="5"/>
  <c r="H89" i="5"/>
  <c r="H88" i="5"/>
  <c r="H87" i="5"/>
  <c r="D59" i="5"/>
  <c r="C59" i="5"/>
  <c r="I58" i="5"/>
  <c r="H49" i="5"/>
  <c r="H42" i="5"/>
  <c r="H4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3" i="5"/>
  <c r="H52" i="5"/>
  <c r="H48" i="5"/>
  <c r="H40" i="5"/>
  <c r="H38" i="5"/>
  <c r="H37" i="5"/>
  <c r="H36" i="5"/>
  <c r="H35" i="5"/>
  <c r="H34" i="5"/>
  <c r="H33" i="5"/>
  <c r="G33" i="5"/>
  <c r="E67" i="5" l="1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96" i="5"/>
  <c r="E97" i="5"/>
  <c r="E98" i="5"/>
  <c r="E99" i="5"/>
  <c r="E100" i="5"/>
  <c r="E101" i="5"/>
  <c r="E104" i="5"/>
  <c r="E106" i="5"/>
  <c r="E108" i="5"/>
  <c r="E109" i="5"/>
  <c r="E110" i="5"/>
  <c r="E111" i="5"/>
  <c r="D113" i="5"/>
  <c r="D107" i="5"/>
  <c r="D103" i="5"/>
  <c r="D95" i="5"/>
  <c r="D94" i="5"/>
  <c r="D93" i="5"/>
  <c r="D66" i="5"/>
  <c r="C107" i="5"/>
  <c r="E107" i="5" s="1"/>
  <c r="C105" i="5"/>
  <c r="C93" i="5"/>
  <c r="C66" i="5"/>
  <c r="E66" i="5" s="1"/>
  <c r="H39" i="5"/>
  <c r="H58" i="5" s="1"/>
  <c r="E21" i="5"/>
  <c r="E22" i="5"/>
  <c r="E23" i="5"/>
  <c r="E24" i="5"/>
  <c r="E25" i="5"/>
  <c r="E26" i="5"/>
  <c r="E27" i="5"/>
  <c r="E28" i="5"/>
  <c r="E29" i="5"/>
  <c r="E30" i="5"/>
  <c r="E31" i="5"/>
  <c r="E32" i="5"/>
  <c r="E43" i="5"/>
  <c r="E44" i="5"/>
  <c r="E45" i="5"/>
  <c r="E46" i="5"/>
  <c r="E47" i="5"/>
  <c r="E50" i="5"/>
  <c r="E51" i="5"/>
  <c r="E55" i="5"/>
  <c r="E56" i="5"/>
  <c r="E57" i="5"/>
  <c r="D53" i="5"/>
  <c r="D42" i="5"/>
  <c r="D49" i="5"/>
  <c r="D41" i="5"/>
  <c r="D39" i="5"/>
  <c r="D20" i="5"/>
  <c r="D18" i="5"/>
  <c r="D17" i="5"/>
  <c r="D15" i="5"/>
  <c r="D9" i="5"/>
  <c r="D8" i="5"/>
  <c r="C53" i="5"/>
  <c r="C39" i="5"/>
  <c r="E39" i="5" s="1"/>
  <c r="C18" i="5"/>
  <c r="C17" i="5"/>
  <c r="C8" i="5"/>
  <c r="E18" i="5" l="1"/>
  <c r="E53" i="5"/>
  <c r="E17" i="5"/>
  <c r="E93" i="5"/>
  <c r="E8" i="5"/>
  <c r="G58" i="5" l="1"/>
  <c r="G115" i="5" s="1"/>
  <c r="G54" i="5"/>
  <c r="G55" i="5" s="1"/>
  <c r="B111" i="5" l="1"/>
  <c r="A111" i="5"/>
  <c r="B110" i="5"/>
  <c r="A110" i="5"/>
  <c r="B109" i="5"/>
  <c r="A109" i="5"/>
  <c r="B108" i="5"/>
  <c r="A108" i="5"/>
  <c r="B106" i="5"/>
  <c r="A106" i="5"/>
  <c r="B104" i="5"/>
  <c r="A104" i="5"/>
  <c r="B100" i="5"/>
  <c r="A100" i="5"/>
  <c r="B99" i="5"/>
  <c r="A99" i="5"/>
  <c r="B98" i="5"/>
  <c r="A98" i="5"/>
  <c r="B97" i="5"/>
  <c r="A97" i="5"/>
  <c r="B96" i="5"/>
  <c r="A96" i="5"/>
  <c r="B84" i="5"/>
  <c r="A84" i="5"/>
  <c r="B83" i="5"/>
  <c r="A83" i="5"/>
  <c r="B82" i="5"/>
  <c r="A82" i="5"/>
  <c r="B77" i="5"/>
  <c r="A77" i="5"/>
  <c r="B76" i="5"/>
  <c r="A76" i="5"/>
  <c r="B75" i="5"/>
  <c r="A75" i="5"/>
  <c r="B74" i="5"/>
  <c r="A74" i="5"/>
  <c r="B73" i="5"/>
  <c r="A73" i="5"/>
  <c r="B72" i="5"/>
  <c r="A72" i="5"/>
  <c r="B71" i="5"/>
  <c r="A71" i="5"/>
  <c r="B70" i="5"/>
  <c r="A70" i="5"/>
  <c r="B68" i="5"/>
  <c r="A68" i="5"/>
  <c r="B67" i="5"/>
  <c r="A67" i="5"/>
  <c r="F57" i="5"/>
  <c r="B57" i="5"/>
  <c r="A57" i="5"/>
  <c r="F56" i="5"/>
  <c r="B56" i="5"/>
  <c r="A56" i="5"/>
  <c r="F55" i="5"/>
  <c r="B55" i="5"/>
  <c r="A55" i="5"/>
  <c r="F54" i="5"/>
  <c r="B54" i="5"/>
  <c r="A54" i="5"/>
  <c r="B51" i="5"/>
  <c r="A51" i="5"/>
  <c r="B50" i="5"/>
  <c r="A50" i="5"/>
  <c r="B46" i="5"/>
  <c r="A46" i="5"/>
  <c r="B45" i="5"/>
  <c r="A45" i="5"/>
  <c r="B44" i="5"/>
  <c r="A44" i="5"/>
  <c r="B43" i="5"/>
  <c r="A43" i="5"/>
  <c r="B26" i="5"/>
  <c r="A26" i="5"/>
  <c r="B24" i="5"/>
  <c r="A24" i="5"/>
  <c r="B23" i="5"/>
  <c r="A23" i="5"/>
  <c r="B22" i="5"/>
  <c r="B21" i="5"/>
  <c r="A21" i="5"/>
  <c r="F58" i="5" l="1"/>
  <c r="F115" i="5" s="1"/>
  <c r="H94" i="5" l="1"/>
  <c r="H95" i="5"/>
  <c r="H103" i="5"/>
  <c r="D105" i="5"/>
  <c r="E105" i="5" s="1"/>
  <c r="D65" i="5"/>
  <c r="C65" i="5"/>
  <c r="C94" i="5"/>
  <c r="E94" i="5" s="1"/>
  <c r="C95" i="5"/>
  <c r="E95" i="5" s="1"/>
  <c r="C103" i="5"/>
  <c r="E103" i="5" s="1"/>
  <c r="C113" i="5"/>
  <c r="E113" i="5" s="1"/>
  <c r="D64" i="5"/>
  <c r="C64" i="5"/>
  <c r="D7" i="5"/>
  <c r="D10" i="5"/>
  <c r="D11" i="5"/>
  <c r="D12" i="5"/>
  <c r="D13" i="5"/>
  <c r="D14" i="5"/>
  <c r="D16" i="5"/>
  <c r="D19" i="5"/>
  <c r="C7" i="5"/>
  <c r="C9" i="5"/>
  <c r="E9" i="5" s="1"/>
  <c r="C10" i="5"/>
  <c r="C11" i="5"/>
  <c r="C12" i="5"/>
  <c r="C13" i="5"/>
  <c r="C14" i="5"/>
  <c r="C15" i="5"/>
  <c r="E15" i="5" s="1"/>
  <c r="C16" i="5"/>
  <c r="C19" i="5"/>
  <c r="C20" i="5"/>
  <c r="E20" i="5" s="1"/>
  <c r="C41" i="5"/>
  <c r="E41" i="5" s="1"/>
  <c r="C42" i="5"/>
  <c r="E42" i="5" s="1"/>
  <c r="C49" i="5"/>
  <c r="E49" i="5" s="1"/>
  <c r="D6" i="5"/>
  <c r="C6" i="5"/>
  <c r="E13" i="5" l="1"/>
  <c r="E11" i="5"/>
  <c r="E65" i="5"/>
  <c r="E14" i="5"/>
  <c r="E10" i="5"/>
  <c r="H114" i="5"/>
  <c r="J114" i="5" s="1"/>
  <c r="E64" i="5"/>
  <c r="E19" i="5"/>
  <c r="E16" i="5"/>
  <c r="E12" i="5"/>
  <c r="D58" i="5"/>
  <c r="E7" i="5"/>
  <c r="E6" i="5"/>
  <c r="C58" i="5"/>
  <c r="C54" i="5"/>
  <c r="E54" i="5" s="1"/>
  <c r="D114" i="5"/>
  <c r="C114" i="5"/>
  <c r="E58" i="5" l="1"/>
  <c r="H115" i="5"/>
  <c r="E114" i="5"/>
  <c r="E115" i="5" s="1"/>
  <c r="D115" i="5"/>
  <c r="E59" i="5"/>
  <c r="C115" i="5"/>
</calcChain>
</file>

<file path=xl/sharedStrings.xml><?xml version="1.0" encoding="utf-8"?>
<sst xmlns="http://schemas.openxmlformats.org/spreadsheetml/2006/main" count="90" uniqueCount="65">
  <si>
    <t>Náklady</t>
  </si>
  <si>
    <t>Číslo účtu</t>
  </si>
  <si>
    <t>Spolu</t>
  </si>
  <si>
    <t>Hlavná</t>
  </si>
  <si>
    <t>spolu</t>
  </si>
  <si>
    <t xml:space="preserve">Náklady spolu </t>
  </si>
  <si>
    <t>Výnosy</t>
  </si>
  <si>
    <t>Činnosť</t>
  </si>
  <si>
    <t>Vynosy spolu</t>
  </si>
  <si>
    <t>Výsledok hospodárenia pred zdanením</t>
  </si>
  <si>
    <t>Príloha č. 1</t>
  </si>
  <si>
    <t>Spotreba materiálu</t>
  </si>
  <si>
    <t>Spotreba energie</t>
  </si>
  <si>
    <t>Predaný tovar</t>
  </si>
  <si>
    <t>Opravy a udržiavanie</t>
  </si>
  <si>
    <t>Cestovné</t>
  </si>
  <si>
    <t>Náklady na reprezentáciu</t>
  </si>
  <si>
    <t>Ostatné služby</t>
  </si>
  <si>
    <t>Mzdové náklady</t>
  </si>
  <si>
    <t>Ostatné sociálne poistenie</t>
  </si>
  <si>
    <t>Zákon.sociál. poistenie</t>
  </si>
  <si>
    <t>Zákonné sociálne náklady</t>
  </si>
  <si>
    <t>Ostatné sociálne náklady</t>
  </si>
  <si>
    <t>Daň z motorových vozidiel</t>
  </si>
  <si>
    <t>Daň z nehnuteľností</t>
  </si>
  <si>
    <t>Ostatné dane a poplatky</t>
  </si>
  <si>
    <t>Ostatné pokuty a penále</t>
  </si>
  <si>
    <t>Kurzové straty</t>
  </si>
  <si>
    <t>Osobitné náklady</t>
  </si>
  <si>
    <t>Iné ostatné náklady</t>
  </si>
  <si>
    <t>Odpisy dlhodového nehmotného majetku a dlhodobého hmotného majetku</t>
  </si>
  <si>
    <t>Tvorba fondov</t>
  </si>
  <si>
    <t>Poskytnuté príspevky iným účtovným jednotkám</t>
  </si>
  <si>
    <t>Tržby za vlastné výrobky</t>
  </si>
  <si>
    <t>Tržby z predaja služieb</t>
  </si>
  <si>
    <t>Tržby za predaný tovar</t>
  </si>
  <si>
    <t>Zmena stavu zásob výrobkov</t>
  </si>
  <si>
    <t>Úroky</t>
  </si>
  <si>
    <t>Iné ostatné výnosy</t>
  </si>
  <si>
    <t>Výnosy z použitia fondov</t>
  </si>
  <si>
    <t>Výnosy z prenájmu majetku</t>
  </si>
  <si>
    <t>Prijaté príspevky od iných organizácii</t>
  </si>
  <si>
    <t>Dotácie na prevádzku</t>
  </si>
  <si>
    <t>Prijaté dary</t>
  </si>
  <si>
    <t>R 2013</t>
  </si>
  <si>
    <t>Ekonomická</t>
  </si>
  <si>
    <t>Zmluvné pokuty</t>
  </si>
  <si>
    <t>Odpis nevymožiteľnej pohľadávky</t>
  </si>
  <si>
    <t>Manká a škody</t>
  </si>
  <si>
    <t>Zostat.cena pred. Majetku</t>
  </si>
  <si>
    <t>Tvorba zúčtovanie opravných položiek</t>
  </si>
  <si>
    <t>Kurzové zisky</t>
  </si>
  <si>
    <t>Tržby z predaja DNMa DHM</t>
  </si>
  <si>
    <t>Príloha č.1</t>
  </si>
  <si>
    <t>Dary</t>
  </si>
  <si>
    <t>Aktivácia dlhodobého hmotného majetku</t>
  </si>
  <si>
    <t>Skutočnosť 2016</t>
  </si>
  <si>
    <t>Zákonné poplatky</t>
  </si>
  <si>
    <t>Návrh rozpočtu STU na rok 2018</t>
  </si>
  <si>
    <t>predchádzajúce obdobie (skutočnosť )</t>
  </si>
  <si>
    <t>Zmluvné pokuty a penále</t>
  </si>
  <si>
    <t>Opdpísanie pohľadávky</t>
  </si>
  <si>
    <t>Zostatková cena predaného DHM a DNM</t>
  </si>
  <si>
    <t>Tržby z predaja dlhodobého nehmotného a dlhodobého hmotného majetku</t>
  </si>
  <si>
    <t>Príspevky z podielu zaplatenej dane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</si>
</sst>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70C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color rgb="FF0070C0"/>
      <name val="Arial"/>
      <family val="2"/>
      <charset val="238"/>
    </font>
    <font>
      <i/>
      <sz val="8"/>
      <name val="Arial"/>
      <family val="2"/>
      <charset val="238"/>
    </font>
    <font>
      <sz val="9"/>
      <name val="Arial"/>
      <family val="2"/>
      <charset val="238"/>
    </font>
    <font>
      <sz val="10"/>
      <color indexed="48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8"/>
      <color theme="3" tint="0.39997558519241921"/>
      <name val="Arial"/>
      <family val="2"/>
      <charset val="238"/>
    </font>
    <font>
      <b/>
      <sz val="10"/>
      <color indexed="3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3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3" fillId="0" borderId="0"/>
    <xf numFmtId="0" fontId="1" fillId="0" borderId="0"/>
    <xf numFmtId="49" fontId="10" fillId="0" borderId="8">
      <alignment horizontal="center" vertical="center" wrapText="1"/>
    </xf>
    <xf numFmtId="0" fontId="3" fillId="0" borderId="0"/>
    <xf numFmtId="0" fontId="1" fillId="0" borderId="0"/>
    <xf numFmtId="0" fontId="1" fillId="0" borderId="0"/>
    <xf numFmtId="0" fontId="10" fillId="0" borderId="8">
      <alignment horizontal="left" vertical="center" wrapText="1"/>
    </xf>
    <xf numFmtId="0" fontId="15" fillId="0" borderId="0"/>
    <xf numFmtId="49" fontId="16" fillId="0" borderId="8">
      <alignment horizontal="center" vertical="center" wrapText="1"/>
    </xf>
  </cellStyleXfs>
  <cellXfs count="89">
    <xf numFmtId="0" fontId="0" fillId="0" borderId="0" xfId="0"/>
    <xf numFmtId="0" fontId="2" fillId="0" borderId="0" xfId="1" applyFont="1"/>
    <xf numFmtId="0" fontId="4" fillId="0" borderId="0" xfId="0" applyFont="1"/>
    <xf numFmtId="0" fontId="5" fillId="0" borderId="0" xfId="0" applyFont="1"/>
    <xf numFmtId="0" fontId="7" fillId="0" borderId="6" xfId="1" applyFont="1" applyBorder="1"/>
    <xf numFmtId="3" fontId="4" fillId="0" borderId="8" xfId="0" applyNumberFormat="1" applyFont="1" applyBorder="1"/>
    <xf numFmtId="3" fontId="2" fillId="0" borderId="11" xfId="1" applyNumberFormat="1" applyFont="1" applyBorder="1"/>
    <xf numFmtId="3" fontId="4" fillId="0" borderId="13" xfId="0" applyNumberFormat="1" applyFont="1" applyBorder="1"/>
    <xf numFmtId="0" fontId="4" fillId="0" borderId="0" xfId="0" applyFont="1" applyBorder="1"/>
    <xf numFmtId="3" fontId="2" fillId="0" borderId="0" xfId="1" applyNumberFormat="1" applyFont="1" applyBorder="1"/>
    <xf numFmtId="3" fontId="4" fillId="0" borderId="0" xfId="0" applyNumberFormat="1" applyFont="1"/>
    <xf numFmtId="0" fontId="2" fillId="0" borderId="0" xfId="1" applyFont="1" applyBorder="1"/>
    <xf numFmtId="0" fontId="2" fillId="0" borderId="14" xfId="1" applyFont="1" applyBorder="1"/>
    <xf numFmtId="0" fontId="9" fillId="0" borderId="0" xfId="3" applyFont="1" applyBorder="1"/>
    <xf numFmtId="0" fontId="5" fillId="0" borderId="0" xfId="0" applyFont="1" applyBorder="1"/>
    <xf numFmtId="3" fontId="2" fillId="0" borderId="11" xfId="1" applyNumberFormat="1" applyFont="1" applyBorder="1" applyAlignment="1">
      <alignment wrapText="1"/>
    </xf>
    <xf numFmtId="0" fontId="14" fillId="0" borderId="0" xfId="0" applyFont="1"/>
    <xf numFmtId="0" fontId="3" fillId="0" borderId="0" xfId="9" applyFont="1" applyAlignment="1">
      <alignment horizontal="center"/>
    </xf>
    <xf numFmtId="0" fontId="7" fillId="0" borderId="1" xfId="1" applyFont="1" applyBorder="1"/>
    <xf numFmtId="0" fontId="4" fillId="0" borderId="5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2" fillId="0" borderId="12" xfId="9" applyFont="1" applyBorder="1" applyAlignment="1">
      <alignment horizontal="center" vertical="center"/>
    </xf>
    <xf numFmtId="0" fontId="8" fillId="2" borderId="0" xfId="9" applyFont="1" applyFill="1" applyBorder="1" applyAlignment="1">
      <alignment horizontal="left" vertical="center"/>
    </xf>
    <xf numFmtId="3" fontId="4" fillId="0" borderId="8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9" applyFont="1" applyBorder="1" applyAlignment="1">
      <alignment horizontal="center" vertical="center"/>
    </xf>
    <xf numFmtId="0" fontId="2" fillId="0" borderId="8" xfId="9" applyFont="1" applyBorder="1" applyAlignment="1">
      <alignment horizontal="center" vertical="center"/>
    </xf>
    <xf numFmtId="49" fontId="9" fillId="0" borderId="0" xfId="10" applyFont="1" applyBorder="1">
      <alignment horizontal="center" vertical="center" wrapText="1"/>
    </xf>
    <xf numFmtId="0" fontId="11" fillId="0" borderId="0" xfId="9" applyFont="1" applyBorder="1" applyAlignment="1">
      <alignment horizontal="left"/>
    </xf>
    <xf numFmtId="0" fontId="3" fillId="0" borderId="0" xfId="9" applyFont="1" applyBorder="1" applyAlignment="1">
      <alignment horizontal="center"/>
    </xf>
    <xf numFmtId="0" fontId="17" fillId="0" borderId="0" xfId="0" applyFont="1"/>
    <xf numFmtId="0" fontId="19" fillId="0" borderId="0" xfId="0" applyFont="1"/>
    <xf numFmtId="0" fontId="7" fillId="0" borderId="19" xfId="1" applyFont="1" applyBorder="1"/>
    <xf numFmtId="0" fontId="7" fillId="0" borderId="16" xfId="1" applyFont="1" applyBorder="1"/>
    <xf numFmtId="3" fontId="2" fillId="0" borderId="20" xfId="1" applyNumberFormat="1" applyFont="1" applyBorder="1"/>
    <xf numFmtId="0" fontId="2" fillId="0" borderId="15" xfId="9" applyFont="1" applyBorder="1" applyAlignment="1">
      <alignment horizontal="center" vertical="center"/>
    </xf>
    <xf numFmtId="3" fontId="4" fillId="0" borderId="18" xfId="0" applyNumberFormat="1" applyFont="1" applyBorder="1"/>
    <xf numFmtId="0" fontId="2" fillId="0" borderId="24" xfId="1" applyFont="1" applyBorder="1"/>
    <xf numFmtId="0" fontId="2" fillId="0" borderId="18" xfId="9" applyFont="1" applyBorder="1" applyAlignment="1">
      <alignment horizontal="center" vertical="center"/>
    </xf>
    <xf numFmtId="0" fontId="7" fillId="0" borderId="6" xfId="9" applyFont="1" applyBorder="1" applyAlignment="1">
      <alignment horizontal="left" vertical="center"/>
    </xf>
    <xf numFmtId="3" fontId="2" fillId="0" borderId="17" xfId="0" applyNumberFormat="1" applyFont="1" applyBorder="1"/>
    <xf numFmtId="3" fontId="13" fillId="3" borderId="21" xfId="0" applyNumberFormat="1" applyFont="1" applyFill="1" applyBorder="1"/>
    <xf numFmtId="0" fontId="6" fillId="3" borderId="22" xfId="9" applyFont="1" applyFill="1" applyBorder="1" applyAlignment="1">
      <alignment horizontal="center" vertical="center"/>
    </xf>
    <xf numFmtId="3" fontId="13" fillId="3" borderId="23" xfId="0" applyNumberFormat="1" applyFont="1" applyFill="1" applyBorder="1"/>
    <xf numFmtId="3" fontId="13" fillId="3" borderId="25" xfId="0" applyNumberFormat="1" applyFont="1" applyFill="1" applyBorder="1"/>
    <xf numFmtId="0" fontId="6" fillId="3" borderId="23" xfId="9" applyFont="1" applyFill="1" applyBorder="1" applyAlignment="1">
      <alignment horizontal="center" vertical="center"/>
    </xf>
    <xf numFmtId="0" fontId="18" fillId="0" borderId="0" xfId="0" applyFont="1" applyAlignment="1">
      <alignment horizontal="right"/>
    </xf>
    <xf numFmtId="3" fontId="5" fillId="0" borderId="0" xfId="0" applyNumberFormat="1" applyFont="1"/>
    <xf numFmtId="49" fontId="5" fillId="0" borderId="26" xfId="0" applyNumberFormat="1" applyFont="1" applyBorder="1" applyAlignment="1">
      <alignment horizontal="center"/>
    </xf>
    <xf numFmtId="49" fontId="5" fillId="0" borderId="27" xfId="0" applyNumberFormat="1" applyFont="1" applyBorder="1" applyAlignment="1">
      <alignment horizontal="center"/>
    </xf>
    <xf numFmtId="3" fontId="5" fillId="0" borderId="28" xfId="0" applyNumberFormat="1" applyFont="1" applyBorder="1"/>
    <xf numFmtId="3" fontId="0" fillId="0" borderId="0" xfId="0" applyNumberFormat="1"/>
    <xf numFmtId="3" fontId="14" fillId="0" borderId="0" xfId="0" applyNumberFormat="1" applyFont="1"/>
    <xf numFmtId="3" fontId="2" fillId="0" borderId="8" xfId="0" applyNumberFormat="1" applyFont="1" applyBorder="1"/>
    <xf numFmtId="49" fontId="5" fillId="0" borderId="26" xfId="0" applyNumberFormat="1" applyFont="1" applyBorder="1"/>
    <xf numFmtId="49" fontId="5" fillId="0" borderId="27" xfId="0" applyNumberFormat="1" applyFont="1" applyBorder="1"/>
    <xf numFmtId="3" fontId="5" fillId="0" borderId="27" xfId="0" applyNumberFormat="1" applyFont="1" applyBorder="1"/>
    <xf numFmtId="3" fontId="13" fillId="3" borderId="29" xfId="0" applyNumberFormat="1" applyFont="1" applyFill="1" applyBorder="1"/>
    <xf numFmtId="3" fontId="4" fillId="0" borderId="8" xfId="0" applyNumberFormat="1" applyFont="1" applyFill="1" applyBorder="1"/>
    <xf numFmtId="3" fontId="5" fillId="0" borderId="27" xfId="0" applyNumberFormat="1" applyFont="1" applyFill="1" applyBorder="1"/>
    <xf numFmtId="3" fontId="4" fillId="0" borderId="0" xfId="0" applyNumberFormat="1" applyFont="1" applyBorder="1"/>
    <xf numFmtId="3" fontId="5" fillId="0" borderId="9" xfId="0" applyNumberFormat="1" applyFont="1" applyBorder="1"/>
    <xf numFmtId="3" fontId="5" fillId="0" borderId="9" xfId="0" applyNumberFormat="1" applyFont="1" applyFill="1" applyBorder="1"/>
    <xf numFmtId="3" fontId="13" fillId="3" borderId="30" xfId="0" applyNumberFormat="1" applyFont="1" applyFill="1" applyBorder="1"/>
    <xf numFmtId="0" fontId="0" fillId="0" borderId="31" xfId="0" applyBorder="1"/>
    <xf numFmtId="3" fontId="21" fillId="0" borderId="32" xfId="6" applyNumberFormat="1" applyFont="1" applyFill="1" applyBorder="1" applyAlignment="1">
      <alignment horizontal="center" wrapText="1"/>
    </xf>
    <xf numFmtId="3" fontId="0" fillId="0" borderId="32" xfId="0" applyNumberFormat="1" applyBorder="1"/>
    <xf numFmtId="0" fontId="0" fillId="0" borderId="32" xfId="0" applyBorder="1"/>
    <xf numFmtId="3" fontId="0" fillId="0" borderId="32" xfId="0" applyNumberFormat="1" applyFill="1" applyBorder="1"/>
    <xf numFmtId="0" fontId="0" fillId="0" borderId="32" xfId="0" applyFill="1" applyBorder="1"/>
    <xf numFmtId="3" fontId="14" fillId="4" borderId="33" xfId="0" applyNumberFormat="1" applyFont="1" applyFill="1" applyBorder="1"/>
    <xf numFmtId="3" fontId="4" fillId="0" borderId="35" xfId="0" applyNumberFormat="1" applyFont="1" applyBorder="1"/>
    <xf numFmtId="3" fontId="13" fillId="6" borderId="34" xfId="0" applyNumberFormat="1" applyFont="1" applyFill="1" applyBorder="1"/>
    <xf numFmtId="3" fontId="13" fillId="5" borderId="33" xfId="0" applyNumberFormat="1" applyFont="1" applyFill="1" applyBorder="1"/>
    <xf numFmtId="49" fontId="20" fillId="0" borderId="3" xfId="0" applyNumberFormat="1" applyFont="1" applyBorder="1" applyAlignment="1">
      <alignment wrapText="1"/>
    </xf>
    <xf numFmtId="0" fontId="0" fillId="0" borderId="9" xfId="0" applyBorder="1" applyAlignment="1">
      <alignment wrapText="1"/>
    </xf>
    <xf numFmtId="49" fontId="20" fillId="0" borderId="9" xfId="0" applyNumberFormat="1" applyFont="1" applyBorder="1" applyAlignment="1">
      <alignment wrapText="1"/>
    </xf>
    <xf numFmtId="0" fontId="12" fillId="0" borderId="0" xfId="1" applyFont="1" applyAlignment="1">
      <alignment horizontal="left"/>
    </xf>
    <xf numFmtId="49" fontId="2" fillId="0" borderId="2" xfId="9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49" fontId="2" fillId="0" borderId="8" xfId="9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vertical="center"/>
    </xf>
    <xf numFmtId="3" fontId="21" fillId="0" borderId="36" xfId="6" applyNumberFormat="1" applyFont="1" applyFill="1" applyBorder="1" applyAlignment="1">
      <alignment horizontal="center" wrapText="1"/>
    </xf>
    <xf numFmtId="0" fontId="0" fillId="0" borderId="37" xfId="0" applyBorder="1" applyAlignment="1"/>
    <xf numFmtId="3" fontId="2" fillId="0" borderId="8" xfId="0" applyNumberFormat="1" applyFont="1" applyBorder="1" applyAlignment="1">
      <alignment vertical="center" wrapText="1"/>
    </xf>
  </cellXfs>
  <cellStyles count="11">
    <cellStyle name="Normálna" xfId="0" builtinId="0"/>
    <cellStyle name="Normálna 2" xfId="2"/>
    <cellStyle name="Normálna 2 2" xfId="9"/>
    <cellStyle name="Normálna 3" xfId="5"/>
    <cellStyle name="normálne_HV 2004 extra tabuľky pre KR, AS" xfId="6"/>
    <cellStyle name="normálne_Náklady a výnosy  STU k 31 12  2004" xfId="1"/>
    <cellStyle name="normálne_Výkaz ziskov a strát STU 2007 280308" xfId="3"/>
    <cellStyle name="normální_List1" xfId="7"/>
    <cellStyle name="položka" xfId="4"/>
    <cellStyle name="položka 2" xfId="10"/>
    <cellStyle name="položka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tuskova/Desktop/ROZPO&#268;ET/rozpo&#269;et%202018/Rozpo&#269;et%20N+V/N&#225;vrh%20rozpo&#269;tu%202018-pr&#237;loha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zidekova/My%20Documents/HZnov&#233;/Hosp.%20v&#253;sledok,%20%20Rozpo&#269;et,%20V&#253;ro&#269;ne%20spr&#225;vy/2012/Rozpo&#269;et%202012/Rozp%202012%20%20N%20a%20V%20STU%20aj%20%20s&#250;&#269;asti%20%20%20hz%2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&#225;vrh%20rozpo&#269;tu%202018-pr&#237;loha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ávrh "/>
      <sheetName val="Hárok2"/>
      <sheetName val="Hárok3"/>
      <sheetName val="Hárok1"/>
    </sheetNames>
    <sheetDataSet>
      <sheetData sheetId="0">
        <row r="7">
          <cell r="BA7">
            <v>4137577</v>
          </cell>
          <cell r="BB7">
            <v>484769</v>
          </cell>
        </row>
        <row r="8">
          <cell r="BA8">
            <v>5018975</v>
          </cell>
          <cell r="BB8">
            <v>609500</v>
          </cell>
        </row>
        <row r="9">
          <cell r="BA9">
            <v>0</v>
          </cell>
          <cell r="BB9">
            <v>55000</v>
          </cell>
        </row>
        <row r="10">
          <cell r="BA10">
            <v>3921694</v>
          </cell>
          <cell r="BB10">
            <v>223099</v>
          </cell>
        </row>
        <row r="11">
          <cell r="BA11">
            <v>1138678</v>
          </cell>
          <cell r="BB11">
            <v>84670</v>
          </cell>
        </row>
        <row r="12">
          <cell r="BA12">
            <v>103528</v>
          </cell>
          <cell r="BB12">
            <v>15560</v>
          </cell>
        </row>
        <row r="13">
          <cell r="BA13">
            <v>5181410</v>
          </cell>
          <cell r="BB13">
            <v>608109</v>
          </cell>
        </row>
        <row r="14">
          <cell r="BA14">
            <v>35737917</v>
          </cell>
          <cell r="BB14">
            <v>2924976</v>
          </cell>
        </row>
        <row r="15">
          <cell r="BA15">
            <v>12365499.360000001</v>
          </cell>
          <cell r="BB15">
            <v>1013468</v>
          </cell>
        </row>
        <row r="16">
          <cell r="BA16">
            <v>278067</v>
          </cell>
          <cell r="BB16">
            <v>6240</v>
          </cell>
        </row>
        <row r="17">
          <cell r="BA17">
            <v>1322486</v>
          </cell>
          <cell r="BB17">
            <v>40431</v>
          </cell>
        </row>
        <row r="18">
          <cell r="BA18">
            <v>3372</v>
          </cell>
          <cell r="BB18">
            <v>0</v>
          </cell>
        </row>
        <row r="19">
          <cell r="BA19">
            <v>0</v>
          </cell>
          <cell r="BB19">
            <v>4212</v>
          </cell>
        </row>
        <row r="20">
          <cell r="BA20">
            <v>210267</v>
          </cell>
          <cell r="BB20">
            <v>56457</v>
          </cell>
        </row>
        <row r="21">
          <cell r="BA21">
            <v>153033</v>
          </cell>
          <cell r="BB21">
            <v>11400</v>
          </cell>
        </row>
        <row r="28">
          <cell r="BA28">
            <v>147857</v>
          </cell>
          <cell r="BB28">
            <v>71592</v>
          </cell>
          <cell r="BD28">
            <v>20282</v>
          </cell>
        </row>
        <row r="30">
          <cell r="BA30">
            <v>5676059</v>
          </cell>
          <cell r="BB30">
            <v>34300</v>
          </cell>
        </row>
        <row r="31">
          <cell r="BA31">
            <v>15570454</v>
          </cell>
          <cell r="BB31">
            <v>13186</v>
          </cell>
        </row>
        <row r="36">
          <cell r="BA36">
            <v>3342930</v>
          </cell>
          <cell r="BB36">
            <v>0</v>
          </cell>
        </row>
        <row r="40">
          <cell r="BA40">
            <v>192531</v>
          </cell>
          <cell r="BB40">
            <v>0</v>
          </cell>
        </row>
        <row r="62">
          <cell r="BA62">
            <v>0</v>
          </cell>
          <cell r="BB62">
            <v>67000</v>
          </cell>
        </row>
        <row r="63">
          <cell r="BA63">
            <v>4525500</v>
          </cell>
          <cell r="BB63">
            <v>5188033</v>
          </cell>
        </row>
        <row r="64">
          <cell r="BA64">
            <v>0</v>
          </cell>
          <cell r="BB64">
            <v>96400</v>
          </cell>
        </row>
        <row r="78">
          <cell r="BA78">
            <v>0</v>
          </cell>
          <cell r="BB78">
            <v>0</v>
          </cell>
        </row>
        <row r="80">
          <cell r="BA80">
            <v>1789570</v>
          </cell>
          <cell r="BB80">
            <v>245000</v>
          </cell>
          <cell r="BD80">
            <v>2126545</v>
          </cell>
        </row>
        <row r="81">
          <cell r="BA81">
            <v>3214884</v>
          </cell>
          <cell r="BB81">
            <v>844580</v>
          </cell>
          <cell r="BD81">
            <v>3796896</v>
          </cell>
        </row>
        <row r="87">
          <cell r="BA87">
            <v>610150</v>
          </cell>
          <cell r="BB87">
            <v>0</v>
          </cell>
          <cell r="BD87">
            <v>515232</v>
          </cell>
        </row>
        <row r="89">
          <cell r="BA89">
            <v>3000</v>
          </cell>
          <cell r="BC89">
            <v>1504960</v>
          </cell>
        </row>
        <row r="91">
          <cell r="BA91">
            <v>94328</v>
          </cell>
          <cell r="BB91">
            <v>3217</v>
          </cell>
        </row>
        <row r="96">
          <cell r="BA96">
            <v>83176112</v>
          </cell>
          <cell r="BB96">
            <v>0</v>
          </cell>
        </row>
        <row r="97">
          <cell r="BA97">
            <v>93413544</v>
          </cell>
          <cell r="BB97">
            <v>7946190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2011 Náklady Výnosy Súčasti"/>
      <sheetName val="Roz2012 Náklady Výn Súčas12.4"/>
      <sheetName val="NV 2012 STU  hz 12.4"/>
      <sheetName val="Skut NV 2011 súčasti STU korig "/>
      <sheetName val="Hárok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ávrh "/>
      <sheetName val="Hárok2"/>
      <sheetName val="Hárok3"/>
      <sheetName val="Hárok1"/>
    </sheetNames>
    <sheetDataSet>
      <sheetData sheetId="0">
        <row r="7">
          <cell r="BD7">
            <v>4562402</v>
          </cell>
        </row>
        <row r="8">
          <cell r="BD8">
            <v>5493092.3800000008</v>
          </cell>
        </row>
        <row r="9">
          <cell r="BD9">
            <v>55456.030000000006</v>
          </cell>
        </row>
        <row r="10">
          <cell r="BD10">
            <v>3384077.7399999998</v>
          </cell>
        </row>
        <row r="11">
          <cell r="BD11">
            <v>1086019.52</v>
          </cell>
        </row>
        <row r="12">
          <cell r="BD12">
            <v>139794.5</v>
          </cell>
        </row>
        <row r="13">
          <cell r="BD13">
            <v>5668276.3200000003</v>
          </cell>
        </row>
        <row r="14">
          <cell r="BD14">
            <v>38168567.929999992</v>
          </cell>
        </row>
        <row r="15">
          <cell r="BD15">
            <v>12993267.790000003</v>
          </cell>
        </row>
        <row r="16">
          <cell r="BD16">
            <v>281370.65000000002</v>
          </cell>
        </row>
        <row r="17">
          <cell r="BD17">
            <v>1345378.9499999997</v>
          </cell>
        </row>
        <row r="18">
          <cell r="BD18">
            <v>2403.5299999999997</v>
          </cell>
        </row>
        <row r="19">
          <cell r="BD19">
            <v>3722.87</v>
          </cell>
        </row>
        <row r="20">
          <cell r="BD20">
            <v>269654.88999999996</v>
          </cell>
        </row>
        <row r="21">
          <cell r="BD21">
            <v>163758.24000000002</v>
          </cell>
        </row>
        <row r="22">
          <cell r="BD22">
            <v>57.67</v>
          </cell>
        </row>
        <row r="23">
          <cell r="BD23">
            <v>5768.0800000000008</v>
          </cell>
        </row>
        <row r="24">
          <cell r="BD24">
            <v>27820.43</v>
          </cell>
        </row>
        <row r="25">
          <cell r="BD25">
            <v>0.36</v>
          </cell>
        </row>
        <row r="26">
          <cell r="BD26">
            <v>5254.66</v>
          </cell>
        </row>
        <row r="27">
          <cell r="BD27">
            <v>0</v>
          </cell>
        </row>
        <row r="29">
          <cell r="BD29">
            <v>25728.46</v>
          </cell>
        </row>
        <row r="30">
          <cell r="BD30">
            <v>5846254.7600000007</v>
          </cell>
        </row>
        <row r="31">
          <cell r="BD31">
            <v>16049094.689999999</v>
          </cell>
        </row>
        <row r="32">
          <cell r="BD32">
            <v>38959.179999999993</v>
          </cell>
        </row>
        <row r="36">
          <cell r="BD36">
            <v>3183919.4200000004</v>
          </cell>
        </row>
        <row r="38">
          <cell r="BD38">
            <v>26752.13</v>
          </cell>
        </row>
        <row r="40">
          <cell r="BD40">
            <v>294757.52999999997</v>
          </cell>
        </row>
        <row r="46">
          <cell r="BA46">
            <v>94502334.359999999</v>
          </cell>
          <cell r="BB46">
            <v>6256969</v>
          </cell>
          <cell r="BD46">
            <v>99141892.780000001</v>
          </cell>
        </row>
        <row r="62">
          <cell r="BD62">
            <v>88242.760000000009</v>
          </cell>
        </row>
        <row r="63">
          <cell r="BD63">
            <v>9883970.1199999992</v>
          </cell>
        </row>
        <row r="64">
          <cell r="BD64">
            <v>100075.23</v>
          </cell>
        </row>
        <row r="67">
          <cell r="BD67">
            <v>7587.23</v>
          </cell>
        </row>
        <row r="72">
          <cell r="BD72">
            <v>24</v>
          </cell>
        </row>
        <row r="73">
          <cell r="BD73">
            <v>22625.31</v>
          </cell>
        </row>
        <row r="74">
          <cell r="BD74">
            <v>10015.24</v>
          </cell>
        </row>
        <row r="76">
          <cell r="BD76">
            <v>991.38</v>
          </cell>
        </row>
        <row r="77">
          <cell r="BD77">
            <v>291.24</v>
          </cell>
        </row>
        <row r="78">
          <cell r="BD78">
            <v>3169.35</v>
          </cell>
        </row>
        <row r="82">
          <cell r="BD82">
            <v>1011019.82</v>
          </cell>
        </row>
        <row r="89">
          <cell r="BD89">
            <v>1459238.9500000002</v>
          </cell>
        </row>
        <row r="91">
          <cell r="BD91">
            <v>135630.5</v>
          </cell>
        </row>
        <row r="94">
          <cell r="BD94">
            <v>32677.43</v>
          </cell>
        </row>
        <row r="96">
          <cell r="BD96">
            <v>81108459.25999999</v>
          </cell>
        </row>
        <row r="97">
          <cell r="BD97">
            <v>100302690.75999999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5"/>
  <sheetViews>
    <sheetView tabSelected="1" view="pageBreakPreview" topLeftCell="A5" zoomScaleNormal="100" zoomScaleSheetLayoutView="100" workbookViewId="0">
      <selection activeCell="O88" sqref="O88"/>
    </sheetView>
  </sheetViews>
  <sheetFormatPr defaultRowHeight="15" x14ac:dyDescent="0.25"/>
  <cols>
    <col min="1" max="1" width="37" style="1" customWidth="1"/>
    <col min="2" max="2" width="6.140625" style="17" customWidth="1"/>
    <col min="3" max="3" width="11.7109375" style="2" customWidth="1"/>
    <col min="4" max="4" width="12.5703125" style="2" customWidth="1"/>
    <col min="5" max="5" width="12.7109375" style="2" customWidth="1"/>
    <col min="6" max="6" width="10" style="3" hidden="1" customWidth="1"/>
    <col min="7" max="7" width="0.140625" style="3" customWidth="1"/>
    <col min="8" max="8" width="16" customWidth="1"/>
    <col min="9" max="9" width="10.85546875" bestFit="1" customWidth="1"/>
  </cols>
  <sheetData>
    <row r="1" spans="1:9" hidden="1" x14ac:dyDescent="0.25"/>
    <row r="2" spans="1:9" s="32" customFormat="1" ht="27.6" customHeight="1" x14ac:dyDescent="0.25">
      <c r="A2" s="78" t="s">
        <v>58</v>
      </c>
      <c r="B2" s="78"/>
      <c r="C2" s="78"/>
      <c r="D2" s="31"/>
      <c r="E2" s="31"/>
      <c r="F2" s="47" t="s">
        <v>10</v>
      </c>
      <c r="G2" s="47"/>
    </row>
    <row r="3" spans="1:9" ht="14.45" customHeight="1" thickBot="1" x14ac:dyDescent="0.3">
      <c r="G3" s="3" t="s">
        <v>53</v>
      </c>
    </row>
    <row r="4" spans="1:9" ht="15" customHeight="1" x14ac:dyDescent="0.25">
      <c r="A4" s="18" t="s">
        <v>0</v>
      </c>
      <c r="B4" s="79" t="s">
        <v>1</v>
      </c>
      <c r="C4" s="81" t="s">
        <v>7</v>
      </c>
      <c r="D4" s="82"/>
      <c r="E4" s="19" t="s">
        <v>2</v>
      </c>
      <c r="F4" s="55" t="s">
        <v>44</v>
      </c>
      <c r="G4" s="75" t="s">
        <v>56</v>
      </c>
      <c r="H4" s="65"/>
    </row>
    <row r="5" spans="1:9" ht="52.5" customHeight="1" x14ac:dyDescent="0.25">
      <c r="A5" s="4"/>
      <c r="B5" s="80"/>
      <c r="C5" s="5" t="s">
        <v>3</v>
      </c>
      <c r="D5" s="20" t="s">
        <v>45</v>
      </c>
      <c r="E5" s="21"/>
      <c r="F5" s="56" t="s">
        <v>4</v>
      </c>
      <c r="G5" s="76"/>
      <c r="H5" s="66" t="s">
        <v>59</v>
      </c>
    </row>
    <row r="6" spans="1:9" x14ac:dyDescent="0.25">
      <c r="A6" s="6" t="s">
        <v>11</v>
      </c>
      <c r="B6" s="22">
        <v>501</v>
      </c>
      <c r="C6" s="5">
        <f>'[1]návrh '!$BA$7</f>
        <v>4137577</v>
      </c>
      <c r="D6" s="5">
        <f>'[1]návrh '!$BB$7</f>
        <v>484769</v>
      </c>
      <c r="E6" s="7">
        <f>SUM(C6:D6)</f>
        <v>4622346</v>
      </c>
      <c r="F6" s="57"/>
      <c r="G6" s="62"/>
      <c r="H6" s="67">
        <f>'[3]návrh '!$BD$7</f>
        <v>4562402</v>
      </c>
      <c r="I6" s="52"/>
    </row>
    <row r="7" spans="1:9" x14ac:dyDescent="0.25">
      <c r="A7" s="6" t="s">
        <v>12</v>
      </c>
      <c r="B7" s="22">
        <v>502</v>
      </c>
      <c r="C7" s="5">
        <f>'[1]návrh '!$BA$8</f>
        <v>5018975</v>
      </c>
      <c r="D7" s="5">
        <f>'[1]návrh '!$BB$8</f>
        <v>609500</v>
      </c>
      <c r="E7" s="7">
        <f t="shared" ref="E7:E57" si="0">SUM(C7:D7)</f>
        <v>5628475</v>
      </c>
      <c r="F7" s="57"/>
      <c r="G7" s="62"/>
      <c r="H7" s="67">
        <f>'[3]návrh '!$BD$8</f>
        <v>5493092.3800000008</v>
      </c>
      <c r="I7" s="52"/>
    </row>
    <row r="8" spans="1:9" x14ac:dyDescent="0.25">
      <c r="A8" s="6" t="s">
        <v>13</v>
      </c>
      <c r="B8" s="22">
        <v>504</v>
      </c>
      <c r="C8" s="5">
        <f>'[1]návrh '!$BA$9</f>
        <v>0</v>
      </c>
      <c r="D8" s="5">
        <f>'[1]návrh '!$BB$9</f>
        <v>55000</v>
      </c>
      <c r="E8" s="7">
        <f t="shared" si="0"/>
        <v>55000</v>
      </c>
      <c r="F8" s="57"/>
      <c r="G8" s="62"/>
      <c r="H8" s="67">
        <f>'[3]návrh '!$BD$9</f>
        <v>55456.030000000006</v>
      </c>
      <c r="I8" s="52"/>
    </row>
    <row r="9" spans="1:9" x14ac:dyDescent="0.25">
      <c r="A9" s="6" t="s">
        <v>14</v>
      </c>
      <c r="B9" s="22">
        <v>511</v>
      </c>
      <c r="C9" s="5">
        <f>'[1]návrh '!$BA$10</f>
        <v>3921694</v>
      </c>
      <c r="D9" s="5">
        <f>'[1]návrh '!$BB$10</f>
        <v>223099</v>
      </c>
      <c r="E9" s="7">
        <f t="shared" si="0"/>
        <v>4144793</v>
      </c>
      <c r="F9" s="57"/>
      <c r="G9" s="62"/>
      <c r="H9" s="67">
        <f>'[3]návrh '!$BD$10</f>
        <v>3384077.7399999998</v>
      </c>
      <c r="I9" s="52"/>
    </row>
    <row r="10" spans="1:9" x14ac:dyDescent="0.25">
      <c r="A10" s="6" t="s">
        <v>15</v>
      </c>
      <c r="B10" s="22">
        <v>512</v>
      </c>
      <c r="C10" s="5">
        <f>'[1]návrh '!$BA$11</f>
        <v>1138678</v>
      </c>
      <c r="D10" s="5">
        <f>'[1]návrh '!$BB$11</f>
        <v>84670</v>
      </c>
      <c r="E10" s="7">
        <f t="shared" si="0"/>
        <v>1223348</v>
      </c>
      <c r="F10" s="57"/>
      <c r="G10" s="62"/>
      <c r="H10" s="67">
        <f>'[3]návrh '!$BD$11</f>
        <v>1086019.52</v>
      </c>
      <c r="I10" s="52"/>
    </row>
    <row r="11" spans="1:9" x14ac:dyDescent="0.25">
      <c r="A11" s="6" t="s">
        <v>16</v>
      </c>
      <c r="B11" s="22">
        <v>513</v>
      </c>
      <c r="C11" s="5">
        <f>'[1]návrh '!$BA$12</f>
        <v>103528</v>
      </c>
      <c r="D11" s="5">
        <f>'[1]návrh '!$BB$12</f>
        <v>15560</v>
      </c>
      <c r="E11" s="7">
        <f t="shared" si="0"/>
        <v>119088</v>
      </c>
      <c r="F11" s="57"/>
      <c r="G11" s="62"/>
      <c r="H11" s="67">
        <f>'[3]návrh '!$BD$12</f>
        <v>139794.5</v>
      </c>
      <c r="I11" s="52"/>
    </row>
    <row r="12" spans="1:9" x14ac:dyDescent="0.25">
      <c r="A12" s="6" t="s">
        <v>17</v>
      </c>
      <c r="B12" s="22">
        <v>518</v>
      </c>
      <c r="C12" s="5">
        <f>'[1]návrh '!$BA$13</f>
        <v>5181410</v>
      </c>
      <c r="D12" s="5">
        <f>'[1]návrh '!$BB$13</f>
        <v>608109</v>
      </c>
      <c r="E12" s="7">
        <f t="shared" si="0"/>
        <v>5789519</v>
      </c>
      <c r="F12" s="57"/>
      <c r="G12" s="62"/>
      <c r="H12" s="67">
        <f>'[3]návrh '!$BD$13</f>
        <v>5668276.3200000003</v>
      </c>
      <c r="I12" s="52"/>
    </row>
    <row r="13" spans="1:9" x14ac:dyDescent="0.25">
      <c r="A13" s="6" t="s">
        <v>18</v>
      </c>
      <c r="B13" s="22">
        <v>521</v>
      </c>
      <c r="C13" s="5">
        <f>'[1]návrh '!$BA$14</f>
        <v>35737917</v>
      </c>
      <c r="D13" s="5">
        <f>'[1]návrh '!$BB$14</f>
        <v>2924976</v>
      </c>
      <c r="E13" s="7">
        <f t="shared" si="0"/>
        <v>38662893</v>
      </c>
      <c r="F13" s="57"/>
      <c r="G13" s="62"/>
      <c r="H13" s="67">
        <f>'[3]návrh '!$BD$14</f>
        <v>38168567.929999992</v>
      </c>
      <c r="I13" s="52"/>
    </row>
    <row r="14" spans="1:9" x14ac:dyDescent="0.25">
      <c r="A14" s="6" t="s">
        <v>20</v>
      </c>
      <c r="B14" s="22">
        <v>524</v>
      </c>
      <c r="C14" s="5">
        <f>'[1]návrh '!$BA$15</f>
        <v>12365499.360000001</v>
      </c>
      <c r="D14" s="5">
        <f>'[1]návrh '!$BB$15</f>
        <v>1013468</v>
      </c>
      <c r="E14" s="7">
        <f t="shared" si="0"/>
        <v>13378967.360000001</v>
      </c>
      <c r="F14" s="57"/>
      <c r="G14" s="62"/>
      <c r="H14" s="67">
        <f>'[3]návrh '!$BD$15</f>
        <v>12993267.790000003</v>
      </c>
      <c r="I14" s="52"/>
    </row>
    <row r="15" spans="1:9" x14ac:dyDescent="0.25">
      <c r="A15" s="6" t="s">
        <v>19</v>
      </c>
      <c r="B15" s="22">
        <v>525</v>
      </c>
      <c r="C15" s="5">
        <f>'[1]návrh '!$BA$16</f>
        <v>278067</v>
      </c>
      <c r="D15" s="5">
        <f>'[1]návrh '!$BB$16</f>
        <v>6240</v>
      </c>
      <c r="E15" s="7">
        <f t="shared" si="0"/>
        <v>284307</v>
      </c>
      <c r="F15" s="57"/>
      <c r="G15" s="62"/>
      <c r="H15" s="67">
        <f>'[3]návrh '!$BD$16</f>
        <v>281370.65000000002</v>
      </c>
      <c r="I15" s="52"/>
    </row>
    <row r="16" spans="1:9" x14ac:dyDescent="0.25">
      <c r="A16" s="6" t="s">
        <v>21</v>
      </c>
      <c r="B16" s="22">
        <v>527</v>
      </c>
      <c r="C16" s="5">
        <f>'[1]návrh '!$BA$17</f>
        <v>1322486</v>
      </c>
      <c r="D16" s="5">
        <f>'[1]návrh '!$BB$17</f>
        <v>40431</v>
      </c>
      <c r="E16" s="7">
        <f t="shared" si="0"/>
        <v>1362917</v>
      </c>
      <c r="F16" s="57"/>
      <c r="G16" s="62"/>
      <c r="H16" s="67">
        <f>'[3]návrh '!$BD$17</f>
        <v>1345378.9499999997</v>
      </c>
      <c r="I16" s="52"/>
    </row>
    <row r="17" spans="1:9" x14ac:dyDescent="0.25">
      <c r="A17" s="6" t="s">
        <v>22</v>
      </c>
      <c r="B17" s="22">
        <v>528</v>
      </c>
      <c r="C17" s="5">
        <f>'[1]návrh '!$BA$18</f>
        <v>3372</v>
      </c>
      <c r="D17" s="5">
        <f>'[1]návrh '!$BB$18</f>
        <v>0</v>
      </c>
      <c r="E17" s="7">
        <f t="shared" si="0"/>
        <v>3372</v>
      </c>
      <c r="F17" s="57"/>
      <c r="G17" s="62"/>
      <c r="H17" s="67">
        <f>'[3]návrh '!$BD$18</f>
        <v>2403.5299999999997</v>
      </c>
      <c r="I17" s="52"/>
    </row>
    <row r="18" spans="1:9" ht="14.25" customHeight="1" x14ac:dyDescent="0.25">
      <c r="A18" s="6" t="s">
        <v>23</v>
      </c>
      <c r="B18" s="22">
        <v>531</v>
      </c>
      <c r="C18" s="5">
        <f>'[1]návrh '!$BA$19</f>
        <v>0</v>
      </c>
      <c r="D18" s="5">
        <f>'[1]návrh '!$BB$19</f>
        <v>4212</v>
      </c>
      <c r="E18" s="7">
        <f t="shared" si="0"/>
        <v>4212</v>
      </c>
      <c r="F18" s="57"/>
      <c r="G18" s="62"/>
      <c r="H18" s="67">
        <f>'[3]návrh '!$BD$19</f>
        <v>3722.87</v>
      </c>
      <c r="I18" s="52"/>
    </row>
    <row r="19" spans="1:9" ht="15.75" customHeight="1" x14ac:dyDescent="0.25">
      <c r="A19" s="6" t="s">
        <v>24</v>
      </c>
      <c r="B19" s="22">
        <v>532</v>
      </c>
      <c r="C19" s="5">
        <f>'[1]návrh '!$BA$20</f>
        <v>210267</v>
      </c>
      <c r="D19" s="54">
        <f>'[1]návrh '!$BB$20</f>
        <v>56457</v>
      </c>
      <c r="E19" s="7">
        <f t="shared" si="0"/>
        <v>266724</v>
      </c>
      <c r="F19" s="57"/>
      <c r="G19" s="62"/>
      <c r="H19" s="67">
        <f>'[3]návrh '!$BD$20</f>
        <v>269654.88999999996</v>
      </c>
      <c r="I19" s="52"/>
    </row>
    <row r="20" spans="1:9" ht="14.25" customHeight="1" x14ac:dyDescent="0.25">
      <c r="A20" s="6" t="s">
        <v>25</v>
      </c>
      <c r="B20" s="22">
        <v>538</v>
      </c>
      <c r="C20" s="5">
        <f>'[1]návrh '!$BA$21</f>
        <v>153033</v>
      </c>
      <c r="D20" s="5">
        <f>'[1]návrh '!$BB$21</f>
        <v>11400</v>
      </c>
      <c r="E20" s="7">
        <f t="shared" si="0"/>
        <v>164433</v>
      </c>
      <c r="F20" s="57"/>
      <c r="G20" s="62"/>
      <c r="H20" s="67">
        <f>'[3]návrh '!$BD$21</f>
        <v>163758.24000000002</v>
      </c>
      <c r="I20" s="52"/>
    </row>
    <row r="21" spans="1:9" hidden="1" x14ac:dyDescent="0.25">
      <c r="A21" s="6" t="e">
        <f>'[2]Roz2012 Náklady Výn Súčas12.4'!AD21</f>
        <v>#REF!</v>
      </c>
      <c r="B21" s="22" t="e">
        <f>'[2]Roz2012 Náklady Výn Súčas12.4'!H21</f>
        <v>#REF!</v>
      </c>
      <c r="C21" s="5"/>
      <c r="D21" s="5"/>
      <c r="E21" s="7">
        <f t="shared" si="0"/>
        <v>0</v>
      </c>
      <c r="F21" s="57"/>
      <c r="G21" s="62"/>
      <c r="H21" s="68"/>
      <c r="I21" s="52"/>
    </row>
    <row r="22" spans="1:9" ht="0.75" hidden="1" customHeight="1" x14ac:dyDescent="0.25">
      <c r="A22" s="6" t="s">
        <v>26</v>
      </c>
      <c r="B22" s="22" t="e">
        <f>'[2]Roz2012 Náklady Výn Súčas12.4'!H22</f>
        <v>#REF!</v>
      </c>
      <c r="C22" s="5"/>
      <c r="D22" s="5"/>
      <c r="E22" s="7">
        <f t="shared" si="0"/>
        <v>0</v>
      </c>
      <c r="F22" s="57"/>
      <c r="G22" s="62"/>
      <c r="H22" s="68"/>
      <c r="I22" s="52"/>
    </row>
    <row r="23" spans="1:9" hidden="1" x14ac:dyDescent="0.25">
      <c r="A23" s="6" t="e">
        <f>'[2]Roz2012 Náklady Výn Súčas12.4'!AD23</f>
        <v>#REF!</v>
      </c>
      <c r="B23" s="22" t="e">
        <f>'[2]Roz2012 Náklady Výn Súčas12.4'!H23</f>
        <v>#REF!</v>
      </c>
      <c r="C23" s="5"/>
      <c r="D23" s="5"/>
      <c r="E23" s="7">
        <f t="shared" si="0"/>
        <v>0</v>
      </c>
      <c r="F23" s="57"/>
      <c r="G23" s="62"/>
      <c r="H23" s="68"/>
      <c r="I23" s="52"/>
    </row>
    <row r="24" spans="1:9" hidden="1" x14ac:dyDescent="0.25">
      <c r="A24" s="6" t="e">
        <f>'[2]Roz2012 Náklady Výn Súčas12.4'!AD24</f>
        <v>#REF!</v>
      </c>
      <c r="B24" s="22" t="e">
        <f>'[2]Roz2012 Náklady Výn Súčas12.4'!H24</f>
        <v>#REF!</v>
      </c>
      <c r="C24" s="5"/>
      <c r="D24" s="5"/>
      <c r="E24" s="7">
        <f t="shared" si="0"/>
        <v>0</v>
      </c>
      <c r="F24" s="57"/>
      <c r="G24" s="62"/>
      <c r="H24" s="68"/>
      <c r="I24" s="52"/>
    </row>
    <row r="25" spans="1:9" hidden="1" x14ac:dyDescent="0.25">
      <c r="A25" s="6" t="s">
        <v>27</v>
      </c>
      <c r="B25" s="22">
        <v>545</v>
      </c>
      <c r="C25" s="5"/>
      <c r="D25" s="5"/>
      <c r="E25" s="7">
        <f t="shared" si="0"/>
        <v>0</v>
      </c>
      <c r="F25" s="57"/>
      <c r="G25" s="62"/>
      <c r="H25" s="68"/>
      <c r="I25" s="52"/>
    </row>
    <row r="26" spans="1:9" hidden="1" x14ac:dyDescent="0.25">
      <c r="A26" s="6" t="e">
        <f>'[2]Roz2012 Náklady Výn Súčas12.4'!AD26</f>
        <v>#REF!</v>
      </c>
      <c r="B26" s="22" t="e">
        <f>'[2]Roz2012 Náklady Výn Súčas12.4'!H26</f>
        <v>#REF!</v>
      </c>
      <c r="C26" s="5"/>
      <c r="D26" s="5"/>
      <c r="E26" s="7">
        <f t="shared" si="0"/>
        <v>0</v>
      </c>
      <c r="F26" s="57"/>
      <c r="G26" s="62"/>
      <c r="H26" s="68"/>
      <c r="I26" s="52"/>
    </row>
    <row r="27" spans="1:9" hidden="1" x14ac:dyDescent="0.25">
      <c r="A27" s="6" t="s">
        <v>46</v>
      </c>
      <c r="B27" s="22">
        <v>541</v>
      </c>
      <c r="C27" s="5"/>
      <c r="D27" s="5"/>
      <c r="E27" s="7">
        <f t="shared" si="0"/>
        <v>0</v>
      </c>
      <c r="F27" s="57"/>
      <c r="G27" s="62"/>
      <c r="H27" s="68"/>
      <c r="I27" s="52"/>
    </row>
    <row r="28" spans="1:9" ht="0.75" hidden="1" customHeight="1" x14ac:dyDescent="0.25">
      <c r="A28" s="6" t="s">
        <v>26</v>
      </c>
      <c r="B28" s="22">
        <v>542</v>
      </c>
      <c r="C28" s="5"/>
      <c r="D28" s="5"/>
      <c r="E28" s="7">
        <f t="shared" si="0"/>
        <v>0</v>
      </c>
      <c r="F28" s="57"/>
      <c r="G28" s="62"/>
      <c r="H28" s="68"/>
      <c r="I28" s="52"/>
    </row>
    <row r="29" spans="1:9" hidden="1" x14ac:dyDescent="0.25">
      <c r="A29" s="6" t="s">
        <v>47</v>
      </c>
      <c r="B29" s="22">
        <v>543</v>
      </c>
      <c r="C29" s="5"/>
      <c r="D29" s="5"/>
      <c r="E29" s="7">
        <f t="shared" si="0"/>
        <v>0</v>
      </c>
      <c r="F29" s="57"/>
      <c r="G29" s="62"/>
      <c r="H29" s="68"/>
      <c r="I29" s="52"/>
    </row>
    <row r="30" spans="1:9" ht="18" hidden="1" customHeight="1" x14ac:dyDescent="0.25">
      <c r="A30" s="6" t="s">
        <v>37</v>
      </c>
      <c r="B30" s="22">
        <v>544</v>
      </c>
      <c r="C30" s="5"/>
      <c r="D30" s="5"/>
      <c r="E30" s="7">
        <f t="shared" si="0"/>
        <v>0</v>
      </c>
      <c r="F30" s="57"/>
      <c r="G30" s="62"/>
      <c r="H30" s="68"/>
      <c r="I30" s="52"/>
    </row>
    <row r="31" spans="1:9" hidden="1" x14ac:dyDescent="0.25">
      <c r="A31" s="6" t="s">
        <v>27</v>
      </c>
      <c r="B31" s="22">
        <v>545</v>
      </c>
      <c r="C31" s="5"/>
      <c r="D31" s="5"/>
      <c r="E31" s="7">
        <f t="shared" si="0"/>
        <v>0</v>
      </c>
      <c r="F31" s="57"/>
      <c r="G31" s="62"/>
      <c r="H31" s="68"/>
      <c r="I31" s="52"/>
    </row>
    <row r="32" spans="1:9" hidden="1" x14ac:dyDescent="0.25">
      <c r="A32" s="6" t="s">
        <v>54</v>
      </c>
      <c r="B32" s="22">
        <v>546</v>
      </c>
      <c r="C32" s="5"/>
      <c r="D32" s="5"/>
      <c r="E32" s="7">
        <f t="shared" si="0"/>
        <v>0</v>
      </c>
      <c r="F32" s="57"/>
      <c r="G32" s="62"/>
      <c r="H32" s="68"/>
      <c r="I32" s="52"/>
    </row>
    <row r="33" spans="1:9" x14ac:dyDescent="0.25">
      <c r="A33" s="6" t="s">
        <v>60</v>
      </c>
      <c r="B33" s="22">
        <v>541</v>
      </c>
      <c r="C33" s="5">
        <v>0</v>
      </c>
      <c r="D33" s="5">
        <v>0</v>
      </c>
      <c r="E33" s="7">
        <v>0</v>
      </c>
      <c r="F33" s="57"/>
      <c r="G33" s="62">
        <f>'[3]návrh '!$BD$22</f>
        <v>57.67</v>
      </c>
      <c r="H33" s="67">
        <f>'[3]návrh '!$BD$22</f>
        <v>57.67</v>
      </c>
      <c r="I33" s="52"/>
    </row>
    <row r="34" spans="1:9" x14ac:dyDescent="0.25">
      <c r="A34" s="6" t="s">
        <v>26</v>
      </c>
      <c r="B34" s="22">
        <v>542</v>
      </c>
      <c r="C34" s="5">
        <v>0</v>
      </c>
      <c r="D34" s="5">
        <v>0</v>
      </c>
      <c r="E34" s="7">
        <v>0</v>
      </c>
      <c r="F34" s="57"/>
      <c r="G34" s="62"/>
      <c r="H34" s="67">
        <f>'[3]návrh '!$BD$23</f>
        <v>5768.0800000000008</v>
      </c>
      <c r="I34" s="52"/>
    </row>
    <row r="35" spans="1:9" x14ac:dyDescent="0.25">
      <c r="A35" s="6" t="s">
        <v>61</v>
      </c>
      <c r="B35" s="22">
        <v>543</v>
      </c>
      <c r="C35" s="5">
        <v>0</v>
      </c>
      <c r="D35" s="5">
        <v>0</v>
      </c>
      <c r="E35" s="7">
        <v>0</v>
      </c>
      <c r="F35" s="57"/>
      <c r="G35" s="62">
        <v>0</v>
      </c>
      <c r="H35" s="67">
        <f>'[3]návrh '!$BD$24</f>
        <v>27820.43</v>
      </c>
      <c r="I35" s="52"/>
    </row>
    <row r="36" spans="1:9" x14ac:dyDescent="0.25">
      <c r="A36" s="6" t="s">
        <v>37</v>
      </c>
      <c r="B36" s="22">
        <v>544</v>
      </c>
      <c r="C36" s="5">
        <v>0</v>
      </c>
      <c r="D36" s="5">
        <v>0</v>
      </c>
      <c r="E36" s="7">
        <v>0</v>
      </c>
      <c r="F36" s="57"/>
      <c r="G36" s="62">
        <v>0</v>
      </c>
      <c r="H36" s="67">
        <f>'[3]návrh '!$BD$25</f>
        <v>0.36</v>
      </c>
      <c r="I36" s="52"/>
    </row>
    <row r="37" spans="1:9" x14ac:dyDescent="0.25">
      <c r="A37" s="6" t="s">
        <v>27</v>
      </c>
      <c r="B37" s="22">
        <v>545</v>
      </c>
      <c r="C37" s="5">
        <v>0</v>
      </c>
      <c r="D37" s="5">
        <v>0</v>
      </c>
      <c r="E37" s="7">
        <v>0</v>
      </c>
      <c r="F37" s="57"/>
      <c r="G37" s="62"/>
      <c r="H37" s="67">
        <f>'[3]návrh '!$BD$26</f>
        <v>5254.66</v>
      </c>
      <c r="I37" s="52"/>
    </row>
    <row r="38" spans="1:9" x14ac:dyDescent="0.25">
      <c r="A38" s="6" t="s">
        <v>54</v>
      </c>
      <c r="B38" s="22">
        <v>546</v>
      </c>
      <c r="C38" s="5">
        <v>0</v>
      </c>
      <c r="D38" s="5">
        <v>0</v>
      </c>
      <c r="E38" s="7">
        <v>0</v>
      </c>
      <c r="F38" s="57"/>
      <c r="G38" s="62"/>
      <c r="H38" s="67">
        <f>'[3]návrh '!$BD$27</f>
        <v>0</v>
      </c>
      <c r="I38" s="52"/>
    </row>
    <row r="39" spans="1:9" x14ac:dyDescent="0.25">
      <c r="A39" s="6" t="s">
        <v>28</v>
      </c>
      <c r="B39" s="22">
        <v>547</v>
      </c>
      <c r="C39" s="5">
        <f>'[1]návrh '!$BA$28</f>
        <v>147857</v>
      </c>
      <c r="D39" s="5">
        <f>'[1]návrh '!$BB$28</f>
        <v>71592</v>
      </c>
      <c r="E39" s="7">
        <f t="shared" si="0"/>
        <v>219449</v>
      </c>
      <c r="F39" s="57"/>
      <c r="G39" s="62"/>
      <c r="H39" s="67">
        <f>'[1]návrh '!$BD$28</f>
        <v>20282</v>
      </c>
      <c r="I39" s="52"/>
    </row>
    <row r="40" spans="1:9" ht="16.5" customHeight="1" x14ac:dyDescent="0.25">
      <c r="A40" s="6" t="s">
        <v>48</v>
      </c>
      <c r="B40" s="22">
        <v>548</v>
      </c>
      <c r="C40" s="5">
        <v>0</v>
      </c>
      <c r="D40" s="5">
        <v>0</v>
      </c>
      <c r="E40" s="7">
        <v>0</v>
      </c>
      <c r="F40" s="57"/>
      <c r="G40" s="62"/>
      <c r="H40" s="67">
        <f>'[3]návrh '!$BD$29</f>
        <v>25728.46</v>
      </c>
      <c r="I40" s="52"/>
    </row>
    <row r="41" spans="1:9" x14ac:dyDescent="0.25">
      <c r="A41" s="6" t="s">
        <v>29</v>
      </c>
      <c r="B41" s="22">
        <v>549</v>
      </c>
      <c r="C41" s="5">
        <f>'[1]návrh '!$BA$30</f>
        <v>5676059</v>
      </c>
      <c r="D41" s="5">
        <f>'[1]návrh '!$BB$30</f>
        <v>34300</v>
      </c>
      <c r="E41" s="7">
        <f t="shared" si="0"/>
        <v>5710359</v>
      </c>
      <c r="F41" s="57"/>
      <c r="G41" s="62"/>
      <c r="H41" s="67">
        <f>'[3]návrh '!$BD$30</f>
        <v>5846254.7600000007</v>
      </c>
      <c r="I41" s="52"/>
    </row>
    <row r="42" spans="1:9" ht="22.5" customHeight="1" x14ac:dyDescent="0.25">
      <c r="A42" s="15" t="s">
        <v>30</v>
      </c>
      <c r="B42" s="22">
        <v>551</v>
      </c>
      <c r="C42" s="59">
        <f>'[1]návrh '!$BA$31</f>
        <v>15570454</v>
      </c>
      <c r="D42" s="59">
        <f>'[1]návrh '!$BB$31</f>
        <v>13186</v>
      </c>
      <c r="E42" s="7">
        <f t="shared" si="0"/>
        <v>15583640</v>
      </c>
      <c r="F42" s="60"/>
      <c r="G42" s="63"/>
      <c r="H42" s="69">
        <f>'[3]návrh '!$BD$31</f>
        <v>16049094.689999999</v>
      </c>
      <c r="I42" s="52"/>
    </row>
    <row r="43" spans="1:9" ht="24" hidden="1" customHeight="1" x14ac:dyDescent="0.25">
      <c r="A43" s="15" t="e">
        <f>'[2]Roz2012 Náklady Výn Súčas12.4'!AD31</f>
        <v>#REF!</v>
      </c>
      <c r="B43" s="22" t="e">
        <f>'[2]Roz2012 Náklady Výn Súčas12.4'!H31</f>
        <v>#REF!</v>
      </c>
      <c r="C43" s="59"/>
      <c r="D43" s="59"/>
      <c r="E43" s="7">
        <f t="shared" si="0"/>
        <v>0</v>
      </c>
      <c r="F43" s="60"/>
      <c r="G43" s="63"/>
      <c r="H43" s="70"/>
      <c r="I43" s="52"/>
    </row>
    <row r="44" spans="1:9" hidden="1" x14ac:dyDescent="0.25">
      <c r="A44" s="6" t="e">
        <f>'[2]Roz2012 Náklady Výn Súčas12.4'!AD32</f>
        <v>#REF!</v>
      </c>
      <c r="B44" s="22" t="e">
        <f>'[2]Roz2012 Náklady Výn Súčas12.4'!H32</f>
        <v>#REF!</v>
      </c>
      <c r="C44" s="59"/>
      <c r="D44" s="59"/>
      <c r="E44" s="7">
        <f t="shared" si="0"/>
        <v>0</v>
      </c>
      <c r="F44" s="60"/>
      <c r="G44" s="63"/>
      <c r="H44" s="70"/>
      <c r="I44" s="52"/>
    </row>
    <row r="45" spans="1:9" hidden="1" x14ac:dyDescent="0.25">
      <c r="A45" s="6" t="e">
        <f>'[2]Roz2012 Náklady Výn Súčas12.4'!AD33</f>
        <v>#REF!</v>
      </c>
      <c r="B45" s="22" t="e">
        <f>'[2]Roz2012 Náklady Výn Súčas12.4'!H33</f>
        <v>#REF!</v>
      </c>
      <c r="C45" s="59"/>
      <c r="D45" s="59"/>
      <c r="E45" s="7">
        <f t="shared" si="0"/>
        <v>0</v>
      </c>
      <c r="F45" s="60"/>
      <c r="G45" s="63"/>
      <c r="H45" s="70"/>
      <c r="I45" s="52"/>
    </row>
    <row r="46" spans="1:9" hidden="1" x14ac:dyDescent="0.25">
      <c r="A46" s="6" t="e">
        <f>'[2]Roz2012 Náklady Výn Súčas12.4'!AD34</f>
        <v>#REF!</v>
      </c>
      <c r="B46" s="22" t="e">
        <f>'[2]Roz2012 Náklady Výn Súčas12.4'!H34</f>
        <v>#REF!</v>
      </c>
      <c r="C46" s="59"/>
      <c r="D46" s="59"/>
      <c r="E46" s="7">
        <f t="shared" si="0"/>
        <v>0</v>
      </c>
      <c r="F46" s="60"/>
      <c r="G46" s="63"/>
      <c r="H46" s="70"/>
      <c r="I46" s="52"/>
    </row>
    <row r="47" spans="1:9" hidden="1" x14ac:dyDescent="0.25">
      <c r="A47" s="6" t="s">
        <v>49</v>
      </c>
      <c r="B47" s="22">
        <v>552</v>
      </c>
      <c r="C47" s="59"/>
      <c r="D47" s="59"/>
      <c r="E47" s="7">
        <f t="shared" si="0"/>
        <v>0</v>
      </c>
      <c r="F47" s="60"/>
      <c r="G47" s="63"/>
      <c r="H47" s="70"/>
      <c r="I47" s="52"/>
    </row>
    <row r="48" spans="1:9" x14ac:dyDescent="0.25">
      <c r="A48" s="6" t="s">
        <v>62</v>
      </c>
      <c r="B48" s="22">
        <v>552</v>
      </c>
      <c r="C48" s="59">
        <v>0</v>
      </c>
      <c r="D48" s="59">
        <v>0</v>
      </c>
      <c r="E48" s="7">
        <v>0</v>
      </c>
      <c r="F48" s="60"/>
      <c r="G48" s="63"/>
      <c r="H48" s="69">
        <f>'[3]návrh '!$BD$32</f>
        <v>38959.179999999993</v>
      </c>
      <c r="I48" s="52"/>
    </row>
    <row r="49" spans="1:9" ht="14.25" customHeight="1" x14ac:dyDescent="0.25">
      <c r="A49" s="6" t="s">
        <v>31</v>
      </c>
      <c r="B49" s="22">
        <v>556</v>
      </c>
      <c r="C49" s="59">
        <f>'[1]návrh '!$BA$36</f>
        <v>3342930</v>
      </c>
      <c r="D49" s="59">
        <f>'[1]návrh '!$BB$36</f>
        <v>0</v>
      </c>
      <c r="E49" s="7">
        <f t="shared" si="0"/>
        <v>3342930</v>
      </c>
      <c r="F49" s="60"/>
      <c r="G49" s="63"/>
      <c r="H49" s="69">
        <f>'[3]návrh '!$BD$36</f>
        <v>3183919.4200000004</v>
      </c>
      <c r="I49" s="52"/>
    </row>
    <row r="50" spans="1:9" hidden="1" x14ac:dyDescent="0.25">
      <c r="A50" s="6" t="e">
        <f>'[2]Roz2012 Náklady Výn Súčas12.4'!AD36</f>
        <v>#REF!</v>
      </c>
      <c r="B50" s="22" t="e">
        <f>'[2]Roz2012 Náklady Výn Súčas12.4'!H36</f>
        <v>#REF!</v>
      </c>
      <c r="C50" s="5"/>
      <c r="D50" s="5"/>
      <c r="E50" s="7">
        <f t="shared" si="0"/>
        <v>0</v>
      </c>
      <c r="F50" s="57"/>
      <c r="G50" s="62"/>
      <c r="H50" s="68"/>
      <c r="I50" s="52"/>
    </row>
    <row r="51" spans="1:9" ht="0.75" hidden="1" customHeight="1" x14ac:dyDescent="0.25">
      <c r="A51" s="6" t="e">
        <f>'[2]Roz2012 Náklady Výn Súčas12.4'!AD37</f>
        <v>#REF!</v>
      </c>
      <c r="B51" s="22" t="e">
        <f>'[2]Roz2012 Náklady Výn Súčas12.4'!H37</f>
        <v>#REF!</v>
      </c>
      <c r="C51" s="5"/>
      <c r="D51" s="5"/>
      <c r="E51" s="7">
        <f t="shared" si="0"/>
        <v>0</v>
      </c>
      <c r="F51" s="57"/>
      <c r="G51" s="62"/>
      <c r="H51" s="68"/>
      <c r="I51" s="52"/>
    </row>
    <row r="52" spans="1:9" ht="13.5" customHeight="1" x14ac:dyDescent="0.25">
      <c r="A52" s="6" t="s">
        <v>50</v>
      </c>
      <c r="B52" s="22">
        <v>558</v>
      </c>
      <c r="C52" s="5">
        <v>0</v>
      </c>
      <c r="D52" s="5">
        <v>0</v>
      </c>
      <c r="E52" s="7">
        <v>0</v>
      </c>
      <c r="F52" s="57"/>
      <c r="G52" s="62"/>
      <c r="H52" s="67">
        <f>'[3]návrh '!$BD$38</f>
        <v>26752.13</v>
      </c>
      <c r="I52" s="52"/>
    </row>
    <row r="53" spans="1:9" ht="15.75" thickBot="1" x14ac:dyDescent="0.3">
      <c r="A53" s="6" t="s">
        <v>32</v>
      </c>
      <c r="B53" s="22">
        <v>562</v>
      </c>
      <c r="C53" s="5">
        <f>'[1]návrh '!$BA$40</f>
        <v>192531</v>
      </c>
      <c r="D53" s="5">
        <f>'[1]návrh '!$BB$40</f>
        <v>0</v>
      </c>
      <c r="E53" s="7">
        <f t="shared" si="0"/>
        <v>192531</v>
      </c>
      <c r="F53" s="57"/>
      <c r="G53" s="62"/>
      <c r="H53" s="67">
        <f>'[3]návrh '!$BD$40</f>
        <v>294757.52999999997</v>
      </c>
      <c r="I53" s="52"/>
    </row>
    <row r="54" spans="1:9" ht="15.75" hidden="1" thickBot="1" x14ac:dyDescent="0.3">
      <c r="A54" s="6" t="e">
        <f>'[2]Roz2012 Náklady Výn Súčas12.4'!AD41</f>
        <v>#REF!</v>
      </c>
      <c r="B54" s="22" t="e">
        <f>'[2]Roz2012 Náklady Výn Súčas12.4'!H41</f>
        <v>#REF!</v>
      </c>
      <c r="C54" s="5">
        <f>SUM(C6:C53)</f>
        <v>94502334.359999999</v>
      </c>
      <c r="D54" s="5"/>
      <c r="E54" s="7">
        <f t="shared" si="0"/>
        <v>94502334.359999999</v>
      </c>
      <c r="F54" s="57" t="e">
        <f>'[2]Skut NV 2011 súčasti STU korig '!AZ38</f>
        <v>#REF!</v>
      </c>
      <c r="G54" s="62">
        <f>SUM(G6:G53)</f>
        <v>57.67</v>
      </c>
      <c r="H54" s="68"/>
      <c r="I54" s="52"/>
    </row>
    <row r="55" spans="1:9" ht="15.75" hidden="1" thickBot="1" x14ac:dyDescent="0.3">
      <c r="A55" s="6" t="e">
        <f>'[2]Roz2012 Náklady Výn Súčas12.4'!AD42</f>
        <v>#REF!</v>
      </c>
      <c r="B55" s="22" t="e">
        <f>'[2]Roz2012 Náklady Výn Súčas12.4'!H42</f>
        <v>#REF!</v>
      </c>
      <c r="C55" s="5"/>
      <c r="D55" s="5"/>
      <c r="E55" s="7">
        <f t="shared" si="0"/>
        <v>0</v>
      </c>
      <c r="F55" s="57" t="e">
        <f>'[2]Skut NV 2011 súčasti STU korig '!AZ39</f>
        <v>#REF!</v>
      </c>
      <c r="G55" s="62">
        <f>COUNT(G6:G54)</f>
        <v>4</v>
      </c>
      <c r="H55" s="68"/>
      <c r="I55" s="52"/>
    </row>
    <row r="56" spans="1:9" ht="15.75" hidden="1" thickBot="1" x14ac:dyDescent="0.3">
      <c r="A56" s="6" t="e">
        <f>'[2]Roz2012 Náklady Výn Súčas12.4'!AD43</f>
        <v>#REF!</v>
      </c>
      <c r="B56" s="22" t="e">
        <f>'[2]Roz2012 Náklady Výn Súčas12.4'!H43</f>
        <v>#REF!</v>
      </c>
      <c r="C56" s="5"/>
      <c r="D56" s="5"/>
      <c r="E56" s="7">
        <f t="shared" si="0"/>
        <v>0</v>
      </c>
      <c r="F56" s="57" t="e">
        <f>'[2]Skut NV 2011 súčasti STU korig '!AZ40</f>
        <v>#REF!</v>
      </c>
      <c r="G56" s="62"/>
      <c r="H56" s="68"/>
      <c r="I56" s="52"/>
    </row>
    <row r="57" spans="1:9" ht="15.75" hidden="1" thickBot="1" x14ac:dyDescent="0.3">
      <c r="A57" s="35" t="e">
        <f>'[2]Roz2012 Náklady Výn Súčas12.4'!AD44</f>
        <v>#REF!</v>
      </c>
      <c r="B57" s="36" t="e">
        <f>'[2]Roz2012 Náklady Výn Súčas12.4'!H44</f>
        <v>#REF!</v>
      </c>
      <c r="C57" s="37"/>
      <c r="D57" s="37"/>
      <c r="E57" s="7">
        <f t="shared" si="0"/>
        <v>0</v>
      </c>
      <c r="F57" s="57" t="e">
        <f>'[2]Skut NV 2011 súčasti STU korig '!AZ41</f>
        <v>#REF!</v>
      </c>
      <c r="G57" s="62"/>
      <c r="H57" s="68"/>
      <c r="I57" s="52"/>
    </row>
    <row r="58" spans="1:9" s="16" customFormat="1" ht="22.15" customHeight="1" thickBot="1" x14ac:dyDescent="0.3">
      <c r="A58" s="42" t="s">
        <v>5</v>
      </c>
      <c r="B58" s="43"/>
      <c r="C58" s="44">
        <f>C6+C7+C8+C9+C10+C11+C12+C13+C14+C15+C16+C17+C19+C20+C39+C41+C42+C49+C53</f>
        <v>94502334.359999999</v>
      </c>
      <c r="D58" s="44">
        <f>D6+D7+D8+D9+D10+D11+D12+D13+D14+D15+D16+D17+D18+D19+D20+D39+D41+D42+D53</f>
        <v>6256969</v>
      </c>
      <c r="E58" s="44">
        <f>E6+E7+E8+E9+E10+E11+E12+E13+E14+E15+E16+E17+E18+E19+E20+E39+E41+E42+E49+E53</f>
        <v>100759303.36</v>
      </c>
      <c r="F58" s="58">
        <f>SUM(F6:F53)</f>
        <v>0</v>
      </c>
      <c r="G58" s="64">
        <f>G6+G7+G8+G9+G10+G11+G12+G13+G14+G15+G16+G17+G18+G19+G20+G39+G41+G42+G49+G53</f>
        <v>0</v>
      </c>
      <c r="H58" s="71">
        <f>SUM(H6:H53)</f>
        <v>99141892.710000008</v>
      </c>
      <c r="I58" s="52">
        <f>'[3]návrh '!$BD$46</f>
        <v>99141892.780000001</v>
      </c>
    </row>
    <row r="59" spans="1:9" x14ac:dyDescent="0.25">
      <c r="A59" s="9"/>
      <c r="B59" s="23"/>
      <c r="C59" s="10">
        <f>'[3]návrh '!$BA$46</f>
        <v>94502334.359999999</v>
      </c>
      <c r="D59" s="10">
        <f>'[3]návrh '!$BB$46</f>
        <v>6256969</v>
      </c>
      <c r="E59" s="10">
        <f>C58+D58</f>
        <v>100759303.36</v>
      </c>
      <c r="F59" s="48"/>
      <c r="G59" s="48"/>
    </row>
    <row r="60" spans="1:9" x14ac:dyDescent="0.25">
      <c r="A60" s="9"/>
      <c r="B60" s="23"/>
      <c r="C60" s="10"/>
      <c r="D60" s="10"/>
      <c r="E60" s="10"/>
      <c r="F60" s="48"/>
      <c r="G60" s="48"/>
    </row>
    <row r="61" spans="1:9" ht="15.75" thickBot="1" x14ac:dyDescent="0.3">
      <c r="A61" s="9"/>
      <c r="B61" s="23"/>
      <c r="C61" s="10"/>
      <c r="D61" s="10"/>
      <c r="E61" s="10"/>
      <c r="F61" s="48"/>
      <c r="G61" s="48"/>
    </row>
    <row r="62" spans="1:9" ht="14.45" customHeight="1" x14ac:dyDescent="0.25">
      <c r="A62" s="33" t="s">
        <v>6</v>
      </c>
      <c r="B62" s="83" t="s">
        <v>1</v>
      </c>
      <c r="C62" s="81" t="s">
        <v>7</v>
      </c>
      <c r="D62" s="82"/>
      <c r="E62" s="19" t="s">
        <v>2</v>
      </c>
      <c r="F62" s="49" t="s">
        <v>44</v>
      </c>
      <c r="G62" s="77" t="s">
        <v>56</v>
      </c>
      <c r="H62" s="86" t="s">
        <v>59</v>
      </c>
    </row>
    <row r="63" spans="1:9" ht="22.5" customHeight="1" x14ac:dyDescent="0.25">
      <c r="A63" s="34"/>
      <c r="B63" s="84"/>
      <c r="C63" s="24" t="s">
        <v>3</v>
      </c>
      <c r="D63" s="25" t="s">
        <v>45</v>
      </c>
      <c r="E63" s="21"/>
      <c r="F63" s="50" t="s">
        <v>4</v>
      </c>
      <c r="G63" s="76"/>
      <c r="H63" s="87"/>
    </row>
    <row r="64" spans="1:9" x14ac:dyDescent="0.25">
      <c r="A64" s="12" t="s">
        <v>33</v>
      </c>
      <c r="B64" s="27">
        <v>601</v>
      </c>
      <c r="C64" s="5">
        <f>'[1]návrh '!$BA$62</f>
        <v>0</v>
      </c>
      <c r="D64" s="5">
        <f>'[1]návrh '!$BB$62</f>
        <v>67000</v>
      </c>
      <c r="E64" s="7">
        <f>SUM(C64:D64)</f>
        <v>67000</v>
      </c>
      <c r="F64" s="51"/>
      <c r="G64" s="62"/>
      <c r="H64" s="67">
        <f>'[3]návrh '!$BD$62</f>
        <v>88242.760000000009</v>
      </c>
      <c r="I64" s="52"/>
    </row>
    <row r="65" spans="1:9" x14ac:dyDescent="0.25">
      <c r="A65" s="12" t="s">
        <v>34</v>
      </c>
      <c r="B65" s="27">
        <v>602</v>
      </c>
      <c r="C65" s="5">
        <f>'[1]návrh '!$BA$63</f>
        <v>4525500</v>
      </c>
      <c r="D65" s="5">
        <f>'[1]návrh '!$BB$63</f>
        <v>5188033</v>
      </c>
      <c r="E65" s="7">
        <f t="shared" ref="E65:E114" si="1">SUM(C65:D65)</f>
        <v>9713533</v>
      </c>
      <c r="F65" s="51"/>
      <c r="G65" s="62"/>
      <c r="H65" s="67">
        <f>'[3]návrh '!$BD$63</f>
        <v>9883970.1199999992</v>
      </c>
      <c r="I65" s="52"/>
    </row>
    <row r="66" spans="1:9" x14ac:dyDescent="0.25">
      <c r="A66" s="12" t="s">
        <v>35</v>
      </c>
      <c r="B66" s="27">
        <v>604</v>
      </c>
      <c r="C66" s="5">
        <f>'[1]návrh '!$BA$64</f>
        <v>0</v>
      </c>
      <c r="D66" s="5">
        <f>'[1]návrh '!$BB$64</f>
        <v>96400</v>
      </c>
      <c r="E66" s="7">
        <f t="shared" si="1"/>
        <v>96400</v>
      </c>
      <c r="F66" s="51"/>
      <c r="G66" s="62"/>
      <c r="H66" s="67">
        <f>'[3]návrh '!$BD$64</f>
        <v>100075.23</v>
      </c>
      <c r="I66" s="52"/>
    </row>
    <row r="67" spans="1:9" hidden="1" x14ac:dyDescent="0.25">
      <c r="A67" s="12" t="e">
        <f>'[2]Roz2012 Náklady Výn Súčas12.4'!I58</f>
        <v>#REF!</v>
      </c>
      <c r="B67" s="27" t="e">
        <f>'[2]Roz2012 Náklady Výn Súčas12.4'!H58</f>
        <v>#REF!</v>
      </c>
      <c r="C67" s="5"/>
      <c r="D67" s="5"/>
      <c r="E67" s="7">
        <f t="shared" si="1"/>
        <v>0</v>
      </c>
      <c r="F67" s="51"/>
      <c r="G67" s="62"/>
      <c r="H67" s="68"/>
      <c r="I67" s="52"/>
    </row>
    <row r="68" spans="1:9" hidden="1" x14ac:dyDescent="0.25">
      <c r="A68" s="12" t="e">
        <f>'[2]Roz2012 Náklady Výn Súčas12.4'!I59</f>
        <v>#REF!</v>
      </c>
      <c r="B68" s="27" t="e">
        <f>'[2]Roz2012 Náklady Výn Súčas12.4'!H59</f>
        <v>#REF!</v>
      </c>
      <c r="C68" s="5"/>
      <c r="D68" s="5"/>
      <c r="E68" s="7">
        <f t="shared" si="1"/>
        <v>0</v>
      </c>
      <c r="F68" s="51"/>
      <c r="G68" s="62"/>
      <c r="H68" s="68"/>
      <c r="I68" s="52"/>
    </row>
    <row r="69" spans="1:9" ht="15.75" hidden="1" customHeight="1" x14ac:dyDescent="0.25">
      <c r="A69" s="12" t="s">
        <v>36</v>
      </c>
      <c r="B69" s="27">
        <v>613</v>
      </c>
      <c r="C69" s="5"/>
      <c r="D69" s="5"/>
      <c r="E69" s="7">
        <f t="shared" si="1"/>
        <v>0</v>
      </c>
      <c r="F69" s="51"/>
      <c r="G69" s="62"/>
      <c r="H69" s="68"/>
      <c r="I69" s="52"/>
    </row>
    <row r="70" spans="1:9" hidden="1" x14ac:dyDescent="0.25">
      <c r="A70" s="12" t="e">
        <f>'[2]Roz2012 Náklady Výn Súčas12.4'!I61</f>
        <v>#REF!</v>
      </c>
      <c r="B70" s="27" t="e">
        <f>'[2]Roz2012 Náklady Výn Súčas12.4'!H61</f>
        <v>#REF!</v>
      </c>
      <c r="C70" s="5"/>
      <c r="D70" s="5"/>
      <c r="E70" s="7">
        <f t="shared" si="1"/>
        <v>0</v>
      </c>
      <c r="F70" s="51"/>
      <c r="G70" s="62"/>
      <c r="H70" s="68"/>
      <c r="I70" s="52"/>
    </row>
    <row r="71" spans="1:9" hidden="1" x14ac:dyDescent="0.25">
      <c r="A71" s="12" t="e">
        <f>'[2]Roz2012 Náklady Výn Súčas12.4'!I62</f>
        <v>#REF!</v>
      </c>
      <c r="B71" s="27" t="e">
        <f>'[2]Roz2012 Náklady Výn Súčas12.4'!H62</f>
        <v>#REF!</v>
      </c>
      <c r="C71" s="5"/>
      <c r="D71" s="5"/>
      <c r="E71" s="7">
        <f t="shared" si="1"/>
        <v>0</v>
      </c>
      <c r="F71" s="51"/>
      <c r="G71" s="62"/>
      <c r="H71" s="68"/>
      <c r="I71" s="52"/>
    </row>
    <row r="72" spans="1:9" hidden="1" x14ac:dyDescent="0.25">
      <c r="A72" s="12" t="e">
        <f>'[2]Roz2012 Náklady Výn Súčas12.4'!I63</f>
        <v>#REF!</v>
      </c>
      <c r="B72" s="27" t="e">
        <f>'[2]Roz2012 Náklady Výn Súčas12.4'!H63</f>
        <v>#REF!</v>
      </c>
      <c r="C72" s="5"/>
      <c r="D72" s="5"/>
      <c r="E72" s="7">
        <f t="shared" si="1"/>
        <v>0</v>
      </c>
      <c r="F72" s="51"/>
      <c r="G72" s="62"/>
      <c r="H72" s="68"/>
      <c r="I72" s="52"/>
    </row>
    <row r="73" spans="1:9" hidden="1" x14ac:dyDescent="0.25">
      <c r="A73" s="12" t="e">
        <f>'[2]Roz2012 Náklady Výn Súčas12.4'!I64</f>
        <v>#REF!</v>
      </c>
      <c r="B73" s="27" t="e">
        <f>'[2]Roz2012 Náklady Výn Súčas12.4'!H64</f>
        <v>#REF!</v>
      </c>
      <c r="C73" s="5"/>
      <c r="D73" s="5"/>
      <c r="E73" s="7">
        <f t="shared" si="1"/>
        <v>0</v>
      </c>
      <c r="F73" s="51"/>
      <c r="G73" s="62"/>
      <c r="H73" s="68"/>
      <c r="I73" s="52"/>
    </row>
    <row r="74" spans="1:9" ht="0.75" hidden="1" customHeight="1" x14ac:dyDescent="0.25">
      <c r="A74" s="12" t="e">
        <f>'[2]Roz2012 Náklady Výn Súčas12.4'!I65</f>
        <v>#REF!</v>
      </c>
      <c r="B74" s="27" t="e">
        <f>'[2]Roz2012 Náklady Výn Súčas12.4'!H65</f>
        <v>#REF!</v>
      </c>
      <c r="C74" s="5"/>
      <c r="D74" s="5"/>
      <c r="E74" s="7">
        <f t="shared" si="1"/>
        <v>0</v>
      </c>
      <c r="F74" s="51"/>
      <c r="G74" s="62"/>
      <c r="H74" s="68"/>
      <c r="I74" s="52"/>
    </row>
    <row r="75" spans="1:9" hidden="1" x14ac:dyDescent="0.25">
      <c r="A75" s="12" t="e">
        <f>'[2]Roz2012 Náklady Výn Súčas12.4'!I66</f>
        <v>#REF!</v>
      </c>
      <c r="B75" s="27" t="e">
        <f>'[2]Roz2012 Náklady Výn Súčas12.4'!H66</f>
        <v>#REF!</v>
      </c>
      <c r="C75" s="5"/>
      <c r="D75" s="5"/>
      <c r="E75" s="7">
        <f t="shared" si="1"/>
        <v>0</v>
      </c>
      <c r="F75" s="51"/>
      <c r="G75" s="62"/>
      <c r="H75" s="68"/>
      <c r="I75" s="52"/>
    </row>
    <row r="76" spans="1:9" hidden="1" x14ac:dyDescent="0.25">
      <c r="A76" s="12" t="e">
        <f>'[2]Roz2012 Náklady Výn Súčas12.4'!I67</f>
        <v>#REF!</v>
      </c>
      <c r="B76" s="27" t="e">
        <f>'[2]Roz2012 Náklady Výn Súčas12.4'!H67</f>
        <v>#REF!</v>
      </c>
      <c r="C76" s="5"/>
      <c r="D76" s="5"/>
      <c r="E76" s="7">
        <f t="shared" si="1"/>
        <v>0</v>
      </c>
      <c r="F76" s="51"/>
      <c r="G76" s="62"/>
      <c r="H76" s="68"/>
      <c r="I76" s="52"/>
    </row>
    <row r="77" spans="1:9" hidden="1" x14ac:dyDescent="0.25">
      <c r="A77" s="12" t="e">
        <f>'[2]Roz2012 Náklady Výn Súčas12.4'!I68</f>
        <v>#REF!</v>
      </c>
      <c r="B77" s="27" t="e">
        <f>'[2]Roz2012 Náklady Výn Súčas12.4'!H68</f>
        <v>#REF!</v>
      </c>
      <c r="C77" s="5"/>
      <c r="D77" s="5"/>
      <c r="E77" s="7">
        <f t="shared" si="1"/>
        <v>0</v>
      </c>
      <c r="F77" s="51"/>
      <c r="G77" s="62"/>
      <c r="H77" s="68"/>
      <c r="I77" s="52"/>
    </row>
    <row r="78" spans="1:9" ht="13.5" hidden="1" customHeight="1" x14ac:dyDescent="0.25">
      <c r="A78" s="12" t="s">
        <v>55</v>
      </c>
      <c r="B78" s="27"/>
      <c r="C78" s="5"/>
      <c r="D78" s="5"/>
      <c r="E78" s="7">
        <f t="shared" si="1"/>
        <v>0</v>
      </c>
      <c r="F78" s="51"/>
      <c r="G78" s="62"/>
      <c r="H78" s="68"/>
      <c r="I78" s="52"/>
    </row>
    <row r="79" spans="1:9" ht="12.75" hidden="1" customHeight="1" x14ac:dyDescent="0.25">
      <c r="A79" s="12" t="s">
        <v>46</v>
      </c>
      <c r="B79" s="27">
        <v>641</v>
      </c>
      <c r="C79" s="5"/>
      <c r="D79" s="5"/>
      <c r="E79" s="7">
        <f t="shared" si="1"/>
        <v>0</v>
      </c>
      <c r="F79" s="51"/>
      <c r="G79" s="62"/>
      <c r="H79" s="68"/>
      <c r="I79" s="52"/>
    </row>
    <row r="80" spans="1:9" ht="14.25" hidden="1" customHeight="1" x14ac:dyDescent="0.25">
      <c r="A80" s="12" t="s">
        <v>26</v>
      </c>
      <c r="B80" s="27">
        <v>642</v>
      </c>
      <c r="C80" s="5"/>
      <c r="D80" s="5"/>
      <c r="E80" s="7">
        <f t="shared" si="1"/>
        <v>0</v>
      </c>
      <c r="F80" s="51"/>
      <c r="G80" s="62"/>
      <c r="H80" s="68"/>
      <c r="I80" s="52"/>
    </row>
    <row r="81" spans="1:9" hidden="1" x14ac:dyDescent="0.25">
      <c r="A81" s="12" t="s">
        <v>37</v>
      </c>
      <c r="B81" s="27">
        <v>644</v>
      </c>
      <c r="C81" s="5"/>
      <c r="D81" s="5"/>
      <c r="E81" s="7">
        <f t="shared" si="1"/>
        <v>0</v>
      </c>
      <c r="F81" s="51"/>
      <c r="G81" s="62"/>
      <c r="H81" s="67"/>
      <c r="I81" s="52"/>
    </row>
    <row r="82" spans="1:9" ht="12.75" hidden="1" customHeight="1" x14ac:dyDescent="0.25">
      <c r="A82" s="12" t="e">
        <f>'[2]Roz2012 Náklady Výn Súčas12.4'!I70</f>
        <v>#REF!</v>
      </c>
      <c r="B82" s="27" t="e">
        <f>'[2]Roz2012 Náklady Výn Súčas12.4'!H70</f>
        <v>#REF!</v>
      </c>
      <c r="C82" s="5"/>
      <c r="D82" s="5"/>
      <c r="E82" s="7">
        <f t="shared" si="1"/>
        <v>0</v>
      </c>
      <c r="F82" s="51"/>
      <c r="G82" s="62"/>
      <c r="H82" s="68"/>
      <c r="I82" s="52"/>
    </row>
    <row r="83" spans="1:9" hidden="1" x14ac:dyDescent="0.25">
      <c r="A83" s="12" t="e">
        <f>'[2]Roz2012 Náklady Výn Súčas12.4'!I71</f>
        <v>#REF!</v>
      </c>
      <c r="B83" s="27" t="e">
        <f>'[2]Roz2012 Náklady Výn Súčas12.4'!H71</f>
        <v>#REF!</v>
      </c>
      <c r="C83" s="5"/>
      <c r="D83" s="5"/>
      <c r="E83" s="7">
        <f t="shared" si="1"/>
        <v>0</v>
      </c>
      <c r="F83" s="51"/>
      <c r="G83" s="62"/>
      <c r="H83" s="68"/>
      <c r="I83" s="52"/>
    </row>
    <row r="84" spans="1:9" hidden="1" x14ac:dyDescent="0.25">
      <c r="A84" s="12" t="e">
        <f>'[2]Roz2012 Náklady Výn Súčas12.4'!I72</f>
        <v>#REF!</v>
      </c>
      <c r="B84" s="27" t="e">
        <f>'[2]Roz2012 Náklady Výn Súčas12.4'!H72</f>
        <v>#REF!</v>
      </c>
      <c r="C84" s="5"/>
      <c r="D84" s="5"/>
      <c r="E84" s="7">
        <f t="shared" si="1"/>
        <v>0</v>
      </c>
      <c r="F84" s="51"/>
      <c r="G84" s="62"/>
      <c r="H84" s="68"/>
      <c r="I84" s="52"/>
    </row>
    <row r="85" spans="1:9" ht="0.75" hidden="1" customHeight="1" x14ac:dyDescent="0.25">
      <c r="A85" s="12" t="s">
        <v>51</v>
      </c>
      <c r="B85" s="27">
        <v>645</v>
      </c>
      <c r="C85" s="5"/>
      <c r="D85" s="5"/>
      <c r="E85" s="7">
        <f t="shared" si="1"/>
        <v>0</v>
      </c>
      <c r="F85" s="51"/>
      <c r="G85" s="62"/>
      <c r="H85" s="68"/>
      <c r="I85" s="52"/>
    </row>
    <row r="86" spans="1:9" ht="14.25" hidden="1" customHeight="1" x14ac:dyDescent="0.25">
      <c r="A86" s="12" t="s">
        <v>43</v>
      </c>
      <c r="B86" s="27">
        <v>646</v>
      </c>
      <c r="C86" s="5"/>
      <c r="D86" s="5"/>
      <c r="E86" s="7">
        <f t="shared" si="1"/>
        <v>0</v>
      </c>
      <c r="F86" s="51"/>
      <c r="G86" s="62"/>
      <c r="H86" s="67"/>
      <c r="I86" s="52"/>
    </row>
    <row r="87" spans="1:9" ht="14.25" customHeight="1" x14ac:dyDescent="0.25">
      <c r="A87" s="88" t="s">
        <v>36</v>
      </c>
      <c r="B87" s="27">
        <v>613</v>
      </c>
      <c r="C87" s="5">
        <v>0</v>
      </c>
      <c r="D87" s="5">
        <v>0</v>
      </c>
      <c r="E87" s="7">
        <v>0</v>
      </c>
      <c r="F87" s="51"/>
      <c r="G87" s="62"/>
      <c r="H87" s="67">
        <f>'[3]návrh '!$BD$67</f>
        <v>7587.23</v>
      </c>
      <c r="I87" s="52"/>
    </row>
    <row r="88" spans="1:9" ht="14.25" customHeight="1" x14ac:dyDescent="0.25">
      <c r="A88" s="88" t="s">
        <v>55</v>
      </c>
      <c r="B88" s="27">
        <v>624</v>
      </c>
      <c r="C88" s="5">
        <v>0</v>
      </c>
      <c r="D88" s="5">
        <v>0</v>
      </c>
      <c r="E88" s="7">
        <v>0</v>
      </c>
      <c r="F88" s="51"/>
      <c r="G88" s="62"/>
      <c r="H88" s="67">
        <f>'[3]návrh '!$BD$72</f>
        <v>24</v>
      </c>
      <c r="I88" s="52"/>
    </row>
    <row r="89" spans="1:9" ht="14.25" customHeight="1" x14ac:dyDescent="0.25">
      <c r="A89" s="88" t="s">
        <v>60</v>
      </c>
      <c r="B89" s="27">
        <v>641</v>
      </c>
      <c r="C89" s="5">
        <v>0</v>
      </c>
      <c r="D89" s="5">
        <v>0</v>
      </c>
      <c r="E89" s="7">
        <v>0</v>
      </c>
      <c r="F89" s="51"/>
      <c r="G89" s="62"/>
      <c r="H89" s="67">
        <f>'[3]návrh '!$BD$73</f>
        <v>22625.31</v>
      </c>
      <c r="I89" s="52"/>
    </row>
    <row r="90" spans="1:9" ht="14.25" customHeight="1" x14ac:dyDescent="0.25">
      <c r="A90" s="88" t="s">
        <v>26</v>
      </c>
      <c r="B90" s="27">
        <v>642</v>
      </c>
      <c r="C90" s="5">
        <v>0</v>
      </c>
      <c r="D90" s="5">
        <v>0</v>
      </c>
      <c r="E90" s="7">
        <v>0</v>
      </c>
      <c r="F90" s="51"/>
      <c r="G90" s="62"/>
      <c r="H90" s="67">
        <f>'[3]návrh '!$BD$74</f>
        <v>10015.24</v>
      </c>
      <c r="I90" s="52"/>
    </row>
    <row r="91" spans="1:9" ht="14.25" customHeight="1" x14ac:dyDescent="0.25">
      <c r="A91" s="88" t="s">
        <v>37</v>
      </c>
      <c r="B91" s="27">
        <v>644</v>
      </c>
      <c r="C91" s="5">
        <v>0</v>
      </c>
      <c r="D91" s="5">
        <v>0</v>
      </c>
      <c r="E91" s="7">
        <v>0</v>
      </c>
      <c r="F91" s="51"/>
      <c r="G91" s="62"/>
      <c r="H91" s="67">
        <f>'[3]návrh '!$BD$76</f>
        <v>991.38</v>
      </c>
      <c r="I91" s="52"/>
    </row>
    <row r="92" spans="1:9" ht="14.25" customHeight="1" x14ac:dyDescent="0.25">
      <c r="A92" s="88" t="s">
        <v>51</v>
      </c>
      <c r="B92" s="27">
        <v>645</v>
      </c>
      <c r="C92" s="5">
        <v>0</v>
      </c>
      <c r="D92" s="5">
        <v>0</v>
      </c>
      <c r="E92" s="7">
        <v>0</v>
      </c>
      <c r="F92" s="51"/>
      <c r="G92" s="62"/>
      <c r="H92" s="67">
        <f>'[3]návrh '!$BD$77</f>
        <v>291.24</v>
      </c>
      <c r="I92" s="52"/>
    </row>
    <row r="93" spans="1:9" ht="14.25" customHeight="1" x14ac:dyDescent="0.25">
      <c r="A93" s="12" t="s">
        <v>43</v>
      </c>
      <c r="B93" s="27">
        <v>646</v>
      </c>
      <c r="C93" s="5">
        <f>'[1]návrh '!$BA$78</f>
        <v>0</v>
      </c>
      <c r="D93" s="5">
        <f>'[1]návrh '!$BB$78</f>
        <v>0</v>
      </c>
      <c r="E93" s="7">
        <f t="shared" si="1"/>
        <v>0</v>
      </c>
      <c r="F93" s="51"/>
      <c r="G93" s="62"/>
      <c r="H93" s="67">
        <f>'[3]návrh '!$BD$78</f>
        <v>3169.35</v>
      </c>
      <c r="I93" s="52"/>
    </row>
    <row r="94" spans="1:9" ht="14.25" customHeight="1" x14ac:dyDescent="0.25">
      <c r="A94" s="12" t="s">
        <v>57</v>
      </c>
      <c r="B94" s="27">
        <v>648</v>
      </c>
      <c r="C94" s="5">
        <f>'[1]návrh '!$BA$80</f>
        <v>1789570</v>
      </c>
      <c r="D94" s="5">
        <f>'[1]návrh '!$BB$80</f>
        <v>245000</v>
      </c>
      <c r="E94" s="7">
        <f t="shared" si="1"/>
        <v>2034570</v>
      </c>
      <c r="F94" s="51"/>
      <c r="G94" s="62"/>
      <c r="H94" s="67">
        <f>'[1]návrh '!$BD$80</f>
        <v>2126545</v>
      </c>
      <c r="I94" s="52"/>
    </row>
    <row r="95" spans="1:9" x14ac:dyDescent="0.25">
      <c r="A95" s="12" t="s">
        <v>38</v>
      </c>
      <c r="B95" s="27">
        <v>649</v>
      </c>
      <c r="C95" s="5">
        <f>'[1]návrh '!$BA$81</f>
        <v>3214884</v>
      </c>
      <c r="D95" s="5">
        <f>'[1]návrh '!$BB$81</f>
        <v>844580</v>
      </c>
      <c r="E95" s="7">
        <f t="shared" si="1"/>
        <v>4059464</v>
      </c>
      <c r="F95" s="51"/>
      <c r="G95" s="62"/>
      <c r="H95" s="67">
        <f>'[1]návrh '!$BD$81</f>
        <v>3796896</v>
      </c>
      <c r="I95" s="52"/>
    </row>
    <row r="96" spans="1:9" hidden="1" x14ac:dyDescent="0.25">
      <c r="A96" s="12" t="e">
        <f>'[2]Roz2012 Náklady Výn Súčas12.4'!I75</f>
        <v>#REF!</v>
      </c>
      <c r="B96" s="27" t="e">
        <f>'[2]Roz2012 Náklady Výn Súčas12.4'!H75</f>
        <v>#REF!</v>
      </c>
      <c r="C96" s="5"/>
      <c r="D96" s="5"/>
      <c r="E96" s="7">
        <f t="shared" si="1"/>
        <v>0</v>
      </c>
      <c r="F96" s="51"/>
      <c r="G96" s="62"/>
      <c r="H96" s="68"/>
      <c r="I96" s="52"/>
    </row>
    <row r="97" spans="1:9" hidden="1" x14ac:dyDescent="0.25">
      <c r="A97" s="12" t="e">
        <f>'[2]Roz2012 Náklady Výn Súčas12.4'!I76</f>
        <v>#REF!</v>
      </c>
      <c r="B97" s="27" t="e">
        <f>'[2]Roz2012 Náklady Výn Súčas12.4'!H76</f>
        <v>#REF!</v>
      </c>
      <c r="C97" s="5"/>
      <c r="D97" s="5"/>
      <c r="E97" s="7">
        <f t="shared" si="1"/>
        <v>0</v>
      </c>
      <c r="F97" s="51"/>
      <c r="G97" s="62"/>
      <c r="H97" s="68"/>
      <c r="I97" s="52"/>
    </row>
    <row r="98" spans="1:9" hidden="1" x14ac:dyDescent="0.25">
      <c r="A98" s="12" t="e">
        <f>'[2]Roz2012 Náklady Výn Súčas12.4'!I77</f>
        <v>#REF!</v>
      </c>
      <c r="B98" s="27" t="e">
        <f>'[2]Roz2012 Náklady Výn Súčas12.4'!H77</f>
        <v>#REF!</v>
      </c>
      <c r="C98" s="5"/>
      <c r="D98" s="5"/>
      <c r="E98" s="7">
        <f t="shared" si="1"/>
        <v>0</v>
      </c>
      <c r="F98" s="51"/>
      <c r="G98" s="62"/>
      <c r="H98" s="68"/>
      <c r="I98" s="52"/>
    </row>
    <row r="99" spans="1:9" hidden="1" x14ac:dyDescent="0.25">
      <c r="A99" s="12" t="e">
        <f>'[2]Roz2012 Náklady Výn Súčas12.4'!I78</f>
        <v>#REF!</v>
      </c>
      <c r="B99" s="27" t="e">
        <f>'[2]Roz2012 Náklady Výn Súčas12.4'!H78</f>
        <v>#REF!</v>
      </c>
      <c r="C99" s="5"/>
      <c r="D99" s="5"/>
      <c r="E99" s="7">
        <f t="shared" si="1"/>
        <v>0</v>
      </c>
      <c r="F99" s="51"/>
      <c r="G99" s="62"/>
      <c r="H99" s="68"/>
      <c r="I99" s="52"/>
    </row>
    <row r="100" spans="1:9" hidden="1" x14ac:dyDescent="0.25">
      <c r="A100" s="12" t="e">
        <f>'[2]Roz2012 Náklady Výn Súčas12.4'!I79</f>
        <v>#REF!</v>
      </c>
      <c r="B100" s="27" t="e">
        <f>'[2]Roz2012 Náklady Výn Súčas12.4'!H79</f>
        <v>#REF!</v>
      </c>
      <c r="C100" s="5"/>
      <c r="D100" s="5"/>
      <c r="E100" s="7">
        <f t="shared" si="1"/>
        <v>0</v>
      </c>
      <c r="F100" s="51"/>
      <c r="G100" s="62"/>
      <c r="H100" s="68"/>
      <c r="I100" s="52"/>
    </row>
    <row r="101" spans="1:9" hidden="1" x14ac:dyDescent="0.25">
      <c r="A101" s="12" t="s">
        <v>52</v>
      </c>
      <c r="B101" s="27">
        <v>651</v>
      </c>
      <c r="C101" s="5"/>
      <c r="D101" s="5"/>
      <c r="E101" s="7">
        <f t="shared" si="1"/>
        <v>0</v>
      </c>
      <c r="F101" s="51"/>
      <c r="G101" s="62"/>
      <c r="H101" s="68"/>
      <c r="I101" s="52"/>
    </row>
    <row r="102" spans="1:9" ht="22.5" x14ac:dyDescent="0.25">
      <c r="A102" s="88" t="s">
        <v>63</v>
      </c>
      <c r="B102" s="27">
        <v>651</v>
      </c>
      <c r="C102" s="5">
        <v>0</v>
      </c>
      <c r="D102" s="5">
        <v>0</v>
      </c>
      <c r="E102" s="7">
        <v>0</v>
      </c>
      <c r="F102" s="51"/>
      <c r="G102" s="62"/>
      <c r="H102" s="67">
        <f>'[3]návrh '!$BD$82</f>
        <v>1011019.82</v>
      </c>
      <c r="I102" s="52"/>
    </row>
    <row r="103" spans="1:9" x14ac:dyDescent="0.25">
      <c r="A103" s="12" t="s">
        <v>39</v>
      </c>
      <c r="B103" s="27">
        <v>656</v>
      </c>
      <c r="C103" s="5">
        <f>'[1]návrh '!$BA$87</f>
        <v>610150</v>
      </c>
      <c r="D103" s="5">
        <f>'[1]návrh '!$BB$87</f>
        <v>0</v>
      </c>
      <c r="E103" s="7">
        <f t="shared" si="1"/>
        <v>610150</v>
      </c>
      <c r="F103" s="51"/>
      <c r="G103" s="62"/>
      <c r="H103" s="67">
        <f>'[1]návrh '!$BD$87</f>
        <v>515232</v>
      </c>
      <c r="I103" s="52"/>
    </row>
    <row r="104" spans="1:9" hidden="1" x14ac:dyDescent="0.25">
      <c r="A104" s="12" t="e">
        <f>'[2]Roz2012 Náklady Výn Súčas12.4'!I81</f>
        <v>#REF!</v>
      </c>
      <c r="B104" s="27" t="e">
        <f>'[2]Roz2012 Náklady Výn Súčas12.4'!H81</f>
        <v>#REF!</v>
      </c>
      <c r="C104" s="5"/>
      <c r="D104" s="5"/>
      <c r="E104" s="7">
        <f t="shared" si="1"/>
        <v>0</v>
      </c>
      <c r="F104" s="51"/>
      <c r="G104" s="62"/>
      <c r="H104" s="68"/>
      <c r="I104" s="52"/>
    </row>
    <row r="105" spans="1:9" x14ac:dyDescent="0.25">
      <c r="A105" s="12" t="s">
        <v>40</v>
      </c>
      <c r="B105" s="27">
        <v>658</v>
      </c>
      <c r="C105" s="5">
        <f>'[1]návrh '!$BA$89</f>
        <v>3000</v>
      </c>
      <c r="D105" s="5">
        <f>'[1]návrh '!$BC$89</f>
        <v>1504960</v>
      </c>
      <c r="E105" s="7">
        <f t="shared" si="1"/>
        <v>1507960</v>
      </c>
      <c r="F105" s="51"/>
      <c r="G105" s="62"/>
      <c r="H105" s="67">
        <f>'[3]návrh '!$BD$89</f>
        <v>1459238.9500000002</v>
      </c>
      <c r="I105" s="52"/>
    </row>
    <row r="106" spans="1:9" hidden="1" x14ac:dyDescent="0.25">
      <c r="A106" s="12" t="e">
        <f>'[2]Roz2012 Náklady Výn Súčas12.4'!I83</f>
        <v>#REF!</v>
      </c>
      <c r="B106" s="27" t="e">
        <f>'[2]Roz2012 Náklady Výn Súčas12.4'!H83</f>
        <v>#REF!</v>
      </c>
      <c r="C106" s="5"/>
      <c r="D106" s="5"/>
      <c r="E106" s="7">
        <f t="shared" si="1"/>
        <v>0</v>
      </c>
      <c r="F106" s="51"/>
      <c r="G106" s="62"/>
      <c r="H106" s="68"/>
      <c r="I106" s="52"/>
    </row>
    <row r="107" spans="1:9" x14ac:dyDescent="0.25">
      <c r="A107" s="12" t="s">
        <v>41</v>
      </c>
      <c r="B107" s="27">
        <v>662</v>
      </c>
      <c r="C107" s="5">
        <f>'[1]návrh '!$BA$91</f>
        <v>94328</v>
      </c>
      <c r="D107" s="5">
        <f>'[1]návrh '!$BB$91</f>
        <v>3217</v>
      </c>
      <c r="E107" s="7">
        <f t="shared" si="1"/>
        <v>97545</v>
      </c>
      <c r="F107" s="51"/>
      <c r="G107" s="62"/>
      <c r="H107" s="67">
        <f>'[3]návrh '!$BD$91</f>
        <v>135630.5</v>
      </c>
      <c r="I107" s="52"/>
    </row>
    <row r="108" spans="1:9" hidden="1" x14ac:dyDescent="0.25">
      <c r="A108" s="12" t="e">
        <f>'[2]Roz2012 Náklady Výn Súčas12.4'!I85</f>
        <v>#REF!</v>
      </c>
      <c r="B108" s="27" t="e">
        <f>'[2]Roz2012 Náklady Výn Súčas12.4'!H85</f>
        <v>#REF!</v>
      </c>
      <c r="C108" s="5"/>
      <c r="D108" s="5"/>
      <c r="E108" s="7">
        <f t="shared" si="1"/>
        <v>0</v>
      </c>
      <c r="F108" s="51"/>
      <c r="G108" s="62"/>
      <c r="H108" s="68"/>
      <c r="I108" s="52"/>
    </row>
    <row r="109" spans="1:9" hidden="1" x14ac:dyDescent="0.25">
      <c r="A109" s="12" t="e">
        <f>'[2]Roz2012 Náklady Výn Súčas12.4'!I86</f>
        <v>#REF!</v>
      </c>
      <c r="B109" s="27" t="e">
        <f>'[2]Roz2012 Náklady Výn Súčas12.4'!H86</f>
        <v>#REF!</v>
      </c>
      <c r="C109" s="5"/>
      <c r="D109" s="5"/>
      <c r="E109" s="7">
        <f t="shared" si="1"/>
        <v>0</v>
      </c>
      <c r="F109" s="51"/>
      <c r="G109" s="62"/>
      <c r="H109" s="68"/>
      <c r="I109" s="52"/>
    </row>
    <row r="110" spans="1:9" hidden="1" x14ac:dyDescent="0.25">
      <c r="A110" s="12" t="e">
        <f>'[2]Roz2012 Náklady Výn Súčas12.4'!I87</f>
        <v>#REF!</v>
      </c>
      <c r="B110" s="27" t="e">
        <f>'[2]Roz2012 Náklady Výn Súčas12.4'!H87</f>
        <v>#REF!</v>
      </c>
      <c r="C110" s="5"/>
      <c r="D110" s="5"/>
      <c r="E110" s="7">
        <f t="shared" si="1"/>
        <v>0</v>
      </c>
      <c r="F110" s="51"/>
      <c r="G110" s="62"/>
      <c r="H110" s="68"/>
      <c r="I110" s="52"/>
    </row>
    <row r="111" spans="1:9" hidden="1" x14ac:dyDescent="0.25">
      <c r="A111" s="12" t="e">
        <f>'[2]Roz2012 Náklady Výn Súčas12.4'!I88</f>
        <v>#REF!</v>
      </c>
      <c r="B111" s="27" t="e">
        <f>'[2]Roz2012 Náklady Výn Súčas12.4'!H88</f>
        <v>#REF!</v>
      </c>
      <c r="C111" s="5"/>
      <c r="D111" s="5"/>
      <c r="E111" s="7">
        <f t="shared" si="1"/>
        <v>0</v>
      </c>
      <c r="F111" s="51"/>
      <c r="G111" s="62"/>
      <c r="H111" s="68"/>
      <c r="I111" s="52"/>
    </row>
    <row r="112" spans="1:9" x14ac:dyDescent="0.25">
      <c r="A112" s="85" t="s">
        <v>64</v>
      </c>
      <c r="B112" s="39">
        <v>665</v>
      </c>
      <c r="C112" s="37">
        <v>0</v>
      </c>
      <c r="D112" s="37">
        <v>0</v>
      </c>
      <c r="E112" s="72">
        <v>0</v>
      </c>
      <c r="F112" s="51"/>
      <c r="G112" s="62"/>
      <c r="H112" s="67">
        <f>'[3]návrh '!$BD$94</f>
        <v>32677.43</v>
      </c>
      <c r="I112" s="52"/>
    </row>
    <row r="113" spans="1:10" ht="15.75" thickBot="1" x14ac:dyDescent="0.3">
      <c r="A113" s="38" t="s">
        <v>42</v>
      </c>
      <c r="B113" s="39">
        <v>691</v>
      </c>
      <c r="C113" s="37">
        <f>'[1]návrh '!$BA$96</f>
        <v>83176112</v>
      </c>
      <c r="D113" s="37">
        <f>'[1]návrh '!$BB$96</f>
        <v>0</v>
      </c>
      <c r="E113" s="72">
        <f t="shared" si="1"/>
        <v>83176112</v>
      </c>
      <c r="F113" s="51"/>
      <c r="G113" s="62"/>
      <c r="H113" s="67">
        <f>'[3]návrh '!$BD$96</f>
        <v>81108459.25999999</v>
      </c>
      <c r="I113" s="52"/>
    </row>
    <row r="114" spans="1:10" s="16" customFormat="1" ht="22.15" customHeight="1" thickBot="1" x14ac:dyDescent="0.25">
      <c r="A114" s="45" t="s">
        <v>8</v>
      </c>
      <c r="B114" s="46"/>
      <c r="C114" s="44">
        <f>'[1]návrh '!$BA$97</f>
        <v>93413544</v>
      </c>
      <c r="D114" s="58">
        <f>'[1]návrh '!$BB$97</f>
        <v>7946190</v>
      </c>
      <c r="E114" s="73">
        <f t="shared" si="1"/>
        <v>101359734</v>
      </c>
      <c r="F114" s="44"/>
      <c r="G114" s="58"/>
      <c r="H114" s="74">
        <f>SUM(H64:H113)</f>
        <v>100302690.81999999</v>
      </c>
      <c r="I114" s="53">
        <f>'[3]návrh '!$BD$97</f>
        <v>100302690.75999999</v>
      </c>
      <c r="J114" s="53">
        <f>I114-H114</f>
        <v>-6.0000002384185791E-2</v>
      </c>
    </row>
    <row r="115" spans="1:10" x14ac:dyDescent="0.25">
      <c r="A115" s="40" t="s">
        <v>9</v>
      </c>
      <c r="B115" s="30"/>
      <c r="C115" s="41">
        <f>C114-C58</f>
        <v>-1088790.3599999994</v>
      </c>
      <c r="D115" s="41">
        <f>D114-D58</f>
        <v>1689221</v>
      </c>
      <c r="E115" s="41">
        <f>E114-E58</f>
        <v>600430.6400000006</v>
      </c>
      <c r="F115" s="41">
        <f>F114-F58</f>
        <v>0</v>
      </c>
      <c r="G115" s="41">
        <f>G114-G58</f>
        <v>0</v>
      </c>
      <c r="H115" s="41">
        <f>H114-H58</f>
        <v>1160798.1099999845</v>
      </c>
      <c r="I115" s="52"/>
    </row>
    <row r="116" spans="1:10" x14ac:dyDescent="0.25">
      <c r="A116" s="11"/>
      <c r="B116" s="26"/>
      <c r="C116" s="10"/>
      <c r="D116" s="10"/>
      <c r="E116" s="10"/>
      <c r="H116" s="52"/>
    </row>
    <row r="117" spans="1:10" x14ac:dyDescent="0.25">
      <c r="A117" s="11"/>
      <c r="B117" s="13"/>
      <c r="C117" s="8"/>
      <c r="D117" s="8"/>
      <c r="E117" s="8"/>
      <c r="F117" s="14"/>
      <c r="G117" s="14"/>
    </row>
    <row r="118" spans="1:10" x14ac:dyDescent="0.25">
      <c r="A118" s="11"/>
      <c r="B118" s="28"/>
      <c r="C118" s="61"/>
      <c r="D118" s="61"/>
      <c r="E118" s="8"/>
      <c r="F118" s="14"/>
      <c r="G118" s="14"/>
    </row>
    <row r="119" spans="1:10" x14ac:dyDescent="0.25">
      <c r="A119" s="11"/>
      <c r="B119" s="28"/>
      <c r="C119" s="8"/>
      <c r="D119" s="8"/>
      <c r="E119" s="8"/>
      <c r="F119" s="14"/>
      <c r="G119" s="14"/>
    </row>
    <row r="120" spans="1:10" x14ac:dyDescent="0.25">
      <c r="A120" s="11"/>
      <c r="B120" s="28"/>
      <c r="C120" s="8"/>
      <c r="D120" s="8"/>
      <c r="E120" s="8"/>
      <c r="F120" s="14"/>
      <c r="G120" s="14"/>
    </row>
    <row r="121" spans="1:10" x14ac:dyDescent="0.25">
      <c r="A121" s="11"/>
      <c r="B121" s="28"/>
      <c r="C121" s="8"/>
      <c r="D121" s="8"/>
      <c r="E121" s="8"/>
      <c r="F121" s="14"/>
      <c r="G121" s="14"/>
    </row>
    <row r="122" spans="1:10" x14ac:dyDescent="0.25">
      <c r="A122" s="11"/>
      <c r="B122" s="28"/>
      <c r="C122" s="8"/>
      <c r="D122" s="8"/>
      <c r="E122" s="8"/>
      <c r="F122" s="14"/>
      <c r="G122" s="14"/>
    </row>
    <row r="123" spans="1:10" x14ac:dyDescent="0.25">
      <c r="A123" s="11"/>
      <c r="B123" s="13"/>
      <c r="C123" s="8"/>
      <c r="D123" s="8"/>
      <c r="E123" s="8"/>
      <c r="F123" s="14"/>
      <c r="G123" s="14"/>
    </row>
    <row r="124" spans="1:10" x14ac:dyDescent="0.25">
      <c r="A124" s="11"/>
      <c r="B124" s="29"/>
      <c r="C124" s="8"/>
      <c r="D124" s="8"/>
      <c r="E124" s="8"/>
      <c r="F124" s="14"/>
      <c r="G124" s="14"/>
    </row>
    <row r="125" spans="1:10" x14ac:dyDescent="0.25">
      <c r="A125" s="11"/>
      <c r="B125" s="30"/>
      <c r="C125" s="8"/>
      <c r="D125" s="8"/>
      <c r="E125" s="8"/>
      <c r="F125" s="14"/>
      <c r="G125" s="14"/>
    </row>
  </sheetData>
  <mergeCells count="8">
    <mergeCell ref="H62:H63"/>
    <mergeCell ref="G4:G5"/>
    <mergeCell ref="G62:G63"/>
    <mergeCell ref="A2:C2"/>
    <mergeCell ref="B4:B5"/>
    <mergeCell ref="C4:D4"/>
    <mergeCell ref="B62:B63"/>
    <mergeCell ref="C62:D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NV 2018 STU  </vt:lpstr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Admin</cp:lastModifiedBy>
  <cp:lastPrinted>2018-05-22T12:09:05Z</cp:lastPrinted>
  <dcterms:created xsi:type="dcterms:W3CDTF">2012-04-08T16:42:17Z</dcterms:created>
  <dcterms:modified xsi:type="dcterms:W3CDTF">2018-06-13T06:52:51Z</dcterms:modified>
</cp:coreProperties>
</file>