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kova\Desktop\Matúšková\ROZPOČET\Rozpočet 2019\Rozpočet N+V\"/>
    </mc:Choice>
  </mc:AlternateContent>
  <bookViews>
    <workbookView xWindow="-15" yWindow="165" windowWidth="9300" windowHeight="8145"/>
  </bookViews>
  <sheets>
    <sheet name="Návrh 2019" sheetId="1" r:id="rId1"/>
    <sheet name="Hárok1" sheetId="2" r:id="rId2"/>
    <sheet name="Hárok2" sheetId="3" r:id="rId3"/>
    <sheet name="Hárok3" sheetId="4" r:id="rId4"/>
  </sheets>
  <externalReferences>
    <externalReference r:id="rId5"/>
  </externalReferences>
  <definedNames>
    <definedName name="_xlnm.Print_Area" localSheetId="0">'Návrh 2019'!$A$1:$F$62</definedName>
  </definedNames>
  <calcPr calcId="162913"/>
</workbook>
</file>

<file path=xl/calcChain.xml><?xml version="1.0" encoding="utf-8"?>
<calcChain xmlns="http://schemas.openxmlformats.org/spreadsheetml/2006/main">
  <c r="F34" i="1" l="1"/>
  <c r="F35" i="1"/>
  <c r="C26" i="1" l="1"/>
  <c r="D26" i="1" l="1"/>
  <c r="D47" i="1" l="1"/>
  <c r="C50" i="1" l="1"/>
  <c r="D51" i="1" l="1"/>
  <c r="C51" i="1"/>
  <c r="F50" i="1"/>
  <c r="D50" i="1"/>
  <c r="F47" i="1"/>
  <c r="C47" i="1"/>
  <c r="F46" i="1"/>
  <c r="D46" i="1"/>
  <c r="C46" i="1"/>
  <c r="F43" i="1"/>
  <c r="D43" i="1"/>
  <c r="C43" i="1"/>
  <c r="F42" i="1"/>
  <c r="D42" i="1"/>
  <c r="C42" i="1"/>
  <c r="F39" i="1"/>
  <c r="D39" i="1"/>
  <c r="C39" i="1"/>
  <c r="F38" i="1"/>
  <c r="D38" i="1"/>
  <c r="C38" i="1"/>
  <c r="D35" i="1"/>
  <c r="C35" i="1"/>
  <c r="D34" i="1"/>
  <c r="C34" i="1"/>
  <c r="F27" i="1"/>
  <c r="D27" i="1"/>
  <c r="F26" i="1"/>
  <c r="C27" i="1"/>
  <c r="F23" i="1"/>
  <c r="D22" i="1"/>
  <c r="C22" i="1"/>
  <c r="F19" i="1"/>
  <c r="D19" i="1"/>
  <c r="F15" i="1"/>
  <c r="D15" i="1"/>
  <c r="C15" i="1"/>
  <c r="F14" i="1"/>
  <c r="D14" i="1"/>
  <c r="C14" i="1"/>
  <c r="F11" i="1"/>
  <c r="D11" i="1"/>
  <c r="C11" i="1"/>
  <c r="F10" i="1"/>
  <c r="D10" i="1"/>
  <c r="C10" i="1"/>
  <c r="F7" i="1"/>
  <c r="D7" i="1"/>
  <c r="C7" i="1"/>
  <c r="F6" i="1"/>
  <c r="D6" i="1"/>
  <c r="C6" i="1"/>
  <c r="F12" i="1" l="1"/>
  <c r="D44" i="1"/>
  <c r="E38" i="1"/>
  <c r="E34" i="1"/>
  <c r="E22" i="1"/>
  <c r="D12" i="1"/>
  <c r="E51" i="1" l="1"/>
  <c r="C8" i="1"/>
  <c r="F8" i="1"/>
  <c r="D48" i="1"/>
  <c r="C16" i="1"/>
  <c r="F16" i="1"/>
  <c r="D28" i="1"/>
  <c r="D36" i="1"/>
  <c r="F40" i="1"/>
  <c r="E47" i="1"/>
  <c r="C48" i="1"/>
  <c r="C40" i="1"/>
  <c r="F44" i="1"/>
  <c r="E6" i="1"/>
  <c r="E10" i="1"/>
  <c r="E46" i="1"/>
  <c r="E50" i="1"/>
  <c r="D8" i="1"/>
  <c r="C12" i="1"/>
  <c r="D16" i="1"/>
  <c r="F28" i="1"/>
  <c r="C36" i="1"/>
  <c r="D40" i="1"/>
  <c r="E7" i="1"/>
  <c r="E11" i="1"/>
  <c r="E14" i="1"/>
  <c r="E15" i="1"/>
  <c r="E27" i="1"/>
  <c r="E35" i="1"/>
  <c r="E36" i="1" s="1"/>
  <c r="E39" i="1"/>
  <c r="E40" i="1" s="1"/>
  <c r="E48" i="1" l="1"/>
  <c r="E8" i="1"/>
  <c r="E16" i="1"/>
  <c r="E12" i="1"/>
  <c r="F48" i="1"/>
  <c r="E52" i="1" l="1"/>
  <c r="C52" i="1"/>
  <c r="D52" i="1"/>
  <c r="E43" i="1" l="1"/>
  <c r="C44" i="1"/>
  <c r="E42" i="1"/>
  <c r="E44" i="1" l="1"/>
  <c r="C23" i="1" l="1"/>
  <c r="C24" i="1" s="1"/>
  <c r="D23" i="1"/>
  <c r="D24" i="1" l="1"/>
  <c r="E23" i="1"/>
  <c r="E24" i="1" s="1"/>
  <c r="F51" i="1" l="1"/>
  <c r="F52" i="1" s="1"/>
  <c r="F22" i="1"/>
  <c r="F24" i="1" s="1"/>
  <c r="F18" i="1"/>
  <c r="F20" i="1" s="1"/>
  <c r="F36" i="1"/>
  <c r="F30" i="1"/>
  <c r="F57" i="1" l="1"/>
  <c r="E26" i="1"/>
  <c r="C28" i="1"/>
  <c r="E28" i="1" l="1"/>
  <c r="F31" i="1" l="1"/>
  <c r="D31" i="1"/>
  <c r="D58" i="1" s="1"/>
  <c r="C31" i="1"/>
  <c r="D30" i="1"/>
  <c r="D32" i="1" s="1"/>
  <c r="C30" i="1"/>
  <c r="E31" i="1" l="1"/>
  <c r="F58" i="1"/>
  <c r="F59" i="1" s="1"/>
  <c r="F32" i="1"/>
  <c r="E30" i="1"/>
  <c r="E32" i="1" s="1"/>
  <c r="C32" i="1"/>
  <c r="D18" i="1"/>
  <c r="C19" i="1"/>
  <c r="C18" i="1"/>
  <c r="D20" i="1" l="1"/>
  <c r="D57" i="1"/>
  <c r="D59" i="1" s="1"/>
  <c r="E19" i="1"/>
  <c r="E58" i="1" s="1"/>
  <c r="C58" i="1"/>
  <c r="E18" i="1"/>
  <c r="C20" i="1"/>
  <c r="C57" i="1"/>
  <c r="C59" i="1" l="1"/>
  <c r="E20" i="1"/>
  <c r="E60" i="1" s="1"/>
  <c r="E57" i="1"/>
  <c r="E59" i="1" s="1"/>
</calcChain>
</file>

<file path=xl/sharedStrings.xml><?xml version="1.0" encoding="utf-8"?>
<sst xmlns="http://schemas.openxmlformats.org/spreadsheetml/2006/main" count="62" uniqueCount="27">
  <si>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</si>
  <si>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</si>
  <si>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</si>
  <si>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</si>
  <si>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</si>
  <si>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</si>
  <si>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</si>
  <si>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</si>
  <si>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</si>
  <si>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</si>
  <si>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</si>
  <si>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</si>
  <si>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</si>
  <si>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</si>
  <si>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</si>
  <si>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</si>
  <si>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</si>
  <si>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</si>
  <si>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</si>
  <si>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</si>
  <si>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</si>
  <si>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</si>
  <si>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</si>
  <si>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</si>
  <si>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</si>
  <si>
    <t>predchádzajúce obdobie (skutočnosť )</t>
  </si>
  <si>
    <t xml:space="preserve">Návrh rozpočtu STU na rok 2019  podľa súčasti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</si>
</sst>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00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3" fontId="32" fillId="0" borderId="0" xfId="43" applyNumberFormat="1" applyFont="1" applyFill="1" applyBorder="1"/>
    <xf numFmtId="3" fontId="19" fillId="0" borderId="0" xfId="43" applyNumberFormat="1" applyFont="1" applyFill="1" applyBorder="1" applyAlignment="1" applyProtection="1"/>
    <xf numFmtId="3" fontId="33" fillId="0" borderId="0" xfId="43" applyNumberFormat="1" applyFont="1" applyFill="1" applyBorder="1"/>
    <xf numFmtId="3" fontId="30" fillId="0" borderId="0" xfId="43" applyNumberFormat="1" applyFont="1" applyFill="1" applyBorder="1" applyAlignment="1" applyProtection="1"/>
    <xf numFmtId="3" fontId="23" fillId="0" borderId="33" xfId="43" applyNumberFormat="1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9" fillId="46" borderId="29" xfId="43" applyNumberFormat="1" applyFont="1" applyFill="1" applyBorder="1"/>
    <xf numFmtId="3" fontId="34" fillId="0" borderId="10" xfId="43" applyNumberFormat="1" applyFont="1" applyFill="1" applyBorder="1"/>
    <xf numFmtId="3" fontId="24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center" wrapText="1"/>
    </xf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2019-pr&#237;loh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7">
          <cell r="BA7">
            <v>4013175</v>
          </cell>
        </row>
        <row r="46">
          <cell r="D46">
            <v>13603833</v>
          </cell>
          <cell r="E46">
            <v>1556027</v>
          </cell>
          <cell r="G46">
            <v>14198064.050000001</v>
          </cell>
          <cell r="I46">
            <v>6659662</v>
          </cell>
          <cell r="J46">
            <v>325960</v>
          </cell>
          <cell r="L46">
            <v>6712334.7600000016</v>
          </cell>
          <cell r="M46">
            <v>14755395</v>
          </cell>
          <cell r="N46">
            <v>516586</v>
          </cell>
          <cell r="P46">
            <v>14957256.750000004</v>
          </cell>
          <cell r="Q46">
            <v>15407415</v>
          </cell>
          <cell r="R46">
            <v>385497</v>
          </cell>
          <cell r="T46">
            <v>16030530.939999998</v>
          </cell>
          <cell r="U46">
            <v>4888200</v>
          </cell>
          <cell r="V46">
            <v>51000</v>
          </cell>
          <cell r="X46">
            <v>4633151.1400000006</v>
          </cell>
          <cell r="Y46">
            <v>14693847.750299998</v>
          </cell>
          <cell r="Z46">
            <v>580668</v>
          </cell>
          <cell r="AB46">
            <v>15001177.76</v>
          </cell>
          <cell r="AC46">
            <v>4505834</v>
          </cell>
          <cell r="AD46">
            <v>127212</v>
          </cell>
          <cell r="AF46">
            <v>3787406.45</v>
          </cell>
          <cell r="AG46">
            <v>16401762</v>
          </cell>
          <cell r="AH46">
            <v>1438500</v>
          </cell>
          <cell r="AJ46">
            <v>17299259</v>
          </cell>
          <cell r="AK46">
            <v>75176</v>
          </cell>
          <cell r="AL46">
            <v>4500</v>
          </cell>
          <cell r="AN46">
            <v>100498.61</v>
          </cell>
          <cell r="AO46">
            <v>195304</v>
          </cell>
          <cell r="AP46">
            <v>120000</v>
          </cell>
          <cell r="AR46">
            <v>418994.72</v>
          </cell>
          <cell r="AS46">
            <v>6105917</v>
          </cell>
          <cell r="AT46">
            <v>1004770</v>
          </cell>
          <cell r="AV46">
            <v>6292450.4000000004</v>
          </cell>
          <cell r="AX46">
            <v>705664</v>
          </cell>
          <cell r="AZ46">
            <v>819973.59000000008</v>
          </cell>
        </row>
        <row r="97">
          <cell r="D97">
            <v>13650000</v>
          </cell>
          <cell r="E97">
            <v>1607500</v>
          </cell>
          <cell r="G97">
            <v>14706198.74</v>
          </cell>
          <cell r="I97">
            <v>6670832</v>
          </cell>
          <cell r="J97">
            <v>400000</v>
          </cell>
          <cell r="L97">
            <v>6726295.29</v>
          </cell>
          <cell r="M97">
            <v>14522745</v>
          </cell>
          <cell r="N97">
            <v>822000</v>
          </cell>
          <cell r="P97">
            <v>15188322.740000002</v>
          </cell>
          <cell r="Q97">
            <v>15418895</v>
          </cell>
          <cell r="R97">
            <v>480370</v>
          </cell>
          <cell r="T97">
            <v>16140882.57</v>
          </cell>
          <cell r="U97">
            <v>4900000</v>
          </cell>
          <cell r="V97">
            <v>68000</v>
          </cell>
          <cell r="X97">
            <v>4656019.42</v>
          </cell>
          <cell r="Y97">
            <v>14693848</v>
          </cell>
          <cell r="Z97">
            <v>658000</v>
          </cell>
          <cell r="AB97">
            <v>15142392.079999998</v>
          </cell>
          <cell r="AC97">
            <v>4503655</v>
          </cell>
          <cell r="AD97">
            <v>147960</v>
          </cell>
          <cell r="AF97">
            <v>3855807.77</v>
          </cell>
          <cell r="AG97">
            <v>15471890</v>
          </cell>
          <cell r="AH97">
            <v>2003568</v>
          </cell>
          <cell r="AJ97">
            <v>16070263.57</v>
          </cell>
          <cell r="AK97">
            <v>75176</v>
          </cell>
          <cell r="AL97">
            <v>4500</v>
          </cell>
          <cell r="AN97">
            <v>100444.5</v>
          </cell>
          <cell r="AO97">
            <v>195304</v>
          </cell>
          <cell r="AP97">
            <v>120000</v>
          </cell>
          <cell r="AR97">
            <v>401347.11</v>
          </cell>
          <cell r="AS97">
            <v>6305917</v>
          </cell>
          <cell r="AT97">
            <v>1171700</v>
          </cell>
          <cell r="AV97">
            <v>7662454</v>
          </cell>
          <cell r="AW97">
            <v>58000</v>
          </cell>
          <cell r="AX97">
            <v>712650</v>
          </cell>
          <cell r="AZ97">
            <v>853752.74000000011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2"/>
  <sheetViews>
    <sheetView tabSelected="1" view="pageBreakPreview" topLeftCell="B31" zoomScaleNormal="100" zoomScaleSheetLayoutView="100" workbookViewId="0">
      <selection activeCell="F35" sqref="F35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26</v>
      </c>
      <c r="C1" s="5"/>
      <c r="D1" s="5"/>
      <c r="E1" s="5"/>
      <c r="F1" s="6"/>
    </row>
    <row r="2" spans="2:7" x14ac:dyDescent="0.2">
      <c r="B2" s="5"/>
      <c r="C2" s="5"/>
      <c r="D2" s="5"/>
      <c r="E2" s="5" t="s">
        <v>0</v>
      </c>
      <c r="F2" s="6"/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f>'[1]návrh '!$D$46</f>
        <v>13603833</v>
      </c>
      <c r="D6" s="20">
        <f>'[1]návrh '!$E$46</f>
        <v>1556027</v>
      </c>
      <c r="E6" s="21">
        <f>SUM(C6:D6)</f>
        <v>15159860</v>
      </c>
      <c r="F6" s="89">
        <f>'[1]návrh '!$G$46</f>
        <v>14198064.050000001</v>
      </c>
      <c r="G6" s="81"/>
    </row>
    <row r="7" spans="2:7" ht="13.5" customHeight="1" thickBot="1" x14ac:dyDescent="0.25">
      <c r="B7" s="22" t="s">
        <v>7</v>
      </c>
      <c r="C7" s="23">
        <f>'[1]návrh '!$D$97</f>
        <v>13650000</v>
      </c>
      <c r="D7" s="23">
        <f>'[1]návrh '!$E$97</f>
        <v>1607500</v>
      </c>
      <c r="E7" s="21">
        <f>SUM(C7:D7)</f>
        <v>15257500</v>
      </c>
      <c r="F7" s="89">
        <f>'[1]návrh '!$G$97</f>
        <v>14706198.74</v>
      </c>
      <c r="G7" s="81"/>
    </row>
    <row r="8" spans="2:7" ht="19.5" customHeight="1" thickBot="1" x14ac:dyDescent="0.25">
      <c r="B8" s="24" t="s">
        <v>8</v>
      </c>
      <c r="C8" s="25">
        <f>C7-C6</f>
        <v>46167</v>
      </c>
      <c r="D8" s="25">
        <f t="shared" ref="D8:F8" si="0">D7-D6</f>
        <v>51473</v>
      </c>
      <c r="E8" s="25">
        <f t="shared" si="0"/>
        <v>97640</v>
      </c>
      <c r="F8" s="25">
        <f t="shared" si="0"/>
        <v>508134.68999999948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f>'[1]návrh '!$I$46</f>
        <v>6659662</v>
      </c>
      <c r="D10" s="19">
        <f>'[1]návrh '!$J$46</f>
        <v>325960</v>
      </c>
      <c r="E10" s="21">
        <f>SUM(C10:D10)</f>
        <v>6985622</v>
      </c>
      <c r="F10" s="89">
        <f>'[1]návrh '!$L$46</f>
        <v>6712334.7600000016</v>
      </c>
      <c r="G10" s="81"/>
    </row>
    <row r="11" spans="2:7" ht="13.5" customHeight="1" thickBot="1" x14ac:dyDescent="0.25">
      <c r="B11" s="22" t="s">
        <v>7</v>
      </c>
      <c r="C11" s="23">
        <f>'[1]návrh '!$I$97</f>
        <v>6670832</v>
      </c>
      <c r="D11" s="23">
        <f>'[1]návrh '!$J$97</f>
        <v>400000</v>
      </c>
      <c r="E11" s="30">
        <f>SUM(C11:D11)</f>
        <v>7070832</v>
      </c>
      <c r="F11" s="89">
        <f>'[1]návrh '!$L$97</f>
        <v>6726295.29</v>
      </c>
      <c r="G11" s="81"/>
    </row>
    <row r="12" spans="2:7" ht="19.5" customHeight="1" thickBot="1" x14ac:dyDescent="0.25">
      <c r="B12" s="31" t="s">
        <v>8</v>
      </c>
      <c r="C12" s="25">
        <f>C11-C10</f>
        <v>11170</v>
      </c>
      <c r="D12" s="25">
        <f t="shared" ref="D12:F12" si="1">D11-D10</f>
        <v>74040</v>
      </c>
      <c r="E12" s="25">
        <f t="shared" si="1"/>
        <v>85210</v>
      </c>
      <c r="F12" s="25">
        <f t="shared" si="1"/>
        <v>13960.529999998398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f>'[1]návrh '!$M$46</f>
        <v>14755395</v>
      </c>
      <c r="D14" s="19">
        <f>'[1]návrh '!$N$46</f>
        <v>516586</v>
      </c>
      <c r="E14" s="21">
        <f>SUM(C14:D14)</f>
        <v>15271981</v>
      </c>
      <c r="F14" s="26">
        <f>'[1]návrh '!$P$46</f>
        <v>14957256.750000004</v>
      </c>
      <c r="G14" s="81"/>
    </row>
    <row r="15" spans="2:7" ht="13.5" customHeight="1" thickBot="1" x14ac:dyDescent="0.25">
      <c r="B15" s="22" t="s">
        <v>12</v>
      </c>
      <c r="C15" s="23">
        <f>'[1]návrh '!$M$97</f>
        <v>14522745</v>
      </c>
      <c r="D15" s="23">
        <f>'[1]návrh '!$N$97</f>
        <v>822000</v>
      </c>
      <c r="E15" s="30">
        <f>SUM(C15:D15)</f>
        <v>15344745</v>
      </c>
      <c r="F15" s="26">
        <f>'[1]návrh '!$P$97</f>
        <v>15188322.740000002</v>
      </c>
      <c r="G15" s="81"/>
    </row>
    <row r="16" spans="2:7" ht="19.5" customHeight="1" thickBot="1" x14ac:dyDescent="0.25">
      <c r="B16" s="31" t="s">
        <v>8</v>
      </c>
      <c r="C16" s="25">
        <f>C15-C14</f>
        <v>-232650</v>
      </c>
      <c r="D16" s="25">
        <f t="shared" ref="D16:F16" si="2">D15-D14</f>
        <v>305414</v>
      </c>
      <c r="E16" s="25">
        <f t="shared" si="2"/>
        <v>72764</v>
      </c>
      <c r="F16" s="25">
        <f t="shared" si="2"/>
        <v>231065.98999999836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f>'[1]návrh '!$Q$46</f>
        <v>15407415</v>
      </c>
      <c r="D18" s="19">
        <f>'[1]návrh '!$R$46</f>
        <v>385497</v>
      </c>
      <c r="E18" s="21">
        <f>SUM(C18:D18)</f>
        <v>15792912</v>
      </c>
      <c r="F18" s="26">
        <f>'[1]návrh '!$T$46</f>
        <v>16030530.939999998</v>
      </c>
      <c r="G18" s="81"/>
    </row>
    <row r="19" spans="2:10" ht="13.5" customHeight="1" thickBot="1" x14ac:dyDescent="0.25">
      <c r="B19" s="22" t="s">
        <v>12</v>
      </c>
      <c r="C19" s="23">
        <f>'[1]návrh '!$Q$97</f>
        <v>15418895</v>
      </c>
      <c r="D19" s="23">
        <f>'[1]návrh '!$R$97</f>
        <v>480370</v>
      </c>
      <c r="E19" s="30">
        <f>SUM(C19:D19)</f>
        <v>15899265</v>
      </c>
      <c r="F19" s="26">
        <f>'[1]návrh '!$T$97</f>
        <v>16140882.57</v>
      </c>
      <c r="G19" s="81"/>
    </row>
    <row r="20" spans="2:10" ht="19.5" customHeight="1" thickBot="1" x14ac:dyDescent="0.25">
      <c r="B20" s="31" t="s">
        <v>8</v>
      </c>
      <c r="C20" s="25">
        <f>C19-C18</f>
        <v>11480</v>
      </c>
      <c r="D20" s="25">
        <f t="shared" ref="D20:F20" si="3">D19-D18</f>
        <v>94873</v>
      </c>
      <c r="E20" s="25">
        <f t="shared" si="3"/>
        <v>106353</v>
      </c>
      <c r="F20" s="25">
        <f t="shared" si="3"/>
        <v>110351.63000000268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f>'[1]návrh '!$U$46</f>
        <v>4888200</v>
      </c>
      <c r="D22" s="19">
        <f>'[1]návrh '!$V$46</f>
        <v>51000</v>
      </c>
      <c r="E22" s="21">
        <f>SUM(C22:D22)</f>
        <v>4939200</v>
      </c>
      <c r="F22" s="26">
        <f>'[1]návrh '!$X$46</f>
        <v>4633151.1400000006</v>
      </c>
      <c r="G22" s="81"/>
    </row>
    <row r="23" spans="2:10" ht="13.5" customHeight="1" thickBot="1" x14ac:dyDescent="0.25">
      <c r="B23" s="22" t="s">
        <v>12</v>
      </c>
      <c r="C23" s="23">
        <f>'[1]návrh '!$U$97</f>
        <v>4900000</v>
      </c>
      <c r="D23" s="23">
        <f>'[1]návrh '!$V$97</f>
        <v>68000</v>
      </c>
      <c r="E23" s="30">
        <f>SUM(C23:D23)</f>
        <v>4968000</v>
      </c>
      <c r="F23" s="26">
        <f>'[1]návrh '!$X$97</f>
        <v>4656019.42</v>
      </c>
      <c r="G23" s="81"/>
    </row>
    <row r="24" spans="2:10" ht="19.5" customHeight="1" thickBot="1" x14ac:dyDescent="0.25">
      <c r="B24" s="31" t="s">
        <v>8</v>
      </c>
      <c r="C24" s="25">
        <f>C23-C22</f>
        <v>11800</v>
      </c>
      <c r="D24" s="25">
        <f t="shared" ref="D24:F24" si="4">D23-D22</f>
        <v>17000</v>
      </c>
      <c r="E24" s="25">
        <f t="shared" si="4"/>
        <v>28800</v>
      </c>
      <c r="F24" s="25">
        <f t="shared" si="4"/>
        <v>22868.279999999329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f>'[1]návrh '!$Y$46</f>
        <v>14693847.750299998</v>
      </c>
      <c r="D26" s="19">
        <f>'[1]návrh '!$Z$46</f>
        <v>580668</v>
      </c>
      <c r="E26" s="21">
        <f>SUM(C26:D26)</f>
        <v>15274515.750299998</v>
      </c>
      <c r="F26" s="89">
        <f>'[1]návrh '!$AB$46</f>
        <v>15001177.76</v>
      </c>
      <c r="G26" s="81"/>
    </row>
    <row r="27" spans="2:10" ht="13.5" customHeight="1" thickBot="1" x14ac:dyDescent="0.25">
      <c r="B27" s="22" t="s">
        <v>12</v>
      </c>
      <c r="C27" s="23">
        <f>'[1]návrh '!$Y$97</f>
        <v>14693848</v>
      </c>
      <c r="D27" s="23">
        <f>'[1]návrh '!$Z$97</f>
        <v>658000</v>
      </c>
      <c r="E27" s="30">
        <f>SUM(C27:D27)</f>
        <v>15351848</v>
      </c>
      <c r="F27" s="89">
        <f>'[1]návrh '!$AB$97</f>
        <v>15142392.079999998</v>
      </c>
      <c r="G27" s="81"/>
    </row>
    <row r="28" spans="2:10" ht="19.5" customHeight="1" thickBot="1" x14ac:dyDescent="0.25">
      <c r="B28" s="46" t="s">
        <v>8</v>
      </c>
      <c r="C28" s="47">
        <f>C27-C26</f>
        <v>0.24970000237226486</v>
      </c>
      <c r="D28" s="47">
        <f t="shared" ref="D28:F28" si="5">D27-D26</f>
        <v>77332</v>
      </c>
      <c r="E28" s="47">
        <f t="shared" si="5"/>
        <v>77332.249700002372</v>
      </c>
      <c r="F28" s="47">
        <f t="shared" si="5"/>
        <v>141214.31999999844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f>'[1]návrh '!$AC$46</f>
        <v>4505834</v>
      </c>
      <c r="D30" s="19">
        <f>'[1]návrh '!$AD$46</f>
        <v>127212</v>
      </c>
      <c r="E30" s="21">
        <f>SUM(C30:D30)</f>
        <v>4633046</v>
      </c>
      <c r="F30" s="26">
        <f>'[1]návrh '!$AF$46</f>
        <v>3787406.45</v>
      </c>
      <c r="G30" s="81"/>
    </row>
    <row r="31" spans="2:10" ht="13.5" customHeight="1" thickBot="1" x14ac:dyDescent="0.25">
      <c r="B31" s="22" t="s">
        <v>12</v>
      </c>
      <c r="C31" s="23">
        <f>'[1]návrh '!$AC$97</f>
        <v>4503655</v>
      </c>
      <c r="D31" s="23">
        <f>'[1]návrh '!$AD$97</f>
        <v>147960</v>
      </c>
      <c r="E31" s="30">
        <f>SUM(C31:D31)</f>
        <v>4651615</v>
      </c>
      <c r="F31" s="26">
        <f>'[1]návrh '!$AF$97</f>
        <v>3855807.77</v>
      </c>
      <c r="G31" s="81"/>
    </row>
    <row r="32" spans="2:10" ht="19.5" customHeight="1" thickBot="1" x14ac:dyDescent="0.25">
      <c r="B32" s="31" t="s">
        <v>8</v>
      </c>
      <c r="C32" s="25">
        <f>C31-C30</f>
        <v>-2179</v>
      </c>
      <c r="D32" s="25">
        <f t="shared" ref="D32:E32" si="6">D31-D30</f>
        <v>20748</v>
      </c>
      <c r="E32" s="93">
        <f t="shared" si="6"/>
        <v>18569</v>
      </c>
      <c r="F32" s="97">
        <f>F31-F30</f>
        <v>68401.319999999832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f>'[1]návrh '!$AG$46</f>
        <v>16401762</v>
      </c>
      <c r="D34" s="19">
        <f>'[1]návrh '!$AH$46</f>
        <v>1438500</v>
      </c>
      <c r="E34" s="21">
        <f>SUM(C34:D34)</f>
        <v>17840262</v>
      </c>
      <c r="F34" s="26">
        <f>'[1]návrh '!$AJ$46</f>
        <v>17299259</v>
      </c>
      <c r="G34" s="81"/>
    </row>
    <row r="35" spans="2:8" ht="13.5" customHeight="1" thickBot="1" x14ac:dyDescent="0.25">
      <c r="B35" s="22" t="s">
        <v>12</v>
      </c>
      <c r="C35" s="23">
        <f>'[1]návrh '!$AG$97</f>
        <v>15471890</v>
      </c>
      <c r="D35" s="23">
        <f>'[1]návrh '!$AH$97</f>
        <v>2003568</v>
      </c>
      <c r="E35" s="30">
        <f>SUM(C35:D35)</f>
        <v>17475458</v>
      </c>
      <c r="F35" s="26">
        <f>'[1]návrh '!$AJ$97</f>
        <v>16070263.57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-929872</v>
      </c>
      <c r="D36" s="25">
        <f t="shared" ref="D36:F36" si="7">D35-D34</f>
        <v>565068</v>
      </c>
      <c r="E36" s="25">
        <f t="shared" si="7"/>
        <v>-364804</v>
      </c>
      <c r="F36" s="25">
        <f t="shared" si="7"/>
        <v>-1228995.4299999997</v>
      </c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f>'[1]návrh '!$AK$46</f>
        <v>75176</v>
      </c>
      <c r="D38" s="23">
        <f>'[1]návrh '!$AL$46</f>
        <v>4500</v>
      </c>
      <c r="E38" s="30">
        <f>SUM(C38:D38)</f>
        <v>79676</v>
      </c>
      <c r="F38" s="26">
        <f>'[1]návrh '!$AN$46</f>
        <v>100498.61</v>
      </c>
      <c r="G38" s="81"/>
    </row>
    <row r="39" spans="2:8" ht="14.25" customHeight="1" thickBot="1" x14ac:dyDescent="0.25">
      <c r="B39" s="56" t="s">
        <v>12</v>
      </c>
      <c r="C39" s="57">
        <f>'[1]návrh '!$AK$97</f>
        <v>75176</v>
      </c>
      <c r="D39" s="57">
        <f>'[1]návrh '!$AL$97</f>
        <v>4500</v>
      </c>
      <c r="E39" s="57">
        <f>SUM(C39:D39)</f>
        <v>79676</v>
      </c>
      <c r="F39" s="26">
        <f>'[1]návrh '!$AN$97</f>
        <v>100444.5</v>
      </c>
      <c r="G39" s="81"/>
    </row>
    <row r="40" spans="2:8" ht="21" customHeight="1" thickBot="1" x14ac:dyDescent="0.25">
      <c r="B40" s="58" t="s">
        <v>8</v>
      </c>
      <c r="C40" s="59">
        <f>C39-C38</f>
        <v>0</v>
      </c>
      <c r="D40" s="59">
        <f t="shared" ref="D40:F40" si="8">D39-D38</f>
        <v>0</v>
      </c>
      <c r="E40" s="59">
        <f t="shared" si="8"/>
        <v>0</v>
      </c>
      <c r="F40" s="59">
        <f t="shared" si="8"/>
        <v>-54.110000000000582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f>'[1]návrh '!$AO$46</f>
        <v>195304</v>
      </c>
      <c r="D42" s="19">
        <f>'[1]návrh '!$AP$46</f>
        <v>120000</v>
      </c>
      <c r="E42" s="21">
        <f>SUM(C42:D42)</f>
        <v>315304</v>
      </c>
      <c r="F42" s="26">
        <f>'[1]návrh '!$AR$46</f>
        <v>418994.72</v>
      </c>
      <c r="G42" s="81"/>
    </row>
    <row r="43" spans="2:8" ht="13.5" customHeight="1" thickBot="1" x14ac:dyDescent="0.25">
      <c r="B43" s="22" t="s">
        <v>12</v>
      </c>
      <c r="C43" s="23">
        <f>'[1]návrh '!$AO$97</f>
        <v>195304</v>
      </c>
      <c r="D43" s="23">
        <f>'[1]návrh '!$AP$97</f>
        <v>120000</v>
      </c>
      <c r="E43" s="30">
        <f>SUM(C43:D43)</f>
        <v>315304</v>
      </c>
      <c r="F43" s="26">
        <f>'[1]návrh '!$AR$97</f>
        <v>401347.11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0</v>
      </c>
      <c r="E44" s="59">
        <f t="shared" si="9"/>
        <v>0</v>
      </c>
      <c r="F44" s="59">
        <f t="shared" si="9"/>
        <v>-17647.609999999986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f>'[1]návrh '!$AS$46</f>
        <v>6105917</v>
      </c>
      <c r="D46" s="19">
        <f>'[1]návrh '!$AT$46</f>
        <v>1004770</v>
      </c>
      <c r="E46" s="21">
        <f>SUM(C46:D46)</f>
        <v>7110687</v>
      </c>
      <c r="F46" s="26">
        <f>'[1]návrh '!$AV$46</f>
        <v>6292450.4000000004</v>
      </c>
      <c r="G46" s="81"/>
    </row>
    <row r="47" spans="2:8" ht="13.5" customHeight="1" thickBot="1" x14ac:dyDescent="0.25">
      <c r="B47" s="22" t="s">
        <v>12</v>
      </c>
      <c r="C47" s="23">
        <f>'[1]návrh '!$AS$97</f>
        <v>6305917</v>
      </c>
      <c r="D47" s="23">
        <f>'[1]návrh '!$AT$97</f>
        <v>1171700</v>
      </c>
      <c r="E47" s="30">
        <f>SUM(C47:D47)</f>
        <v>7477617</v>
      </c>
      <c r="F47" s="26">
        <f>'[1]návrh '!$AV$97</f>
        <v>7662454</v>
      </c>
      <c r="G47" s="81"/>
    </row>
    <row r="48" spans="2:8" ht="19.5" customHeight="1" thickBot="1" x14ac:dyDescent="0.25">
      <c r="B48" s="31" t="s">
        <v>8</v>
      </c>
      <c r="C48" s="25">
        <f>C47-C46</f>
        <v>200000</v>
      </c>
      <c r="D48" s="25">
        <f t="shared" ref="D48:E48" si="10">D47-D46</f>
        <v>166930</v>
      </c>
      <c r="E48" s="93">
        <f t="shared" si="10"/>
        <v>366930</v>
      </c>
      <c r="F48" s="94">
        <f>F47-F46</f>
        <v>1370003.5999999996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>
        <f>'[1]návrh '!$AW$97</f>
        <v>58000</v>
      </c>
      <c r="D50" s="19">
        <f>'[1]návrh '!$AX$46</f>
        <v>705664</v>
      </c>
      <c r="E50" s="21">
        <f>SUM(C50:D50)</f>
        <v>763664</v>
      </c>
      <c r="F50" s="91">
        <f>'[1]návrh '!$AZ$46</f>
        <v>819973.59000000008</v>
      </c>
      <c r="G50" s="81"/>
    </row>
    <row r="51" spans="2:14" ht="13.5" customHeight="1" thickBot="1" x14ac:dyDescent="0.25">
      <c r="B51" s="22" t="s">
        <v>12</v>
      </c>
      <c r="C51" s="23">
        <f>'[1]návrh '!$AW$97</f>
        <v>58000</v>
      </c>
      <c r="D51" s="23">
        <f>'[1]návrh '!$AX$97</f>
        <v>712650</v>
      </c>
      <c r="E51" s="30">
        <f>SUM(C51:D51)</f>
        <v>770650</v>
      </c>
      <c r="F51" s="91">
        <f>'[1]návrh '!$AZ$97</f>
        <v>853752.74000000011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6986</v>
      </c>
      <c r="E52" s="25">
        <f>E51-E50</f>
        <v>6986</v>
      </c>
      <c r="F52" s="25">
        <f>F51-F50</f>
        <v>33779.150000000023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97350345.75029999</v>
      </c>
      <c r="D57" s="78">
        <f>D6+D10+D14+D18+D22+D26+D30+D34+D38+D42+D46+D50</f>
        <v>6816384</v>
      </c>
      <c r="E57" s="78">
        <f>E6+E10+E14+E18+E22+E26+E30+E34+E38+E42+E46+E50</f>
        <v>104166729.75029999</v>
      </c>
      <c r="F57" s="79">
        <f>F6+F10+F14+F18+F22+F26+F30+F34+F38+F42+F46+F50</f>
        <v>100251098.17000002</v>
      </c>
      <c r="G57" s="81">
        <v>100251098.5</v>
      </c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96466262</v>
      </c>
      <c r="D58" s="78">
        <f>D7+D11+D15+D19+D23+D27+D31+D35+D39+D43+D47+D51</f>
        <v>8196248</v>
      </c>
      <c r="E58" s="78">
        <f t="shared" ref="E58" si="11">E7+E11+E15+E19+E23+E27+E31+E35+E39+E43+E47+E51</f>
        <v>104662510</v>
      </c>
      <c r="F58" s="79">
        <f>F7+F11+F15+F19+F23+F27+F31+F35+F39+F43+F47+F51</f>
        <v>101504180.53</v>
      </c>
      <c r="G58" s="81">
        <v>101504181.01000001</v>
      </c>
      <c r="H58" s="90"/>
      <c r="I58" s="90"/>
    </row>
    <row r="59" spans="2:14" ht="19.5" customHeight="1" thickBot="1" x14ac:dyDescent="0.25">
      <c r="B59" s="82" t="s">
        <v>24</v>
      </c>
      <c r="C59" s="83">
        <f>C58-C57</f>
        <v>-884083.75029999018</v>
      </c>
      <c r="D59" s="83">
        <f>D58-D57</f>
        <v>1379864</v>
      </c>
      <c r="E59" s="95">
        <f>E58-E57</f>
        <v>495780.24970000982</v>
      </c>
      <c r="F59" s="96">
        <f>F58-F57</f>
        <v>1253082.3599999845</v>
      </c>
      <c r="G59" s="81"/>
      <c r="H59" s="90"/>
    </row>
    <row r="60" spans="2:14" ht="15.6" customHeight="1" x14ac:dyDescent="0.25">
      <c r="B60" s="7"/>
      <c r="C60" s="84"/>
      <c r="D60" s="84"/>
      <c r="E60" s="84">
        <f>E8+E12+E16+E20+E24+E28+E32+E36+E40+E44+E48+E52</f>
        <v>495780.24970000237</v>
      </c>
      <c r="F60" s="8"/>
    </row>
    <row r="61" spans="2:14" ht="20.25" customHeight="1" x14ac:dyDescent="0.3">
      <c r="B61" s="99"/>
      <c r="C61" s="99"/>
      <c r="D61" s="99"/>
      <c r="E61" s="99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2019</vt:lpstr>
      <vt:lpstr>Hárok1</vt:lpstr>
      <vt:lpstr>Hárok2</vt:lpstr>
      <vt:lpstr>Hárok3</vt:lpstr>
      <vt:lpstr>'Návrh 2019'!Oblasť_tlače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2019-05-29T09:22:54Z</cp:lastPrinted>
  <dcterms:created xsi:type="dcterms:W3CDTF">2012-04-08T17:02:35Z</dcterms:created>
  <dcterms:modified xsi:type="dcterms:W3CDTF">2019-05-29T11:20:59Z</dcterms:modified>
</cp:coreProperties>
</file>